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0A34D11A-BC72-48AE-92EC-E9DEB6BDCCDD}" xr6:coauthVersionLast="47" xr6:coauthVersionMax="47" xr10:uidLastSave="{00000000-0000-0000-0000-000000000000}"/>
  <bookViews>
    <workbookView xWindow="-19785" yWindow="0" windowWidth="19095" windowHeight="15795" activeTab="1" xr2:uid="{9EF57C3D-F6AB-450C-9EC3-AF89A75F272D}"/>
  </bookViews>
  <sheets>
    <sheet name="KPI" sheetId="5" r:id="rId1"/>
    <sheet name="Sheet1" sheetId="28" r:id="rId2"/>
    <sheet name="Report" sheetId="4" r:id="rId3"/>
    <sheet name="OK" sheetId="2" r:id="rId4"/>
    <sheet name="Cognos_Office_Connection_Cache" sheetId="27" state="veryHidden" r:id="rId5"/>
    <sheet name="PROC" sheetId="1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3" hidden="1">OK!$A$67:$C$67</definedName>
    <definedName name="_xlnm._FilterDatabase" localSheetId="2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4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3" hidden="1">"51d88d8a-ccba-4754-95f4-c889dc3e16f2"</definedName>
    <definedName name="ID" localSheetId="5" hidden="1">"fed2efda-7c81-4abf-a07f-fe42f3463dcb"</definedName>
    <definedName name="ID" localSheetId="2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5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339" i="1" l="1"/>
  <c r="J8338" i="1"/>
  <c r="J8337" i="1"/>
  <c r="J8334" i="1"/>
  <c r="J8330" i="1"/>
  <c r="J8329" i="1"/>
  <c r="J8328" i="1"/>
  <c r="J8327" i="1"/>
  <c r="J8326" i="1"/>
  <c r="J8325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1" i="1"/>
  <c r="J8260" i="1"/>
  <c r="J8259" i="1"/>
  <c r="J8258" i="1"/>
  <c r="J8256" i="1"/>
  <c r="J8255" i="1"/>
  <c r="J8254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7" i="1"/>
  <c r="J8125" i="1"/>
  <c r="J8124" i="1"/>
  <c r="J8123" i="1"/>
  <c r="J8121" i="1"/>
  <c r="J8120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6" i="1"/>
  <c r="J8084" i="1"/>
  <c r="J8082" i="1"/>
  <c r="J8080" i="1"/>
  <c r="J8079" i="1"/>
  <c r="J8078" i="1"/>
  <c r="J8068" i="1"/>
  <c r="J8060" i="1"/>
  <c r="J8037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7890" i="1"/>
  <c r="I7889" i="1"/>
  <c r="I7888" i="1"/>
  <c r="I7887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7" i="1"/>
  <c r="J8088" i="1"/>
  <c r="J8089" i="1"/>
  <c r="J8090" i="1"/>
  <c r="J8091" i="1"/>
  <c r="J8092" i="1"/>
  <c r="J8093" i="1"/>
  <c r="J8094" i="1"/>
  <c r="J8095" i="1"/>
  <c r="J8096" i="1"/>
  <c r="J8102" i="1"/>
  <c r="J8105" i="1"/>
  <c r="J8106" i="1"/>
  <c r="J8110" i="1"/>
  <c r="J8112" i="1"/>
  <c r="J8118" i="1"/>
  <c r="J8122" i="1"/>
  <c r="J8126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7" i="1"/>
  <c r="J8248" i="1"/>
  <c r="J8249" i="1"/>
  <c r="J8250" i="1"/>
  <c r="J8251" i="1"/>
  <c r="J8253" i="1"/>
  <c r="J8257" i="1"/>
  <c r="J8265" i="1"/>
  <c r="J8269" i="1"/>
  <c r="J8272" i="1"/>
  <c r="J8273" i="1"/>
  <c r="J8274" i="1"/>
  <c r="J8276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2" i="1"/>
  <c r="J8333" i="1"/>
  <c r="J8335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69" i="1"/>
  <c r="J8070" i="1"/>
  <c r="J8071" i="1"/>
  <c r="J8072" i="1"/>
  <c r="J8073" i="1"/>
  <c r="J8074" i="1"/>
  <c r="J8075" i="1"/>
  <c r="J8076" i="1"/>
  <c r="J8077" i="1"/>
  <c r="J8081" i="1"/>
  <c r="J8083" i="1"/>
  <c r="J8085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4" i="1"/>
  <c r="I7933" i="1"/>
  <c r="I7932" i="1"/>
  <c r="I7931" i="1"/>
  <c r="I7930" i="1"/>
  <c r="I7929" i="1"/>
  <c r="I7928" i="1"/>
  <c r="I7927" i="1"/>
  <c r="I7926" i="1"/>
  <c r="I7925" i="1"/>
  <c r="I7924" i="1"/>
  <c r="I7919" i="1"/>
  <c r="I7916" i="1"/>
  <c r="I7915" i="1"/>
  <c r="I7903" i="1"/>
  <c r="I7899" i="1"/>
  <c r="I7898" i="1"/>
  <c r="I7897" i="1"/>
  <c r="I7896" i="1"/>
  <c r="I7895" i="1"/>
  <c r="I7894" i="1"/>
  <c r="I7893" i="1"/>
  <c r="I7892" i="1"/>
  <c r="I7891" i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<sst xmlns="http://schemas.openxmlformats.org/spreadsheetml/2006/main" count="72479" uniqueCount="10876">
  <si>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</si>
  <si>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</si>
  <si>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</si>
  <si>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</si>
  <si>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</si>
  <si>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</si>
  <si>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</si>
  <si>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</si>
  <si>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</si>
  <si>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</si>
  <si>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</si>
  <si>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</si>
  <si>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</si>
  <si>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</si>
  <si>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</si>
  <si>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</si>
  <si>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</si>
  <si>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</si>
  <si>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</si>
  <si>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</si>
  <si>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</si>
  <si>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</si>
  <si>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</si>
  <si>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</si>
  <si>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</si>
  <si>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</si>
  <si>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</si>
  <si>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</si>
  <si>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</si>
  <si>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</si>
  <si>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</si>
  <si>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</si>
  <si>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</si>
  <si>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</si>
  <si>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</si>
  <si>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</si>
  <si>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</si>
  <si>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</si>
  <si>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</si>
  <si>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</si>
  <si>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</si>
  <si>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</si>
  <si>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</si>
  <si>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</si>
  <si>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</si>
  <si>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</si>
  <si>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</si>
  <si>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</si>
  <si>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</si>
  <si>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</si>
  <si>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</si>
  <si>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</si>
  <si>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</si>
  <si>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</si>
  <si>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</si>
  <si>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</si>
  <si>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</si>
  <si>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</si>
  <si>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</si>
  <si>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</si>
  <si>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</si>
  <si>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</si>
  <si>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</si>
  <si>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</si>
  <si>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</si>
  <si>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</si>
  <si>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</si>
  <si>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</si>
  <si>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</si>
  <si>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</si>
  <si>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</si>
  <si>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</si>
  <si>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</si>
  <si>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</si>
  <si>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</si>
  <si>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</si>
  <si>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</si>
  <si>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</si>
  <si>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</si>
  <si>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</si>
  <si>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</si>
  <si>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</si>
  <si>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</si>
  <si>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</si>
  <si>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</si>
  <si>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</si>
  <si>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</si>
  <si>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</si>
  <si>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</si>
  <si>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</si>
  <si>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</si>
  <si>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</si>
  <si>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</si>
  <si>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</si>
  <si>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</si>
  <si>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</si>
  <si>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</si>
  <si>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</si>
  <si>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</si>
  <si>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</si>
  <si>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</si>
  <si>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</si>
  <si>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</si>
  <si>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</si>
  <si>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</si>
  <si>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</si>
  <si>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</si>
  <si>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</si>
  <si>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</si>
  <si>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</si>
  <si>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</si>
  <si>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</si>
  <si>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</si>
  <si>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</si>
  <si>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</si>
  <si>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</si>
  <si>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</si>
  <si>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</si>
  <si>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</si>
  <si>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</si>
  <si>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</si>
  <si>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</si>
  <si>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</si>
  <si>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</si>
  <si>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</si>
  <si>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</si>
  <si>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</si>
  <si>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</si>
  <si>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</si>
  <si>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</si>
  <si>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</si>
  <si>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</si>
  <si>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</si>
  <si>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</si>
  <si>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</si>
  <si>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</si>
  <si>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</si>
  <si>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</si>
  <si>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</si>
  <si>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</si>
  <si>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</si>
  <si>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</si>
  <si>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</si>
  <si>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</si>
  <si>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</si>
  <si>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</si>
  <si>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</si>
  <si>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</si>
  <si>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</si>
  <si>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</si>
  <si>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</si>
  <si>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</si>
  <si>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</si>
  <si>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</si>
  <si>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</si>
  <si>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</si>
  <si>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</si>
  <si>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</si>
  <si>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</si>
  <si>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</si>
  <si>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</si>
  <si>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</si>
  <si>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</si>
  <si>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</si>
  <si>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</si>
  <si>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</si>
  <si>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</si>
  <si>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</si>
  <si>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</si>
  <si>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</si>
  <si>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</si>
  <si>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</si>
  <si>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</si>
  <si>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</si>
  <si>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</si>
  <si>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</si>
  <si>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</si>
  <si>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</si>
  <si>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</si>
  <si>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</si>
  <si>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</si>
  <si>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</si>
  <si>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</si>
  <si>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</si>
  <si>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</si>
  <si>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</si>
  <si>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</si>
  <si>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</si>
  <si>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</si>
  <si>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</si>
  <si>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</si>
  <si>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</si>
  <si>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</si>
  <si>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</si>
  <si>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</si>
  <si>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</si>
  <si>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</si>
  <si>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</si>
  <si>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</si>
  <si>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</si>
  <si>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</si>
  <si>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</si>
  <si>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</si>
  <si>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</si>
  <si>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</si>
  <si>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</si>
  <si>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</si>
  <si>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</si>
  <si>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</si>
  <si>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</si>
  <si>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</si>
  <si>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</si>
  <si>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</si>
  <si>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</si>
  <si>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</si>
  <si>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</si>
  <si>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</si>
  <si>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</si>
  <si>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</si>
  <si>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</si>
  <si>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</si>
  <si>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</si>
  <si>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</si>
  <si>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</si>
  <si>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</si>
  <si>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</si>
  <si>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</si>
  <si>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</si>
  <si>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</si>
  <si>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</si>
  <si>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</si>
  <si>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</si>
  <si>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</si>
  <si>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</si>
  <si>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</si>
  <si>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</si>
  <si>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</si>
  <si>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</si>
  <si>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</si>
  <si>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</si>
  <si>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</si>
  <si>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</si>
  <si>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</si>
  <si>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</si>
  <si>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</si>
  <si>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</si>
  <si>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</si>
  <si>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</si>
  <si>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</si>
  <si>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</si>
  <si>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</si>
  <si>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</si>
  <si>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</si>
  <si>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</si>
  <si>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</si>
  <si>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</si>
  <si>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</si>
  <si>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</si>
  <si>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</si>
  <si>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</si>
  <si>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</si>
  <si>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</si>
  <si>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</si>
  <si>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</si>
  <si>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</si>
  <si>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</si>
  <si>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</si>
  <si>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</si>
  <si>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</si>
  <si>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</si>
  <si>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</si>
  <si>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</si>
  <si>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</si>
  <si>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</si>
  <si>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</si>
  <si>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</si>
  <si>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</si>
  <si>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</si>
  <si>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</si>
  <si>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</si>
  <si>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</si>
  <si>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</si>
  <si>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</si>
  <si>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</si>
  <si>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</si>
  <si>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</si>
  <si>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</si>
  <si>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</si>
  <si>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</si>
  <si>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</si>
  <si>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</si>
  <si>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</si>
  <si>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</si>
  <si>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</si>
  <si>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</si>
  <si>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</si>
  <si>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</si>
  <si>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</si>
  <si>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</si>
  <si>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</si>
  <si>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</si>
  <si>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</si>
  <si>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</si>
  <si>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</si>
  <si>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</si>
  <si>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</si>
  <si>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</si>
  <si>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</si>
  <si>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</si>
  <si>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</si>
  <si>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</si>
  <si>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</si>
  <si>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</si>
  <si>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</si>
  <si>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</si>
  <si>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</si>
  <si>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</si>
  <si>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</si>
  <si>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</si>
  <si>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</si>
  <si>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</si>
  <si>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</si>
  <si>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</si>
  <si>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</si>
  <si>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</si>
  <si>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</si>
  <si>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</si>
  <si>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</si>
  <si>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</si>
  <si>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</si>
  <si>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</si>
  <si>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</si>
  <si>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</si>
  <si>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</si>
  <si>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</si>
  <si>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</si>
  <si>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</si>
  <si>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</si>
  <si>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</si>
  <si>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</si>
  <si>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</si>
  <si>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</si>
  <si>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</si>
  <si>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</si>
  <si>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</si>
  <si>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</si>
  <si>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</si>
  <si>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</si>
  <si>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</si>
  <si>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</si>
  <si>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</si>
  <si>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</si>
  <si>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</si>
  <si>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</si>
  <si>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</si>
  <si>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</si>
  <si>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</si>
  <si>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</si>
  <si>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</si>
  <si>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</si>
  <si>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</si>
  <si>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</si>
  <si>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</si>
  <si>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</si>
  <si>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</si>
  <si>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</si>
  <si>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</si>
  <si>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</si>
  <si>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</si>
  <si>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</si>
  <si>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</si>
  <si>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</si>
  <si>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</si>
  <si>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</si>
  <si>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</si>
  <si>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</si>
  <si>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</si>
  <si>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</si>
  <si>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</si>
  <si>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</si>
  <si>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</si>
  <si>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</si>
  <si>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</si>
  <si>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</si>
  <si>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</si>
  <si>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</si>
  <si>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</si>
  <si>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</si>
  <si>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</si>
  <si>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</si>
  <si>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</si>
  <si>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</si>
  <si>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</si>
  <si>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</si>
  <si>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</si>
  <si>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</si>
  <si>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</si>
  <si>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</si>
  <si>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</si>
  <si>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</si>
  <si>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</si>
  <si>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</si>
  <si>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</si>
  <si>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</si>
  <si>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</si>
  <si>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</si>
  <si>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</si>
  <si>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</si>
  <si>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</si>
  <si>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</si>
  <si>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</si>
  <si>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</si>
  <si>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</si>
  <si>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</si>
  <si>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</si>
  <si>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</si>
  <si>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</si>
  <si>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</si>
  <si>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</si>
  <si>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</si>
  <si>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</si>
  <si>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</si>
  <si>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</si>
  <si>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</si>
  <si>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</si>
  <si>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</si>
  <si>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</si>
  <si>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</si>
  <si>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</si>
  <si>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</si>
  <si>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</si>
  <si>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</si>
  <si>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</si>
  <si>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</si>
  <si>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</si>
  <si>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</si>
  <si>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</si>
  <si>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</si>
  <si>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</si>
  <si>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</si>
  <si>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</si>
  <si>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</si>
  <si>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</si>
  <si>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</si>
  <si>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</si>
  <si>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</si>
  <si>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</si>
  <si>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</si>
  <si>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</si>
  <si>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</si>
  <si>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</si>
  <si>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</si>
  <si>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</si>
  <si>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</si>
  <si>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</si>
  <si>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</si>
  <si>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</si>
  <si>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</si>
  <si>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</si>
  <si>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</si>
  <si>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</si>
  <si>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</si>
  <si>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</si>
  <si>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</si>
  <si>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</si>
  <si>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</si>
  <si>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</si>
  <si>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</si>
  <si>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</si>
  <si>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</si>
  <si>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</si>
  <si>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</si>
  <si>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</si>
  <si>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</si>
  <si>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</si>
  <si>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</si>
  <si>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</si>
  <si>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</si>
  <si>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</si>
  <si>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</si>
  <si>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</si>
  <si>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</si>
  <si>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</si>
  <si>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</si>
  <si>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</si>
  <si>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</si>
  <si>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</si>
  <si>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</si>
  <si>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</si>
  <si>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</si>
  <si>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</si>
  <si>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</si>
  <si>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</si>
  <si>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</si>
  <si>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</si>
  <si>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</si>
  <si>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</si>
  <si>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</si>
  <si>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</si>
  <si>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</si>
  <si>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</si>
  <si>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</si>
  <si>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</si>
  <si>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</si>
  <si>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</si>
  <si>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</si>
  <si>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</si>
  <si>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</si>
  <si>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</si>
  <si>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</si>
  <si>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</si>
  <si>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</si>
  <si>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</si>
  <si>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</si>
  <si>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</si>
  <si>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</si>
  <si>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</si>
  <si>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</si>
  <si>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</si>
  <si>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</si>
  <si>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</si>
  <si>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</si>
  <si>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</si>
  <si>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</si>
  <si>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</si>
  <si>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</si>
  <si>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</si>
  <si>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</si>
  <si>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</si>
  <si>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</si>
  <si>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</si>
  <si>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</si>
  <si>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</si>
  <si>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</si>
  <si>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</si>
  <si>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</si>
  <si>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</si>
  <si>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</si>
  <si>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</si>
  <si>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</si>
  <si>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</si>
  <si>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</si>
  <si>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</si>
  <si>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</si>
  <si>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</si>
  <si>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</si>
  <si>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</si>
  <si>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</si>
  <si>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</si>
  <si>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</si>
  <si>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</si>
  <si>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</si>
  <si>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</si>
  <si>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</si>
  <si>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</si>
  <si>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</si>
  <si>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</si>
  <si>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</si>
  <si>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</si>
  <si>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</si>
  <si>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</si>
  <si>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</si>
  <si>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</si>
  <si>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</si>
  <si>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</si>
  <si>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</si>
  <si>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</si>
  <si>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</si>
  <si>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</si>
  <si>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</si>
  <si>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</si>
  <si>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</si>
  <si>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</si>
  <si>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</si>
  <si>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</si>
  <si>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</si>
  <si>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</si>
  <si>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</si>
  <si>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</si>
  <si>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</si>
  <si>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</si>
  <si>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</si>
  <si>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</si>
  <si>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</si>
  <si>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</si>
  <si>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</si>
  <si>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</si>
  <si>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</si>
  <si>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</si>
  <si>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</si>
  <si>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</si>
  <si>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</si>
  <si>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</si>
  <si>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</si>
  <si>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</si>
  <si>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</si>
  <si>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</si>
  <si>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</si>
  <si>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</si>
  <si>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</si>
  <si>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</si>
  <si>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</si>
  <si>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</si>
  <si>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</si>
  <si>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</si>
  <si>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</si>
  <si>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</si>
  <si>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</si>
  <si>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</si>
  <si>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</si>
  <si>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</si>
  <si>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</si>
  <si>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</si>
  <si>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</si>
  <si>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</si>
  <si>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</si>
  <si>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</si>
  <si>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</si>
  <si>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</si>
  <si>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</si>
  <si>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</si>
  <si>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</si>
  <si>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</si>
  <si>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</si>
  <si>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</si>
  <si>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</si>
  <si>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</si>
  <si>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</si>
  <si>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</si>
  <si>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</si>
  <si>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</si>
  <si>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</si>
  <si>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</si>
  <si>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</si>
  <si>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</si>
  <si>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</si>
  <si>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</si>
  <si>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</si>
  <si>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</si>
  <si>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</si>
  <si>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</si>
  <si>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</si>
  <si>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</si>
  <si>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</si>
  <si>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</si>
  <si>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</si>
  <si>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</si>
  <si>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</si>
  <si>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</si>
  <si>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</si>
  <si>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</si>
  <si>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</si>
  <si>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</si>
  <si>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</si>
  <si>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</si>
  <si>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</si>
  <si>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</si>
  <si>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</si>
  <si>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</si>
  <si>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</si>
  <si>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</si>
  <si>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</si>
  <si>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</si>
  <si>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</si>
  <si>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</si>
  <si>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</si>
  <si>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</si>
  <si>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</si>
  <si>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</si>
  <si>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</si>
  <si>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</si>
  <si>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</si>
  <si>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</si>
  <si>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</si>
  <si>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</si>
  <si>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</si>
  <si>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</si>
  <si>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</si>
  <si>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</si>
  <si>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</si>
  <si>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</si>
  <si>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</si>
  <si>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</si>
  <si>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</si>
  <si>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</si>
  <si>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</si>
  <si>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</si>
  <si>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</si>
  <si>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</si>
  <si>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</si>
  <si>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</si>
  <si>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</si>
  <si>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</si>
  <si>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</si>
  <si>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</si>
  <si>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</si>
  <si>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</si>
  <si>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</si>
  <si>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</si>
  <si>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</si>
  <si>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</si>
  <si>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</si>
  <si>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</si>
  <si>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</si>
  <si>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</si>
  <si>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</si>
  <si>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</si>
  <si>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</si>
  <si>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</si>
  <si>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</si>
  <si>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</si>
  <si>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</si>
  <si>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</si>
  <si>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</si>
  <si>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</si>
  <si>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</si>
  <si>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</si>
  <si>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</si>
  <si>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</si>
  <si>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</si>
  <si>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</si>
  <si>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</si>
  <si>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</si>
  <si>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</si>
  <si>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</si>
  <si>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</si>
  <si>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</si>
  <si>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</si>
  <si>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</si>
  <si>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</si>
  <si>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</si>
  <si>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</si>
  <si>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</si>
  <si>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</si>
  <si>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</si>
  <si>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</si>
  <si>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</si>
  <si>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</si>
  <si>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</si>
  <si>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</si>
  <si>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</si>
  <si>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</si>
  <si>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</si>
  <si>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</si>
  <si>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</si>
  <si>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</si>
  <si>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</si>
  <si>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</si>
  <si>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</si>
  <si>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</si>
  <si>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</si>
  <si>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</si>
  <si>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</si>
  <si>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</si>
  <si>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</si>
  <si>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</si>
  <si>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</si>
  <si>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</si>
  <si>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</si>
  <si>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</si>
  <si>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</si>
  <si>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</si>
  <si>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</si>
  <si>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</si>
  <si>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</si>
  <si>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</si>
  <si>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</si>
  <si>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</si>
  <si>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</si>
  <si>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</si>
  <si>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</si>
  <si>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</si>
  <si>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</si>
  <si>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</si>
  <si>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</si>
  <si>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</si>
  <si>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</si>
  <si>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</si>
  <si>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</si>
  <si>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</si>
  <si>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</si>
  <si>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</si>
  <si>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</si>
  <si>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</si>
  <si>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</si>
  <si>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</si>
  <si>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</si>
  <si>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</si>
  <si>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</si>
  <si>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</si>
  <si>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</si>
  <si>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</si>
  <si>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</si>
  <si>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</si>
  <si>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</si>
  <si>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</si>
  <si>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</si>
  <si>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</si>
  <si>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</si>
  <si>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</si>
  <si>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</si>
  <si>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</si>
  <si>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</si>
  <si>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</si>
  <si>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</si>
  <si>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</si>
  <si>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</si>
  <si>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</si>
  <si>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</si>
  <si>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</si>
  <si>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</si>
  <si>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</si>
  <si>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</si>
  <si>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</si>
  <si>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</si>
  <si>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</si>
  <si>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</si>
  <si>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</si>
  <si>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</si>
  <si>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</si>
  <si>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</si>
  <si>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</si>
  <si>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</si>
  <si>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</si>
  <si>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</si>
  <si>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</si>
  <si>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</si>
  <si>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</si>
  <si>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</si>
  <si>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</si>
  <si>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</si>
  <si>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</si>
  <si>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</si>
  <si>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</si>
  <si>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</si>
  <si>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</si>
  <si>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</si>
  <si>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</si>
  <si>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</si>
  <si>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</si>
  <si>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</si>
  <si>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</si>
  <si>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</si>
  <si>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</si>
  <si>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</si>
  <si>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</si>
  <si>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</si>
  <si>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</si>
  <si>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</si>
  <si>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</si>
  <si>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</si>
  <si>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</si>
  <si>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</si>
  <si>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</si>
  <si>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</si>
  <si>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</si>
  <si>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</si>
  <si>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</si>
  <si>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</si>
  <si>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</si>
  <si>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</si>
  <si>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</si>
  <si>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</si>
  <si>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</si>
  <si>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</si>
  <si>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</si>
  <si>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</si>
  <si>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</si>
  <si>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</si>
  <si>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</si>
  <si>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</si>
  <si>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</si>
  <si>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</si>
  <si>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</si>
  <si>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</si>
  <si>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</si>
  <si>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</si>
  <si>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</si>
  <si>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</si>
  <si>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</si>
  <si>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</si>
  <si>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</si>
  <si>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</si>
  <si>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</si>
  <si>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</si>
  <si>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</si>
  <si>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</si>
  <si>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</si>
  <si>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</si>
  <si>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</si>
  <si>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</si>
  <si>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</si>
  <si>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</si>
  <si>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</si>
  <si>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</si>
  <si>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</si>
  <si>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</si>
  <si>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</si>
  <si>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</si>
  <si>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</si>
  <si>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</si>
  <si>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</si>
  <si>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</si>
  <si>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</si>
  <si>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</si>
  <si>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</si>
  <si>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</si>
  <si>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</si>
  <si>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</si>
  <si>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</si>
  <si>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</si>
  <si>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</si>
  <si>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</si>
  <si>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</si>
  <si>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</si>
  <si>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</si>
  <si>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</si>
  <si>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</si>
  <si>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</si>
  <si>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</si>
  <si>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</si>
  <si>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</si>
  <si>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</si>
  <si>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</si>
  <si>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</si>
  <si>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</si>
  <si>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</si>
  <si>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</si>
  <si>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</si>
  <si>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</si>
  <si>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</si>
  <si>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</si>
  <si>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</si>
  <si>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</si>
  <si>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</si>
  <si>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</si>
  <si>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</si>
  <si>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</si>
  <si>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</si>
  <si>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</si>
  <si>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</si>
  <si>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</si>
  <si>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</si>
  <si>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</si>
  <si>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</si>
  <si>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</si>
  <si>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</si>
  <si>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</si>
  <si>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</si>
  <si>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</si>
  <si>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</si>
  <si>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</si>
  <si>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</si>
  <si>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</si>
  <si>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</si>
  <si>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</si>
  <si>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</si>
  <si>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</si>
  <si>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</si>
  <si>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</si>
  <si>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</si>
  <si>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</si>
  <si>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</si>
  <si>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</si>
  <si>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</si>
  <si>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</si>
  <si>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</si>
  <si>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</si>
  <si>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</si>
  <si>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</si>
  <si>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</si>
  <si>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</si>
  <si>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</si>
  <si>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</si>
  <si>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</si>
  <si>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</si>
  <si>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</si>
  <si>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</si>
  <si>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</si>
  <si>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</si>
  <si>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</si>
  <si>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</si>
  <si>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</si>
  <si>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</si>
  <si>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</si>
  <si>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</si>
  <si>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</si>
  <si>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</si>
  <si>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</si>
  <si>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</si>
  <si>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</si>
  <si>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</si>
  <si>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</si>
  <si>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</si>
  <si>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</si>
  <si>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</si>
  <si>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</si>
  <si>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</si>
  <si>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</si>
  <si>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</si>
  <si>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</si>
  <si>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</si>
  <si>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</si>
  <si>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</si>
  <si>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</si>
  <si>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</si>
  <si>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</si>
  <si>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</si>
  <si>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</si>
  <si>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</si>
  <si>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</si>
  <si>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</si>
  <si>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</si>
  <si>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</si>
  <si>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</si>
  <si>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</si>
  <si>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</si>
  <si>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</si>
  <si>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</si>
  <si>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</si>
  <si>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</si>
  <si>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</si>
  <si>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</si>
  <si>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</si>
  <si>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</si>
  <si>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</si>
  <si>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</si>
  <si>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</si>
  <si>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</si>
  <si>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</si>
  <si>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</si>
  <si>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</si>
  <si>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</si>
  <si>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</si>
  <si>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</si>
  <si>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</si>
  <si>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</si>
  <si>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</si>
  <si>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</si>
  <si>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</si>
  <si>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</si>
  <si>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</si>
  <si>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</si>
  <si>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</si>
  <si>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</si>
  <si>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</si>
  <si>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</si>
  <si>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</si>
  <si>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</si>
  <si>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</si>
  <si>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</si>
  <si>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</si>
  <si>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</si>
  <si>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</si>
  <si>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</si>
  <si>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</si>
  <si>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</si>
  <si>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</si>
  <si>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</si>
  <si>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</si>
  <si>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</si>
  <si>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</si>
  <si>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</si>
  <si>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</si>
  <si>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</si>
  <si>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</si>
  <si>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</si>
  <si>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</si>
  <si>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</si>
  <si>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</si>
  <si>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</si>
  <si>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</si>
  <si>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</si>
  <si>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</si>
  <si>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</si>
  <si>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</si>
  <si>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</si>
  <si>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</si>
  <si>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</si>
  <si>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</si>
  <si>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</si>
  <si>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</si>
  <si>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</si>
  <si>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</si>
  <si>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</si>
  <si>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</si>
  <si>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</si>
  <si>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</si>
  <si>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</si>
  <si>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</si>
  <si>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</si>
  <si>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</si>
  <si>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</si>
  <si>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</si>
  <si>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</si>
  <si>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</si>
  <si>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</si>
  <si>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</si>
  <si>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</si>
  <si>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</si>
  <si>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</si>
  <si>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</si>
  <si>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</si>
  <si>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</si>
  <si>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</si>
  <si>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</si>
  <si>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</si>
  <si>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</si>
  <si>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</si>
  <si>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</si>
  <si>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</si>
  <si>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</si>
  <si>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</si>
  <si>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</si>
  <si>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</si>
  <si>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</si>
  <si>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</si>
  <si>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</si>
  <si>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</si>
  <si>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</si>
  <si>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</si>
  <si>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</si>
  <si>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</si>
  <si>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</si>
  <si>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</si>
  <si>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</si>
  <si>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</si>
  <si>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</si>
  <si>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</si>
  <si>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</si>
  <si>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</si>
  <si>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</si>
  <si>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</si>
  <si>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</si>
  <si>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</si>
  <si>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</si>
  <si>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</si>
  <si>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</si>
  <si>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</si>
  <si>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</si>
  <si>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</si>
  <si>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</si>
  <si>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</si>
  <si>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</si>
  <si>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</si>
  <si>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</si>
  <si>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</si>
  <si>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</si>
  <si>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</si>
  <si>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</si>
  <si>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</si>
  <si>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</si>
  <si>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</si>
  <si>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</si>
  <si>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</si>
  <si>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</si>
  <si>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</si>
  <si>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</si>
  <si>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</si>
  <si>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</si>
  <si>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</si>
  <si>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</si>
  <si>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</si>
  <si>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</si>
  <si>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</si>
  <si>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</si>
  <si>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</si>
  <si>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</si>
  <si>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</si>
  <si>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</si>
  <si>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</si>
  <si>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</si>
  <si>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</si>
  <si>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</si>
  <si>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</si>
  <si>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</si>
  <si>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</si>
  <si>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</si>
  <si>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</si>
  <si>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</si>
  <si>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</si>
  <si>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</si>
  <si>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</si>
  <si>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</si>
  <si>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</si>
  <si>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</si>
  <si>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</si>
  <si>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</si>
  <si>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</si>
  <si>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</si>
  <si>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</si>
  <si>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</si>
  <si>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</si>
  <si>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</si>
  <si>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</si>
  <si>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</si>
  <si>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</si>
  <si>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</si>
  <si>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</si>
  <si>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</si>
  <si>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</si>
  <si>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</si>
  <si>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</si>
  <si>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</si>
  <si>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</si>
  <si>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</si>
  <si>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</si>
  <si>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</si>
  <si>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</si>
  <si>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</si>
  <si>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</si>
  <si>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</si>
  <si>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</si>
  <si>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</si>
  <si>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</si>
  <si>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</si>
  <si>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</si>
  <si>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</si>
  <si>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</si>
  <si>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</si>
  <si>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</si>
  <si>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</si>
  <si>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</si>
  <si>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</si>
  <si>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</si>
  <si>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</si>
  <si>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</si>
  <si>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</si>
  <si>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</si>
  <si>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</si>
  <si>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</si>
  <si>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</si>
  <si>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</si>
  <si>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</si>
  <si>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</si>
  <si>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</si>
  <si>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</si>
  <si>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</si>
  <si>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</si>
  <si>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</si>
  <si>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</si>
  <si>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</si>
  <si>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</si>
  <si>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</si>
  <si>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</si>
  <si>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</si>
  <si>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</si>
  <si>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</si>
  <si>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</si>
  <si>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</si>
  <si>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</si>
  <si>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</si>
  <si>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</si>
  <si>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</si>
  <si>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</si>
  <si>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</si>
  <si>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</si>
  <si>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</si>
  <si>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</si>
  <si>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</si>
  <si>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</si>
  <si>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</si>
  <si>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</si>
  <si>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</si>
  <si>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</si>
  <si>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</si>
  <si>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</si>
  <si>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</si>
  <si>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</si>
  <si>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</si>
  <si>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</si>
  <si>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</si>
  <si>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</si>
  <si>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</si>
  <si>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</si>
  <si>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</si>
  <si>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</si>
  <si>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</si>
  <si>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</si>
  <si>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</si>
  <si>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</si>
  <si>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</si>
  <si>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</si>
  <si>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</si>
  <si>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</si>
  <si>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</si>
  <si>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</si>
  <si>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</si>
  <si>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</si>
  <si>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</si>
  <si>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</si>
  <si>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</si>
  <si>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</si>
  <si>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</si>
  <si>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</si>
  <si>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</si>
  <si>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</si>
  <si>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</si>
  <si>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</si>
  <si>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</si>
  <si>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</si>
  <si>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</si>
  <si>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</si>
  <si>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</si>
  <si>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</si>
  <si>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</si>
  <si>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</si>
  <si>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</si>
  <si>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</si>
  <si>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</si>
  <si>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</si>
  <si>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</si>
  <si>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</si>
  <si>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</si>
  <si>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</si>
  <si>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</si>
  <si>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</si>
  <si>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</si>
  <si>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</si>
  <si>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</si>
  <si>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</si>
  <si>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</si>
  <si>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</si>
  <si>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</si>
  <si>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</si>
  <si>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</si>
  <si>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</si>
  <si>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</si>
  <si>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</si>
  <si>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</si>
  <si>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</si>
  <si>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</si>
  <si>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</si>
  <si>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</si>
  <si>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</si>
  <si>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</si>
  <si>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</si>
  <si>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</si>
  <si>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</si>
  <si>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</si>
  <si>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</si>
  <si>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</si>
  <si>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</si>
  <si>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</si>
  <si>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</si>
  <si>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</si>
  <si>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</si>
  <si>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</si>
  <si>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</si>
  <si>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</si>
  <si>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</si>
  <si>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</si>
  <si>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</si>
  <si>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</si>
  <si>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</si>
  <si>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</si>
  <si>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</si>
  <si>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</si>
  <si>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</si>
  <si>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</si>
  <si>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</si>
  <si>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</si>
  <si>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</si>
  <si>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</si>
  <si>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</si>
  <si>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</si>
  <si>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</si>
  <si>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</si>
  <si>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</si>
  <si>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</si>
  <si>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</si>
  <si>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</si>
  <si>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</si>
  <si>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</si>
  <si>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</si>
  <si>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</si>
  <si>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</si>
  <si>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</si>
  <si>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</si>
  <si>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</si>
  <si>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</si>
  <si>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</si>
  <si>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</si>
  <si>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</si>
  <si>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</si>
  <si>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</si>
  <si>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</si>
  <si>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</si>
  <si>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</si>
  <si>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</si>
  <si>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</si>
  <si>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</si>
  <si>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</si>
  <si>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</si>
  <si>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</si>
  <si>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</si>
  <si>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</si>
  <si>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</si>
  <si>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</si>
  <si>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</si>
  <si>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</si>
  <si>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</si>
  <si>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</si>
  <si>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</si>
  <si>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</si>
  <si>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</si>
  <si>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</si>
  <si>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</si>
  <si>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</si>
  <si>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</si>
  <si>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</si>
  <si>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</si>
  <si>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</si>
  <si>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</si>
  <si>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</si>
  <si>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</si>
  <si>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</si>
  <si>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</si>
  <si>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</si>
  <si>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</si>
  <si>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</si>
  <si>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</si>
  <si>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</si>
  <si>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</si>
  <si>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</si>
  <si>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</si>
  <si>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</si>
  <si>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</si>
  <si>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</si>
  <si>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</si>
  <si>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</si>
  <si>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</si>
  <si>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</si>
  <si>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</si>
  <si>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</si>
  <si>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</si>
  <si>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</si>
  <si>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</si>
  <si>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</si>
  <si>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</si>
  <si>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</si>
  <si>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</si>
  <si>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</si>
  <si>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</si>
  <si>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</si>
  <si>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</si>
  <si>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</si>
  <si>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</si>
  <si>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</si>
  <si>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</si>
  <si>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</si>
  <si>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</si>
  <si>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</si>
  <si>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</si>
  <si>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</si>
  <si>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</si>
  <si>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</si>
  <si>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</si>
  <si>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</si>
  <si>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</si>
  <si>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</si>
  <si>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</si>
  <si>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</si>
  <si>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</si>
  <si>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</si>
  <si>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</si>
  <si>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</si>
  <si>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</si>
  <si>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</si>
  <si>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</si>
  <si>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</si>
  <si>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</si>
  <si>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</si>
  <si>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</si>
  <si>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</si>
  <si>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</si>
  <si>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</si>
  <si>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</si>
  <si>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</si>
  <si>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</si>
  <si>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</si>
  <si>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</si>
  <si>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</si>
  <si>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</si>
  <si>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</si>
  <si>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</si>
  <si>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</si>
  <si>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</si>
  <si>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</si>
  <si>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</si>
  <si>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</si>
  <si>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</si>
  <si>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</si>
  <si>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</si>
  <si>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</si>
  <si>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</si>
  <si>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</si>
  <si>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</si>
  <si>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</si>
  <si>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</si>
  <si>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</si>
  <si>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</si>
  <si>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</si>
  <si>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</si>
  <si>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</si>
  <si>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</si>
  <si>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</si>
  <si>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</si>
  <si>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</si>
  <si>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</si>
  <si>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</si>
  <si>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</si>
  <si>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</si>
  <si>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</si>
  <si>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</si>
  <si>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</si>
  <si>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</si>
  <si>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</si>
  <si>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</si>
  <si>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</si>
  <si>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</si>
  <si>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</si>
  <si>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</si>
  <si>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</si>
  <si>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</si>
  <si>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</si>
  <si>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</si>
  <si>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</si>
  <si>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</si>
  <si>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</si>
  <si>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</si>
  <si>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</si>
  <si>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</si>
  <si>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</si>
  <si>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</si>
  <si>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</si>
  <si>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</si>
  <si>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</si>
  <si>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</si>
  <si>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</si>
  <si>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</si>
  <si>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</si>
  <si>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</si>
  <si>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</si>
  <si>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</si>
  <si>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</si>
  <si>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</si>
  <si>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</si>
  <si>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</si>
  <si>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</si>
  <si>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</si>
  <si>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</si>
  <si>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</si>
  <si>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</si>
  <si>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</si>
  <si>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</si>
  <si>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</si>
  <si>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</si>
  <si>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</si>
  <si>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</si>
  <si>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</si>
  <si>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</si>
  <si>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</si>
  <si>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</si>
  <si>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</si>
  <si>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</si>
  <si>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</si>
  <si>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</si>
  <si>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</si>
  <si>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</si>
  <si>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</si>
  <si>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</si>
  <si>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</si>
  <si>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</si>
  <si>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</si>
  <si>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</si>
  <si>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</si>
  <si>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</si>
  <si>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</si>
  <si>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</si>
  <si>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</si>
  <si>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</si>
  <si>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</si>
  <si>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</si>
  <si>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</si>
  <si>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</si>
  <si>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</si>
  <si>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</si>
  <si>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</si>
  <si>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</si>
  <si>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</si>
  <si>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</si>
  <si>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</si>
  <si>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</si>
  <si>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</si>
  <si>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</si>
  <si>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</si>
  <si>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</si>
  <si>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</si>
  <si>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</si>
  <si>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</si>
  <si>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</si>
  <si>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</si>
  <si>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</si>
  <si>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</si>
  <si>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</si>
  <si>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</si>
  <si>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</si>
  <si>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</si>
  <si>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</si>
  <si>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</si>
  <si>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</si>
  <si>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</si>
  <si>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</si>
  <si>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</si>
  <si>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</si>
  <si>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</si>
  <si>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</si>
  <si>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</si>
  <si>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</si>
  <si>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</si>
  <si>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</si>
  <si>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</si>
  <si>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</si>
  <si>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</si>
  <si>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</si>
  <si>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</si>
  <si>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</si>
  <si>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</si>
  <si>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</si>
  <si>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</si>
  <si>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</si>
  <si>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</si>
  <si>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</si>
  <si>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</si>
  <si>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</si>
  <si>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</si>
  <si>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</si>
  <si>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</si>
  <si>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</si>
  <si>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</si>
  <si>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</si>
  <si>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</si>
  <si>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</si>
  <si>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</si>
  <si>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</si>
  <si>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</si>
  <si>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</si>
  <si>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</si>
  <si>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</si>
  <si>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</si>
  <si>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</si>
  <si>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</si>
  <si>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</si>
  <si>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</si>
  <si>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</si>
  <si>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</si>
  <si>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</si>
  <si>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</si>
  <si>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</si>
  <si>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</si>
  <si>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</si>
  <si>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</si>
  <si>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</si>
  <si>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</si>
  <si>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</si>
  <si>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</si>
  <si>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</si>
  <si>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</si>
  <si>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</si>
  <si>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</si>
  <si>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</si>
  <si>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</si>
  <si>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</si>
  <si>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</si>
  <si>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</si>
  <si>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</si>
  <si>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</si>
  <si>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</si>
  <si>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</si>
  <si>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</si>
  <si>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</si>
  <si>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</si>
  <si>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</si>
  <si>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</si>
  <si>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</si>
  <si>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</si>
  <si>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</si>
  <si>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</si>
  <si>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</si>
  <si>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</si>
  <si>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</si>
  <si>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</si>
  <si>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</si>
  <si>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</si>
  <si>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</si>
  <si>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</si>
  <si>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</si>
  <si>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</si>
  <si>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</si>
  <si>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</si>
  <si>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</si>
  <si>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</si>
  <si>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</si>
  <si>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</si>
  <si>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</si>
  <si>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</si>
  <si>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</si>
  <si>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</si>
  <si>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</si>
  <si>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</si>
  <si>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</si>
  <si>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</si>
  <si>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</si>
  <si>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</si>
  <si>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</si>
  <si>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</si>
  <si>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</si>
  <si>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</si>
  <si>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</si>
  <si>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</si>
  <si>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</si>
  <si>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</si>
  <si>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</si>
  <si>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</si>
  <si>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</si>
  <si>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</si>
  <si>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</si>
  <si>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</si>
  <si>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</si>
  <si>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</si>
  <si>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</si>
  <si>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</si>
  <si>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</si>
  <si>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</si>
  <si>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</si>
  <si>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</si>
  <si>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</si>
  <si>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</si>
  <si>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</si>
  <si>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</si>
  <si>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</si>
  <si>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</si>
  <si>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</si>
  <si>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</si>
  <si>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</si>
  <si>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</si>
  <si>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</si>
  <si>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</si>
  <si>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</si>
  <si>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</si>
  <si>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</si>
  <si>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</si>
  <si>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</si>
  <si>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</si>
  <si>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</si>
  <si>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</si>
  <si>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</si>
  <si>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</si>
  <si>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</si>
  <si>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</si>
  <si>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</si>
  <si>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</si>
  <si>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</si>
  <si>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</si>
  <si>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</si>
  <si>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</si>
  <si>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</si>
  <si>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</si>
  <si>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</si>
  <si>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</si>
  <si>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</si>
  <si>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</si>
  <si>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</si>
  <si>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</si>
  <si>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</si>
  <si>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</si>
  <si>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</si>
  <si>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</si>
  <si>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</si>
  <si>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</si>
  <si>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</si>
  <si>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</si>
  <si>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</si>
  <si>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</si>
  <si>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</si>
  <si>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</si>
  <si>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</si>
  <si>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</si>
  <si>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</si>
  <si>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</si>
  <si>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</si>
  <si>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</si>
  <si>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</si>
  <si>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</si>
  <si>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</si>
  <si>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</si>
  <si>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</si>
  <si>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</si>
  <si>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</si>
  <si>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</si>
  <si>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</si>
  <si>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</si>
  <si>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</si>
  <si>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</si>
  <si>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</si>
  <si>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</si>
  <si>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</si>
  <si>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</si>
  <si>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</si>
  <si>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</si>
  <si>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</si>
  <si>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</si>
  <si>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</si>
  <si>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</si>
  <si>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</si>
  <si>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</si>
  <si>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</si>
  <si>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</si>
  <si>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</si>
  <si>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</si>
  <si>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</si>
  <si>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</si>
  <si>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</si>
  <si>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</si>
  <si>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</si>
  <si>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</si>
  <si>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</si>
  <si>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</si>
  <si>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</si>
  <si>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</si>
  <si>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</si>
  <si>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</si>
  <si>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</si>
  <si>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</si>
  <si>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</si>
  <si>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</si>
  <si>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</si>
  <si>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</si>
  <si>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</si>
  <si>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</si>
  <si>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</si>
  <si>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</si>
  <si>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</si>
  <si>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</si>
  <si>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</si>
  <si>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</si>
  <si>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</si>
  <si>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</si>
  <si>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</si>
  <si>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</si>
  <si>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</si>
  <si>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</si>
  <si>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</si>
  <si>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</si>
  <si>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</si>
  <si>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</si>
  <si>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</si>
  <si>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</si>
  <si>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</si>
  <si>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</si>
  <si>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</si>
  <si>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</si>
  <si>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</si>
  <si>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</si>
  <si>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</si>
  <si>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</si>
  <si>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</si>
  <si>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</si>
  <si>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</si>
  <si>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</si>
  <si>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</si>
  <si>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</si>
  <si>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</si>
  <si>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</si>
  <si>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</si>
  <si>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</si>
  <si>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</si>
  <si>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</si>
  <si>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</si>
  <si>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</si>
  <si>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</si>
  <si>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</si>
  <si>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</si>
  <si>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</si>
  <si>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</si>
  <si>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</si>
  <si>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</si>
  <si>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</si>
  <si>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</si>
  <si>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</si>
  <si>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</si>
  <si>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</si>
  <si>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</si>
  <si>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</si>
  <si>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</si>
  <si>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</si>
  <si>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</si>
  <si>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</si>
  <si>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</si>
  <si>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</si>
  <si>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</si>
  <si>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</si>
  <si>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</si>
  <si>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</si>
  <si>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</si>
  <si>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</si>
  <si>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</si>
  <si>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</si>
  <si>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</si>
  <si>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</si>
  <si>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</si>
  <si>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</si>
  <si>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</si>
  <si>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</si>
  <si>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</si>
  <si>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</si>
  <si>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</si>
  <si>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</si>
  <si>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</si>
  <si>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</si>
  <si>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</si>
  <si>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</si>
  <si>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</si>
  <si>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</si>
  <si>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</si>
  <si>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</si>
  <si>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</si>
  <si>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</si>
  <si>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</si>
  <si>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</si>
  <si>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</si>
  <si>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</si>
  <si>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</si>
  <si>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</si>
  <si>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</si>
  <si>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</si>
  <si>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</si>
  <si>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</si>
  <si>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</si>
  <si>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</si>
  <si>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</si>
  <si>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</si>
  <si>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</si>
  <si>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</si>
  <si>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</si>
  <si>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</si>
  <si>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</si>
  <si>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</si>
  <si>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</si>
  <si>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</si>
  <si>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</si>
  <si>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</si>
  <si>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</si>
  <si>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</si>
  <si>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</si>
  <si>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</si>
  <si>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</si>
  <si>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</si>
  <si>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</si>
  <si>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</si>
  <si>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</si>
  <si>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</si>
  <si>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</si>
  <si>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</si>
  <si>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</si>
  <si>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</si>
  <si>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</si>
  <si>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</si>
  <si>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</si>
  <si>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</si>
  <si>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</si>
  <si>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</si>
  <si>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</si>
  <si>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</si>
  <si>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</si>
  <si>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</si>
  <si>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</si>
  <si>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</si>
  <si>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</si>
  <si>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</si>
  <si>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</si>
  <si>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</si>
  <si>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</si>
  <si>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</si>
  <si>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</si>
  <si>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</si>
  <si>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</si>
  <si>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</si>
  <si>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</si>
  <si>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</si>
  <si>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</si>
  <si>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</si>
  <si>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</si>
  <si>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</si>
  <si>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</si>
  <si>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</si>
  <si>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</si>
  <si>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</si>
  <si>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</si>
  <si>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</si>
  <si>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</si>
  <si>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</si>
  <si>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</si>
  <si>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</si>
  <si>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</si>
  <si>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</si>
  <si>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</si>
  <si>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</si>
  <si>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</si>
  <si>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</si>
  <si>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</si>
  <si>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</si>
  <si>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</si>
  <si>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</si>
  <si>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</si>
  <si>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</si>
  <si>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</si>
  <si>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</si>
  <si>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</si>
  <si>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</si>
  <si>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</si>
  <si>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</si>
  <si>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</si>
  <si>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</si>
  <si>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</si>
  <si>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</si>
  <si>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</si>
  <si>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</si>
  <si>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</si>
  <si>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</si>
  <si>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</si>
  <si>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</si>
  <si>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</si>
  <si>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</si>
  <si>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</si>
  <si>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</si>
  <si>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</si>
  <si>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</si>
  <si>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</si>
  <si>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</si>
  <si>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</si>
  <si>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</si>
  <si>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</si>
  <si>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</si>
  <si>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</si>
  <si>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</si>
  <si>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</si>
  <si>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</si>
  <si>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</si>
  <si>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</si>
  <si>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</si>
  <si>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</si>
  <si>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</si>
  <si>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</si>
  <si>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</si>
  <si>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</si>
  <si>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</si>
  <si>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</si>
  <si>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</si>
  <si>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</si>
  <si>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</si>
  <si>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</si>
  <si>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</si>
  <si>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</si>
  <si>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</si>
  <si>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</si>
  <si>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</si>
  <si>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</si>
  <si>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</si>
  <si>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</si>
  <si>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</si>
  <si>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</si>
  <si>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</si>
  <si>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</si>
  <si>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</si>
  <si>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</si>
  <si>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</si>
  <si>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</si>
  <si>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</si>
  <si>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</si>
  <si>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</si>
  <si>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</si>
  <si>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</si>
  <si>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</si>
  <si>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</si>
  <si>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</si>
  <si>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</si>
  <si>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</si>
  <si>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</si>
  <si>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</si>
  <si>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</si>
  <si>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</si>
  <si>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</si>
  <si>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</si>
  <si>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</si>
  <si>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</si>
  <si>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</si>
  <si>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</si>
  <si>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</si>
  <si>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</si>
  <si>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</si>
  <si>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</si>
  <si>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</si>
  <si>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</si>
  <si>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</si>
  <si>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</si>
  <si>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</si>
  <si>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</si>
  <si>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</si>
  <si>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</si>
  <si>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</si>
  <si>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</si>
  <si>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</si>
  <si>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</si>
  <si>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</si>
  <si>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</si>
  <si>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</si>
  <si>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</si>
  <si>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</si>
  <si>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</si>
  <si>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</si>
  <si>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</si>
  <si>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</si>
  <si>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</si>
  <si>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</si>
  <si>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</si>
  <si>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</si>
  <si>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</si>
  <si>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</si>
  <si>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</si>
  <si>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</si>
  <si>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</si>
  <si>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</si>
  <si>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</si>
  <si>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</si>
  <si>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</si>
  <si>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</si>
  <si>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</si>
  <si>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</si>
  <si>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</si>
  <si>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</si>
  <si>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</si>
  <si>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</si>
  <si>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</si>
  <si>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</si>
  <si>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</si>
  <si>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</si>
  <si>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</si>
  <si>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</si>
  <si>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</si>
  <si>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</si>
  <si>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</si>
  <si>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</si>
  <si>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</si>
  <si>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</si>
  <si>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</si>
  <si>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</si>
  <si>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</si>
  <si>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</si>
  <si>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</si>
  <si>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</si>
  <si>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</si>
  <si>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</si>
  <si>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</si>
  <si>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</si>
  <si>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</si>
  <si>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</si>
  <si>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</si>
  <si>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</si>
  <si>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</si>
  <si>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</si>
  <si>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</si>
  <si>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</si>
  <si>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</si>
  <si>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</si>
  <si>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</si>
  <si>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</si>
  <si>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</si>
  <si>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</si>
  <si>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</si>
  <si>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</si>
  <si>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</si>
  <si>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</si>
  <si>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</si>
  <si>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</si>
  <si>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</si>
  <si>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</si>
  <si>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</si>
  <si>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</si>
  <si>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</si>
  <si>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</si>
  <si>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</si>
  <si>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</si>
  <si>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</si>
  <si>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</si>
  <si>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</si>
  <si>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</si>
  <si>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</si>
  <si>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</si>
  <si>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</si>
  <si>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</si>
  <si>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</si>
  <si>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</si>
  <si>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</si>
  <si>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</si>
  <si>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</si>
  <si>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</si>
  <si>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</si>
  <si>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</si>
  <si>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</si>
  <si>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</si>
  <si>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</si>
  <si>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</si>
  <si>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</si>
  <si>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</si>
  <si>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</si>
  <si>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</si>
  <si>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</si>
  <si>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</si>
  <si>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</si>
  <si>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</si>
  <si>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</si>
  <si>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</si>
  <si>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</si>
  <si>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</si>
  <si>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</si>
  <si>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</si>
  <si>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</si>
  <si>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</si>
  <si>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</si>
  <si>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</si>
  <si>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</si>
  <si>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</si>
  <si>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</si>
  <si>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</si>
  <si>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</si>
  <si>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</si>
  <si>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</si>
  <si>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</si>
  <si>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</si>
  <si>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</si>
  <si>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</si>
  <si>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</si>
  <si>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</si>
  <si>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</si>
  <si>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</si>
  <si>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</si>
  <si>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</si>
  <si>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</si>
  <si>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</si>
  <si>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</si>
  <si>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</si>
  <si>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</si>
  <si>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</si>
  <si>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</si>
  <si>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</si>
  <si>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</si>
  <si>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</si>
  <si>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</si>
  <si>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</si>
  <si>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</si>
  <si>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</si>
  <si>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</si>
  <si>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</si>
  <si>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</si>
  <si>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</si>
  <si>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</si>
  <si>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</si>
  <si>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</si>
  <si>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</si>
  <si>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</si>
  <si>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</si>
  <si>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</si>
  <si>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</si>
  <si>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</si>
  <si>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</si>
  <si>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</si>
  <si>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</si>
  <si>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</si>
  <si>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</si>
  <si>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</si>
  <si>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</si>
  <si>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</si>
  <si>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</si>
  <si>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</si>
  <si>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</si>
  <si>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</si>
  <si>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</si>
  <si>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</si>
  <si>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</si>
  <si>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</si>
  <si>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</si>
  <si>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</si>
  <si>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</si>
  <si>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</si>
  <si>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</si>
  <si>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</si>
  <si>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</si>
  <si>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</si>
  <si>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</si>
  <si>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</si>
  <si>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</si>
  <si>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</si>
  <si>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</si>
  <si>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</si>
  <si>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</si>
  <si>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</si>
  <si>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</si>
  <si>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</si>
  <si>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</si>
  <si>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</si>
  <si>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</si>
  <si>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</si>
  <si>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</si>
  <si>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</si>
  <si>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</si>
  <si>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</si>
  <si>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</si>
  <si>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</si>
  <si>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</si>
  <si>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</si>
  <si>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</si>
  <si>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</si>
  <si>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</si>
  <si>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</si>
  <si>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</si>
  <si>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</si>
  <si>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</si>
  <si>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</si>
  <si>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</si>
  <si>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</si>
  <si>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</si>
  <si>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</si>
  <si>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</si>
  <si>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</si>
  <si>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</si>
  <si>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</si>
  <si>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</si>
  <si>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</si>
  <si>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</si>
  <si>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</si>
  <si>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</si>
  <si>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</si>
  <si>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</si>
  <si>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</si>
  <si>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</si>
  <si>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</si>
  <si>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</si>
  <si>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</si>
  <si>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</si>
  <si>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</si>
  <si>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</si>
  <si>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</si>
  <si>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</si>
  <si>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</si>
  <si>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</si>
  <si>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</si>
  <si>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</si>
  <si>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</si>
  <si>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</si>
  <si>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</si>
  <si>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</si>
  <si>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</si>
  <si>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</si>
  <si>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</si>
  <si>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</si>
  <si>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</si>
  <si>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</si>
  <si>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</si>
  <si>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</si>
  <si>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</si>
  <si>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</si>
  <si>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</si>
  <si>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</si>
  <si>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</si>
  <si>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</si>
  <si>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</si>
  <si>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</si>
  <si>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</si>
  <si>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</si>
  <si>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</si>
  <si>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</si>
  <si>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</si>
  <si>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</si>
  <si>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</si>
  <si>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</si>
  <si>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</si>
  <si>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</si>
  <si>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</si>
  <si>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</si>
  <si>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</si>
  <si>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</si>
  <si>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</si>
  <si>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</si>
  <si>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</si>
  <si>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</si>
  <si>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</si>
  <si>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</si>
  <si>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</si>
  <si>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</si>
  <si>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</si>
  <si>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</si>
  <si>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</si>
  <si>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</si>
  <si>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</si>
  <si>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</si>
  <si>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</si>
  <si>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</si>
  <si>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</si>
  <si>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</si>
  <si>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</si>
  <si>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</si>
  <si>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</si>
  <si>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</si>
  <si>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</si>
  <si>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</si>
  <si>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</si>
  <si>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</si>
  <si>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</si>
  <si>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</si>
  <si>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</si>
  <si>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</si>
  <si>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</si>
  <si>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</si>
  <si>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</si>
  <si>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</si>
  <si>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</si>
  <si>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</si>
  <si>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</si>
  <si>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</si>
  <si>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</si>
  <si>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</si>
  <si>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</si>
  <si>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</si>
  <si>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</si>
  <si>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</si>
  <si>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</si>
  <si>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</si>
  <si>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</si>
  <si>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</si>
  <si>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</si>
  <si>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</si>
  <si>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</si>
  <si>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</si>
  <si>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</si>
  <si>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</si>
  <si>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</si>
  <si>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</si>
  <si>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</si>
  <si>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</si>
  <si>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</si>
  <si>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</si>
  <si>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</si>
  <si>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</si>
  <si>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</si>
  <si>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</si>
  <si>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</si>
  <si>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</si>
  <si>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</si>
  <si>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</si>
  <si>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</si>
  <si>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</si>
  <si>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</si>
  <si>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</si>
  <si>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</si>
  <si>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</si>
  <si>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</si>
  <si>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</si>
  <si>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</si>
  <si>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</si>
  <si>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</si>
  <si>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</si>
  <si>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</si>
  <si>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</si>
  <si>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</si>
  <si>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</si>
  <si>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</si>
  <si>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</si>
  <si>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</si>
  <si>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</si>
  <si>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</si>
  <si>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</si>
  <si>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</si>
  <si>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</si>
  <si>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</si>
  <si>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</si>
  <si>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</si>
  <si>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</si>
  <si>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</si>
  <si>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</si>
  <si>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</si>
  <si>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</si>
  <si>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</si>
  <si>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</si>
  <si>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</si>
  <si>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</si>
  <si>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</si>
  <si>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</si>
  <si>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</si>
  <si>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</si>
  <si>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</si>
  <si>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</si>
  <si>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</si>
  <si>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</si>
  <si>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</si>
  <si>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</si>
  <si>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</si>
  <si>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</si>
  <si>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</si>
  <si>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</si>
  <si>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</si>
  <si>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</si>
  <si>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</si>
  <si>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</si>
  <si>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</si>
  <si>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</si>
  <si>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</si>
  <si>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</si>
  <si>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</si>
  <si>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</si>
  <si>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</si>
  <si>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</si>
  <si>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</si>
  <si>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</si>
  <si>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</si>
  <si>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</si>
  <si>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</si>
  <si>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</si>
  <si>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</si>
  <si>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</si>
  <si>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</si>
  <si>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</si>
  <si>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</si>
  <si>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</si>
  <si>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</si>
  <si>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</si>
  <si>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</si>
  <si>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</si>
  <si>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</si>
  <si>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</si>
  <si>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</si>
  <si>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</si>
  <si>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</si>
  <si>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</si>
  <si>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</si>
  <si>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</si>
  <si>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</si>
  <si>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</si>
  <si>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</si>
  <si>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</si>
  <si>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</si>
  <si>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</si>
  <si>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</si>
  <si>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</si>
  <si>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</si>
  <si>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</si>
  <si>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</si>
  <si>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</si>
  <si>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</si>
  <si>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</si>
  <si>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</si>
  <si>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</si>
  <si>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</si>
  <si>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</si>
  <si>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</si>
  <si>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</si>
  <si>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</si>
  <si>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</si>
  <si>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</si>
  <si>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</si>
  <si>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</si>
  <si>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</si>
  <si>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</si>
  <si>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</si>
  <si>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</si>
  <si>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</si>
  <si>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</si>
  <si>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</si>
  <si>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</si>
  <si>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</si>
  <si>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</si>
  <si>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</si>
  <si>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</si>
  <si>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</si>
  <si>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</si>
  <si>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</si>
  <si>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</si>
  <si>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</si>
  <si>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</si>
  <si>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</si>
  <si>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</si>
  <si>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</si>
  <si>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</si>
  <si>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</si>
  <si>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</si>
  <si>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</si>
  <si>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</si>
  <si>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</si>
  <si>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</si>
  <si>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</si>
  <si>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</si>
  <si>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</si>
  <si>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</si>
  <si>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</si>
  <si>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</si>
  <si>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</si>
  <si>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</si>
  <si>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</si>
  <si>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</si>
  <si>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</si>
  <si>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</si>
  <si>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</si>
  <si>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</si>
  <si>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</si>
  <si>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</si>
  <si>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</si>
  <si>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</si>
  <si>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</si>
  <si>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</si>
  <si>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</si>
  <si>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</si>
  <si>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</si>
  <si>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</si>
  <si>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</si>
  <si>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</si>
  <si>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</si>
  <si>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</si>
  <si>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</si>
  <si>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</si>
  <si>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</si>
  <si>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</si>
  <si>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</si>
  <si>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</si>
  <si>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</si>
  <si>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</si>
  <si>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</si>
  <si>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</si>
  <si>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</si>
  <si>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</si>
  <si>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</si>
  <si>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</si>
  <si>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</si>
  <si>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</si>
  <si>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</si>
  <si>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</si>
  <si>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</si>
  <si>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</si>
  <si>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</si>
  <si>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</si>
  <si>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</si>
  <si>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</si>
  <si>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</si>
  <si>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</si>
  <si>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</si>
  <si>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</si>
  <si>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</si>
  <si>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</si>
  <si>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</si>
  <si>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</si>
  <si>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</si>
  <si>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</si>
  <si>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</si>
  <si>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</si>
  <si>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</si>
  <si>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</si>
  <si>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</si>
  <si>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</si>
  <si>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</si>
  <si>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</si>
  <si>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</si>
  <si>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</si>
  <si>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</si>
  <si>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</si>
  <si>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</si>
  <si>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</si>
  <si>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</si>
  <si>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</si>
  <si>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</si>
  <si>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</si>
  <si>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</si>
  <si>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</si>
  <si>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</si>
  <si>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</si>
  <si>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</si>
  <si>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</si>
  <si>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</si>
  <si>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</si>
  <si>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</si>
  <si>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</si>
  <si>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</si>
  <si>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</si>
  <si>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</si>
  <si>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</si>
  <si>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</si>
  <si>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</si>
  <si>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</si>
  <si>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</si>
  <si>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</si>
  <si>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</si>
  <si>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</si>
  <si>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</si>
  <si>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</si>
  <si>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</si>
  <si>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</si>
  <si>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</si>
  <si>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</si>
  <si>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</si>
  <si>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</si>
  <si>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</si>
  <si>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</si>
  <si>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</si>
  <si>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</si>
  <si>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</si>
  <si>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</si>
  <si>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</si>
  <si>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</si>
  <si>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</si>
  <si>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</si>
  <si>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</si>
  <si>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</si>
  <si>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</si>
  <si>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</si>
  <si>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</si>
  <si>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</si>
  <si>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</si>
  <si>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</si>
  <si>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</si>
  <si>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</si>
  <si>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</si>
  <si>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</si>
  <si>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</si>
  <si>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</si>
  <si>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</si>
  <si>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</si>
  <si>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</si>
  <si>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</si>
  <si>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</si>
  <si>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</si>
  <si>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</si>
  <si>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</si>
  <si>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</si>
  <si>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</si>
  <si>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</si>
  <si>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</si>
  <si>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</si>
  <si>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</si>
  <si>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</si>
  <si>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</si>
  <si>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</si>
  <si>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</si>
  <si>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</si>
  <si>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</si>
  <si>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</si>
  <si>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</si>
  <si>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</si>
  <si>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</si>
  <si>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</si>
  <si>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</si>
  <si>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</si>
  <si>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</si>
  <si>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</si>
  <si>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</si>
  <si>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</si>
  <si>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</si>
  <si>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</si>
  <si>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</si>
  <si>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</si>
  <si>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</si>
  <si>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</si>
  <si>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</si>
  <si>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</si>
  <si>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</si>
  <si>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</si>
  <si>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</si>
  <si>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</si>
  <si>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</si>
  <si>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</si>
  <si>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</si>
  <si>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</si>
  <si>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</si>
  <si>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</si>
  <si>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</si>
  <si>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</si>
  <si>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</si>
  <si>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</si>
  <si>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</si>
  <si>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</si>
  <si>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</si>
  <si>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</si>
  <si>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</si>
  <si>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</si>
  <si>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</si>
  <si>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</si>
  <si>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</si>
  <si>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</si>
  <si>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</si>
  <si>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</si>
  <si>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</si>
  <si>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</si>
  <si>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</si>
  <si>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</si>
  <si>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</si>
  <si>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</si>
  <si>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</si>
  <si>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</si>
  <si>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</si>
  <si>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</si>
  <si>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</si>
  <si>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</si>
  <si>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</si>
  <si>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</si>
  <si>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</si>
  <si>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</si>
  <si>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</si>
  <si>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</si>
  <si>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</si>
  <si>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</si>
  <si>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</si>
  <si>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</si>
  <si>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</si>
  <si>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</si>
  <si>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</si>
  <si>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</si>
  <si>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</si>
  <si>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</si>
  <si>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</si>
  <si>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</si>
  <si>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</si>
  <si>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</si>
  <si>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</si>
  <si>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</si>
  <si>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</si>
  <si>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</si>
  <si>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</si>
  <si>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</si>
  <si>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</si>
  <si>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</si>
  <si>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</si>
  <si>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</si>
  <si>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</si>
  <si>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</si>
  <si>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</si>
  <si>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</si>
  <si>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</si>
  <si>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</si>
  <si>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</si>
  <si>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</si>
  <si>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</si>
  <si>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</si>
  <si>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</si>
  <si>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</si>
  <si>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</si>
  <si>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</si>
  <si>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</si>
  <si>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</si>
  <si>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</si>
  <si>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</si>
  <si>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</si>
  <si>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</si>
  <si>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</si>
  <si>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</si>
  <si>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</si>
  <si>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</si>
  <si>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</si>
  <si>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</si>
  <si>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</si>
  <si>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</si>
  <si>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</si>
  <si>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</si>
  <si>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</si>
  <si>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</si>
  <si>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</si>
  <si>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</si>
  <si>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</si>
  <si>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</si>
  <si>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</si>
  <si>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</si>
  <si>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</si>
  <si>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</si>
  <si>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</si>
  <si>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</si>
  <si>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</si>
  <si>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</si>
  <si>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</si>
  <si>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</si>
  <si>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</si>
  <si>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</si>
  <si>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</si>
  <si>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</si>
  <si>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</si>
  <si>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</si>
  <si>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</si>
  <si>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</si>
  <si>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</si>
  <si>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</si>
  <si>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</si>
  <si>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</si>
  <si>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</si>
  <si>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</si>
  <si>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</si>
  <si>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</si>
  <si>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</si>
  <si>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</si>
  <si>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</si>
  <si>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</si>
  <si>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</si>
  <si>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</si>
  <si>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</si>
  <si>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</si>
  <si>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</si>
  <si>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</si>
  <si>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</si>
  <si>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</si>
  <si>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</si>
  <si>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</si>
  <si>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</si>
  <si>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</si>
  <si>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</si>
  <si>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</si>
  <si>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</si>
  <si>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</si>
  <si>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</si>
  <si>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</si>
  <si>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</si>
  <si>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</si>
  <si>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</si>
  <si>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</si>
  <si>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</si>
  <si>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</si>
  <si>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</si>
  <si>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</si>
  <si>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</si>
  <si>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</si>
  <si>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</si>
  <si>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</si>
  <si>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</si>
  <si>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</si>
  <si>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</si>
  <si>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</si>
  <si>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</si>
  <si>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</si>
  <si>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</si>
  <si>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</si>
  <si>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</si>
  <si>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</si>
  <si>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</si>
  <si>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</si>
  <si>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</si>
  <si>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</si>
  <si>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</si>
  <si>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</si>
  <si>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</si>
  <si>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</si>
  <si>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</si>
  <si>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</si>
  <si>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</si>
  <si>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</si>
  <si>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</si>
  <si>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</si>
  <si>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</si>
  <si>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</si>
  <si>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</si>
  <si>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</si>
  <si>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</si>
  <si>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</si>
  <si>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</si>
  <si>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</si>
  <si>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</si>
  <si>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</si>
  <si>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</si>
  <si>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</si>
  <si>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</si>
  <si>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</si>
  <si>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</si>
  <si>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</si>
  <si>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</si>
  <si>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</si>
  <si>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</si>
  <si>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</si>
  <si>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</si>
  <si>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</si>
  <si>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</si>
  <si>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</si>
  <si>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</si>
  <si>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</si>
  <si>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</si>
  <si>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</si>
  <si>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</si>
  <si>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</si>
  <si>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</si>
  <si>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</si>
  <si>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</si>
  <si>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</si>
  <si>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</si>
  <si>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</si>
  <si>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</si>
  <si>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</si>
  <si>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</si>
  <si>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</si>
  <si>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</si>
  <si>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</si>
  <si>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</si>
  <si>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</si>
  <si>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</si>
  <si>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</si>
  <si>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</si>
  <si>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</si>
  <si>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</si>
  <si>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</si>
  <si>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</si>
  <si>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</si>
  <si>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</si>
  <si>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</si>
  <si>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</si>
  <si>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</si>
  <si>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</si>
  <si>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</si>
  <si>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</si>
  <si>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</si>
  <si>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</si>
  <si>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</si>
  <si>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</si>
  <si>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</si>
  <si>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</si>
  <si>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</si>
  <si>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</si>
  <si>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</si>
  <si>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</si>
  <si>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</si>
  <si>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</si>
  <si>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</si>
  <si>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</si>
  <si>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</si>
  <si>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</si>
  <si>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</si>
  <si>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</si>
  <si>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</si>
  <si>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</si>
  <si>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</si>
  <si>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</si>
  <si>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</si>
  <si>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</si>
  <si>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</si>
  <si>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</si>
  <si>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</si>
  <si>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</si>
  <si>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</si>
  <si>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</si>
  <si>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</si>
  <si>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</si>
  <si>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</si>
  <si>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</si>
  <si>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</si>
  <si>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</si>
  <si>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</si>
  <si>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</si>
  <si>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</si>
  <si>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</si>
  <si>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</si>
  <si>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</si>
  <si>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</si>
  <si>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</si>
  <si>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</si>
  <si>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</si>
  <si>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</si>
  <si>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</si>
  <si>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</si>
  <si>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</si>
  <si>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</si>
  <si>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</si>
  <si>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</si>
  <si>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</si>
  <si>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</si>
  <si>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</si>
  <si>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</si>
  <si>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</si>
  <si>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</si>
  <si>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</si>
  <si>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</si>
  <si>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</si>
  <si>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</si>
  <si>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</si>
  <si>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</si>
  <si>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</si>
  <si>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</si>
  <si>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</si>
  <si>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</si>
  <si>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</si>
  <si>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</si>
  <si>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</si>
  <si>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</si>
  <si>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</si>
  <si>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</si>
  <si>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</si>
  <si>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</si>
  <si>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</si>
  <si>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</si>
  <si>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</si>
  <si>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</si>
  <si>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</si>
  <si>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</si>
  <si>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</si>
  <si>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</si>
  <si>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</si>
  <si>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</si>
  <si>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</si>
  <si>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</si>
  <si>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</si>
  <si>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</si>
  <si>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</si>
  <si>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</si>
  <si>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</si>
  <si>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</si>
  <si>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</si>
  <si>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</si>
  <si>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</si>
  <si>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</si>
  <si>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</si>
  <si>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</si>
  <si>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</si>
  <si>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</si>
  <si>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</si>
  <si>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</si>
  <si>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</si>
  <si>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</si>
  <si>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</si>
  <si>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</si>
  <si>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</si>
  <si>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</si>
  <si>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</si>
  <si>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</si>
  <si>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</si>
  <si>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</si>
  <si>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</si>
  <si>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</si>
  <si>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</si>
  <si>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</si>
  <si>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</si>
  <si>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</si>
  <si>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</si>
  <si>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</si>
  <si>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</si>
  <si>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</si>
  <si>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</si>
  <si>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</si>
  <si>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</si>
  <si>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</si>
  <si>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</si>
  <si>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</si>
  <si>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</si>
  <si>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</si>
  <si>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</si>
  <si>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</si>
  <si>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</si>
  <si>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</si>
  <si>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</si>
  <si>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</si>
  <si>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</si>
  <si>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</si>
  <si>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</si>
  <si>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</si>
  <si>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</si>
  <si>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</si>
  <si>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</si>
  <si>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</si>
  <si>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</si>
  <si>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</si>
  <si>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</si>
  <si>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</si>
  <si>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</si>
  <si>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</si>
  <si>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</si>
  <si>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</si>
  <si>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</si>
  <si>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</si>
  <si>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</si>
  <si>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</si>
  <si>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</si>
  <si>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</si>
  <si>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</si>
  <si>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</si>
  <si>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</si>
  <si>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</si>
  <si>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</si>
  <si>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</si>
  <si>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</si>
  <si>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</si>
  <si>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</si>
  <si>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</si>
  <si>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</si>
  <si>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</si>
  <si>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</si>
  <si>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</si>
  <si>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</si>
  <si>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</si>
  <si>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</si>
  <si>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</si>
  <si>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</si>
  <si>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</si>
  <si>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</si>
  <si>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</si>
  <si>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</si>
  <si>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</si>
  <si>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</si>
  <si>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</si>
  <si>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</si>
  <si>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</si>
  <si>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</si>
  <si>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</si>
  <si>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</si>
  <si>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</si>
  <si>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</si>
  <si>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</si>
  <si>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</si>
  <si>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</si>
  <si>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</si>
  <si>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</si>
  <si>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</si>
  <si>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</si>
  <si>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</si>
  <si>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</si>
  <si>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</si>
  <si>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</si>
  <si>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</si>
  <si>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</si>
  <si>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</si>
  <si>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</si>
  <si>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</si>
  <si>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</si>
  <si>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</si>
  <si>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</si>
  <si>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</si>
  <si>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</si>
  <si>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</si>
  <si>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</si>
  <si>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</si>
  <si>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</si>
  <si>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</si>
  <si>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</si>
  <si>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</si>
  <si>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</si>
  <si>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</si>
  <si>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</si>
  <si>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</si>
  <si>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</si>
  <si>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</si>
  <si>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</si>
  <si>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</si>
  <si>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</si>
  <si>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</si>
  <si>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</si>
  <si>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</si>
  <si>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</si>
  <si>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</si>
  <si>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</si>
  <si>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</si>
  <si>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</si>
  <si>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</si>
  <si>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</si>
  <si>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</si>
  <si>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</si>
  <si>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</si>
  <si>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</si>
  <si>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</si>
  <si>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</si>
  <si>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</si>
  <si>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</si>
  <si>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</si>
  <si>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</si>
  <si>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</si>
  <si>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</si>
  <si>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</si>
  <si>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</si>
  <si>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</si>
  <si>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</si>
  <si>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</si>
  <si>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</si>
  <si>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</si>
  <si>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</si>
  <si>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</si>
  <si>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</si>
  <si>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</si>
  <si>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</si>
  <si>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</si>
  <si>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</si>
  <si>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</si>
  <si>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</si>
  <si>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</si>
  <si>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</si>
  <si>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</si>
  <si>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</si>
  <si>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</si>
  <si>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</si>
  <si>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</si>
  <si>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</si>
  <si>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</si>
  <si>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</si>
  <si>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</si>
  <si>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</si>
  <si>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</si>
  <si>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</si>
  <si>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</si>
  <si>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</si>
  <si>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</si>
  <si>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</si>
  <si>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</si>
  <si>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</si>
  <si>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</si>
  <si>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</si>
  <si>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</si>
  <si>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</si>
  <si>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</si>
  <si>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</si>
  <si>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</si>
  <si>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</si>
  <si>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</si>
  <si>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</si>
  <si>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</si>
  <si>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</si>
  <si>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</si>
  <si>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</si>
  <si>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</si>
  <si>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</si>
  <si>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</si>
  <si>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</si>
  <si>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</si>
  <si>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</si>
  <si>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</si>
  <si>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</si>
  <si>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</si>
  <si>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</si>
  <si>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</si>
  <si>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</si>
  <si>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</si>
  <si>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</si>
  <si>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</si>
  <si>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</si>
  <si>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</si>
  <si>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</si>
  <si>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</si>
  <si>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</si>
  <si>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</si>
  <si>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</si>
  <si>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</si>
  <si>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</si>
  <si>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</si>
  <si>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</si>
  <si>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</si>
  <si>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</si>
  <si>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</si>
  <si>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</si>
  <si>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</si>
  <si>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</si>
  <si>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</si>
  <si>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</si>
  <si>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</si>
  <si>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</si>
  <si>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</si>
  <si>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</si>
  <si>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</si>
  <si>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</si>
  <si>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</si>
  <si>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</si>
  <si>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</si>
  <si>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</si>
  <si>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</si>
  <si>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</si>
  <si>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</si>
  <si>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</si>
  <si>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</si>
  <si>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</si>
  <si>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</si>
  <si>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</si>
  <si>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</si>
  <si>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</si>
  <si>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</si>
  <si>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</si>
  <si>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</si>
  <si>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</si>
  <si>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</si>
  <si>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</si>
  <si>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</si>
  <si>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</si>
  <si>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</si>
  <si>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</si>
  <si>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</si>
  <si>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</si>
  <si>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</si>
  <si>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</si>
  <si>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</si>
  <si>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</si>
  <si>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</si>
  <si>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</si>
  <si>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</si>
  <si>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</si>
  <si>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</si>
  <si>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</si>
  <si>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</si>
  <si>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</si>
  <si>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</si>
  <si>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</si>
  <si>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</si>
  <si>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</si>
  <si>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</si>
  <si>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</si>
  <si>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</si>
  <si>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</si>
  <si>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</si>
  <si>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</si>
  <si>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</si>
  <si>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</si>
  <si>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</si>
  <si>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</si>
  <si>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</si>
  <si>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</si>
  <si>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</si>
  <si>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</si>
  <si>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</si>
  <si>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</si>
  <si>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</si>
  <si>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</si>
  <si>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</si>
  <si>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</si>
  <si>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</si>
  <si>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</si>
  <si>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</si>
  <si>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</si>
  <si>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</si>
  <si>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</si>
  <si>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</si>
  <si>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</si>
  <si>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</si>
  <si>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</si>
  <si>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</si>
  <si>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</si>
  <si>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</si>
  <si>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</si>
  <si>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</si>
  <si>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</si>
  <si>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</si>
  <si>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</si>
  <si>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</si>
  <si>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</si>
  <si>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</si>
  <si>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</si>
  <si>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</si>
  <si>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</si>
  <si>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</si>
  <si>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</si>
  <si>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</si>
  <si>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</si>
  <si>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</si>
  <si>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</si>
  <si>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</si>
  <si>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</si>
  <si>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</si>
  <si>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</si>
  <si>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</si>
  <si>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</si>
  <si>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</si>
  <si>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</si>
  <si>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</si>
  <si>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</si>
  <si>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</si>
  <si>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</si>
  <si>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</si>
  <si>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</si>
  <si>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</si>
  <si>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</si>
  <si>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</si>
  <si>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</si>
  <si>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</si>
  <si>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</si>
  <si>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</si>
  <si>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</si>
  <si>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</si>
  <si>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</si>
  <si>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</si>
  <si>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</si>
  <si>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</si>
  <si>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</si>
  <si>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</si>
  <si>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</si>
  <si>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</si>
  <si>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</si>
  <si>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</si>
  <si>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</si>
  <si>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</si>
  <si>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</si>
  <si>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</si>
  <si>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</si>
  <si>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</si>
  <si>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</si>
  <si>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</si>
  <si>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</si>
  <si>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</si>
  <si>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</si>
  <si>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</si>
  <si>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</si>
  <si>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</si>
  <si>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</si>
  <si>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</si>
  <si>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</si>
  <si>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</si>
  <si>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</si>
  <si>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</si>
  <si>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</si>
  <si>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</si>
  <si>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</si>
  <si>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</si>
  <si>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</si>
  <si>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</si>
  <si>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</si>
  <si>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</si>
  <si>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</si>
  <si>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</si>
  <si>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</si>
  <si>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</si>
  <si>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</si>
  <si>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</si>
  <si>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</si>
  <si>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</si>
  <si>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</si>
  <si>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</si>
  <si>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</si>
  <si>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</si>
  <si>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</si>
  <si>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</si>
  <si>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</si>
  <si>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</si>
  <si>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</si>
  <si>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</si>
  <si>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</si>
  <si>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</si>
  <si>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</si>
  <si>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</si>
  <si>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</si>
  <si>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</si>
  <si>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</si>
  <si>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</si>
  <si>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</si>
  <si>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</si>
  <si>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</si>
  <si>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</si>
  <si>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</si>
  <si>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</si>
  <si>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</si>
  <si>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</si>
  <si>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</si>
  <si>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</si>
  <si>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</si>
  <si>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</si>
  <si>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</si>
  <si>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</si>
  <si>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</si>
  <si>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</si>
  <si>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</si>
  <si>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</si>
  <si>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</si>
  <si>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</si>
  <si>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</si>
  <si>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</si>
  <si>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</si>
  <si>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</si>
  <si>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</si>
  <si>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</si>
  <si>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</si>
  <si>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</si>
  <si>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</si>
  <si>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</si>
  <si>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</si>
  <si>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</si>
  <si>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</si>
  <si>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</si>
  <si>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</si>
  <si>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</si>
  <si>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</si>
  <si>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</si>
  <si>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</si>
  <si>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</si>
  <si>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</si>
  <si>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</si>
  <si>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</si>
  <si>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</si>
  <si>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</si>
  <si>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</si>
  <si>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</si>
  <si>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</si>
  <si>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</si>
  <si>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</si>
  <si>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</si>
  <si>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</si>
  <si>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</si>
  <si>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</si>
  <si>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</si>
  <si>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</si>
  <si>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</si>
  <si>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</si>
  <si>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</si>
  <si>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</si>
  <si>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</si>
  <si>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</si>
  <si>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</si>
  <si>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</si>
  <si>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</si>
  <si>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</si>
  <si>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</si>
  <si>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</si>
  <si>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</si>
  <si>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</si>
  <si>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</si>
  <si>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</si>
  <si>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</si>
  <si>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</si>
  <si>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</si>
  <si>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</si>
  <si>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</si>
  <si>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</si>
  <si>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</si>
  <si>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</si>
  <si>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</si>
  <si>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</si>
  <si>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</si>
  <si>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</si>
  <si>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</si>
  <si>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</si>
  <si>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</si>
  <si>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</si>
  <si>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</si>
  <si>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</si>
  <si>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</si>
  <si>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</si>
  <si>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</si>
  <si>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</si>
  <si>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</si>
  <si>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</si>
  <si>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</si>
  <si>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</si>
  <si>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</si>
  <si>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</si>
  <si>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</si>
  <si>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</si>
  <si>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</si>
  <si>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</si>
  <si>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</si>
  <si>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</si>
  <si>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</si>
  <si>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</si>
  <si>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</si>
  <si>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</si>
  <si>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</si>
  <si>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</si>
  <si>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</si>
  <si>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</si>
  <si>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</si>
  <si>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</si>
  <si>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</si>
  <si>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</si>
  <si>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</si>
  <si>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</si>
  <si>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</si>
  <si>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</si>
  <si>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</si>
  <si>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</si>
  <si>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</si>
  <si>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</si>
  <si>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</si>
  <si>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</si>
  <si>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</si>
  <si>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</si>
  <si>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</si>
  <si>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</si>
  <si>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</si>
  <si>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</si>
  <si>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</si>
  <si>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</si>
  <si>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</si>
  <si>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</si>
  <si>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</si>
  <si>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</si>
  <si>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</si>
  <si>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</si>
  <si>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</si>
  <si>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</si>
  <si>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</si>
  <si>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</si>
  <si>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</si>
  <si>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</si>
  <si>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</si>
  <si>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</si>
  <si>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</si>
  <si>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</si>
  <si>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</si>
  <si>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</si>
  <si>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</si>
  <si>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</si>
  <si>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</si>
  <si>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</si>
  <si>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</si>
  <si>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</si>
  <si>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</si>
  <si>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</si>
  <si>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</si>
  <si>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</si>
  <si>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</si>
  <si>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</si>
  <si>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</si>
  <si>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</si>
  <si>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</si>
  <si>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</si>
  <si>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</si>
  <si>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</si>
  <si>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</si>
  <si>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</si>
  <si>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</si>
  <si>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</si>
  <si>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</si>
  <si>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</si>
  <si>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</si>
  <si>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</si>
  <si>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</si>
  <si>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</si>
  <si>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</si>
  <si>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</si>
  <si>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</si>
  <si>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</si>
  <si>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</si>
  <si>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</si>
  <si>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</si>
  <si>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</si>
  <si>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</si>
  <si>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</si>
  <si>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</si>
  <si>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</si>
  <si>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</si>
  <si>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</si>
  <si>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</si>
  <si>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</si>
  <si>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</si>
  <si>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</si>
  <si>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</si>
  <si>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</si>
  <si>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</si>
  <si>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</si>
  <si>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</si>
  <si>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</si>
  <si>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</si>
  <si>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</si>
  <si>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</si>
  <si>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</si>
  <si>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</si>
  <si>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</si>
  <si>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</si>
  <si>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</si>
  <si>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</si>
  <si>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</si>
  <si>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</si>
  <si>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</si>
  <si>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</si>
  <si>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</si>
  <si>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</si>
  <si>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</si>
  <si>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</si>
  <si>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</si>
  <si>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</si>
  <si>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</si>
  <si>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</si>
  <si>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</si>
  <si>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</si>
  <si>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</si>
  <si>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</si>
  <si>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</si>
  <si>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</si>
  <si>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</si>
  <si>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</si>
  <si>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</si>
  <si>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</si>
  <si>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</si>
  <si>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</si>
  <si>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</si>
  <si>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</si>
  <si>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</si>
  <si>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</si>
  <si>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</si>
  <si>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</si>
  <si>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</si>
  <si>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</si>
  <si>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</si>
  <si>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</si>
  <si>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</si>
  <si>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</si>
  <si>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</si>
  <si>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</si>
  <si>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</si>
  <si>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</si>
  <si>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</si>
  <si>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</si>
  <si>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</si>
  <si>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</si>
  <si>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</si>
  <si>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</si>
  <si>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</si>
  <si>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</si>
  <si>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</si>
  <si>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</si>
  <si>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</si>
  <si>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</si>
  <si>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</si>
  <si>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</si>
  <si>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</si>
  <si>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</si>
  <si>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</si>
  <si>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</si>
  <si>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</si>
  <si>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</si>
  <si>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</si>
  <si>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</si>
  <si>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</si>
  <si>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</si>
  <si>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</si>
  <si>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</si>
  <si>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</si>
  <si>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</si>
  <si>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</si>
  <si>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</si>
  <si>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</si>
  <si>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</si>
  <si>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</si>
  <si>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</si>
  <si>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</si>
  <si>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</si>
  <si>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</si>
  <si>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</si>
  <si>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</si>
  <si>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</si>
  <si>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</si>
  <si>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</si>
  <si>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</si>
  <si>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</si>
  <si>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</si>
  <si>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</si>
  <si>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</si>
  <si>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</si>
  <si>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</si>
  <si>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</si>
  <si>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</si>
  <si>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</si>
  <si>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</si>
  <si>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</si>
  <si>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</si>
  <si>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</si>
  <si>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</si>
  <si>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</si>
  <si>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</si>
  <si>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</si>
  <si>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</si>
  <si>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</si>
  <si>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</si>
  <si>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</si>
  <si>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</si>
  <si>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</si>
  <si>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</si>
  <si>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</si>
  <si>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</si>
  <si>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</si>
  <si>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</si>
  <si>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</si>
  <si>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</si>
  <si>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</si>
  <si>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</si>
  <si>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</si>
  <si>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</si>
  <si>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</si>
  <si>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</si>
  <si>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</si>
  <si>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</si>
  <si>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</si>
  <si>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</si>
  <si>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</si>
  <si>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</si>
  <si>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</si>
  <si>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</si>
  <si>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</si>
  <si>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</si>
  <si>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</si>
  <si>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</si>
  <si>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</si>
  <si>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</si>
  <si>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</si>
  <si>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</si>
  <si>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</si>
  <si>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</si>
  <si>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</si>
  <si>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</si>
  <si>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</si>
  <si>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</si>
  <si>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</si>
  <si>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</si>
  <si>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</si>
  <si>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</si>
  <si>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</si>
  <si>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</si>
  <si>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</si>
  <si>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</si>
  <si>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</si>
  <si>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</si>
  <si>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</si>
  <si>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</si>
  <si>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</si>
  <si>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</si>
  <si>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</si>
  <si>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</si>
  <si>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</si>
  <si>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</si>
  <si>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</si>
  <si>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</si>
  <si>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</si>
  <si>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</si>
  <si>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</si>
  <si>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</si>
  <si>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</si>
  <si>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</si>
  <si>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</si>
  <si>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</si>
  <si>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</si>
  <si>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</si>
  <si>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</si>
  <si>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</si>
  <si>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</si>
  <si>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</si>
  <si>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</si>
  <si>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</si>
  <si>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</si>
  <si>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</si>
  <si>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</si>
  <si>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</si>
  <si>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</si>
  <si>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</si>
  <si>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</si>
  <si>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</si>
  <si>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</si>
  <si>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</si>
  <si>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</si>
  <si>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</si>
  <si>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</si>
  <si>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</si>
  <si>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</si>
  <si>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</si>
  <si>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</si>
  <si>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</si>
  <si>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</si>
  <si>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</si>
  <si>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</si>
  <si>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</si>
  <si>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</si>
  <si>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</si>
  <si>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</si>
  <si>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</si>
  <si>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</si>
  <si>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</si>
  <si>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</si>
  <si>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</si>
  <si>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</si>
  <si>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</si>
  <si>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</si>
  <si>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</si>
  <si>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</si>
  <si>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</si>
  <si>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</si>
  <si>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</si>
  <si>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</si>
  <si>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</si>
  <si>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</si>
  <si>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</si>
  <si>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</si>
  <si>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</si>
  <si>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</si>
  <si>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</si>
  <si>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</si>
  <si>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</si>
  <si>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</si>
  <si>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</si>
  <si>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</si>
  <si>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</si>
  <si>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</si>
  <si>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</si>
  <si>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</si>
  <si>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</si>
  <si>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</si>
  <si>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</si>
  <si>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</si>
  <si>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</si>
  <si>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</si>
  <si>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</si>
  <si>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</si>
  <si>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</si>
  <si>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</si>
  <si>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</si>
  <si>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</si>
  <si>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</si>
  <si>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</si>
  <si>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</si>
  <si>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</si>
  <si>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</si>
  <si>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</si>
  <si>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</si>
  <si>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</si>
  <si>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</si>
  <si>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</si>
  <si>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</si>
  <si>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</si>
  <si>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</si>
  <si>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</si>
  <si>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</si>
  <si>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</si>
  <si>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</si>
  <si>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</si>
  <si>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</si>
  <si>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</si>
  <si>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</si>
  <si>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</si>
  <si>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</si>
  <si>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</si>
  <si>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</si>
  <si>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</si>
  <si>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</si>
  <si>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</si>
  <si>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</si>
  <si>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</si>
  <si>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</si>
  <si>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</si>
  <si>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</si>
  <si>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</si>
  <si>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</si>
  <si>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</si>
  <si>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</si>
  <si>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</si>
  <si>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</si>
  <si>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</si>
  <si>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</si>
  <si>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</si>
  <si>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</si>
  <si>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</si>
  <si>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</si>
  <si>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</si>
  <si>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</si>
  <si>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</si>
  <si>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</si>
  <si>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</si>
  <si>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</si>
  <si>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</si>
  <si>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</si>
  <si>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</si>
  <si>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</si>
  <si>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</si>
  <si>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</si>
  <si>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</si>
  <si>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</si>
  <si>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</si>
  <si>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</si>
  <si>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</si>
  <si>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</si>
  <si>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</si>
  <si>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</si>
  <si>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</si>
  <si>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</si>
  <si>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</si>
  <si>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</si>
  <si>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</si>
  <si>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</si>
  <si>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</si>
  <si>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</si>
  <si>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</si>
  <si>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</si>
  <si>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</si>
  <si>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</si>
  <si>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</si>
  <si>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</si>
  <si>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</si>
  <si>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</si>
  <si>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</si>
  <si>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</si>
  <si>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</si>
  <si>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</si>
  <si>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</si>
  <si>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</si>
  <si>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</si>
  <si>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</si>
  <si>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</si>
  <si>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</si>
  <si>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</si>
  <si>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</si>
  <si>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</si>
  <si>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</si>
  <si>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</si>
  <si>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</si>
  <si>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</si>
  <si>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</si>
  <si>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</si>
  <si>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</si>
  <si>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</si>
  <si>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</si>
  <si>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</si>
  <si>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</si>
  <si>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</si>
  <si>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</si>
  <si>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</si>
  <si>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</si>
  <si>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</si>
  <si>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</si>
  <si>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</si>
  <si>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</si>
  <si>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</si>
  <si>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</si>
  <si>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</si>
  <si>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</si>
  <si>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</si>
  <si>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</si>
  <si>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</si>
  <si>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</si>
  <si>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</si>
  <si>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</si>
  <si>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</si>
  <si>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</si>
  <si>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</si>
  <si>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</si>
  <si>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</si>
  <si>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</si>
  <si>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</si>
  <si>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</si>
  <si>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</si>
  <si>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</si>
  <si>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</si>
  <si>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</si>
  <si>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</si>
  <si>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</si>
  <si>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</si>
  <si>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</si>
  <si>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</si>
  <si>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</si>
  <si>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</si>
  <si>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</si>
  <si>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</si>
  <si>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</si>
  <si>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</si>
  <si>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</si>
  <si>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</si>
  <si>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</si>
  <si>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</si>
  <si>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</si>
  <si>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</si>
  <si>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</si>
  <si>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</si>
  <si>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</si>
  <si>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</si>
  <si>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</si>
  <si>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</si>
  <si>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</si>
  <si>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</si>
  <si>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</si>
  <si>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</si>
  <si>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</si>
  <si>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</si>
  <si>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</si>
  <si>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</si>
  <si>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</si>
  <si>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</si>
  <si>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</si>
  <si>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</si>
  <si>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</si>
  <si>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</si>
  <si>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</si>
  <si>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</si>
  <si>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</si>
  <si>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</si>
  <si>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</si>
  <si>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</si>
  <si>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</si>
  <si>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</si>
  <si>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</si>
  <si>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</si>
  <si>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</si>
  <si>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</si>
  <si>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</si>
  <si>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</si>
  <si>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</si>
  <si>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</si>
  <si>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</si>
  <si>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</si>
  <si>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</si>
  <si>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</si>
  <si>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</si>
  <si>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</si>
  <si>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</si>
  <si>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</si>
  <si>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</si>
  <si>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</si>
  <si>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</si>
  <si>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</si>
  <si>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</si>
  <si>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</si>
  <si>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</si>
  <si>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</si>
  <si>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</si>
  <si>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</si>
  <si>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</si>
  <si>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</si>
  <si>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</si>
  <si>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</si>
  <si>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</si>
  <si>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</si>
  <si>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</si>
  <si>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</si>
  <si>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</si>
  <si>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</si>
  <si>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</si>
  <si>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</si>
  <si>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</si>
  <si>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</si>
  <si>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</si>
  <si>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</si>
  <si>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</si>
  <si>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</si>
  <si>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</si>
  <si>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</si>
  <si>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</si>
  <si>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</si>
  <si>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</si>
  <si>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</si>
  <si>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</si>
  <si>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</si>
  <si>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</si>
  <si>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</si>
  <si>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</si>
  <si>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</si>
  <si>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</si>
  <si>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</si>
  <si>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</si>
  <si>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</si>
  <si>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</si>
  <si>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</si>
  <si>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</si>
  <si>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</si>
  <si>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</si>
  <si>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</si>
  <si>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</si>
  <si>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</si>
  <si>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</si>
  <si>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</si>
  <si>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</si>
  <si>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</si>
  <si>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</si>
  <si>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</si>
  <si>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</si>
  <si>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</si>
  <si>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</si>
  <si>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</si>
  <si>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</si>
  <si>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</si>
  <si>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</si>
  <si>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</si>
  <si>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</si>
  <si>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</si>
  <si>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</si>
  <si>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</si>
  <si>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</si>
  <si>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</si>
  <si>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</si>
  <si>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</si>
  <si>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</si>
  <si>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</si>
  <si>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</si>
  <si>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</si>
  <si>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</si>
  <si>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</si>
  <si>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</si>
  <si>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</si>
  <si>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</si>
  <si>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</si>
  <si>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</si>
  <si>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</si>
  <si>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</si>
  <si>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</si>
  <si>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</si>
  <si>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</si>
  <si>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</si>
  <si>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</si>
  <si>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</si>
  <si>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</si>
  <si>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</si>
  <si>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</si>
  <si>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</si>
  <si>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</si>
  <si>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</si>
  <si>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</si>
  <si>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</si>
  <si>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</si>
  <si>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</si>
  <si>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</si>
  <si>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</si>
  <si>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</si>
  <si>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</si>
  <si>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</si>
  <si>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</si>
  <si>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</si>
  <si>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</si>
  <si>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</si>
  <si>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</si>
  <si>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</si>
  <si>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</si>
  <si>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</si>
  <si>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</si>
  <si>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</si>
  <si>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</si>
  <si>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</si>
  <si>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</si>
  <si>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</si>
  <si>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</si>
  <si>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</si>
  <si>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</si>
  <si>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</si>
  <si>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</si>
  <si>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</si>
  <si>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</si>
  <si>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</si>
  <si>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</si>
  <si>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</si>
  <si>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</si>
  <si>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</si>
  <si>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</si>
  <si>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</si>
  <si>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</si>
  <si>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</si>
  <si>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</si>
  <si>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</si>
  <si>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</si>
  <si>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</si>
  <si>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</si>
  <si>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</si>
  <si>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</si>
  <si>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</si>
  <si>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</si>
  <si>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</si>
  <si>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</si>
  <si>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</si>
  <si>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</si>
  <si>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</si>
  <si>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</si>
  <si>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</si>
  <si>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</si>
  <si>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</si>
  <si>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</si>
  <si>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</si>
  <si>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</si>
  <si>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</si>
  <si>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</si>
  <si>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</si>
  <si>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</si>
  <si>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</si>
  <si>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</si>
  <si>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</si>
  <si>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</si>
  <si>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</si>
  <si>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</si>
  <si>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</si>
  <si>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</si>
  <si>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</si>
  <si>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</si>
  <si>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</si>
  <si>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</si>
  <si>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</si>
  <si>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</si>
  <si>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</si>
  <si>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</si>
  <si>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</si>
  <si>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</si>
  <si>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</si>
  <si>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</si>
  <si>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</si>
  <si>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</si>
  <si>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</si>
  <si>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</si>
  <si>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</si>
  <si>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</si>
  <si>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</si>
  <si>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</si>
  <si>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</si>
  <si>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</si>
  <si>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</si>
  <si>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</si>
  <si>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</si>
  <si>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</si>
  <si>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</si>
  <si>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</si>
  <si>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</si>
  <si>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</si>
  <si>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</si>
  <si>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</si>
  <si>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</si>
  <si>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</si>
  <si>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</si>
  <si>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</si>
  <si>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</si>
  <si>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</si>
  <si>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</si>
  <si>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</si>
  <si>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</si>
  <si>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</si>
  <si>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</si>
  <si>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</si>
  <si>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</si>
  <si>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</si>
  <si>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</si>
  <si>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</si>
  <si>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</si>
  <si>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</si>
  <si>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</si>
  <si>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</si>
  <si>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</si>
  <si>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</si>
  <si>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</si>
  <si>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</si>
  <si>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</si>
  <si>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</si>
  <si>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</si>
  <si>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</si>
  <si>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</si>
  <si>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</si>
  <si>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</si>
  <si>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</si>
  <si>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</si>
  <si>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</si>
  <si>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</si>
  <si>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</si>
  <si>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</si>
  <si>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</si>
  <si>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</si>
  <si>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</si>
  <si>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</si>
  <si>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</si>
  <si>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</si>
  <si>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</si>
  <si>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</si>
  <si>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</si>
  <si>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</si>
  <si>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</si>
  <si>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</si>
  <si>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</si>
  <si>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</si>
  <si>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</si>
  <si>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</si>
  <si>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</si>
  <si>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</si>
  <si>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</si>
  <si>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</si>
  <si>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</si>
  <si>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</si>
  <si>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</si>
  <si>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</si>
  <si>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</si>
  <si>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</si>
  <si>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</si>
  <si>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</si>
  <si>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</si>
  <si>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</si>
  <si>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</si>
  <si>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</si>
  <si>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</si>
  <si>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</si>
  <si>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</si>
  <si>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</si>
  <si>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</si>
  <si>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</si>
  <si>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</si>
  <si>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</si>
  <si>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</si>
  <si>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</si>
  <si>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</si>
  <si>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</si>
  <si>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</si>
  <si>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</si>
  <si>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</si>
  <si>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</si>
  <si>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</si>
  <si>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</si>
  <si>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</si>
  <si>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</si>
  <si>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</si>
  <si>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</si>
  <si>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</si>
  <si>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</si>
  <si>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</si>
  <si>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</si>
  <si>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</si>
  <si>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</si>
  <si>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</si>
  <si>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</si>
  <si>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</si>
  <si>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</si>
  <si>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</si>
  <si>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</si>
  <si>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</si>
  <si>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</si>
  <si>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</si>
  <si>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</si>
  <si>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</si>
  <si>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</si>
  <si>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</si>
  <si>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</si>
  <si>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</si>
  <si>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</si>
  <si>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</si>
  <si>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</si>
  <si>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</si>
  <si>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</si>
  <si>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</si>
  <si>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</si>
  <si>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</si>
  <si>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</si>
  <si>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</si>
  <si>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</si>
  <si>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</si>
  <si>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</si>
  <si>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</si>
  <si>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</si>
  <si>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</si>
  <si>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</si>
  <si>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</si>
  <si>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</si>
  <si>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</si>
  <si>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</si>
  <si>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</si>
  <si>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</si>
  <si>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</si>
  <si>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</si>
  <si>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</si>
  <si>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</si>
  <si>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</si>
  <si>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</si>
  <si>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</si>
  <si>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</si>
  <si>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</si>
  <si>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</si>
  <si>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</si>
  <si>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</si>
  <si>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</si>
  <si>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</si>
  <si>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</si>
  <si>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</si>
  <si>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</si>
  <si>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</si>
  <si>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</si>
  <si>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</si>
  <si>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</si>
  <si>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</si>
  <si>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</si>
  <si>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</si>
  <si>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</si>
  <si>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</si>
  <si>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</si>
  <si>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</si>
  <si>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</si>
  <si>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</si>
  <si>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</si>
  <si>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</si>
  <si>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</si>
  <si>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</si>
  <si>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</si>
  <si>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</si>
  <si>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</si>
  <si>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</si>
  <si>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</si>
  <si>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</si>
  <si>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</si>
  <si>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</si>
  <si>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</si>
  <si>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</si>
  <si>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</si>
  <si>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</si>
  <si>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</si>
  <si>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</si>
  <si>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</si>
  <si>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</si>
  <si>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</si>
  <si>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</si>
  <si>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</si>
  <si>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</si>
  <si>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</si>
  <si>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</si>
  <si>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</si>
  <si>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</si>
  <si>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</si>
  <si>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</si>
  <si>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</si>
  <si>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</si>
  <si>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</si>
  <si>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</si>
  <si>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</si>
  <si>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</si>
  <si>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</si>
  <si>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</si>
  <si>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</si>
  <si>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</si>
  <si>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</si>
  <si>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</si>
  <si>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</si>
  <si>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</si>
  <si>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</si>
  <si>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</si>
  <si>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</si>
  <si>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</si>
  <si>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</si>
  <si>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</si>
  <si>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</si>
  <si>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</si>
  <si>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</si>
  <si>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</si>
  <si>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</si>
  <si>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</si>
  <si>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</si>
  <si>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</si>
  <si>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</si>
  <si>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</si>
  <si>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</si>
  <si>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</si>
  <si>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</si>
  <si>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</si>
  <si>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</si>
  <si>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</si>
  <si>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</si>
  <si>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</si>
  <si>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</si>
  <si>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</si>
  <si>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</si>
  <si>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</si>
  <si>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</si>
  <si>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</si>
  <si>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</si>
  <si>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</si>
  <si>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</si>
  <si>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</si>
  <si>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</si>
  <si>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</si>
  <si>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</si>
  <si>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</si>
  <si>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</si>
  <si>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</si>
  <si>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</si>
  <si>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</si>
  <si>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</si>
  <si>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</si>
  <si>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</si>
  <si>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</si>
  <si>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</si>
  <si>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</si>
  <si>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</si>
  <si>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</si>
  <si>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</si>
  <si>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</si>
  <si>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</si>
  <si>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</si>
  <si>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</si>
  <si>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</si>
  <si>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</si>
  <si>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</si>
  <si>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</si>
  <si>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</si>
  <si>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</si>
  <si>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</si>
  <si>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</si>
  <si>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</si>
  <si>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</si>
  <si>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</si>
  <si>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</si>
  <si>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</si>
  <si>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</si>
  <si>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</si>
  <si>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</si>
  <si>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</si>
  <si>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</si>
  <si>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</si>
  <si>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</si>
  <si>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</si>
  <si>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</si>
  <si>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</si>
  <si>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</si>
  <si>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</si>
  <si>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</si>
  <si>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</si>
  <si>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</si>
  <si>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</si>
  <si>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</si>
  <si>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</si>
  <si>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</si>
  <si>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</si>
  <si>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</si>
  <si>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</si>
  <si>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</si>
  <si>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</si>
  <si>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</si>
  <si>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</si>
  <si>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</si>
  <si>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</si>
  <si>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</si>
  <si>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</si>
  <si>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</si>
  <si>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</si>
  <si>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</si>
  <si>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</si>
  <si>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</si>
  <si>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</si>
  <si>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</si>
  <si>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</si>
  <si>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</si>
  <si>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</si>
  <si>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</si>
  <si>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</si>
  <si>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</si>
  <si>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</si>
  <si>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</si>
  <si>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</si>
  <si>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</si>
  <si>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</si>
  <si>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</si>
  <si>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</si>
  <si>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</si>
  <si>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</si>
  <si>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</si>
  <si>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</si>
  <si>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</si>
  <si>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</si>
  <si>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</si>
  <si>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</si>
  <si>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</si>
  <si>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</si>
  <si>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</si>
  <si>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</si>
  <si>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</si>
  <si>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</si>
  <si>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</si>
  <si>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</si>
  <si>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</si>
  <si>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</si>
  <si>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</si>
  <si>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</si>
  <si>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</si>
  <si>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</si>
  <si>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</si>
  <si>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</si>
  <si>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</si>
  <si>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</si>
  <si>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</si>
  <si>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</si>
  <si>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</si>
  <si>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</si>
  <si>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</si>
  <si>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</si>
  <si>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</si>
  <si>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</si>
  <si>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</si>
  <si>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</si>
  <si>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</si>
  <si>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</si>
  <si>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</si>
  <si>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</si>
  <si>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</si>
  <si>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</si>
  <si>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</si>
  <si>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</si>
  <si>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</si>
  <si>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</si>
  <si>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</si>
  <si>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</si>
  <si>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</si>
  <si>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</si>
  <si>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</si>
  <si>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</si>
  <si>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</si>
  <si>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</si>
  <si>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</si>
  <si>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</si>
  <si>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</si>
  <si>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</si>
  <si>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</si>
  <si>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</si>
  <si>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</si>
  <si>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</si>
  <si>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</si>
  <si>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</si>
  <si>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</si>
  <si>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</si>
  <si>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</si>
  <si>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</si>
  <si>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</si>
  <si>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</si>
  <si>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</si>
  <si>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</si>
  <si>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</si>
  <si>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</si>
  <si>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</si>
  <si>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</si>
  <si>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</si>
  <si>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</si>
  <si>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</si>
  <si>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</si>
  <si>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</si>
  <si>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</si>
  <si>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</si>
  <si>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</si>
  <si>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</si>
  <si>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</si>
  <si>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</si>
  <si>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</si>
  <si>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</si>
  <si>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</si>
  <si>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</si>
  <si>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</si>
  <si>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</si>
  <si>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</si>
  <si>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</si>
  <si>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</si>
  <si>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</si>
  <si>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</si>
  <si>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</si>
  <si>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</si>
  <si>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</si>
  <si>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</si>
  <si>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</si>
  <si>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</si>
  <si>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</si>
  <si>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</si>
  <si>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</si>
  <si>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</si>
  <si>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</si>
  <si>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</si>
  <si>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</si>
  <si>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</si>
  <si>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</si>
  <si>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</si>
  <si>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</si>
  <si>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</si>
  <si>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</si>
  <si>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</si>
  <si>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</si>
  <si>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</si>
  <si>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</si>
  <si>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</si>
  <si>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</si>
  <si>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</si>
  <si>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</si>
  <si>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</si>
  <si>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</si>
  <si>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</si>
  <si>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</si>
  <si>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</si>
  <si>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</si>
  <si>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</si>
  <si>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</si>
  <si>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</si>
  <si>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</si>
  <si>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</si>
  <si>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</si>
  <si>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</si>
  <si>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</si>
  <si>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</si>
  <si>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</si>
  <si>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</si>
  <si>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</si>
  <si>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</si>
  <si>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</si>
  <si>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</si>
  <si>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</si>
  <si>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</si>
  <si>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</si>
  <si>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</si>
  <si>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</si>
  <si>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</si>
  <si>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</si>
  <si>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</si>
  <si>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</si>
  <si>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</si>
  <si>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</si>
  <si>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</si>
  <si>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</si>
  <si>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</si>
  <si>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</si>
  <si>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</si>
  <si>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</si>
  <si>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</si>
  <si>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</si>
  <si>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</si>
  <si>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</si>
  <si>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</si>
  <si>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</si>
  <si>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</si>
  <si>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</si>
  <si>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</si>
  <si>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</si>
  <si>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</si>
  <si>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</si>
  <si>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</si>
  <si>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</si>
  <si>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</si>
  <si>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</si>
  <si>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</si>
  <si>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</si>
  <si>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</si>
  <si>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</si>
  <si>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</si>
  <si>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</si>
  <si>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</si>
  <si>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</si>
  <si>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</si>
  <si>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</si>
  <si>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</si>
  <si>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</si>
  <si>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</si>
  <si>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</si>
  <si>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</si>
  <si>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</si>
  <si>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</si>
  <si>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</si>
  <si>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</si>
  <si>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</si>
  <si>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</si>
  <si>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</si>
  <si>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</si>
  <si>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</si>
  <si>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</si>
  <si>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</si>
  <si>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</si>
  <si>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</si>
  <si>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</si>
  <si>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</si>
  <si>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</si>
  <si>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</si>
  <si>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</si>
  <si>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</si>
  <si>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</si>
  <si>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</si>
  <si>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</si>
  <si>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</si>
  <si>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</si>
  <si>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</si>
  <si>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</si>
  <si>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</si>
  <si>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</si>
  <si>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</si>
  <si>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</si>
  <si>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</si>
  <si>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</si>
  <si>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</si>
  <si>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</si>
  <si>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</si>
  <si>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</si>
  <si>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</si>
  <si>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</si>
  <si>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</si>
  <si>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</si>
  <si>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</si>
  <si>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</si>
  <si>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</si>
  <si>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</si>
  <si>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</si>
  <si>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</si>
  <si>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</si>
  <si>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</si>
  <si>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</si>
  <si>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</si>
  <si>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</si>
  <si>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</si>
  <si>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</si>
  <si>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</si>
  <si>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</si>
  <si>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</si>
  <si>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</si>
  <si>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</si>
  <si>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</si>
  <si>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</si>
  <si>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</si>
  <si>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</si>
  <si>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</si>
  <si>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</si>
  <si>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</si>
  <si>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</si>
  <si>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</si>
  <si>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</si>
  <si>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</si>
  <si>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</si>
  <si>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</si>
  <si>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</si>
  <si>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</si>
  <si>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</si>
  <si>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</si>
  <si>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</si>
  <si>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</si>
  <si>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</si>
  <si>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</si>
  <si>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</si>
  <si>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</si>
  <si>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</si>
  <si>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</si>
  <si>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</si>
  <si>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</si>
  <si>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</si>
  <si>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</si>
  <si>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</si>
  <si>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</si>
  <si>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</si>
  <si>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</si>
  <si>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</si>
  <si>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</si>
  <si>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</si>
  <si>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</si>
  <si>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</si>
  <si>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</si>
  <si>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</si>
  <si>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</si>
  <si>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</si>
  <si>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</si>
  <si>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</si>
  <si>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</si>
  <si>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</si>
  <si>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</si>
  <si>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</si>
  <si>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</si>
  <si>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</si>
  <si>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</si>
  <si>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</si>
  <si>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</si>
  <si>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</si>
  <si>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</si>
  <si>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</si>
  <si>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</si>
  <si>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</si>
  <si>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</si>
  <si>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</si>
  <si>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</si>
  <si>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</si>
  <si>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</si>
  <si>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</si>
  <si>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</si>
  <si>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</si>
  <si>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</si>
  <si>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</si>
  <si>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</si>
  <si>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</si>
  <si>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</si>
  <si>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</si>
  <si>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</si>
  <si>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</si>
  <si>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</si>
  <si>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</si>
  <si>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</si>
  <si>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</si>
  <si>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</si>
  <si>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</si>
  <si>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</si>
  <si>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</si>
  <si>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</si>
  <si>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</si>
  <si>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</si>
  <si>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</si>
  <si>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</si>
  <si>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</si>
  <si>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</si>
  <si>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</si>
  <si>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</si>
  <si>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</si>
  <si>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</si>
  <si>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</si>
  <si>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</si>
  <si>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</si>
  <si>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</si>
  <si>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</si>
  <si>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</si>
  <si>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</si>
  <si>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</si>
  <si>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</si>
  <si>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</si>
  <si>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</si>
  <si>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</si>
  <si>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</si>
  <si>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</si>
  <si>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</si>
  <si>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</si>
  <si>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</si>
  <si>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</si>
  <si>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</si>
  <si>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</si>
  <si>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</si>
  <si>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</si>
  <si>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</si>
  <si>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</si>
  <si>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</si>
  <si>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</si>
  <si>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</si>
  <si>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</si>
  <si>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</si>
  <si>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</si>
  <si>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</si>
  <si>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</si>
  <si>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</si>
  <si>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</si>
  <si>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</si>
  <si>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</si>
  <si>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</si>
  <si>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</si>
  <si>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</si>
  <si>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</si>
  <si>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</si>
  <si>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</si>
  <si>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</si>
  <si>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</si>
  <si>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</si>
  <si>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</si>
  <si>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</si>
  <si>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</si>
  <si>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</si>
  <si>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</si>
  <si>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</si>
  <si>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</si>
  <si>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</si>
  <si>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</si>
  <si>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</si>
  <si>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</si>
  <si>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</si>
  <si>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</si>
  <si>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</si>
  <si>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</si>
  <si>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</si>
  <si>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</si>
  <si>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</si>
  <si>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</si>
  <si>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</si>
  <si>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</si>
  <si>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</si>
  <si>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</si>
  <si>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</si>
  <si>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</si>
  <si>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</si>
  <si>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</si>
  <si>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</si>
  <si>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</si>
  <si>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</si>
  <si>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</si>
  <si>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</si>
  <si>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</si>
  <si>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</si>
  <si>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</si>
  <si>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</si>
  <si>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</si>
  <si>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</si>
  <si>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</si>
  <si>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</si>
  <si>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</si>
  <si>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</si>
  <si>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</si>
  <si>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</si>
  <si>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</si>
  <si>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</si>
  <si>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</si>
  <si>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</si>
  <si>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</si>
  <si>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</si>
  <si>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</si>
  <si>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</si>
  <si>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</si>
  <si>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</si>
  <si>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</si>
  <si>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</si>
  <si>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</si>
  <si>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</si>
  <si>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</si>
  <si>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</si>
  <si>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</si>
  <si>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</si>
  <si>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</si>
  <si>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</si>
  <si>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</si>
  <si>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</si>
  <si>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</si>
  <si>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</si>
  <si>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</si>
  <si>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</si>
  <si>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</si>
  <si>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</si>
  <si>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</si>
  <si>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</si>
  <si>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</si>
  <si>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</si>
  <si>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</si>
  <si>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</si>
  <si>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</si>
  <si>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</si>
  <si>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</si>
  <si>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</si>
  <si>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</si>
  <si>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</si>
  <si>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</si>
  <si>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</si>
  <si>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</si>
  <si>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</si>
  <si>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</si>
  <si>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</si>
  <si>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</si>
  <si>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</si>
  <si>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</si>
  <si>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</si>
  <si>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</si>
  <si>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</si>
  <si>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</si>
  <si>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</si>
  <si>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</si>
  <si>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</si>
  <si>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</si>
  <si>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</si>
  <si>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</si>
  <si>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</si>
  <si>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</si>
  <si>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</si>
  <si>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</si>
  <si>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</si>
  <si>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</si>
  <si>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</si>
  <si>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</si>
  <si>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</si>
  <si>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</si>
  <si>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</si>
  <si>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</si>
  <si>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</si>
  <si>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</si>
  <si>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</si>
  <si>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</si>
  <si>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</si>
  <si>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</si>
  <si>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</si>
  <si>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</si>
  <si>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</si>
  <si>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</si>
  <si>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</si>
  <si>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</si>
  <si>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</si>
  <si>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</si>
  <si>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</si>
  <si>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</si>
  <si>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</si>
  <si>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</si>
  <si>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</si>
  <si>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</si>
  <si>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</si>
  <si>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</si>
  <si>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</si>
  <si>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</si>
  <si>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</si>
  <si>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</si>
  <si>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</si>
  <si>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</si>
  <si>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</si>
  <si>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</si>
  <si>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</si>
  <si>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</si>
  <si>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</si>
  <si>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</si>
  <si>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</si>
  <si>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</si>
  <si>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</si>
  <si>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</si>
  <si>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</si>
  <si>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</si>
  <si>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</si>
  <si>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</si>
  <si>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</si>
  <si>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</si>
  <si>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</si>
  <si>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</si>
  <si>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</si>
  <si>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</si>
  <si>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</si>
  <si>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</si>
  <si>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</si>
  <si>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</si>
  <si>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</si>
  <si>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</si>
  <si>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</si>
  <si>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</si>
  <si>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</si>
  <si>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</si>
  <si>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</si>
  <si>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</si>
  <si>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</si>
  <si>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</si>
  <si>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</si>
  <si>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</si>
  <si>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</si>
  <si>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</si>
  <si>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</si>
  <si>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</si>
  <si>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</si>
  <si>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</si>
  <si>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</si>
  <si>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</si>
  <si>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</si>
  <si>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</si>
  <si>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</si>
  <si>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</si>
  <si>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</si>
  <si>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</si>
  <si>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</si>
  <si>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</si>
  <si>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</si>
  <si>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</si>
  <si>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</si>
  <si>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</si>
  <si>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</si>
  <si>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</si>
  <si>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</si>
  <si>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</si>
  <si>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</si>
  <si>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</si>
  <si>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</si>
  <si>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</si>
  <si>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</si>
  <si>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</si>
  <si>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</si>
  <si>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</si>
  <si>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</si>
  <si>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</si>
  <si>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</si>
  <si>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</si>
  <si>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</si>
  <si>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</si>
  <si>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</si>
  <si>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</si>
  <si>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</si>
  <si>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</si>
  <si>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</si>
  <si>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</si>
  <si>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</si>
  <si>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</si>
  <si>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</si>
  <si>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</si>
  <si>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</si>
  <si>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</si>
  <si>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</si>
  <si>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</si>
  <si>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</si>
  <si>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</si>
  <si>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</si>
  <si>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</si>
  <si>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</si>
  <si>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</si>
  <si>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</si>
  <si>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</si>
  <si>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</si>
  <si>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</si>
  <si>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</si>
  <si>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</si>
  <si>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</si>
  <si>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</si>
  <si>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</si>
  <si>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</si>
  <si>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</si>
  <si>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</si>
  <si>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</si>
  <si>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</si>
  <si>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</si>
  <si>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</si>
  <si>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</si>
  <si>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</si>
  <si>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</si>
  <si>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</si>
  <si>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</si>
  <si>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</si>
  <si>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</si>
  <si>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</si>
  <si>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</si>
  <si>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</si>
  <si>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</si>
  <si>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</si>
  <si>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</si>
  <si>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</si>
  <si>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</si>
  <si>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</si>
  <si>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</si>
  <si>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</si>
  <si>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</si>
  <si>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</si>
  <si>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</si>
  <si>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</si>
  <si>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</si>
  <si>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</si>
  <si>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</si>
  <si>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</si>
  <si>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</si>
  <si>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</si>
  <si>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</si>
  <si>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</si>
  <si>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</si>
  <si>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</si>
  <si>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</si>
  <si>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</si>
  <si>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</si>
  <si>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</si>
  <si>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</si>
  <si>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</si>
  <si>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</si>
  <si>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</si>
  <si>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</si>
  <si>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</si>
  <si>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</si>
  <si>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</si>
  <si>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</si>
  <si>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</si>
  <si>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</si>
  <si>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</si>
  <si>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</si>
  <si>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</si>
  <si>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</si>
  <si>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</si>
  <si>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</si>
  <si>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</si>
  <si>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</si>
  <si>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</si>
  <si>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</si>
  <si>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</si>
  <si>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</si>
  <si>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</si>
  <si>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</si>
  <si>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</si>
  <si>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</si>
  <si>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</si>
  <si>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</si>
  <si>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</si>
  <si>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</si>
  <si>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</si>
  <si>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</si>
  <si>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</si>
  <si>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</si>
  <si>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</si>
  <si>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</si>
  <si>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</si>
  <si>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</si>
  <si>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</si>
  <si>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</si>
  <si>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</si>
  <si>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</si>
  <si>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</si>
  <si>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</si>
  <si>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</si>
  <si>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</si>
  <si>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</si>
  <si>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</si>
  <si>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</si>
  <si>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</si>
  <si>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</si>
  <si>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</si>
  <si>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</si>
  <si>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</si>
  <si>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</si>
  <si>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</si>
  <si>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</si>
  <si>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</si>
  <si>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</si>
  <si>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</si>
  <si>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</si>
  <si>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</si>
  <si>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</si>
  <si>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</si>
  <si>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</si>
  <si>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</si>
  <si>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</si>
  <si>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</si>
  <si>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</si>
  <si>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</si>
  <si>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</si>
  <si>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</si>
  <si>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</si>
  <si>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</si>
  <si>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</si>
  <si>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</si>
  <si>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</si>
  <si>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</si>
  <si>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</si>
  <si>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</si>
  <si>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</si>
  <si>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</si>
  <si>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</si>
  <si>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</si>
  <si>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</si>
  <si>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</si>
  <si>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</si>
  <si>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</si>
  <si>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</si>
  <si>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</si>
  <si>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</si>
  <si>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</si>
  <si>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</si>
  <si>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</si>
  <si>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</si>
  <si>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</si>
  <si>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</si>
  <si>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</si>
  <si>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</si>
  <si>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</si>
  <si>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</si>
  <si>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</si>
  <si>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</si>
  <si>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</si>
  <si>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</si>
  <si>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</si>
  <si>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</si>
  <si>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</si>
  <si>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</si>
  <si>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</si>
  <si>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</si>
  <si>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</si>
  <si>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</si>
  <si>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</si>
  <si>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</si>
  <si>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</si>
  <si>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</si>
  <si>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</si>
  <si>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</si>
  <si>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</si>
  <si>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</si>
  <si>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</si>
  <si>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</si>
  <si>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</si>
  <si>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</si>
  <si>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</si>
  <si>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</si>
  <si>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</si>
  <si>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</si>
  <si>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</si>
  <si>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</si>
  <si>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</si>
  <si>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</si>
  <si>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</si>
  <si>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</si>
  <si>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</si>
  <si>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</si>
  <si>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</si>
  <si>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</si>
  <si>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</si>
  <si>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</si>
  <si>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</si>
  <si>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</si>
  <si>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</si>
  <si>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</si>
  <si>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</si>
  <si>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</si>
  <si>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</si>
  <si>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</si>
  <si>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</si>
  <si>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</si>
  <si>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</si>
  <si>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</si>
  <si>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</si>
  <si>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</si>
  <si>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</si>
  <si>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</si>
  <si>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</si>
  <si>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</si>
  <si>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</si>
  <si>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</si>
  <si>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</si>
  <si>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</si>
  <si>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</si>
  <si>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</si>
  <si>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</si>
  <si>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</si>
  <si>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</si>
  <si>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</si>
  <si>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</si>
  <si>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</si>
  <si>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</si>
  <si>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</si>
  <si>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</si>
  <si>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</si>
  <si>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</si>
  <si>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</si>
  <si>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</si>
  <si>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</si>
  <si>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</si>
  <si>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</si>
  <si>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</si>
  <si>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</si>
  <si>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</si>
  <si>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</si>
  <si>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</si>
  <si>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</si>
  <si>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</si>
  <si>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</si>
  <si>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</si>
  <si>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</si>
  <si>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</si>
  <si>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</si>
  <si>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</si>
  <si>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</si>
  <si>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</si>
  <si>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</si>
  <si>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</si>
  <si>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</si>
  <si>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</si>
  <si>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</si>
  <si>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</si>
  <si>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</si>
  <si>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</si>
  <si>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</si>
  <si>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</si>
  <si>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</si>
  <si>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</si>
  <si>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</si>
  <si>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</si>
  <si>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</si>
  <si>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</si>
  <si>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</si>
  <si>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</si>
  <si>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</si>
  <si>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</si>
  <si>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</si>
  <si>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</si>
  <si>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</si>
  <si>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</si>
  <si>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</si>
  <si>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</si>
  <si>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</si>
  <si>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</si>
  <si>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</si>
  <si>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</si>
  <si>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</si>
  <si>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</si>
  <si>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</si>
  <si>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</si>
  <si>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</si>
  <si>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</si>
  <si>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</si>
  <si>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</si>
  <si>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</si>
  <si>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</si>
  <si>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</si>
  <si>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</si>
  <si>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</si>
  <si>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</si>
  <si>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</si>
  <si>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</si>
  <si>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</si>
  <si>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</si>
  <si>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</si>
  <si>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</si>
  <si>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</si>
  <si>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</si>
  <si>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</si>
  <si>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</si>
  <si>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</si>
  <si>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</si>
  <si>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</si>
  <si>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</si>
  <si>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</si>
  <si>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</si>
  <si>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</si>
  <si>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</si>
  <si>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</si>
  <si>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</si>
  <si>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</si>
  <si>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</si>
  <si>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</si>
  <si>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</si>
  <si>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</si>
  <si>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</si>
  <si>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</si>
  <si>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</si>
  <si>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</si>
  <si>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</si>
  <si>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</si>
  <si>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</si>
  <si>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</si>
  <si>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</si>
  <si>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</si>
  <si>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</si>
  <si>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</si>
  <si>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</si>
  <si>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</si>
  <si>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</si>
  <si>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</si>
  <si>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</si>
  <si>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</si>
  <si>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</si>
  <si>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</si>
  <si>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</si>
  <si>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</si>
  <si>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</si>
  <si>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</si>
  <si>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</si>
  <si>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</si>
  <si>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</si>
  <si>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</si>
  <si>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</si>
  <si>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</si>
  <si>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</si>
  <si>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</si>
  <si>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</si>
  <si>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</si>
  <si>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</si>
  <si>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</si>
  <si>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</si>
  <si>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</si>
  <si>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</si>
  <si>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</si>
  <si>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</si>
  <si>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</si>
  <si>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</si>
  <si>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</si>
  <si>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</si>
  <si>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</si>
  <si>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</si>
  <si>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</si>
  <si>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</si>
  <si>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</si>
  <si>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</si>
  <si>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</si>
  <si>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</si>
  <si>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</si>
  <si>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</si>
  <si>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</si>
  <si>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</si>
  <si>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</si>
  <si>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</si>
  <si>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</si>
  <si>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</si>
  <si>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</si>
  <si>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</si>
  <si>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</si>
  <si>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</si>
  <si>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</si>
  <si>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</si>
  <si>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</si>
  <si>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</si>
  <si>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</si>
  <si>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</si>
  <si>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</si>
  <si>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</si>
  <si>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</si>
  <si>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</si>
  <si>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</si>
  <si>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</si>
  <si>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</si>
  <si>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</si>
  <si>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</si>
  <si>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</si>
  <si>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</si>
  <si>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</si>
  <si>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</si>
  <si>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</si>
  <si>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</si>
  <si>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</si>
  <si>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</si>
  <si>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</si>
  <si>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</si>
  <si>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</si>
  <si>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</si>
  <si>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</si>
  <si>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</si>
  <si>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</si>
  <si>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</si>
  <si>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</si>
  <si>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</si>
  <si>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</si>
  <si>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</si>
  <si>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</si>
  <si>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</si>
  <si>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</si>
  <si>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</si>
  <si>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</si>
  <si>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</si>
  <si>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</si>
  <si>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</si>
  <si>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</si>
  <si>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</si>
  <si>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</si>
  <si>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</si>
  <si>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</si>
  <si>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</si>
  <si>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</si>
  <si>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</si>
  <si>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</si>
  <si>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</si>
  <si>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</si>
  <si>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</si>
  <si>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</si>
  <si>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</si>
  <si>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</si>
  <si>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</si>
  <si>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</si>
  <si>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</si>
  <si>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</si>
  <si>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</si>
  <si>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</si>
  <si>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</si>
  <si>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</si>
  <si>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</si>
  <si>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</si>
  <si>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</si>
  <si>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</si>
  <si>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</si>
  <si>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</si>
  <si>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</si>
  <si>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</si>
  <si>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</si>
  <si>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</si>
  <si>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</si>
  <si>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</si>
  <si>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</si>
  <si>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</si>
  <si>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</si>
  <si>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</si>
  <si>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</si>
  <si>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</si>
  <si>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</si>
  <si>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</si>
  <si>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</si>
  <si>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</si>
  <si>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</si>
  <si>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</si>
  <si>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</si>
  <si>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</si>
  <si>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</si>
  <si>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</si>
  <si>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</si>
  <si>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</si>
  <si>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</si>
  <si>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</si>
  <si>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</si>
  <si>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</si>
  <si>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</si>
  <si>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</si>
  <si>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</si>
  <si>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</si>
  <si>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</si>
  <si>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</si>
  <si>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</si>
  <si>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</si>
  <si>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</si>
  <si>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</si>
  <si>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</si>
  <si>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</si>
  <si>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</si>
  <si>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</si>
  <si>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</si>
  <si>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</si>
  <si>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</si>
  <si>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</si>
  <si>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</si>
  <si>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</si>
  <si>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</si>
  <si>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</si>
  <si>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</si>
  <si>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</si>
  <si>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</si>
  <si>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</si>
  <si>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</si>
  <si>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</si>
  <si>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</si>
  <si>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</si>
  <si>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</si>
  <si>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</si>
  <si>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</si>
  <si>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</si>
  <si>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</si>
  <si>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</si>
  <si>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</si>
  <si>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</si>
  <si>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</si>
  <si>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</si>
  <si>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</si>
  <si>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</si>
  <si>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</si>
  <si>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</si>
  <si>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</si>
  <si>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</si>
  <si>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</si>
  <si>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</si>
  <si>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</si>
  <si>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</si>
  <si>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</si>
  <si>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</si>
  <si>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</si>
  <si>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</si>
  <si>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</si>
  <si>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</si>
  <si>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</si>
  <si>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</si>
  <si>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</si>
  <si>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</si>
  <si>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</si>
  <si>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</si>
  <si>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</si>
  <si>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</si>
  <si>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</si>
  <si>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</si>
  <si>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</si>
  <si>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</si>
  <si>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</si>
  <si>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</si>
  <si>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</si>
  <si>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</si>
  <si>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</si>
  <si>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</si>
  <si>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</si>
  <si>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</si>
  <si>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</si>
  <si>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</si>
  <si>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</si>
  <si>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</si>
  <si>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</si>
  <si>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</si>
  <si>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</si>
  <si>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</si>
  <si>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</si>
  <si>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</si>
  <si>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</si>
  <si>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</si>
  <si>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</si>
  <si>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</si>
  <si>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</si>
  <si>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</si>
  <si>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</si>
  <si>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</si>
  <si>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</si>
  <si>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</si>
  <si>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</si>
  <si>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</si>
  <si>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</si>
  <si>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</si>
  <si>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</si>
  <si>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</si>
  <si>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</si>
  <si>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</si>
  <si>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</si>
  <si>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</si>
  <si>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</si>
  <si>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</si>
  <si>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</si>
  <si>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</si>
  <si>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</si>
  <si>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</si>
  <si>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</si>
  <si>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</si>
  <si>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</si>
  <si>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</si>
  <si>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</si>
  <si>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</si>
  <si>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</si>
  <si>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</si>
  <si>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</si>
  <si>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</si>
  <si>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</si>
  <si>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</si>
  <si>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</si>
  <si>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</si>
  <si>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</si>
  <si>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</si>
  <si>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</si>
  <si>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</si>
  <si>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</si>
  <si>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</si>
  <si>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</si>
  <si>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</si>
  <si>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</si>
  <si>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</si>
  <si>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</si>
  <si>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</si>
  <si>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</si>
  <si>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</si>
  <si>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</si>
  <si>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</si>
  <si>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</si>
  <si>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</si>
  <si>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</si>
  <si>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</si>
  <si>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</si>
  <si>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</si>
  <si>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</si>
  <si>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</si>
  <si>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</si>
  <si>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</si>
  <si>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</si>
  <si>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</si>
  <si>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</si>
  <si>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</si>
  <si>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</si>
  <si>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</si>
  <si>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</si>
  <si>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</si>
  <si>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</si>
  <si>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</si>
  <si>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</si>
  <si>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</si>
  <si>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</si>
  <si>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</si>
  <si>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</si>
  <si>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</si>
  <si>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</si>
  <si>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</si>
  <si>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</si>
  <si>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</si>
  <si>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</si>
  <si>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</si>
  <si>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</si>
  <si>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</si>
  <si>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</si>
  <si>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</si>
  <si>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</si>
  <si>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</si>
  <si>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</si>
  <si>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</si>
  <si>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</si>
  <si>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</si>
  <si>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</si>
  <si>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</si>
  <si>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</si>
  <si>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</si>
  <si>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</si>
  <si>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</si>
  <si>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</si>
  <si>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</si>
  <si>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</si>
  <si>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</si>
  <si>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</si>
  <si>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</si>
  <si>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</si>
  <si>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</si>
  <si>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</si>
  <si>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</si>
  <si>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</si>
  <si>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</si>
  <si>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</si>
  <si>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</si>
  <si>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</si>
  <si>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</si>
  <si>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</si>
  <si>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</si>
  <si>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</si>
  <si>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</si>
  <si>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</si>
  <si>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</si>
  <si>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</si>
  <si>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</si>
  <si>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</si>
  <si>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</si>
  <si>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</si>
  <si>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</si>
  <si>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</si>
  <si>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</si>
  <si>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</si>
  <si>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</si>
  <si>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</si>
  <si>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</si>
  <si>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</si>
  <si>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</si>
  <si>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</si>
  <si>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</si>
  <si>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</si>
  <si>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</si>
  <si>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</si>
  <si>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</si>
  <si>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</si>
  <si>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</si>
  <si>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</si>
  <si>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</si>
  <si>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</si>
  <si>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</si>
  <si>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</si>
  <si>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</si>
  <si>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</si>
  <si>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</si>
  <si>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</si>
  <si>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</si>
  <si>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</si>
  <si>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</si>
  <si>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</si>
  <si>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</si>
  <si>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</si>
  <si>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</si>
  <si>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</si>
  <si>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</si>
  <si>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</si>
  <si>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</si>
  <si>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</si>
  <si>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</si>
  <si>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</si>
  <si>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</si>
  <si>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</si>
  <si>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</si>
  <si>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</si>
  <si>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</si>
  <si>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</si>
  <si>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</si>
  <si>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</si>
  <si>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</si>
  <si>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</si>
  <si>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</si>
  <si>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</si>
  <si>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</si>
  <si>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</si>
  <si>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</si>
  <si>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</si>
  <si>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</si>
  <si>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</si>
  <si>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</si>
  <si>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</si>
  <si>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</si>
  <si>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</si>
  <si>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</si>
  <si>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</si>
  <si>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</si>
  <si>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</si>
  <si>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</si>
  <si>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</si>
  <si>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</si>
  <si>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</si>
  <si>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</si>
  <si>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</si>
  <si>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</si>
  <si>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</si>
  <si>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</si>
  <si>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</si>
  <si>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</si>
  <si>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</si>
  <si>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</si>
  <si>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</si>
  <si>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</si>
  <si>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</si>
  <si>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</si>
  <si>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</si>
  <si>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</si>
  <si>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</si>
  <si>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</si>
  <si>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</si>
  <si>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</si>
  <si>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</si>
  <si>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</si>
  <si>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</si>
  <si>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</si>
  <si>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</si>
  <si>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</si>
  <si>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</si>
  <si>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</si>
  <si>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</si>
  <si>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</si>
  <si>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</si>
  <si>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</si>
  <si>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</si>
  <si>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</si>
  <si>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</si>
  <si>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</si>
  <si>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</si>
  <si>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</si>
  <si>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</si>
  <si>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</si>
  <si>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</si>
  <si>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</si>
  <si>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</si>
  <si>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</si>
  <si>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</si>
  <si>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</si>
  <si>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</si>
  <si>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</si>
  <si>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</si>
  <si>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</si>
  <si>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</si>
  <si>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</si>
  <si>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</si>
  <si>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</si>
  <si>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</si>
  <si>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</si>
  <si>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</si>
  <si>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</si>
  <si>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</si>
  <si>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</si>
  <si>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</si>
  <si>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</si>
  <si>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</si>
  <si>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</si>
  <si>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</si>
  <si>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</si>
  <si>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</si>
  <si>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</si>
  <si>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</si>
  <si>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</si>
  <si>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</si>
  <si>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</si>
  <si>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</si>
  <si>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</si>
  <si>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</si>
  <si>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</si>
  <si>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</si>
  <si>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</si>
  <si>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</si>
  <si>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</si>
  <si>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</si>
  <si>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</si>
  <si>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</si>
  <si>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</si>
  <si>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</si>
  <si>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</si>
  <si>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</si>
  <si>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</si>
  <si>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</si>
  <si>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</si>
  <si>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</si>
  <si>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</si>
  <si>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</si>
  <si>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</si>
  <si>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</si>
  <si>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</si>
  <si>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</si>
  <si>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</si>
  <si>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</si>
  <si>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</si>
  <si>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</si>
  <si>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</si>
  <si>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</si>
  <si>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</si>
  <si>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</si>
  <si>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</si>
  <si>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</si>
  <si>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</si>
  <si>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</si>
  <si>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</si>
  <si>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</si>
  <si>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</si>
  <si>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</si>
  <si>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</si>
  <si>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</si>
  <si>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</si>
  <si>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</si>
  <si>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</si>
  <si>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</si>
  <si>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</si>
  <si>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</si>
  <si>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</si>
  <si>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</si>
  <si>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</si>
  <si>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</si>
  <si>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</si>
  <si>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</si>
  <si>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</si>
  <si>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</si>
  <si>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</si>
  <si>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</si>
  <si>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</si>
  <si>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</si>
  <si>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</si>
  <si>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</si>
  <si>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</si>
  <si>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</si>
  <si>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</si>
  <si>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</si>
  <si>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</si>
  <si>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</si>
  <si>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</si>
  <si>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</si>
  <si>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</si>
  <si>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</si>
  <si>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</si>
  <si>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</si>
  <si>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</si>
  <si>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</si>
  <si>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</si>
  <si>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</si>
  <si>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</si>
  <si>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</si>
  <si>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</si>
  <si>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</si>
  <si>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</si>
  <si>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</si>
  <si>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</si>
  <si>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</si>
  <si>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</si>
  <si>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</si>
  <si>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</si>
  <si>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</si>
  <si>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</si>
  <si>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</si>
  <si>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</si>
  <si>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</si>
  <si>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</si>
  <si>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</si>
  <si>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</si>
  <si>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</si>
  <si>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</si>
  <si>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</si>
  <si>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</si>
  <si>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</si>
  <si>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</si>
  <si>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</si>
  <si>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</si>
  <si>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</si>
  <si>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</si>
  <si>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</si>
  <si>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</si>
  <si>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</si>
  <si>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</si>
  <si>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</si>
  <si>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</si>
  <si>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</si>
  <si>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</si>
  <si>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</si>
  <si>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</si>
  <si>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</si>
  <si>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</si>
  <si>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</si>
  <si>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</si>
  <si>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</si>
  <si>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</si>
  <si>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</si>
  <si>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</si>
  <si>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</si>
  <si>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</si>
  <si>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</si>
  <si>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</si>
  <si>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</si>
  <si>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</si>
  <si>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</si>
  <si>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</si>
  <si>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</si>
  <si>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</si>
  <si>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</si>
  <si>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</si>
  <si>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</si>
  <si>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</si>
  <si>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</si>
  <si>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</si>
  <si>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</si>
  <si>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</si>
  <si>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</si>
  <si>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</si>
  <si>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</si>
  <si>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</si>
  <si>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</si>
  <si>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</si>
  <si>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</si>
  <si>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</si>
  <si>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</si>
  <si>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</si>
  <si>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</si>
  <si>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</si>
  <si>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</si>
  <si>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</si>
  <si>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</si>
  <si>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</si>
  <si>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</si>
  <si>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</si>
  <si>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</si>
  <si>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</si>
  <si>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</si>
  <si>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</si>
  <si>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</si>
  <si>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</si>
  <si>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</si>
  <si>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</si>
  <si>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</si>
  <si>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</si>
  <si>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</si>
  <si>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</si>
  <si>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</si>
  <si>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</si>
  <si>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</si>
  <si>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</si>
  <si>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</si>
  <si>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</si>
  <si>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</si>
  <si>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</si>
  <si>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</si>
  <si>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</si>
  <si>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</si>
  <si>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</si>
  <si>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</si>
  <si>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</si>
  <si>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</si>
  <si>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</si>
  <si>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</si>
  <si>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</si>
  <si>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</si>
  <si>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</si>
  <si>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</si>
  <si>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</si>
  <si>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</si>
  <si>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</si>
  <si>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</si>
  <si>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</si>
  <si>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</si>
  <si>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</si>
  <si>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</si>
  <si>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</si>
  <si>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</si>
  <si>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</si>
  <si>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</si>
  <si>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</si>
  <si>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</si>
  <si>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</si>
  <si>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</si>
  <si>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</si>
  <si>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</si>
  <si>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</si>
  <si>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</si>
  <si>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</si>
  <si>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</si>
  <si>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</si>
  <si>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</si>
  <si>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</si>
  <si>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</si>
  <si>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</si>
  <si>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</si>
  <si>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</si>
  <si>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</si>
  <si>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</si>
  <si>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</si>
  <si>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</si>
  <si>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</si>
  <si>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</si>
  <si>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</si>
  <si>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</si>
  <si>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</si>
  <si>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</si>
  <si>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</si>
  <si>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</si>
  <si>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</si>
  <si>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</si>
  <si>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</si>
  <si>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</si>
  <si>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</si>
  <si>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</si>
  <si>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</si>
  <si>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</si>
  <si>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</si>
  <si>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</si>
  <si>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</si>
  <si>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</si>
  <si>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</si>
  <si>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</si>
  <si>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</si>
  <si>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</si>
  <si>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</si>
  <si>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</si>
  <si>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</si>
  <si>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</si>
  <si>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</si>
  <si>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</si>
  <si>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</si>
  <si>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</si>
  <si>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</si>
  <si>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</si>
  <si>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</si>
  <si>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</si>
  <si>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</si>
  <si>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</si>
  <si>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</si>
  <si>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</si>
  <si>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</si>
  <si>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</si>
  <si>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</si>
  <si>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</si>
  <si>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</si>
  <si>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</si>
  <si>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</si>
  <si>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</si>
  <si>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</si>
  <si>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</si>
  <si>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</si>
  <si>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</si>
  <si>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</si>
  <si>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</si>
  <si>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</si>
  <si>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</si>
  <si>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</si>
  <si>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</si>
  <si>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</si>
  <si>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</si>
  <si>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</si>
  <si>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</si>
  <si>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</si>
  <si>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</si>
  <si>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</si>
  <si>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</si>
  <si>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</si>
  <si>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</si>
  <si>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</si>
  <si>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</si>
  <si>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</si>
  <si>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</si>
  <si>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</si>
  <si>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</si>
  <si>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</si>
  <si>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</si>
  <si>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</si>
  <si>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</si>
  <si>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</si>
  <si>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</si>
  <si>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</si>
  <si>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</si>
  <si>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</si>
  <si>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</si>
  <si>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</si>
  <si>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</si>
  <si>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</si>
  <si>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</si>
  <si>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</si>
  <si>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</si>
  <si>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</si>
  <si>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</si>
  <si>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</si>
  <si>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</si>
  <si>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</si>
  <si>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</si>
  <si>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</si>
  <si>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</si>
  <si>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</si>
  <si>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</si>
  <si>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</si>
  <si>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</si>
  <si>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</si>
  <si>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</si>
  <si>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</si>
  <si>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</si>
  <si>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</si>
  <si>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</si>
  <si>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</si>
  <si>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</si>
  <si>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</si>
  <si>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</si>
  <si>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</si>
  <si>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</si>
  <si>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</si>
  <si>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</si>
  <si>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</si>
  <si>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</si>
  <si>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</si>
  <si>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</si>
  <si>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</si>
  <si>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</si>
  <si>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</si>
  <si>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</si>
  <si>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</si>
  <si>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</si>
  <si>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</si>
  <si>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</si>
  <si>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</si>
  <si>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</si>
  <si>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</si>
  <si>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</si>
  <si>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</si>
  <si>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</si>
  <si>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</si>
  <si>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</si>
  <si>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</si>
  <si>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</si>
  <si>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</si>
  <si>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</si>
  <si>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</si>
  <si>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</si>
  <si>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</si>
  <si>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</si>
  <si>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</si>
  <si>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</si>
  <si>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</si>
  <si>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</si>
  <si>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</si>
  <si>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</si>
  <si>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</si>
  <si>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</si>
  <si>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</si>
  <si>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</si>
  <si>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</si>
  <si>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</si>
  <si>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</si>
  <si>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</si>
  <si>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</si>
  <si>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</si>
  <si>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</si>
  <si>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</si>
  <si>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</si>
  <si>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</si>
  <si>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</si>
  <si>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</si>
  <si>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</si>
  <si>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</si>
  <si>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</si>
  <si>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</si>
  <si>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</si>
  <si>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</si>
  <si>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</si>
  <si>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</si>
  <si>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</si>
  <si>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</si>
  <si>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</si>
  <si>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</si>
  <si>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</si>
  <si>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</si>
  <si>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</si>
  <si>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</si>
  <si>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</si>
  <si>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</si>
  <si>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</si>
  <si>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</si>
  <si>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</si>
  <si>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</si>
  <si>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</si>
  <si>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</si>
  <si>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</si>
  <si>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</si>
  <si>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</si>
  <si>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</si>
  <si>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</si>
  <si>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</si>
  <si>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</si>
  <si>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</si>
  <si>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</si>
  <si>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</si>
  <si>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</si>
  <si>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</si>
  <si>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</si>
  <si>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</si>
  <si>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</si>
  <si>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</si>
  <si>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</si>
  <si>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</si>
  <si>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</si>
  <si>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</si>
  <si>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</si>
  <si>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</si>
  <si>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</si>
  <si>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</si>
  <si>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</si>
  <si>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</si>
  <si>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</si>
  <si>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</si>
  <si>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</si>
  <si>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</si>
  <si>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</si>
  <si>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</si>
  <si>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</si>
  <si>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</si>
  <si>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</si>
  <si>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</si>
  <si>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</si>
  <si>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</si>
  <si>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</si>
  <si>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</si>
  <si>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</si>
  <si>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</si>
  <si>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</si>
  <si>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</si>
  <si>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</si>
  <si>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</si>
  <si>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</si>
  <si>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</si>
  <si>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</si>
  <si>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</si>
  <si>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</si>
  <si>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</si>
  <si>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</si>
  <si>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</si>
  <si>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</si>
  <si>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</si>
  <si>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</si>
  <si>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</si>
  <si>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</si>
  <si>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</si>
  <si>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</si>
  <si>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</si>
  <si>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</si>
  <si>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</si>
  <si>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</si>
  <si>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</si>
  <si>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</si>
  <si>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</si>
  <si>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</si>
  <si>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</si>
  <si>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</si>
  <si>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</si>
  <si>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</si>
  <si>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</si>
  <si>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</si>
  <si>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</si>
  <si>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</si>
  <si>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</si>
  <si>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</si>
  <si>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</si>
  <si>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</si>
  <si>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</si>
  <si>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</si>
  <si>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</si>
  <si>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</si>
  <si>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</si>
  <si>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</si>
  <si>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</si>
  <si>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</si>
  <si>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</si>
  <si>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</si>
  <si>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</si>
  <si>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</si>
  <si>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</si>
  <si>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</si>
  <si>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</si>
  <si>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</si>
  <si>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</si>
  <si>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</si>
  <si>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</si>
  <si>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</si>
  <si>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</si>
  <si>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</si>
  <si>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</si>
  <si>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</si>
  <si>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</si>
  <si>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</si>
  <si>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</si>
  <si>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</si>
  <si>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</si>
  <si>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</si>
  <si>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</si>
  <si>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</si>
  <si>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</si>
  <si>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</si>
  <si>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</si>
  <si>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</si>
  <si>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</si>
  <si>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</si>
  <si>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</si>
  <si>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</si>
  <si>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</si>
  <si>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</si>
  <si>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</si>
  <si>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</si>
  <si>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</si>
  <si>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</si>
  <si>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</si>
  <si>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</si>
  <si>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</si>
  <si>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</si>
  <si>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</si>
  <si>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</si>
  <si>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</si>
  <si>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</si>
  <si>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</si>
  <si>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</si>
  <si>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</si>
  <si>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</si>
  <si>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</si>
  <si>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</si>
  <si>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</si>
  <si>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</si>
  <si>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</si>
  <si>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</si>
  <si>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</si>
  <si>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</si>
  <si>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</si>
  <si>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</si>
  <si>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</si>
  <si>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</si>
  <si>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</si>
  <si>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</si>
  <si>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</si>
  <si>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</si>
  <si>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</si>
  <si>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</si>
  <si>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</si>
  <si>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</si>
  <si>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</si>
  <si>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</si>
  <si>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</si>
  <si>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</si>
  <si>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</si>
  <si>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</si>
  <si>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</si>
  <si>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</si>
  <si>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</si>
  <si>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</si>
  <si>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</si>
  <si>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</si>
  <si>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</si>
  <si>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</si>
  <si>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</si>
  <si>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</si>
  <si>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</si>
  <si>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</si>
  <si>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</si>
  <si>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</si>
  <si>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</si>
  <si>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</si>
  <si>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</si>
  <si>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</si>
  <si>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</si>
  <si>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</si>
  <si>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</si>
  <si>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</si>
  <si>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</si>
  <si>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</si>
  <si>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</si>
  <si>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</si>
  <si>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</si>
  <si>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</si>
  <si>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</si>
  <si>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</si>
  <si>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</si>
  <si>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</si>
  <si>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</si>
  <si>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</si>
  <si>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</si>
  <si>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</si>
  <si>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</si>
  <si>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</si>
  <si>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</si>
  <si>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</si>
  <si>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</si>
  <si>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</si>
  <si>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</si>
  <si>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</si>
  <si>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</si>
  <si>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</si>
  <si>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</si>
  <si>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</si>
  <si>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</si>
  <si>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</si>
  <si>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</si>
  <si>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</si>
  <si>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</si>
  <si>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</si>
  <si>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</si>
  <si>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</si>
  <si>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</si>
  <si>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</si>
  <si>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</si>
  <si>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</si>
  <si>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</si>
  <si>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</si>
  <si>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</si>
  <si>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</si>
  <si>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</si>
  <si>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</si>
  <si>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</si>
  <si>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</si>
  <si>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</si>
  <si>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</si>
  <si>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</si>
  <si>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</si>
  <si>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</si>
  <si>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</si>
  <si>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</si>
  <si>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</si>
  <si>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</si>
  <si>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</si>
  <si>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</si>
  <si>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</si>
  <si>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</si>
  <si>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</si>
  <si>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</si>
  <si>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</si>
  <si>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</si>
  <si>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</si>
  <si>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</si>
  <si>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</si>
  <si>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</si>
  <si>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</si>
  <si>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</si>
  <si>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</si>
  <si>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</si>
  <si>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</si>
  <si>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</si>
  <si>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</si>
  <si>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</si>
  <si>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</si>
  <si>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</si>
  <si>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</si>
  <si>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</si>
  <si>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</si>
  <si>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</si>
  <si>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</si>
  <si>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</si>
  <si>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</si>
  <si>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</si>
  <si>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</si>
  <si>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</si>
  <si>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</si>
  <si>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</si>
  <si>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</si>
  <si>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</si>
  <si>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</si>
  <si>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</si>
  <si>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</si>
  <si>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</si>
  <si>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</si>
  <si>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</si>
  <si>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</si>
  <si>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</si>
  <si>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</si>
  <si>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</si>
  <si>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</si>
  <si>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</si>
  <si>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</si>
  <si>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</si>
  <si>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</si>
  <si>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</si>
  <si>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</si>
  <si>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</si>
  <si>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</si>
  <si>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</si>
  <si>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</si>
  <si>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</si>
  <si>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</si>
  <si>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</si>
  <si>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</si>
  <si>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</si>
  <si>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</si>
  <si>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</si>
  <si>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</si>
  <si>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</si>
  <si>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</si>
  <si>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</si>
  <si>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</si>
  <si>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</si>
  <si>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</si>
  <si>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</si>
  <si>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</si>
  <si>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</si>
  <si>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</si>
  <si>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</si>
  <si>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</si>
  <si>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</si>
  <si>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</si>
  <si>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</si>
  <si>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</si>
  <si>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</si>
  <si>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</si>
  <si>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</si>
  <si>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</si>
  <si>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</si>
  <si>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</si>
  <si>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</si>
  <si>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</si>
  <si>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</si>
  <si>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</si>
  <si>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</si>
  <si>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</si>
  <si>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</si>
  <si>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</si>
  <si>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</si>
  <si>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</si>
  <si>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</si>
  <si>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</si>
  <si>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</si>
  <si>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</si>
  <si>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</si>
  <si>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</si>
  <si>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</si>
  <si>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</si>
  <si>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</si>
  <si>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</si>
  <si>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</si>
  <si>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</si>
  <si>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</si>
  <si>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</si>
  <si>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</si>
  <si>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</si>
  <si>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</si>
  <si>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</si>
  <si>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</si>
  <si>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</si>
  <si>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</si>
  <si>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</si>
  <si>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</si>
  <si>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</si>
  <si>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</si>
  <si>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</si>
  <si>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</si>
  <si>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</si>
  <si>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</si>
  <si>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</si>
  <si>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</si>
  <si>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</si>
  <si>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</si>
  <si>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</si>
  <si>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</si>
  <si>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</si>
  <si>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</si>
  <si>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</si>
  <si>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</si>
  <si>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</si>
  <si>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</si>
  <si>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</si>
  <si>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</si>
  <si>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</si>
  <si>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</si>
  <si>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</si>
  <si>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</si>
  <si>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</si>
  <si>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</si>
  <si>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</si>
  <si>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</si>
  <si>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</si>
  <si>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</si>
  <si>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</si>
  <si>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</si>
  <si>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</si>
  <si>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</si>
  <si>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</si>
  <si>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</si>
  <si>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</si>
  <si>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</si>
  <si>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</si>
  <si>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</si>
  <si>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</si>
  <si>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</si>
  <si>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</si>
  <si>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</si>
  <si>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</si>
  <si>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</si>
  <si>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</si>
  <si>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</si>
  <si>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</si>
  <si>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</si>
  <si>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</si>
  <si>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</si>
  <si>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</si>
  <si>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</si>
  <si>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</si>
  <si>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</si>
  <si>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</si>
  <si>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</si>
  <si>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</si>
  <si>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</si>
  <si>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</si>
  <si>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</si>
  <si>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</si>
  <si>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</si>
  <si>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</si>
  <si>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</si>
  <si>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</si>
  <si>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</si>
  <si>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</si>
  <si>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</si>
  <si>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</si>
  <si>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</si>
  <si>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</si>
  <si>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</si>
  <si>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</si>
  <si>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</si>
  <si>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</si>
  <si>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</si>
  <si>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</si>
  <si>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</si>
  <si>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</si>
  <si>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</si>
  <si>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</si>
  <si>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</si>
  <si>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</si>
  <si>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</si>
  <si>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</si>
  <si>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</si>
  <si>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</si>
  <si>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</si>
  <si>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</si>
  <si>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</si>
  <si>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</si>
  <si>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</si>
  <si>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</si>
  <si>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</si>
  <si>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</si>
  <si>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</si>
  <si>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</si>
  <si>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</si>
  <si>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</si>
  <si>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</si>
  <si>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</si>
  <si>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</si>
  <si>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</si>
  <si>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</si>
  <si>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</si>
  <si>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</si>
  <si>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</si>
  <si>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</si>
  <si>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</si>
  <si>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</si>
  <si>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</si>
  <si>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</si>
  <si>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</si>
  <si>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</si>
  <si>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</si>
  <si>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</si>
  <si>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</si>
  <si>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</si>
  <si>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</si>
  <si>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</si>
  <si>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</si>
  <si>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</si>
  <si>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</si>
  <si>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</si>
  <si>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</si>
  <si>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</si>
  <si>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</si>
  <si>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</si>
  <si>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</si>
  <si>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</si>
  <si>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</si>
  <si>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</si>
  <si>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</si>
  <si>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</si>
  <si>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</si>
  <si>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</si>
  <si>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</si>
  <si>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</si>
  <si>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</si>
  <si>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</si>
  <si>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</si>
  <si>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</si>
  <si>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</si>
  <si>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</si>
  <si>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</si>
  <si>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</si>
  <si>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</si>
  <si>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</si>
  <si>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</si>
  <si>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</si>
  <si>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</si>
  <si>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</si>
  <si>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</si>
  <si>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</si>
  <si>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</si>
  <si>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</si>
  <si>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</si>
  <si>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</si>
  <si>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</si>
  <si>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</si>
  <si>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</si>
  <si>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</si>
  <si>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</si>
  <si>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</si>
  <si>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</si>
  <si>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</si>
  <si>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</si>
  <si>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</si>
  <si>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</si>
  <si>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</si>
  <si>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</si>
  <si>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</si>
  <si>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</si>
  <si>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</si>
  <si>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</si>
  <si>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</si>
  <si>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</si>
  <si>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</si>
  <si>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</si>
  <si>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</si>
  <si>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</si>
  <si>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</si>
  <si>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</si>
  <si>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</si>
  <si>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</si>
  <si>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</si>
  <si>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</si>
  <si>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</si>
  <si>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</si>
  <si>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</si>
  <si>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</si>
  <si>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</si>
  <si>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</si>
  <si>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</si>
  <si>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</si>
  <si>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</si>
  <si>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</si>
  <si>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</si>
  <si>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</si>
  <si>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</si>
  <si>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</si>
  <si>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</si>
  <si>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</si>
  <si>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</si>
  <si>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</si>
  <si>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</si>
  <si>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</si>
  <si>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</si>
  <si>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</si>
  <si>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</si>
  <si>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</si>
  <si>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</si>
  <si>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</si>
  <si>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</si>
  <si>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</si>
  <si>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</si>
  <si>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</si>
  <si>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</si>
  <si>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</si>
  <si>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</si>
  <si>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</si>
  <si>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</si>
  <si>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</si>
  <si>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</si>
  <si>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</si>
  <si>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</si>
  <si>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</si>
  <si>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</si>
  <si>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</si>
  <si>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</si>
  <si>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</si>
  <si>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</si>
  <si>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</si>
  <si>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</si>
  <si>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</si>
  <si>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</si>
  <si>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</si>
  <si>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</si>
  <si>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</si>
  <si>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</si>
  <si>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</si>
  <si>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</si>
  <si>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</si>
  <si>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</si>
  <si>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</si>
  <si>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</si>
  <si>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</si>
  <si>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</si>
  <si>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</si>
  <si>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</si>
  <si>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</si>
  <si>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</si>
  <si>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</si>
  <si>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</si>
  <si>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</si>
  <si>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</si>
  <si>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</si>
  <si>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</si>
  <si>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</si>
  <si>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</si>
  <si>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</si>
  <si>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</si>
  <si>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</si>
  <si>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</si>
  <si>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</si>
  <si>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</si>
  <si>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</si>
  <si>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</si>
  <si>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</si>
  <si>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</si>
  <si>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</si>
  <si>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</si>
  <si>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</si>
  <si>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</si>
  <si>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</si>
  <si>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</si>
  <si>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</si>
  <si>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</si>
  <si>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</si>
  <si>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</si>
  <si>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</si>
  <si>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</si>
  <si>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</si>
  <si>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</si>
  <si>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</si>
  <si>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</si>
  <si>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</si>
  <si>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</si>
  <si>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</si>
  <si>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</si>
  <si>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</si>
  <si>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</si>
  <si>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</si>
  <si>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</si>
  <si>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</si>
  <si>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</si>
  <si>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</si>
  <si>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</si>
  <si>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</si>
  <si>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</si>
  <si>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</si>
  <si>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</si>
  <si>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</si>
  <si>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</si>
  <si>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</si>
  <si>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</si>
  <si>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</si>
  <si>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</si>
  <si>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</si>
  <si>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</si>
  <si>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</si>
  <si>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</si>
  <si>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</si>
  <si>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</si>
  <si>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</si>
  <si>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</si>
  <si>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</si>
  <si>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</si>
  <si>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</si>
  <si>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</si>
  <si>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</si>
  <si>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</si>
  <si>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</si>
  <si>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</si>
  <si>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</si>
  <si>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</si>
  <si>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</si>
  <si>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</si>
  <si>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</si>
  <si>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</si>
  <si>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</si>
  <si>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</si>
  <si>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</si>
  <si>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</si>
  <si>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</si>
  <si>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</si>
  <si>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</si>
  <si>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</si>
  <si>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</si>
  <si>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</si>
  <si>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</si>
  <si>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</si>
  <si>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</si>
  <si>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</si>
  <si>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</si>
  <si>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</si>
  <si>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</si>
  <si>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</si>
  <si>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</si>
  <si>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</si>
  <si>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</si>
  <si>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</si>
  <si>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</si>
  <si>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</si>
  <si>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</si>
  <si>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</si>
  <si>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</si>
  <si>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</si>
  <si>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</si>
  <si>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</si>
  <si>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</si>
  <si>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</si>
  <si>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</si>
  <si>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</si>
  <si>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</si>
  <si>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</si>
  <si>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</si>
  <si>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</si>
  <si>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</si>
  <si>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</si>
  <si>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</si>
  <si>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</si>
  <si>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</si>
  <si>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</si>
  <si>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</si>
  <si>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</si>
  <si>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</si>
  <si>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</si>
  <si>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</si>
  <si>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</si>
  <si>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</si>
  <si>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</si>
  <si>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</si>
  <si>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</si>
  <si>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</si>
  <si>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</si>
  <si>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</si>
  <si>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</si>
  <si>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</si>
  <si>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</si>
  <si>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</si>
  <si>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</si>
  <si>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</si>
  <si>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</si>
  <si>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</si>
  <si>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</si>
  <si>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</si>
  <si>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</si>
  <si>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</si>
  <si>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</si>
  <si>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</si>
  <si>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</si>
  <si>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</si>
  <si>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</si>
  <si>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</si>
  <si>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</si>
  <si>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</si>
  <si>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</si>
  <si>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</si>
  <si>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</si>
  <si>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</si>
  <si>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</si>
  <si>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</si>
  <si>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</si>
  <si>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</si>
  <si>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</si>
  <si>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</si>
  <si>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</si>
  <si>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</si>
  <si>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</si>
  <si>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</si>
  <si>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</si>
  <si>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</si>
  <si>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</si>
  <si>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</si>
  <si>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</si>
  <si>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</si>
  <si>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</si>
  <si>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</si>
  <si>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</si>
  <si>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</si>
  <si>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</si>
  <si>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</si>
  <si>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</si>
  <si>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</si>
  <si>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</si>
  <si>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</si>
  <si>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</si>
  <si>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</si>
  <si>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</si>
  <si>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</si>
  <si>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</si>
  <si>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</si>
  <si>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</si>
  <si>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</si>
  <si>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</si>
  <si>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</si>
  <si>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</si>
  <si>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</si>
  <si>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</si>
  <si>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</si>
  <si>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</si>
  <si>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</si>
  <si>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</si>
  <si>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</si>
  <si>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</si>
  <si>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</si>
  <si>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</si>
  <si>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</si>
  <si>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</si>
  <si>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</si>
  <si>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</si>
  <si>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</si>
  <si>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</si>
  <si>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</si>
  <si>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</si>
  <si>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</si>
  <si>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</si>
  <si>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</si>
  <si>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</si>
  <si>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</si>
  <si>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</si>
  <si>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</si>
  <si>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</si>
  <si>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</si>
  <si>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</si>
  <si>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</si>
  <si>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</si>
  <si>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</si>
  <si>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</si>
  <si>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</si>
  <si>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</si>
  <si>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</si>
  <si>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</si>
  <si>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</si>
  <si>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</si>
  <si>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</si>
  <si>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</si>
  <si>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</si>
  <si>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</si>
  <si>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</si>
  <si>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</si>
  <si>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</si>
  <si>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</si>
  <si>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</si>
  <si>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</si>
  <si>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</si>
  <si>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</si>
  <si>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</si>
  <si>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</si>
  <si>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</si>
  <si>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</si>
  <si>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</si>
  <si>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</si>
  <si>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</si>
  <si>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</si>
  <si>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</si>
  <si>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</si>
  <si>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</si>
  <si>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</si>
  <si>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</si>
  <si>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</si>
  <si>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</si>
  <si>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</si>
  <si>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</si>
  <si>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</si>
  <si>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</si>
  <si>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</si>
  <si>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</si>
  <si>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</si>
  <si>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</si>
  <si>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</si>
  <si>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</si>
  <si>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</si>
  <si>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</si>
  <si>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</si>
  <si>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</si>
  <si>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</si>
  <si>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</si>
  <si>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</si>
  <si>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</si>
  <si>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</si>
  <si>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</si>
  <si>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</si>
  <si>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</si>
  <si>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</si>
  <si>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</si>
  <si>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</si>
  <si>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</si>
  <si>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</si>
  <si>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</si>
  <si>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</si>
  <si>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</si>
  <si>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</si>
  <si>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</si>
  <si>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</si>
  <si>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</si>
  <si>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</si>
  <si>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</si>
  <si>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</si>
  <si>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</si>
  <si>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</si>
  <si>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</si>
  <si>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</si>
  <si>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</si>
  <si>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</si>
  <si>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</si>
  <si>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</si>
  <si>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</si>
  <si>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</si>
  <si>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</si>
  <si>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</si>
  <si>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</si>
  <si>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</si>
  <si>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</si>
  <si>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</si>
  <si>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</si>
  <si>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</si>
  <si>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</si>
  <si>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</si>
  <si>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</si>
  <si>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</si>
  <si>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</si>
  <si>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</si>
  <si>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</si>
  <si>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</si>
  <si>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</si>
  <si>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</si>
  <si>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</si>
  <si>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</si>
  <si>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</si>
  <si>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</si>
  <si>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</si>
  <si>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</si>
  <si>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</si>
  <si>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</si>
  <si>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</si>
  <si>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</si>
  <si>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</si>
  <si>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</si>
  <si>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</si>
  <si>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</si>
  <si>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</si>
  <si>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</si>
  <si>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</si>
  <si>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</si>
  <si>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</si>
  <si>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</si>
  <si>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</si>
  <si>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</si>
  <si>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</si>
  <si>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</si>
  <si>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</si>
  <si>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</si>
  <si>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</si>
  <si>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</si>
  <si>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</si>
  <si>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</si>
  <si>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</si>
  <si>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</si>
  <si>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</si>
  <si>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</si>
  <si>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</si>
  <si>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</si>
  <si>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</si>
  <si>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</si>
  <si>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</si>
  <si>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</si>
  <si>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</si>
  <si>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</si>
  <si>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</si>
  <si>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</si>
  <si>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</si>
  <si>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</si>
  <si>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</si>
  <si>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</si>
  <si>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</si>
  <si>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</si>
  <si>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</si>
  <si>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</si>
  <si>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</si>
  <si>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</si>
  <si>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</si>
  <si>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</si>
  <si>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</si>
  <si>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</si>
  <si>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</si>
  <si>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</si>
  <si>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</si>
  <si>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</si>
  <si>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</si>
  <si>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</si>
  <si>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</si>
  <si>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</si>
  <si>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</si>
  <si>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</si>
  <si>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</si>
  <si>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</si>
  <si>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</si>
  <si>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</si>
  <si>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</si>
  <si>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</si>
  <si>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</si>
  <si>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</si>
  <si>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</si>
  <si>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</si>
  <si>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</si>
  <si>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</si>
  <si>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</si>
  <si>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</si>
  <si>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</si>
  <si>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</si>
  <si>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</si>
  <si>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</si>
  <si>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</si>
  <si>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</si>
  <si>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</si>
  <si>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</si>
  <si>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</si>
  <si>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</si>
  <si>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</si>
  <si>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</si>
  <si>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</si>
  <si>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</si>
  <si>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</si>
  <si>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</si>
  <si>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</si>
  <si>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</si>
  <si>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</si>
  <si>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</si>
  <si>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</si>
  <si>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</si>
  <si>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</si>
  <si>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</si>
  <si>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</si>
  <si>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</si>
  <si>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</si>
  <si>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</si>
  <si>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</si>
  <si>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</si>
  <si>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</si>
  <si>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</si>
  <si>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</si>
  <si>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</si>
  <si>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</si>
  <si>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</si>
  <si>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</si>
  <si>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</si>
  <si>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</si>
  <si>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</si>
  <si>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</si>
  <si>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</si>
  <si>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</si>
  <si>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</si>
  <si>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</si>
  <si>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</si>
  <si>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</si>
  <si>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</si>
  <si>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</si>
  <si>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</si>
  <si>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</si>
  <si>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</si>
  <si>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</si>
  <si>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</si>
  <si>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</si>
  <si>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</si>
  <si>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</si>
  <si>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</si>
  <si>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</si>
  <si>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</si>
  <si>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</si>
  <si>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</si>
  <si>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</si>
  <si>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</si>
  <si>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</si>
  <si>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</si>
  <si>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</si>
  <si>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</si>
  <si>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</si>
  <si>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</si>
  <si>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</si>
  <si>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</si>
  <si>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</si>
  <si>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</si>
  <si>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</si>
  <si>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</si>
  <si>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</si>
  <si>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</si>
  <si>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</si>
  <si>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</si>
  <si>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</si>
  <si>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</si>
  <si>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</si>
  <si>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</si>
  <si>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</si>
  <si>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</si>
  <si>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</si>
  <si>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</si>
  <si>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</si>
  <si>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</si>
  <si>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</si>
  <si>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</si>
  <si>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</si>
  <si>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</si>
  <si>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</si>
  <si>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</si>
  <si>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</si>
  <si>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</si>
  <si>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</si>
  <si>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</si>
  <si>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</si>
  <si>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</si>
  <si>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</si>
  <si>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</si>
  <si>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</si>
  <si>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</si>
  <si>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</si>
  <si>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</si>
  <si>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</si>
  <si>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</si>
  <si>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</si>
  <si>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</si>
  <si>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</si>
  <si>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</si>
  <si>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</si>
  <si>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</si>
  <si>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</si>
  <si>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</si>
  <si>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</si>
  <si>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</si>
  <si>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</si>
  <si>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</si>
  <si>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</si>
  <si>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</si>
  <si>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</si>
  <si>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</si>
  <si>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</si>
  <si>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</si>
  <si>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</si>
  <si>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</si>
  <si>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</si>
  <si>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</si>
  <si>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</si>
  <si>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</si>
  <si>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</si>
  <si>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</si>
  <si>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</si>
  <si>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</si>
  <si>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</si>
  <si>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</si>
  <si>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</si>
  <si>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</si>
  <si>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</si>
  <si>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</si>
  <si>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</si>
  <si>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</si>
  <si>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</si>
  <si>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</si>
  <si>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</si>
  <si>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</si>
  <si>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</si>
  <si>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</si>
  <si>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</si>
  <si>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</si>
  <si>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</si>
  <si>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</si>
  <si>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</si>
  <si>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</si>
  <si>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</si>
  <si>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</si>
  <si>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</si>
  <si>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</si>
  <si>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</si>
  <si>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</si>
  <si>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</si>
  <si>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</si>
  <si>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</si>
  <si>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</si>
  <si>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</si>
  <si>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</si>
  <si>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</si>
  <si>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</si>
  <si>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</si>
  <si>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</si>
  <si>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</si>
  <si>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</si>
  <si>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</si>
  <si>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</si>
  <si>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</si>
  <si>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</si>
  <si>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</si>
  <si>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</si>
  <si>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</si>
  <si>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</si>
  <si>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</si>
  <si>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</si>
  <si>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</si>
  <si>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</si>
  <si>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</si>
  <si>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</si>
  <si>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</si>
  <si>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</si>
  <si>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</si>
  <si>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</si>
  <si>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</si>
  <si>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</si>
  <si>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</si>
  <si>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</si>
  <si>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</si>
  <si>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</si>
  <si>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</si>
  <si>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</si>
  <si>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</si>
  <si>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</si>
  <si>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</si>
  <si>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</si>
  <si>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</si>
  <si>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</si>
  <si>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</si>
  <si>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</si>
  <si>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</si>
  <si>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</si>
  <si>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</si>
  <si>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</si>
  <si>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</si>
  <si>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</si>
  <si>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</si>
  <si>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</si>
  <si>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</si>
  <si>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</si>
  <si>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</si>
  <si>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</si>
  <si>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</si>
  <si>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</si>
  <si>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</si>
  <si>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</si>
  <si>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</si>
  <si>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</si>
  <si>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</si>
  <si>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</si>
  <si>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</si>
  <si>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</si>
  <si>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</si>
  <si>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</si>
  <si>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</si>
  <si>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</si>
  <si>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</si>
  <si>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</si>
  <si>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</si>
  <si>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</si>
  <si>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</si>
  <si>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</si>
  <si>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</si>
  <si>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</si>
  <si>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</si>
  <si>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</si>
  <si>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</si>
  <si>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</si>
  <si>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</si>
  <si>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</si>
  <si>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</si>
  <si>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</si>
  <si>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</si>
  <si>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</si>
  <si>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</si>
  <si>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</si>
  <si>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</si>
  <si>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</si>
  <si>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</si>
  <si>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</si>
  <si>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</si>
  <si>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</si>
  <si>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</si>
  <si>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</si>
  <si>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</si>
  <si>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</si>
  <si>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</si>
  <si>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</si>
  <si>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</si>
  <si>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</si>
  <si>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</si>
  <si>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</si>
  <si>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</si>
  <si>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</si>
  <si>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</si>
  <si>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</si>
  <si>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</si>
  <si>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</si>
  <si>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</si>
  <si>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</si>
  <si>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</si>
  <si>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</si>
  <si>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</si>
  <si>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</si>
  <si>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</si>
  <si>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</si>
  <si>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</si>
  <si>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</si>
  <si>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</si>
  <si>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</si>
  <si>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</si>
  <si>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</si>
  <si>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</si>
  <si>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</si>
  <si>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</si>
  <si>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</si>
  <si>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</si>
  <si>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</si>
  <si>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</si>
  <si>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</si>
  <si>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</si>
  <si>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</si>
  <si>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</si>
  <si>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</si>
  <si>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</si>
  <si>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</si>
  <si>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</si>
  <si>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</si>
  <si>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</si>
  <si>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</si>
  <si>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</si>
  <si>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</si>
  <si>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</si>
  <si>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</si>
  <si>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</si>
  <si>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</si>
  <si>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</si>
  <si>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</si>
  <si>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</si>
  <si>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</si>
  <si>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</si>
  <si>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</si>
  <si>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</si>
  <si>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</si>
  <si>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</si>
  <si>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</si>
  <si>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</si>
  <si>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</si>
  <si>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</si>
  <si>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</si>
  <si>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</si>
  <si>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</si>
  <si>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</si>
  <si>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</si>
  <si>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</si>
  <si>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</si>
  <si>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</si>
  <si>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</si>
  <si>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</si>
  <si>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</si>
  <si>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</si>
  <si>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</si>
  <si>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</si>
  <si>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</si>
  <si>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</si>
  <si>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</si>
  <si>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</si>
  <si>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</si>
  <si>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</si>
  <si>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</si>
  <si>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</si>
  <si>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</si>
  <si>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</si>
  <si>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</si>
  <si>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</si>
  <si>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</si>
  <si>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</si>
  <si>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</si>
  <si>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</si>
  <si>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</si>
  <si>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</si>
  <si>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</si>
  <si>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</si>
  <si>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</si>
  <si>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</si>
  <si>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</si>
  <si>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</si>
  <si>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</si>
  <si>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</si>
  <si>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</si>
  <si>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</si>
  <si>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</si>
  <si>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</si>
  <si>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</si>
  <si>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</si>
  <si>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</si>
  <si>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</si>
  <si>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</si>
  <si>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</si>
  <si>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</si>
  <si>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</si>
  <si>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</si>
  <si>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</si>
  <si>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</si>
  <si>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</si>
  <si>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</si>
  <si>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</si>
  <si>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</si>
  <si>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</si>
  <si>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</si>
  <si>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</si>
  <si>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</si>
  <si>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</si>
  <si>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</si>
  <si>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</si>
  <si>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</si>
  <si>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</si>
  <si>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</si>
  <si>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</si>
  <si>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</si>
  <si>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</si>
  <si>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</si>
  <si>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</si>
  <si>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</si>
  <si>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</si>
  <si>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</si>
  <si>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</si>
  <si>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</si>
  <si>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</si>
  <si>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</si>
  <si>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</si>
  <si>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</si>
  <si>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</si>
  <si>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</si>
  <si>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</si>
  <si>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</si>
  <si>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</si>
  <si>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</si>
  <si>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</si>
  <si>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</si>
  <si>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</si>
  <si>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</si>
  <si>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</si>
  <si>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</si>
  <si>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</si>
  <si>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</si>
  <si>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</si>
  <si>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</si>
  <si>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</si>
  <si>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</si>
  <si>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</si>
  <si>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</si>
  <si>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</si>
  <si>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</si>
  <si>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</si>
  <si>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</si>
  <si>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</si>
  <si>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</si>
  <si>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</si>
  <si>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</si>
  <si>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</si>
  <si>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</si>
  <si>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</si>
  <si>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</si>
  <si>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</si>
  <si>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</si>
  <si>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</si>
  <si>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</si>
  <si>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</si>
  <si>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</si>
  <si>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</si>
  <si>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</si>
  <si>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</si>
  <si>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</si>
  <si>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</si>
  <si>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</si>
  <si>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</si>
  <si>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</si>
  <si>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</si>
  <si>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</si>
  <si>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</si>
  <si>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</si>
  <si>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</si>
  <si>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</si>
  <si>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</si>
  <si>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</si>
  <si>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</si>
  <si>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</si>
  <si>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</si>
  <si>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</si>
  <si>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</si>
  <si>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</si>
  <si>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</si>
  <si>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</si>
  <si>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</si>
  <si>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</si>
  <si>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</si>
  <si>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</si>
  <si>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</si>
  <si>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</si>
  <si>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</si>
  <si>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</si>
  <si>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</si>
  <si>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</si>
  <si>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</si>
  <si>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</si>
  <si>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</si>
  <si>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</si>
  <si>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</si>
  <si>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</si>
  <si>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</si>
  <si>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</si>
  <si>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</si>
  <si>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</si>
  <si>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</si>
  <si>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</si>
  <si>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</si>
  <si>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</si>
  <si>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</si>
  <si>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</si>
  <si>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</si>
  <si>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</si>
  <si>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</si>
  <si>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</si>
  <si>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</si>
  <si>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</si>
  <si>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</si>
  <si>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</si>
  <si>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</si>
  <si>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</si>
  <si>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</si>
  <si>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</si>
  <si>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</si>
  <si>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</si>
  <si>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</si>
  <si>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</si>
  <si>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</si>
  <si>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</si>
  <si>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</si>
  <si>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</si>
  <si>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</si>
  <si>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</si>
  <si>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</si>
  <si>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</si>
  <si>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</si>
  <si>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</si>
  <si>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</si>
  <si>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</si>
  <si>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</si>
  <si>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</si>
  <si>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</si>
  <si>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</si>
  <si>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</si>
  <si>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</si>
  <si>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</si>
  <si>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</si>
  <si>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</si>
  <si>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</si>
  <si>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</si>
  <si>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</si>
  <si>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</si>
  <si>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</si>
  <si>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</si>
  <si>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</si>
  <si>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</si>
  <si>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</si>
  <si>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</si>
  <si>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</si>
  <si>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</si>
  <si>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</si>
  <si>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</si>
  <si>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</si>
  <si>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</si>
  <si>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</si>
  <si>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</si>
  <si>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</si>
  <si>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</si>
  <si>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</si>
  <si>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</si>
  <si>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</si>
  <si>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</si>
  <si>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</si>
  <si>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</si>
  <si>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</si>
  <si>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</si>
  <si>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</si>
  <si>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</si>
  <si>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</si>
  <si>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</si>
  <si>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</si>
  <si>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</si>
  <si>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</si>
  <si>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</si>
  <si>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</si>
  <si>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</si>
  <si>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</si>
  <si>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</si>
  <si>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</si>
  <si>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</si>
  <si>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</si>
  <si>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</si>
  <si>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</si>
  <si>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</si>
  <si>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</si>
  <si>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</si>
  <si>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</si>
  <si>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</si>
  <si>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</si>
  <si>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</si>
  <si>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</si>
  <si>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</si>
  <si>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</si>
  <si>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</si>
  <si>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</si>
  <si>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</si>
  <si>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</si>
  <si>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</si>
  <si>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</si>
  <si>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</si>
  <si>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</si>
  <si>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</si>
  <si>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</si>
  <si>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</si>
  <si>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</si>
  <si>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</si>
  <si>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</si>
  <si>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</si>
  <si>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</si>
  <si>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</si>
  <si>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</si>
  <si>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</si>
  <si>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</si>
  <si>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</si>
  <si>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</si>
  <si>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</si>
  <si>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</si>
  <si>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</si>
  <si>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</si>
  <si>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</si>
  <si>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</si>
  <si>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</si>
  <si>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</si>
  <si>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</si>
  <si>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</si>
  <si>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</si>
  <si>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</si>
  <si>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</si>
  <si>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</si>
  <si>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</si>
  <si>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</si>
  <si>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</si>
  <si>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</si>
  <si>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</si>
  <si>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</si>
  <si>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</si>
  <si>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</si>
  <si>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</si>
  <si>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</si>
  <si>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</si>
  <si>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</si>
  <si>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</si>
  <si>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</si>
  <si>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</si>
  <si>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</si>
  <si>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</si>
  <si>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</si>
  <si>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</si>
  <si>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</si>
  <si>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</si>
  <si>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</si>
  <si>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</si>
  <si>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</si>
  <si>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</si>
  <si>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</si>
  <si>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</si>
  <si>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</si>
  <si>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</si>
  <si>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</si>
  <si>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</si>
  <si>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</si>
  <si>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</si>
  <si>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</si>
  <si>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</si>
  <si>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</si>
  <si>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</si>
  <si>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</si>
  <si>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</si>
  <si>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</si>
  <si>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</si>
  <si>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</si>
  <si>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</si>
  <si>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</si>
  <si>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</si>
  <si>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</si>
  <si>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</si>
  <si>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</si>
  <si>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</si>
  <si>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</si>
  <si>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</si>
  <si>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</si>
  <si>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</si>
  <si>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</si>
  <si>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</si>
  <si>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</si>
  <si>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</si>
  <si>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</si>
  <si>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</si>
  <si>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</si>
  <si>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</si>
  <si>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</si>
  <si>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</si>
  <si>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</si>
  <si>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</si>
  <si>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</si>
  <si>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</si>
  <si>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</si>
  <si>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</si>
  <si>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</si>
  <si>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</si>
  <si>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</si>
  <si>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</si>
  <si>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</si>
  <si>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</si>
  <si>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</si>
  <si>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</si>
  <si>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</si>
  <si>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</si>
  <si>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</si>
  <si>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</si>
  <si>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</si>
  <si>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</si>
  <si>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</si>
  <si>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</si>
  <si>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</si>
  <si>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</si>
  <si>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</si>
  <si>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</si>
  <si>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</si>
  <si>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</si>
  <si>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</si>
  <si>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</si>
  <si>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</si>
  <si>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</si>
  <si>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</si>
  <si>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</si>
  <si>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</si>
  <si>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</si>
  <si>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</si>
  <si>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</si>
  <si>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</si>
  <si>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</si>
  <si>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</si>
  <si>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</si>
  <si>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</si>
  <si>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</si>
  <si>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</si>
  <si>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</si>
  <si>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</si>
  <si>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</si>
  <si>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</si>
  <si>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</si>
  <si>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</si>
  <si>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</si>
  <si>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</si>
  <si>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</si>
  <si>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</si>
  <si>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</si>
  <si>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</si>
  <si>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</si>
  <si>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</si>
  <si>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</si>
  <si>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</si>
  <si>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</si>
  <si>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</si>
  <si>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</si>
  <si>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</si>
  <si>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</si>
  <si>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</si>
  <si>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</si>
  <si>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</si>
  <si>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</si>
  <si>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</si>
  <si>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</si>
  <si>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</si>
  <si>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</si>
  <si>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</si>
  <si>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</si>
  <si>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</si>
  <si>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</si>
  <si>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</si>
  <si>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</si>
  <si>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</si>
  <si>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</si>
  <si>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</si>
  <si>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</si>
  <si>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</si>
  <si>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</si>
  <si>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</si>
  <si>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</si>
  <si>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</si>
  <si>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</si>
  <si>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</si>
  <si>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</si>
  <si>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</si>
  <si>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</si>
  <si>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</si>
  <si>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</si>
  <si>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</si>
  <si>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</si>
  <si>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</si>
  <si>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</si>
  <si>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</si>
  <si>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</si>
  <si>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</si>
  <si>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</si>
  <si>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</si>
  <si>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</si>
  <si>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</si>
  <si>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</si>
  <si>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</si>
  <si>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</si>
  <si>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</si>
  <si>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</si>
  <si>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</si>
  <si>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</si>
  <si>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</si>
  <si>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</si>
  <si>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</si>
  <si>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</si>
  <si>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</si>
  <si>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</si>
  <si>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</si>
  <si>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</si>
  <si>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</si>
  <si>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</si>
  <si>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</si>
  <si>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</si>
  <si>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</si>
  <si>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</si>
  <si>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</si>
  <si>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</si>
  <si>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</si>
  <si>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</si>
  <si>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</si>
  <si>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</si>
  <si>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</si>
  <si>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</si>
  <si>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</si>
  <si>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</si>
  <si>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</si>
  <si>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</si>
  <si>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</si>
  <si>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</si>
  <si>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</si>
  <si>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</si>
  <si>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</si>
  <si>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</si>
  <si>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</si>
  <si>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</si>
  <si>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</si>
  <si>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</si>
  <si>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</si>
  <si>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</si>
  <si>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</si>
  <si>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</si>
  <si>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</si>
  <si>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</si>
  <si>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</si>
  <si>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</si>
  <si>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</si>
  <si>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</si>
  <si>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</si>
  <si>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</si>
  <si>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</si>
  <si>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</si>
  <si>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</si>
  <si>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</si>
  <si>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</si>
  <si>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</si>
  <si>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</si>
  <si>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</si>
  <si>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</si>
  <si>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</si>
  <si>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</si>
  <si>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</si>
  <si>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</si>
  <si>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</si>
  <si>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</si>
  <si>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</si>
  <si>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</si>
  <si>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</si>
  <si>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</si>
  <si>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</si>
  <si>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</si>
  <si>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</si>
  <si>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</si>
  <si>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</si>
  <si>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</si>
  <si>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</si>
  <si>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</si>
  <si>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</si>
  <si>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</si>
  <si>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</si>
  <si>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</si>
  <si>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</si>
  <si>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</si>
  <si>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</si>
  <si>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</si>
  <si>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</si>
  <si>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</si>
  <si>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</si>
  <si>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</si>
  <si>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</si>
  <si>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</si>
  <si>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</si>
  <si>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</si>
  <si>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</si>
  <si>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</si>
  <si>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</si>
  <si>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</si>
  <si>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</si>
  <si>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</si>
  <si>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</si>
  <si>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</si>
  <si>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</si>
  <si>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</si>
  <si>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</si>
  <si>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</si>
  <si>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</si>
  <si>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</si>
  <si>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</si>
  <si>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</si>
  <si>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</si>
  <si>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</si>
  <si>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</si>
  <si>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</si>
  <si>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</si>
  <si>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</si>
  <si>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</si>
  <si>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</si>
  <si>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</si>
  <si>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</si>
  <si>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</si>
  <si>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</si>
  <si>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</si>
  <si>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</si>
  <si>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</si>
  <si>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</si>
  <si>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</si>
  <si>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</si>
  <si>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</si>
  <si>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</si>
  <si>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</si>
  <si>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</si>
  <si>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</si>
  <si>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</si>
  <si>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</si>
  <si>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</si>
  <si>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</si>
  <si>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</si>
  <si>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</si>
  <si>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</si>
  <si>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</si>
  <si>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</si>
  <si>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</si>
  <si>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</si>
  <si>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</si>
  <si>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</si>
  <si>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</si>
  <si>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</si>
  <si>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</si>
  <si>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</si>
  <si>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</si>
  <si>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</si>
  <si>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</si>
  <si>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</si>
  <si>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</si>
  <si>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</si>
  <si>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</si>
  <si>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</si>
  <si>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</si>
  <si>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</si>
  <si>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</si>
  <si>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</si>
  <si>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</si>
  <si>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</si>
  <si>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</si>
  <si>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</si>
  <si>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</si>
  <si>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</si>
  <si>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</si>
  <si>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</si>
  <si>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</si>
  <si>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</si>
  <si>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</si>
  <si>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</si>
  <si>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</si>
  <si>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</si>
  <si>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</si>
  <si>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</si>
  <si>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</si>
  <si>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</si>
  <si>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</si>
  <si>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</si>
  <si>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</si>
  <si>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</si>
  <si>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</si>
  <si>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</si>
  <si>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</si>
  <si>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</si>
  <si>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</si>
  <si>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</si>
  <si>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</si>
  <si>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</si>
  <si>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</si>
  <si>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</si>
  <si>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</si>
  <si>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</si>
  <si>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</si>
  <si>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</si>
  <si>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</si>
  <si>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</si>
  <si>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</si>
  <si>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</si>
  <si>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</si>
  <si>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</si>
  <si>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</si>
  <si>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</si>
  <si>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</si>
  <si>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</si>
  <si>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</si>
  <si>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</si>
  <si>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</si>
  <si>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</si>
  <si>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</si>
  <si>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</si>
  <si>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</si>
  <si>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</si>
  <si>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</si>
  <si>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</si>
  <si>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</si>
  <si>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</si>
  <si>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</si>
  <si>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</si>
  <si>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</si>
  <si>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</si>
  <si>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</si>
  <si>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</si>
  <si>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</si>
  <si>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</si>
  <si>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</si>
  <si>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</si>
  <si>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</si>
  <si>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</si>
  <si>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</si>
  <si>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</si>
  <si>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</si>
  <si>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</si>
  <si>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</si>
  <si>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</si>
  <si>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</si>
  <si>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</si>
  <si>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</si>
  <si>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</si>
  <si>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</si>
  <si>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</si>
  <si>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</si>
  <si>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</si>
  <si>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</si>
  <si>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</si>
  <si>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</si>
  <si>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</si>
  <si>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</si>
  <si>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</si>
  <si>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</si>
  <si>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</si>
  <si>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</si>
  <si>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</si>
  <si>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</si>
  <si>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</si>
  <si>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</si>
  <si>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</si>
  <si>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</si>
  <si>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</si>
  <si>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</si>
  <si>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</si>
  <si>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</si>
  <si>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</si>
  <si>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</si>
  <si>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</si>
  <si>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</si>
  <si>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</si>
  <si>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</si>
  <si>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</si>
  <si>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</si>
  <si>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</si>
  <si>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</si>
  <si>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</si>
  <si>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</si>
  <si>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</si>
  <si>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</si>
  <si>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</si>
  <si>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</si>
  <si>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</si>
  <si>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</si>
  <si>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</si>
  <si>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</si>
  <si>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</si>
  <si>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</si>
  <si>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</si>
  <si>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</si>
  <si>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</si>
  <si>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</si>
  <si>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</si>
  <si>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</si>
  <si>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</si>
  <si>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</si>
  <si>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</si>
  <si>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</si>
  <si>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</si>
  <si>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</si>
  <si>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</si>
  <si>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</si>
  <si>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</si>
  <si>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</si>
  <si>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</si>
  <si>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</si>
  <si>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</si>
  <si>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</si>
  <si>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</si>
  <si>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</si>
  <si>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</si>
  <si>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</si>
  <si>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</si>
  <si>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</si>
  <si>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</si>
  <si>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</si>
  <si>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</si>
  <si>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</si>
  <si>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</si>
  <si>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</si>
  <si>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</si>
  <si>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</si>
  <si>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</si>
  <si>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</si>
  <si>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</si>
  <si>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</si>
  <si>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</si>
  <si>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</si>
  <si>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</si>
  <si>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</si>
  <si>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</si>
  <si>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</si>
  <si>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</si>
  <si>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</si>
  <si>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</si>
  <si>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</si>
  <si>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</si>
  <si>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</si>
  <si>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</si>
  <si>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</si>
  <si>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</si>
  <si>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</si>
  <si>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</si>
  <si>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</si>
  <si>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</si>
  <si>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</si>
  <si>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</si>
  <si>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</si>
  <si>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</si>
  <si>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</si>
  <si>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</si>
  <si>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</si>
  <si>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</si>
  <si>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</si>
  <si>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</si>
  <si>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</si>
  <si>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</si>
  <si>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</si>
  <si>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</si>
  <si>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</si>
  <si>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</si>
  <si>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</si>
  <si>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</si>
  <si>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</si>
  <si>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</si>
  <si>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</si>
  <si>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</si>
  <si>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</si>
  <si>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</si>
  <si>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</si>
  <si>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</si>
  <si>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</si>
  <si>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</si>
  <si>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</si>
  <si>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</si>
  <si>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</si>
  <si>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</si>
  <si>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</si>
  <si>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</si>
  <si>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</si>
  <si>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</si>
  <si>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</si>
  <si>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</si>
  <si>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</si>
  <si>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</si>
  <si>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</si>
  <si>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</si>
  <si>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</si>
  <si>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</si>
  <si>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</si>
  <si>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</si>
  <si>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</si>
  <si>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</si>
  <si>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</si>
  <si>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</si>
  <si>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</si>
  <si>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</si>
  <si>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</si>
  <si>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</si>
  <si>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</si>
  <si>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</si>
  <si>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</si>
  <si>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</si>
  <si>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</si>
  <si>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</si>
  <si>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</si>
  <si>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</si>
  <si>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</si>
  <si>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</si>
  <si>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</si>
  <si>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</si>
  <si>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</si>
  <si>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</si>
  <si>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</si>
  <si>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</si>
  <si>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</si>
  <si>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</si>
  <si>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</si>
  <si>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</si>
  <si>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</si>
  <si>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</si>
  <si>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</si>
  <si>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</si>
  <si>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</si>
  <si>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</si>
  <si>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</si>
  <si>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</si>
  <si>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</si>
  <si>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</si>
  <si>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</si>
  <si>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</si>
  <si>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</si>
  <si>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</si>
  <si>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</si>
  <si>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</si>
  <si>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</si>
  <si>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</si>
  <si>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</si>
  <si>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</si>
  <si>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</si>
  <si>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</si>
  <si>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</si>
  <si>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</si>
  <si>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</si>
  <si>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</si>
  <si>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</si>
  <si>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</si>
  <si>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</si>
  <si>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</si>
  <si>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</si>
  <si>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</si>
  <si>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</si>
  <si>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</si>
  <si>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</si>
  <si>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</si>
  <si>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</si>
  <si>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</si>
  <si>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</si>
  <si>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</si>
  <si>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</si>
  <si>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</si>
  <si>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</si>
  <si>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</si>
  <si>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</si>
  <si>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</si>
  <si>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</si>
  <si>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</si>
  <si>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</si>
  <si>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</si>
  <si>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</si>
  <si>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</si>
  <si>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</si>
  <si>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</si>
  <si>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</si>
  <si>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</si>
  <si>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</si>
  <si>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</si>
  <si>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</si>
  <si>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</si>
  <si>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</si>
  <si>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</si>
  <si>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</si>
  <si>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</si>
  <si>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</si>
  <si>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</si>
  <si>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</si>
  <si>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</si>
  <si>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</si>
  <si>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</si>
  <si>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</si>
  <si>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</si>
  <si>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</si>
  <si>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</si>
  <si>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</si>
  <si>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</si>
  <si>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</si>
  <si>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</si>
  <si>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</si>
  <si>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</si>
  <si>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</si>
  <si>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</si>
  <si>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</si>
  <si>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</si>
  <si>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</si>
  <si>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</si>
  <si>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</si>
  <si>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</si>
  <si>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</si>
  <si>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</si>
  <si>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</si>
  <si>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</si>
  <si>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</si>
  <si>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</si>
  <si>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</si>
  <si>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</si>
  <si>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</si>
  <si>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</si>
  <si>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</si>
  <si>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</si>
  <si>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</si>
  <si>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</si>
  <si>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</si>
  <si>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</si>
  <si>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</si>
  <si>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</si>
  <si>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</si>
  <si>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</si>
  <si>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</si>
  <si>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</si>
  <si>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</si>
  <si>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</si>
  <si>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</si>
  <si>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</si>
  <si>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</si>
  <si>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</si>
  <si>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</si>
  <si>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</si>
  <si>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</si>
  <si>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</si>
  <si>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</si>
  <si>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</si>
  <si>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</si>
  <si>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</si>
  <si>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</si>
  <si>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</si>
  <si>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</si>
  <si>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</si>
  <si>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</si>
  <si>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</si>
  <si>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</si>
  <si>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</si>
  <si>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</si>
  <si>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</si>
  <si>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</si>
  <si>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</si>
  <si>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</si>
  <si>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</si>
  <si>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</si>
  <si>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</si>
  <si>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</si>
  <si>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</si>
  <si>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</si>
  <si>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</si>
  <si>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</si>
  <si>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</si>
  <si>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</si>
  <si>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</si>
  <si>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</si>
  <si>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</si>
  <si>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</si>
  <si>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</si>
  <si>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</si>
  <si>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</si>
  <si>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</si>
  <si>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</si>
  <si>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</si>
  <si>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</si>
  <si>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</si>
  <si>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</si>
  <si>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</si>
  <si>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</si>
  <si>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</si>
  <si>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</si>
  <si>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</si>
  <si>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</si>
  <si>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</si>
  <si>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</si>
  <si>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</si>
  <si>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</si>
  <si>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</si>
  <si>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</si>
  <si>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</si>
  <si>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</si>
  <si>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</si>
  <si>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</si>
  <si>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</si>
  <si>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</si>
  <si>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</si>
  <si>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</si>
  <si>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</si>
  <si>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</si>
  <si>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</si>
  <si>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</si>
  <si>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</si>
  <si>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</si>
  <si>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</si>
  <si>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</si>
  <si>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</si>
  <si>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</si>
  <si>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</si>
  <si>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</si>
  <si>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</si>
  <si>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</si>
  <si>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</si>
  <si>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</si>
  <si>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</si>
  <si>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</si>
  <si>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</si>
  <si>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</si>
  <si>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</si>
  <si>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</si>
  <si>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</si>
  <si>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</si>
  <si>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</si>
  <si>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</si>
  <si>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</si>
  <si>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</si>
  <si>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</si>
  <si>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</si>
  <si>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</si>
  <si>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</si>
  <si>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</si>
  <si>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</si>
  <si>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</si>
  <si>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</si>
  <si>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</si>
  <si>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</si>
  <si>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</si>
  <si>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</si>
  <si>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</si>
  <si>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</si>
  <si>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</si>
  <si>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</si>
  <si>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</si>
  <si>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</si>
  <si>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</si>
  <si>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</si>
  <si>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</si>
  <si>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</si>
  <si>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</si>
  <si>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</si>
  <si>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</si>
  <si>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</si>
  <si>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</si>
  <si>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</si>
  <si>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</si>
  <si>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</si>
  <si>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</si>
  <si>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</si>
  <si>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</si>
  <si>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</si>
  <si>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</si>
  <si>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</si>
  <si>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</si>
  <si>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</si>
  <si>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</si>
  <si>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</si>
  <si>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</si>
  <si>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</si>
  <si>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</si>
  <si>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</si>
  <si>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</si>
  <si>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</si>
  <si>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</si>
  <si>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</si>
  <si>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</si>
  <si>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</si>
  <si>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</si>
  <si>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</si>
  <si>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</si>
  <si>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</si>
  <si>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</si>
  <si>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</si>
  <si>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</si>
  <si>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</si>
  <si>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</si>
  <si>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</si>
  <si>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</si>
  <si>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</si>
  <si>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</si>
  <si>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</si>
  <si>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</si>
  <si>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</si>
  <si>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</si>
  <si>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</si>
  <si>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</si>
  <si>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</si>
  <si>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</si>
  <si>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</si>
  <si>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</si>
  <si>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</si>
  <si>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</si>
  <si>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</si>
  <si>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</si>
  <si>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</si>
  <si>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</si>
  <si>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</si>
  <si>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</si>
  <si>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</si>
  <si>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</si>
  <si>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</si>
  <si>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</si>
  <si>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</si>
  <si>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</si>
  <si>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</si>
  <si>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</si>
  <si>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</si>
  <si>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</si>
  <si>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</si>
  <si>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</si>
  <si>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</si>
  <si>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</si>
  <si>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</si>
  <si>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</si>
  <si>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</si>
  <si>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</si>
  <si>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</si>
  <si>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</si>
  <si>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</si>
  <si>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</si>
  <si>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</si>
  <si>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</si>
  <si>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</si>
  <si>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</si>
  <si>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</si>
  <si>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</si>
  <si>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</si>
  <si>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</si>
  <si>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</si>
  <si>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</si>
  <si>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</si>
  <si>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</si>
  <si>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</si>
  <si>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</si>
  <si>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</si>
  <si>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</si>
  <si>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</si>
  <si>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</si>
  <si>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</si>
  <si>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</si>
  <si>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</si>
  <si>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</si>
  <si>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</si>
  <si>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</si>
  <si>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</si>
  <si>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</si>
  <si>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</si>
  <si>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</si>
  <si>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</si>
  <si>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</si>
  <si>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</si>
  <si>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</si>
  <si>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</si>
  <si>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</si>
  <si>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</si>
  <si>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</si>
  <si>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</si>
  <si>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</si>
  <si>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</si>
  <si>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</si>
  <si>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</si>
  <si>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</si>
  <si>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</si>
  <si>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</si>
  <si>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</si>
  <si>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</si>
  <si>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</si>
  <si>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</si>
  <si>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</si>
  <si>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</si>
  <si>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</si>
  <si>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</si>
  <si>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</si>
  <si>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</si>
  <si>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</si>
  <si>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</si>
  <si>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</si>
  <si>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</si>
  <si>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</si>
  <si>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</si>
  <si>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</si>
  <si>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</si>
  <si>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</si>
  <si>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</si>
  <si>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</si>
  <si>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</si>
  <si>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</si>
  <si>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</si>
  <si>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</si>
  <si>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</si>
  <si>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</si>
  <si>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</si>
  <si>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</si>
  <si>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</si>
  <si>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</si>
  <si>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</si>
  <si>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</si>
  <si>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</si>
  <si>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</si>
  <si>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</si>
  <si>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</si>
  <si>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</si>
  <si>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</si>
  <si>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</si>
  <si>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</si>
  <si>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</si>
  <si>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</si>
  <si>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</si>
  <si>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</si>
  <si>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</si>
  <si>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</si>
  <si>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</si>
  <si>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</si>
  <si>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</si>
  <si>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</si>
  <si>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</si>
  <si>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</si>
  <si>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</si>
  <si>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</si>
  <si>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</si>
  <si>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</si>
  <si>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</si>
  <si>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</si>
  <si>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</si>
  <si>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</si>
  <si>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</si>
  <si>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</si>
  <si>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</si>
  <si>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</si>
  <si>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</si>
  <si>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</si>
  <si>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</si>
  <si>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</si>
  <si>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</si>
  <si>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</si>
  <si>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</si>
  <si>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</si>
  <si>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</si>
  <si>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</si>
  <si>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</si>
  <si>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</si>
  <si>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</si>
  <si>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</si>
  <si>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</si>
  <si>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</si>
  <si>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</si>
  <si>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</si>
  <si>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</si>
  <si>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</si>
  <si>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</si>
  <si>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</si>
  <si>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</si>
  <si>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</si>
  <si>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</si>
  <si>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</si>
  <si>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</si>
  <si>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</si>
  <si>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</si>
  <si>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</si>
  <si>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</si>
  <si>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</si>
  <si>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</si>
  <si>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</si>
  <si>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</si>
  <si>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</si>
  <si>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</si>
  <si>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</si>
  <si>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</si>
  <si>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</si>
  <si>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</si>
  <si>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</si>
  <si>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</si>
  <si>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</si>
  <si>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</si>
  <si>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</si>
  <si>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</si>
  <si>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</si>
  <si>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</si>
  <si>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</si>
  <si>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</si>
  <si>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</si>
  <si>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</si>
  <si>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</si>
  <si>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</si>
  <si>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</si>
  <si>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</si>
  <si>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</si>
  <si>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</si>
  <si>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</si>
  <si>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</si>
  <si>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</si>
  <si>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</si>
  <si>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</si>
  <si>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</si>
  <si>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</si>
  <si>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</si>
  <si>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</si>
  <si>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</si>
  <si>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</si>
  <si>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</si>
  <si>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</si>
  <si>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</si>
  <si>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</si>
  <si>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</si>
  <si>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</si>
  <si>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</si>
  <si>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</si>
  <si>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</si>
  <si>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</si>
  <si>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</si>
  <si>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</si>
  <si>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</si>
  <si>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</si>
  <si>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</si>
  <si>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</si>
  <si>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</si>
  <si>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</si>
  <si>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</si>
  <si>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</si>
  <si>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</si>
  <si>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</si>
  <si>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</si>
  <si>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</si>
  <si>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</si>
  <si>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</si>
  <si>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</si>
  <si>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</si>
  <si>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</si>
  <si>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</si>
  <si>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</si>
  <si>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</si>
  <si>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</si>
  <si>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</si>
  <si>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</si>
  <si>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</si>
  <si>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</si>
  <si>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</si>
  <si>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</si>
  <si>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</si>
  <si>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</si>
  <si>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</si>
  <si>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</si>
  <si>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</si>
  <si>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</si>
  <si>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</si>
  <si>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</si>
  <si>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</si>
  <si>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</si>
  <si>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</si>
  <si>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</si>
  <si>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</si>
  <si>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</si>
  <si>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</si>
  <si>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</si>
  <si>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</si>
  <si>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</si>
  <si>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</si>
  <si>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</si>
  <si>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</si>
  <si>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</si>
  <si>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</si>
  <si>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</si>
  <si>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</si>
  <si>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</si>
  <si>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</si>
  <si>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</si>
  <si>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</si>
  <si>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</si>
  <si>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</si>
  <si>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</si>
  <si>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</si>
  <si>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</si>
  <si>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</si>
  <si>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</si>
  <si>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</si>
  <si>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</si>
  <si>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</si>
  <si>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</si>
  <si>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</si>
  <si>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</si>
  <si>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</si>
  <si>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</si>
  <si>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</si>
  <si>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</si>
  <si>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</si>
  <si>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</si>
  <si>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</si>
  <si>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</si>
  <si>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</si>
  <si>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</si>
  <si>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</si>
  <si>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</si>
  <si>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</si>
  <si>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</si>
  <si>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</si>
  <si>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</si>
  <si>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</si>
  <si>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</si>
  <si>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</si>
  <si>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</si>
  <si>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</si>
  <si>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</si>
  <si>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</si>
  <si>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</si>
  <si>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</si>
  <si>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</si>
  <si>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</si>
  <si>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</si>
  <si>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</si>
  <si>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</si>
  <si>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</si>
  <si>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</si>
  <si>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</si>
  <si>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</si>
  <si>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</si>
  <si>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</si>
  <si>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</si>
  <si>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</si>
  <si>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</si>
  <si>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</si>
  <si>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</si>
  <si>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</si>
  <si>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</si>
  <si>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</si>
  <si>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</si>
  <si>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</si>
  <si>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</si>
  <si>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</si>
  <si>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</si>
  <si>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</si>
  <si>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</si>
  <si>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</si>
  <si>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</si>
  <si>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</si>
  <si>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</si>
  <si>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</si>
  <si>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</si>
  <si>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</si>
  <si>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</si>
  <si>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</si>
  <si>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</si>
  <si>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</si>
  <si>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</si>
  <si>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</si>
  <si>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</si>
  <si>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</si>
  <si>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</si>
  <si>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</si>
  <si>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</si>
  <si>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</si>
  <si>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</si>
  <si>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</si>
  <si>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</si>
  <si>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</si>
  <si>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</si>
  <si>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</si>
  <si>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</si>
  <si>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</si>
  <si>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</si>
  <si>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</si>
  <si>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</si>
  <si>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</si>
  <si>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</si>
  <si>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</si>
  <si>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</si>
  <si>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</si>
  <si>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</si>
  <si>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</si>
  <si>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</si>
  <si>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</si>
  <si>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</si>
  <si>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</si>
  <si>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</si>
  <si>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</si>
  <si>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</si>
  <si>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</si>
  <si>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</si>
  <si>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</si>
  <si>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</si>
  <si>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</si>
  <si>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</si>
  <si>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</si>
  <si>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</si>
  <si>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</si>
  <si>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</si>
  <si>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</si>
  <si>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</si>
  <si>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</si>
  <si>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</si>
  <si>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</si>
  <si>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</si>
  <si>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</si>
  <si>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</si>
  <si>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</si>
  <si>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</si>
  <si>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</si>
  <si>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</si>
  <si>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</si>
  <si>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</si>
  <si>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</si>
  <si>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</si>
  <si>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</si>
  <si>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</si>
  <si>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</si>
  <si>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</si>
  <si>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</si>
  <si>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</si>
  <si>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</si>
  <si>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</si>
  <si>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</si>
  <si>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</si>
  <si>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</si>
  <si>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</si>
  <si>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</si>
  <si>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</si>
  <si>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</si>
  <si>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</si>
  <si>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</si>
  <si>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</si>
  <si>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</si>
  <si>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</si>
  <si>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</si>
  <si>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</si>
  <si>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</si>
  <si>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</si>
  <si>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</si>
  <si>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</si>
  <si>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</si>
  <si>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</si>
  <si>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</si>
  <si>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</si>
  <si>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</si>
  <si>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</si>
  <si>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</si>
  <si>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</si>
  <si>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</si>
  <si>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</si>
  <si>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</si>
  <si>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</si>
  <si>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</si>
  <si>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</si>
  <si>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</si>
  <si>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</si>
  <si>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</si>
  <si>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</si>
  <si>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</si>
  <si>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</si>
  <si>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</si>
  <si>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</si>
  <si>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</si>
  <si>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</si>
  <si>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</si>
  <si>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</si>
  <si>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</si>
  <si>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</si>
  <si>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</si>
  <si>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</si>
  <si>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</si>
  <si>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</si>
  <si>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</si>
  <si>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</si>
  <si>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</si>
  <si>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</si>
  <si>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</si>
  <si>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</si>
  <si>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</si>
  <si>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</si>
  <si>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</si>
  <si>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</si>
  <si>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</si>
  <si>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</si>
  <si>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</si>
  <si>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</si>
  <si>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</si>
  <si>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</si>
  <si>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</si>
  <si>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</si>
  <si>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</si>
  <si>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</si>
  <si>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</si>
  <si>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</si>
  <si>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</si>
  <si>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</si>
  <si>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</si>
  <si>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</si>
  <si>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</si>
  <si>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</si>
  <si>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</si>
  <si>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</si>
  <si>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</si>
  <si>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</si>
  <si>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</si>
  <si>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</si>
  <si>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</si>
  <si>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</si>
  <si>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</si>
  <si>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</si>
  <si>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</si>
  <si>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</si>
  <si>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</si>
  <si>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</si>
  <si>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</si>
  <si>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</si>
  <si>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</si>
  <si>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</si>
  <si>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</si>
  <si>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</si>
  <si>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</si>
  <si>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</si>
  <si>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</si>
  <si>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</si>
  <si>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</si>
  <si>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</si>
  <si>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</si>
  <si>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</si>
  <si>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</si>
  <si>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</si>
  <si>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</si>
  <si>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</si>
  <si>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</si>
  <si>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</si>
  <si>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</si>
  <si>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</si>
  <si>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</si>
  <si>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</si>
  <si>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</si>
  <si>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</si>
  <si>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</si>
  <si>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</si>
  <si>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</si>
  <si>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</si>
  <si>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</si>
  <si>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</si>
  <si>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</si>
  <si>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</si>
  <si>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</si>
  <si>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</si>
  <si>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</si>
  <si>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</si>
  <si>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</si>
  <si>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</si>
  <si>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</si>
  <si>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</si>
  <si>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</si>
  <si>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</si>
  <si>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</si>
  <si>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</si>
  <si>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</si>
  <si>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</si>
  <si>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</si>
  <si>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</si>
  <si>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</si>
  <si>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</si>
  <si>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</si>
  <si>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</si>
  <si>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</si>
  <si>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</si>
  <si>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</si>
  <si>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</si>
  <si>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</si>
  <si>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</si>
  <si>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</si>
  <si>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</si>
  <si>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</si>
  <si>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</si>
  <si>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</si>
  <si>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</si>
  <si>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</si>
  <si>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</si>
  <si>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</si>
  <si>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</si>
  <si>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</si>
  <si>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</si>
  <si>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</si>
  <si>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</si>
  <si>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</si>
  <si>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</si>
  <si>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</si>
  <si>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</si>
  <si>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</si>
  <si>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</si>
  <si>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</si>
  <si>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</si>
  <si>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</si>
  <si>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</si>
  <si>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</si>
  <si>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</si>
  <si>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</si>
  <si>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</si>
  <si>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</si>
  <si>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</si>
  <si>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</si>
  <si>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</si>
  <si>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</si>
  <si>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</si>
  <si>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</si>
  <si>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</si>
  <si>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</si>
  <si>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</si>
  <si>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</si>
  <si>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</si>
  <si>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</si>
  <si>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</si>
  <si>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</si>
  <si>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</si>
  <si>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</si>
  <si>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</si>
  <si>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</si>
  <si>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</si>
  <si>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</si>
  <si>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</si>
  <si>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</si>
  <si>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</si>
  <si>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</si>
  <si>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</si>
  <si>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</si>
  <si>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</si>
  <si>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</si>
  <si>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</si>
  <si>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</si>
  <si>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</si>
  <si>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</si>
  <si>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</si>
  <si>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</si>
  <si>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</si>
  <si>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</si>
  <si>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</si>
  <si>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</si>
  <si>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</si>
  <si>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</si>
  <si>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</si>
  <si>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</si>
  <si>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</si>
  <si>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</si>
  <si>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</si>
  <si>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</si>
  <si>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</si>
  <si>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</si>
  <si>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</si>
  <si>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</si>
  <si>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</si>
  <si>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</si>
  <si>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</si>
  <si>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</si>
  <si>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</si>
  <si>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</si>
  <si>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</si>
  <si>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</si>
  <si>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</si>
  <si>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</si>
  <si>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</si>
  <si>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</si>
  <si>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</si>
  <si>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</si>
  <si>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</si>
  <si>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</si>
  <si>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</si>
  <si>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</si>
  <si>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</si>
  <si>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</si>
  <si>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</si>
  <si>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</si>
  <si>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</si>
  <si>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</si>
  <si>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</si>
  <si>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</si>
  <si>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</si>
  <si>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</si>
  <si>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</si>
  <si>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</si>
  <si>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</si>
  <si>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</si>
  <si>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</si>
  <si>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</si>
  <si>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</si>
  <si>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</si>
  <si>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</si>
  <si>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</si>
  <si>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</si>
  <si>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</si>
  <si>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</si>
  <si>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</si>
  <si>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</si>
  <si>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</si>
  <si>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</si>
  <si>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</si>
  <si>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</si>
  <si>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</si>
  <si>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</si>
  <si>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</si>
  <si>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</si>
  <si>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</si>
  <si>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</si>
  <si>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</si>
  <si>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</si>
  <si>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</si>
  <si>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</si>
  <si>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</si>
  <si>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</si>
  <si>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</si>
  <si>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</si>
  <si>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</si>
  <si>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</si>
  <si>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</si>
  <si>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</si>
  <si>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</si>
  <si>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</si>
  <si>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</si>
  <si>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</si>
  <si>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</si>
  <si>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</si>
  <si>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</si>
  <si>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</si>
  <si>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</si>
  <si>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</si>
  <si>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</si>
  <si>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</si>
  <si>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</si>
  <si>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</si>
  <si>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</si>
  <si>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</si>
  <si>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</si>
  <si>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</si>
  <si>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</si>
  <si>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</si>
  <si>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</si>
  <si>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</si>
  <si>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</si>
  <si>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</si>
  <si>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</si>
  <si>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</si>
  <si>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</si>
  <si>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</si>
  <si>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</si>
  <si>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</si>
  <si>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</si>
  <si>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</si>
  <si>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</si>
  <si>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</si>
  <si>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</si>
  <si>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</si>
  <si>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</si>
  <si>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</si>
  <si>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</si>
  <si>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</si>
  <si>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</si>
  <si>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</si>
  <si>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</si>
  <si>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</si>
  <si>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</si>
  <si>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</si>
  <si>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</si>
  <si>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</si>
  <si>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</si>
  <si>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</si>
  <si>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</si>
  <si>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</si>
  <si>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</si>
  <si>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</si>
  <si>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</si>
  <si>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</si>
  <si>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</si>
  <si>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</si>
  <si>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</si>
  <si>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</si>
  <si>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</si>
  <si>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</si>
  <si>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</si>
  <si>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</si>
  <si>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</si>
  <si>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</si>
  <si>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</si>
  <si>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</si>
  <si>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</si>
  <si>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</si>
  <si>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</si>
  <si>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</si>
  <si>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</si>
  <si>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</si>
  <si>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</si>
  <si>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</si>
  <si>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</si>
  <si>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</si>
  <si>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</si>
  <si>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</si>
  <si>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</si>
  <si>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</si>
  <si>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</si>
  <si>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</si>
  <si>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</si>
  <si>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</si>
  <si>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</si>
  <si>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</si>
  <si>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</si>
  <si>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</si>
  <si>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</si>
  <si>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</si>
  <si>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</si>
  <si>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</si>
  <si>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</si>
  <si>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</si>
  <si>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</si>
  <si>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</si>
  <si>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</si>
  <si>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</si>
  <si>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</si>
  <si>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</si>
  <si>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</si>
  <si>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</si>
  <si>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</si>
  <si>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</si>
  <si>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</si>
  <si>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</si>
  <si>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</si>
  <si>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</si>
  <si>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</si>
  <si>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</si>
  <si>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</si>
  <si>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</si>
  <si>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</si>
  <si>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</si>
  <si>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</si>
  <si>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</si>
  <si>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</si>
  <si>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</si>
  <si>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</si>
  <si>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</si>
  <si>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</si>
  <si>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</si>
  <si>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</si>
  <si>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</si>
  <si>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</si>
  <si>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</si>
  <si>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</si>
  <si>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</si>
  <si>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</si>
  <si>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</si>
  <si>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</si>
  <si>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</si>
  <si>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</si>
  <si>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</si>
  <si>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</si>
  <si>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</si>
  <si>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</si>
  <si>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</si>
  <si>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</si>
  <si>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</si>
  <si>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</si>
  <si>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</si>
  <si>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</si>
  <si>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</si>
  <si>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</si>
  <si>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</si>
  <si>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</si>
  <si>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</si>
  <si>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</si>
  <si>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</si>
  <si>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</si>
  <si>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</si>
  <si>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</si>
  <si>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</si>
  <si>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</si>
  <si>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</si>
  <si>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</si>
  <si>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</si>
  <si>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</si>
  <si>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</si>
  <si>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</si>
  <si>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</si>
  <si>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</si>
  <si>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PSCALA_O62 Erbitux SCCHN Activities</t>
  </si>
  <si>
    <t>CSCALA_1042$ONFF_O61</t>
  </si>
  <si>
    <t>CSCALA_1042$ONPM_O34</t>
  </si>
  <si>
    <t>CSCALA_1042$ONPM_O62</t>
  </si>
  <si>
    <t>CSCALA_1042$MSMS_F11</t>
  </si>
  <si>
    <t>IEMERAL_000009101258 7001IC1814SI3110250000</t>
  </si>
  <si>
    <t>FR8242442</t>
  </si>
  <si>
    <t>FR8242465</t>
  </si>
  <si>
    <t>CFLTFLE_1044BPPB Sale promotion &amp; Special expense of selling  Bavencio</t>
  </si>
  <si>
    <t>H000000436</t>
  </si>
  <si>
    <t>FR8244630</t>
  </si>
  <si>
    <t>CLFF_1000$$$DE04TLD000 EL-SC-D Management</t>
  </si>
  <si>
    <t>CLFF_1000$$$DE04TLD010 EL-SC-D E65 ArgonlÃ¶schanlage</t>
  </si>
  <si>
    <t>CLFF_1000$$$DE04TLD051 XX_EL-SC-D Cost Collector Other</t>
  </si>
  <si>
    <t>CLFF_1000$$$DE04TLD052 EL-SC-DE Operational Technology</t>
  </si>
  <si>
    <t>CLFF_1000$$$DE04TLD053 XXXEL-SC-DE Cybersecurity (OT &amp; BMA)</t>
  </si>
  <si>
    <t>CLFF_1000$$$DE04TLD060 TSA Income Susonity Process Development</t>
  </si>
  <si>
    <t>CLFF_1000$$$DE10PLD000 EL-SC-D Management</t>
  </si>
  <si>
    <t>CLFF_1000$$$DE10PLD011 IT-KST EL-OT</t>
  </si>
  <si>
    <t>CLFF_1000$$$DE10PLD100 EL-SC-D Management</t>
  </si>
  <si>
    <t>CLFF_1000$$$DE10PLDC10 EL-SC-D E65 ArgonlÃ¶schan</t>
  </si>
  <si>
    <t>CPHOENX_01010000533431 Quattro-IT-KST PM-OT Process Technologie</t>
  </si>
  <si>
    <t>CLFF_1000$$$DE04TLD011 EL-SC-D BMA</t>
  </si>
  <si>
    <t>FLFF_1000$$$DE04TLD011_IO EL-SC-D BMA (IO)</t>
  </si>
  <si>
    <t>LFF_1000$$$DE04TLD011_IO</t>
  </si>
  <si>
    <t>IQUATRO_006000001141 DE04IC1190TS3610607800C8</t>
  </si>
  <si>
    <t>IQUATRO_006000001142 DE04IC1261TS3610607800C8</t>
  </si>
  <si>
    <t>CLFF_KR00$$$KR03Y0310A Expenses for savings project Evolution</t>
  </si>
  <si>
    <t>CEMERAL_64016401Y0310A Expenses for savings project Evolution</t>
  </si>
  <si>
    <t>CEMERAL_70006502Y0310A Expenses for savings project Evolution</t>
  </si>
  <si>
    <t>CEMERAL_70007102Y0310A Expenses for savings project Evolution</t>
  </si>
  <si>
    <t>CLFF_1000$$$CN01Y0310A Expenses for savings project Evolution</t>
  </si>
  <si>
    <t>CLFF_1000$$$CN02Y0310A Expenses for savings project Evolution</t>
  </si>
  <si>
    <t>CLFF_1000$$$DE04Y0310A Expenses for savings project Evolution</t>
  </si>
  <si>
    <t>CLFF_1000$$$JP02Y0310A Expenses for savings project Evolution</t>
  </si>
  <si>
    <t>CLFF_1000$$$TW02Y0310A Expenses for savings project Evolution</t>
  </si>
  <si>
    <t>CLFF_1000$$$US01Y0310A expenses for savings project Evolution</t>
  </si>
  <si>
    <t>CLFF_VMCA$$$CN09Y0310A Expenses for savings project Evolution</t>
  </si>
  <si>
    <t>CLFF_VMCA$$$CN10Y0310A Expenses for savings project Evolution</t>
  </si>
  <si>
    <t>CLFF_VMCA$$$KR07Y0310A Expenses for savings project Evolution</t>
  </si>
  <si>
    <t>CLFF_VMCA$$$KR08Y0310A Expenses for savings project</t>
  </si>
  <si>
    <t>CLFF_VMCA$$$TW10Y0310A Expenses for savings project Evolution</t>
  </si>
  <si>
    <t>CLFF_VMCA$$$TW91Y0310A Expenses for savings project Evolution</t>
  </si>
  <si>
    <t>CLFF_VMCA$$$US10Y0310A Expenses for savings project Evolution</t>
  </si>
  <si>
    <t>CFLTFLE_2152IMIPEVOL01 Evolution Expenses</t>
  </si>
  <si>
    <t>CLFF_1000$$$DE10Y0310A Expenses for savings proj</t>
  </si>
  <si>
    <t>CLFF_1000$$$DE04TLD002 EL-SC-DO Process Development Optronics</t>
  </si>
  <si>
    <t>CLFF_1000$$$DE10PLD002 EL-SC-DD Display</t>
  </si>
  <si>
    <t>CLFF_1000$$$DE10PLD0C2 EL-SC-DD Display (Tech.Ob</t>
  </si>
  <si>
    <t>CLFF_1000$$$DE04TLD008 XXXEL-SC-DE Operational Technology</t>
  </si>
  <si>
    <t>CLFF_1000$$$DE04TLD012 I.2788 Smart Downstream</t>
  </si>
  <si>
    <t>CLFF_1000$$$DE04TLD013 EL-SC-DE Project CC Patterning</t>
  </si>
  <si>
    <t>CLFF_1000$$$DE04TLD030 EL-SC-DE Capex Optronics</t>
  </si>
  <si>
    <t>CLFF_1000$$$DE04TLD031 EL-SC-D Capex HC/LS/Infrastructure</t>
  </si>
  <si>
    <t>CLFF_1000$$$DE04TLD032 EL-SC-DE Capex Semi</t>
  </si>
  <si>
    <t>CLFF_1000$$$DE04TLD033 EL-SC-DE Capex Surface</t>
  </si>
  <si>
    <t>CLFF_1000$$$DE04TLD036 EL-SC-DE Capex Thin Films</t>
  </si>
  <si>
    <t>CLFF_1000$$$DE04TLD037 EL-SC-DE Capex Formulated Materials</t>
  </si>
  <si>
    <t>CLFF_1000$$$DE04TLD038 EL-SC-DE Capex Spec Gas</t>
  </si>
  <si>
    <t>CLFF_1000$$$DE04TLD039 EL-SC-DE Capex Optical Technologies</t>
  </si>
  <si>
    <t>CLFF_1000$$$DE10PLD0C4 EL-SC-DE Engineering (Tec</t>
  </si>
  <si>
    <t>CLFF_VMCA$$$KR07PD2328 PM-OT Process Engineering</t>
  </si>
  <si>
    <t>CLFF_1000$$$DE04TLD004 EL-SC-DE Engineering</t>
  </si>
  <si>
    <t>FLFF_1000$$$DE04TLD004_IO EL-SC-DE Engineering (IO)</t>
  </si>
  <si>
    <t>LFF_1000$$$DE04TLD004_IO</t>
  </si>
  <si>
    <t>IQUATRO_006000000362 DE04IC2331TS3610607800C8</t>
  </si>
  <si>
    <t>IQUATRO_006000000780 DE04IC1937TS3610607800C8</t>
  </si>
  <si>
    <t>IQUATRO_006000000980 DE04IC2088TS3610607800C8</t>
  </si>
  <si>
    <t>IQUATRO_006000001020 DE04IC2331TS3610607800C8</t>
  </si>
  <si>
    <t>IQUATRO_006000001321 DE04IC1261SE3610405000</t>
  </si>
  <si>
    <t>IQUATRO_006000001700 DE04IC2097TS3610607800C8</t>
  </si>
  <si>
    <t>LFF_1000$$$DE10PLD004</t>
  </si>
  <si>
    <t>CLFF_1000$$$DE10PLD004 EL-SC-DE Engineering</t>
  </si>
  <si>
    <t>SLFF_1000$$$DE10PLD004_IO EL-SC-DE Engineering(IO)</t>
  </si>
  <si>
    <t>LFF_VMCA$$$US10PD1005</t>
  </si>
  <si>
    <t>CLFF_VMCA$$$US10PD1005 Process Eng &amp; Improvement</t>
  </si>
  <si>
    <t>FLFF_VMCA$$$US10PD1005_IO Process Eng &amp; Improvement (IO)</t>
  </si>
  <si>
    <t>LFF_VMCA$$$US10PD1005_IO</t>
  </si>
  <si>
    <t>CLFF_1000$$$DE04TLD003 EL-SC-DF Safety Engineering</t>
  </si>
  <si>
    <t>CLFF_1000$$$DE10PLD003 EL-SC-DF Safety Engineeri</t>
  </si>
  <si>
    <t>CLFF_1000$$$DE10PLD0C3 EL-SC-DF SE (Tech.Obj)</t>
  </si>
  <si>
    <t>CLFF_1000$$$TW03TNKA03 EL-SC-DF Safety Engineering</t>
  </si>
  <si>
    <t>CLFF_VMCA$$$CN09L16005 EL-SC-DF Safety Engineering</t>
  </si>
  <si>
    <t>CLFF_VMCA$$$KR07PD2329 PM-OT Safety Engineering</t>
  </si>
  <si>
    <t>CLFF_VMCA$$$US10PD1809 PM-OTF Safety Engineering</t>
  </si>
  <si>
    <t>CLFF_1000$$$DE10PLD007 ELSC-DG Semiconductors</t>
  </si>
  <si>
    <t>CLFF_1000$$$DE10PLD0C7 EL-SC-DG (Tech.Obj)</t>
  </si>
  <si>
    <t>CLFF_1000$$$JP02THSZ02 EL-SC-DG Process Design Semicon</t>
  </si>
  <si>
    <t>CLFF_VMCA$$$US10R04011 PM-OT SCALE UP ENG R&amp;D</t>
  </si>
  <si>
    <t>CPHOENX_01010000700000 XXXQuattro-PM OT Semiconductors</t>
  </si>
  <si>
    <t>CLFF_1000$$$DE04TLD006 EL-SC-DX Process Development Enablement</t>
  </si>
  <si>
    <t>CLFF_1000$$$DE10PLD006 EL-SC-DR Process Robustne</t>
  </si>
  <si>
    <t>CLFF_1000$$$DE10PLD0C6 EL-SC-DR PIR (Tech.Obj)</t>
  </si>
  <si>
    <t>CLFF_1000$$$TW03TNKA04 EL-SC-DR Process Robustness</t>
  </si>
  <si>
    <t>CLFF_KR00$$$KR03TNPA01 EL-SC-DR Process Robustness</t>
  </si>
  <si>
    <t>CLFF_1000$$$DE10PLD001 EL-OT Synthesis</t>
  </si>
  <si>
    <t>CLFF_1000$$$DE10PLD0C1 EL-OT Synthesis (Tech.Obj</t>
  </si>
  <si>
    <t>CPHOENX_01010000629100 XXXQuattro-PM-OT Synthesis</t>
  </si>
  <si>
    <t>LFF_1000$$$DE04TLD001</t>
  </si>
  <si>
    <t>CLFF_1000$$$DE04TLD001 EL-SC-DS Synthesis</t>
  </si>
  <si>
    <t>FLFF_1000$$$DE04TLD001_IO EL-SC-DS Synthesis (IO)</t>
  </si>
  <si>
    <t>LFF_1000$$$DE04TLD001_IO</t>
  </si>
  <si>
    <t>IQUATRO_006000000321 DE04IC1079TS3610607800C8</t>
  </si>
  <si>
    <t>IQUATRO_006000000600 DE04IC1190SE3610405000</t>
  </si>
  <si>
    <t>CLFF_1000$$$DE04TLD009 EL-SC-DU Pilot Plant</t>
  </si>
  <si>
    <t>CLFF_1000$$$DE04TLD014 EL-SC-DU Idle Cost Pilot Plant</t>
  </si>
  <si>
    <t>CLFF_1000$$$DE10PLD009 EL-SC-DU-O Operations</t>
  </si>
  <si>
    <t>CLFF_1000$$$DE10PLD0C5 EL-SC-DU Service Labs (Te</t>
  </si>
  <si>
    <t>CLFF_1000$$$DE10PLD0C9 EL-SC-DU Operations</t>
  </si>
  <si>
    <t>LFF_1000$$$DE10PLD005</t>
  </si>
  <si>
    <t>CLFF_1000$$$DE10PLD005 EL-SC-DU Upscaling Servic</t>
  </si>
  <si>
    <t>EN200180 TMP REV_STI Relocation to Pyeongtaek</t>
  </si>
  <si>
    <t>IPHOENX_000400764127 Impairment fr.CC 601980</t>
  </si>
  <si>
    <t>IPHOENX_000400764124 Impairment fr.CC 530911</t>
  </si>
  <si>
    <t>CLFF_1000$$$DE10Z02141 Asset impairment CoS</t>
  </si>
  <si>
    <t>CLFF_VMCA$$$KR11Z02141 Tangible Asset Impairment</t>
  </si>
  <si>
    <t>CLFF_1000$$$DE04Z02144 Asset impairment</t>
  </si>
  <si>
    <t>CLFF_1000$$$FR01Z02001 Asset impairment R&amp;D</t>
  </si>
  <si>
    <t>CLFF_1000$$$JP02Z02144 Asset impairment R&amp;D</t>
  </si>
  <si>
    <t>IQUATRO_001030000160 Royalty_R&amp;D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</si>
  <si>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</si>
  <si>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</si>
  <si>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</si>
  <si>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</si>
  <si>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</si>
  <si>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</si>
  <si>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</si>
  <si>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</si>
  <si>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</si>
  <si>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</si>
  <si>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</si>
  <si>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</si>
  <si>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</si>
  <si>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</si>
  <si>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</si>
  <si>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</si>
  <si>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</si>
  <si>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</si>
  <si>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</si>
  <si>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</si>
  <si>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</si>
  <si>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</si>
  <si>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</si>
  <si>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</si>
  <si>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</si>
  <si>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</si>
  <si>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</si>
  <si>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</si>
  <si>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</si>
  <si>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</si>
  <si>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</si>
  <si>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</si>
  <si>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</si>
  <si>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</si>
  <si>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</si>
  <si>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</si>
  <si>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</si>
  <si>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</si>
  <si>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</si>
  <si>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</si>
  <si>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</si>
  <si>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</si>
  <si>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</si>
  <si>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</si>
  <si>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</si>
  <si>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</si>
  <si>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</si>
  <si>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</si>
  <si>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</si>
  <si>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</si>
  <si>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</si>
  <si>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</si>
  <si>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</si>
  <si>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</si>
  <si>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PLEAN_X310181LT5015201 Bavencio Commercial LT50 Other Promo and</t>
  </si>
  <si>
    <t>PLEAN_X310181NO5010201 Bavencio Commercial NO50 Promo Material</t>
  </si>
  <si>
    <t>PLEAN_X310181NO5015201 Bavencio Commercial NO50 Other Promo and</t>
  </si>
  <si>
    <t>PLEAN_X310181SE5030201 Bavencio Commercial SE50 Other M&amp;S Regis</t>
  </si>
  <si>
    <t>PLEAN_X370224FI5030201 RO Ogsiveo Other M&amp;S Registration Fees G</t>
  </si>
  <si>
    <t>PLEAN_X370224NO5030201 RO Ogsiveo Other M&amp;S Registration Fees G</t>
  </si>
  <si>
    <t>PLEAN_X370224SE5030201 RO Ogsiveo Other M&amp;S Registration Fees G</t>
  </si>
  <si>
    <t>PLEAN_X370234DK5030201 RG Ezmekly Other M&amp;S Registration Fees G</t>
  </si>
  <si>
    <t>PLEAN_X370234FI5030201 RG Ezmekly Other M&amp;S Registration Fees G</t>
  </si>
  <si>
    <t>PLEAN_X370234NO5030201 RG Ezmekly Other M&amp;S Registration Fees G</t>
  </si>
  <si>
    <t>PLEAN_X370234SE5030201 RG Ezmekly Other M&amp;S Registration Fees G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</si>
  <si>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</si>
  <si>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</si>
  <si>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</si>
  <si>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</si>
  <si>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</si>
  <si>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</si>
  <si>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</si>
  <si>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</si>
  <si>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</si>
  <si>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</si>
  <si>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</si>
  <si>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</si>
  <si>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</si>
  <si>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</si>
  <si>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</si>
  <si>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</si>
  <si>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</si>
  <si>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</si>
  <si>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</si>
  <si>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</si>
  <si>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</si>
  <si>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</si>
  <si>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</si>
  <si>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</si>
  <si>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</si>
  <si>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</si>
  <si>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</si>
  <si>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</si>
  <si>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</si>
  <si>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</si>
  <si>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</si>
  <si>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</si>
  <si>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</si>
  <si>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</si>
  <si>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</si>
  <si>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</si>
  <si>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</si>
  <si>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</si>
  <si>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</si>
  <si>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</si>
  <si>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</si>
  <si>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</si>
  <si>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</si>
  <si>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</si>
  <si>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</si>
  <si>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</si>
  <si>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</si>
  <si>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</si>
  <si>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PLEAN_X310201LT5010201 Fertility Commercial LT50 Promo Material</t>
  </si>
  <si>
    <t>PLEAN_X310201LV5015201 Fertility Commercial LV50 Other Promo an</t>
  </si>
  <si>
    <t>PLEAN_X310401LV5013201 Saizen Commercial LV50 Congress &amp; Events</t>
  </si>
  <si>
    <t>PLEAN_X310511EE5015201 Mavenclad Commercial EE50 Other Promo an</t>
  </si>
  <si>
    <t>PLEAN_X310511LT5010201 Mavenclad Commercial LT50 Promo Material</t>
  </si>
  <si>
    <t>PLEAN_X310511SE5030201 Mavenclad Commercial SE50 Other M&amp;S Regi</t>
  </si>
  <si>
    <t>PLEAN_X310281CH7615203 PIMI COM Competitive Intelligence</t>
  </si>
  <si>
    <t>PLEAN_X310181CZ5015205 Bavencio Commercial CZ50 Other Promo and</t>
  </si>
  <si>
    <t>PLEAN_X310182CZ5020201 Bavencio Medical Non R&amp;D CZ50 Medical Ed</t>
  </si>
  <si>
    <t>PLEAN_X310182CZ5020205 Bavencio Medical Non R&amp;D CZ50 Medical Ed</t>
  </si>
  <si>
    <t>PLEAN_X310281CH7610201 PIMI COM Promo</t>
  </si>
  <si>
    <t>PLEAN_X310281CH7630200 PIMI COM MAP activities</t>
  </si>
  <si>
    <t>PLEAN_X310282CH7620200 PIMI MED Independent Fund Prog</t>
  </si>
  <si>
    <t>PLEAN_X310282CH7623201 PIMI Med Educ Prog</t>
  </si>
  <si>
    <t>PLEAN_X310282CH7623202 PIMI MED International Congresses</t>
  </si>
  <si>
    <t>PLEAN_X310941CZ5011201 Tepmetko Commercial CZ50 Advertising Gen</t>
  </si>
  <si>
    <t>PLEAN_X370221AT5015200 RO Ogsiveo Promo &amp; advertising</t>
  </si>
  <si>
    <t>PLEAN_X370221CH7610201 RT Ogsiveo COM Promo</t>
  </si>
  <si>
    <t>PLEAN_X370221CH7630200 RT Ogsiveo COM MAP activities</t>
  </si>
  <si>
    <t>PLEAN_X370222AT5023200 RO Ogsiveo Medical activities</t>
  </si>
  <si>
    <t>PLEAN_X370222AT5030200 RO Ogsiveo MAP activities (MnRD)</t>
  </si>
  <si>
    <t>PLEAN_X370222CH7622200 RT Ogsiveo MED Consultancy</t>
  </si>
  <si>
    <t>PLEAN_X370231AT5015200 RG Ezmekly Promo &amp; advertising</t>
  </si>
  <si>
    <t>PLEAN_X370231CH7630200 RT Ezmekly COM MAP activities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</si>
  <si>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</si>
  <si>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</si>
  <si>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</si>
  <si>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</si>
  <si>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</si>
  <si>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</si>
  <si>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</si>
  <si>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PLEAN_X310201CZ5013202 Fertility Commercial CZ50 Congress &amp; Eve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</si>
  <si>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</si>
  <si>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</si>
  <si>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</si>
  <si>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</si>
  <si>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</si>
  <si>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</si>
  <si>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</si>
  <si>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CEMERAL_70006403V9RL99 Global BAV franchise-Medical</t>
  </si>
  <si>
    <t>CEMERAL_70007001433298 MESI REG BP-GBF Bavencio</t>
  </si>
  <si>
    <t>CLFF_1000$$$BE50C06369 Global Marketing director Bavencio</t>
  </si>
  <si>
    <t>CLFF_1000$$$CH50L98027 IAS19 FF4 3110250000</t>
  </si>
  <si>
    <t>CLFF_1000$$$CH65GMF002 Anti-PDL1</t>
  </si>
  <si>
    <t>CLFF_1000$$$CH65GMF003 Avelumab Alliance Management</t>
  </si>
  <si>
    <t>CLFF_1000$$$CH65O05009 a-PDL1 Med Aff : Ad-boards &amp; engagements</t>
  </si>
  <si>
    <t>CLFF_1000$$$CH65OF0100 Cost sharing Global with Pfizer</t>
  </si>
  <si>
    <t>CLFF_1000$$$ES50C06059 Product Manager Bavencio</t>
  </si>
  <si>
    <t>CSCALA_1759$B011</t>
  </si>
  <si>
    <t>CSCALA_1759$O8</t>
  </si>
  <si>
    <t>CTEMPEU_1000CH20E99027 XXXIAS19 FF4 3110250000</t>
  </si>
  <si>
    <t>CTEMPEU_1000CH60E10030 XXXa-PDL1 Med Aff : Ad-boards &amp; engageme</t>
  </si>
  <si>
    <t>CTEMPEU_1000CH60E10033 XXXAvelumab Alliance Management</t>
  </si>
  <si>
    <t>CTEMPLA_1000BR10200585 XXXBavencio Global Medical Activities</t>
  </si>
  <si>
    <t>CTEMPNA_1000US20GONCAV Global Oncology Pfizer Alliance</t>
  </si>
  <si>
    <t>CTEMPNA_1000US20GONCAW Global Oncology Pfizer External</t>
  </si>
  <si>
    <t>CTEMPNA_1000US20GONCPD Global Oncology PDL1</t>
  </si>
  <si>
    <t>CTEMPNA_1000US30203080 Avelumab Alliance HCP Fees US</t>
  </si>
  <si>
    <t>IEMERAL_000009100721 7001IC1261SP3110350000</t>
  </si>
  <si>
    <t>ITEMPEU_001500002589 Commercial: Market Research</t>
  </si>
  <si>
    <t>ITEMPEU_001500002595 Medical Affairs: Ad-boards &amp; engagements</t>
  </si>
  <si>
    <t>ITEMPEU_001500002596 GlobalMedicalAffairs:Gobal Medical Info</t>
  </si>
  <si>
    <t>ITEMPEU_001500002600 MAP: Value Communication</t>
  </si>
  <si>
    <t>ITEMPEU_001500002602 MAP: Pricing, Access &amp; Contracting</t>
  </si>
  <si>
    <t>ITEMPEU_001500002640 Costs not shared with Pfizer</t>
  </si>
  <si>
    <t>ITEMPEU_001500002748 Medical Affairs: Congress symposia</t>
  </si>
  <si>
    <t>ITEMPEU_001500002750 Medical Affairs: ESMO Coppenhagen</t>
  </si>
  <si>
    <t>ITEMPEU_001500002762 Medical Affairs: Launch Activities</t>
  </si>
  <si>
    <t>ITEMPEU_001500002805 WCLC - Wien non-shared</t>
  </si>
  <si>
    <t>ITEMPEU_001500002939 Governmental Affairs: Alliance costs</t>
  </si>
  <si>
    <t>ITEMPEU_001500002942 SML external costs</t>
  </si>
  <si>
    <t>ITEMPEU_001500003040 Commercial: Havas UC</t>
  </si>
  <si>
    <t>ITEMPEU_001500003056 Commercial: Other external spend</t>
  </si>
  <si>
    <t>ITEMPEU_001500003484 Data Analysis</t>
  </si>
  <si>
    <t>ITEMPEU_001500004741 Market research &amp; CI EU</t>
  </si>
  <si>
    <t>ITEMPEU_001500004742 Marketing EU</t>
  </si>
  <si>
    <t>ITEMPEU_001500004744 Medical EU</t>
  </si>
  <si>
    <t>ITEMPEU_003200003730 Sales Promo reported on Global Bavencio</t>
  </si>
  <si>
    <t>PLEAN_X310151DE6510230 BAV COM PROM GBF</t>
  </si>
  <si>
    <t>PLEAN_X310161CH6814049 Commercial: Market Research</t>
  </si>
  <si>
    <t>PLEAN_X310161CH6814052 Commercial: Launch planning ad-boards</t>
  </si>
  <si>
    <t>PLEAN_X310161CH6814056 Commercial: Other external spend</t>
  </si>
  <si>
    <t>PLEAN_X310161CH6814058 Region Marketing</t>
  </si>
  <si>
    <t>PLEAN_X310161CH6814059 1500004314</t>
  </si>
  <si>
    <t>PLEAN_X310161CH6814062 Communications: Others</t>
  </si>
  <si>
    <t>PLEAN_X310161CH6814067 Governmental Affairs: Alliance costs</t>
  </si>
  <si>
    <t>PLEAN_X310161CH6814080 PPV for Interco transportation - AIR</t>
  </si>
  <si>
    <t>PLEAN_X310161CH6820033 Medical Affairs: Education</t>
  </si>
  <si>
    <t>PLEAN_X310161CH6823059 Medical Affairs: Ad-boards &amp; engagements</t>
  </si>
  <si>
    <t>PLEAN_X310161CH6823060 GlobalMedicalAffairs:Gobal Medical Info</t>
  </si>
  <si>
    <t>PLEAN_X310161CH6823061 Medical Affairs: Congress symposia</t>
  </si>
  <si>
    <t>PLEAN_X310161CH6823062 Medical Affairs: Medical Materials</t>
  </si>
  <si>
    <t>PLEAN_X310161CH6823063 Data Analysis</t>
  </si>
  <si>
    <t>PLEAN_X310161CH6823067 Medical Affairs: Medical Congresses</t>
  </si>
  <si>
    <t>PLEAN_X310161CH6823069 XXXMedical Affairs: ESMO Asia</t>
  </si>
  <si>
    <t>PLEAN_X310164DE5013998 BAV FRA C&amp;E Small item</t>
  </si>
  <si>
    <t>PLEAN_X310181CH6814051 Country Support Marketing</t>
  </si>
  <si>
    <t>PLEAN_X310181CH6814053 SML external costs</t>
  </si>
  <si>
    <t>Henry Jr Ifurung</t>
  </si>
  <si>
    <t>FR8255724</t>
  </si>
  <si>
    <t>CLFF_1000$$$AT50C06001 Commercial Austria RT</t>
  </si>
  <si>
    <t>CLFF_1000$$$AT50C06002 Field Force Austria RT</t>
  </si>
  <si>
    <t>CLFF_1000$$$CH75C06001 Commercial ISS RT Switzerland</t>
  </si>
  <si>
    <t>CLFF_1000$$$NL50C00000 Commercial Europe RT-NL</t>
  </si>
  <si>
    <t>CTEMPEU_1000PT10R16401 Commercial Portugal RT</t>
  </si>
  <si>
    <t>CLFF_1000$$$DE50C0000B Market Access Europe RT</t>
  </si>
  <si>
    <t>CLFF_1000$$$GB57L80000 General administration</t>
  </si>
  <si>
    <t>CLFF_1000$$$GB57O06100 Non-income related taxes</t>
  </si>
  <si>
    <t>CLFF_1000$$$GB57Y00001 Finance</t>
  </si>
  <si>
    <t>CTEMPEU_1000PT10MA7310 Market Access Programs OGSIVEO</t>
  </si>
  <si>
    <t>CTEMPEU_1000PT10MA7311 Market Access Programs EZMEKLY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</si>
  <si>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</si>
  <si>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</si>
  <si>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</si>
  <si>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</si>
  <si>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</si>
  <si>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</si>
  <si>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</si>
  <si>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</si>
  <si>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</si>
  <si>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</si>
  <si>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</si>
  <si>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</si>
  <si>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</si>
  <si>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</si>
  <si>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CNOW_7210$$$0000010586 E-Commerce SuSo</t>
  </si>
  <si>
    <t>RP000032000000 DS REV AMAT FSE SUPPORT</t>
  </si>
  <si>
    <t>RP000036000000 DS_Revenue_CG/EFP__YongxinBeijing_79EA</t>
  </si>
  <si>
    <t>RP000037000000 DS REV INTEL IRELAND 2026 SUPPORT</t>
  </si>
  <si>
    <t>RPL_ED_TWC5</t>
  </si>
  <si>
    <t>CFLTFLE_23180000002400 Operations</t>
  </si>
  <si>
    <t>CLFF_VMCA$$$CN09TN0100 Formulated Materials Toll Manufac China</t>
  </si>
  <si>
    <t>CLFF_1000$$$JP02TNMZ03 Process technology Asia</t>
  </si>
  <si>
    <t>CLFF_VMCA$$$KR07R04030 Process Development &amp; Sampling</t>
  </si>
  <si>
    <t>CLFF_VMCA$$$TW91PD0800 CMP Subcontracting</t>
  </si>
  <si>
    <t>CLFF_VMCA$$$TW91R04004 Analytical Tech. Patterning</t>
  </si>
  <si>
    <t>CLFF_1000$$$US01R00099 Scale-Up &amp; Sampling US East</t>
  </si>
  <si>
    <t>CLFF_1000$$$US01TOBZ01 Global Analytical Technology Patterning</t>
  </si>
  <si>
    <t>CLFF_VMCA$$$US10R04020 Analytical Tech. Planarization</t>
  </si>
  <si>
    <t>CLFF_VMCA$$$US10R04030 Process Development &amp; Sampling</t>
  </si>
  <si>
    <t>CLFF_VMCA$$$US10C01020 Global Tech Ops - ADVPP001</t>
  </si>
  <si>
    <t>D00136200000000 Project Diamond 2026</t>
  </si>
  <si>
    <t>D00136300000000 Advanced HPCS Particle</t>
  </si>
  <si>
    <t>CLFF_1000$$$US01O0X901 EL IT TSA SPICE Cutover Management 1283</t>
  </si>
  <si>
    <t>CLFF_1000$$$DE10O0X900 EL IT TSA SPICE Cutover M</t>
  </si>
  <si>
    <t>CLFF_1000$$$DE04TMX900 Global Surface TSA Management</t>
  </si>
  <si>
    <t>CLFF_1000$$$DE10L8SU17 TSA SOW IT-001 Sector EL</t>
  </si>
  <si>
    <t>CLFF_1000$$$DE10L8SU18 TSA SOW IT-002 Sector EL</t>
  </si>
  <si>
    <t>CLFF_1000$$$DE10L8SU19 TSA SOW IT-003 Sector EL</t>
  </si>
  <si>
    <t>CLFF_1000$$$DE04C0SU22 TSA SOW GHM-038A Sector EL LE 1188</t>
  </si>
  <si>
    <t>CLFF_1000$$$DE04C0SU23 TSA SOW GHM-038B Sector EL LE 1188</t>
  </si>
  <si>
    <t>CLFF_1000$$$DE04C0SU24 TSA SOW GHM-038C Sector EL LE 1188</t>
  </si>
  <si>
    <t>CLFF_7210$$$2123O05005 EL Digital Data 2123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</si>
  <si>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</si>
  <si>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</si>
  <si>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</si>
  <si>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</si>
  <si>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</si>
  <si>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</si>
  <si>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</si>
  <si>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</si>
  <si>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</si>
  <si>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</si>
  <si>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</si>
  <si>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</si>
  <si>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</si>
  <si>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</si>
  <si>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</si>
  <si>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</si>
  <si>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</si>
  <si>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</si>
  <si>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CLFF_1000$$$DE04OFCX06 EL-BP-IEM Data Solutions</t>
  </si>
  <si>
    <t>CLFF_1000$$$US01O07200 EL-BP-IEMP Data Process Excellence</t>
  </si>
  <si>
    <t>CLFF_1000$$$CN01OF0082 Data Management PM China</t>
  </si>
  <si>
    <t>CLFF_KR00$$$KR03OF0400 Data Management</t>
  </si>
  <si>
    <t>CLFF_1000$$$DE04TNBZ06 Proc. Enablement Specialist EU</t>
  </si>
  <si>
    <t>CLFF_VMCA$$$CN09C02001 PM-OCP-A Process Enablement Asia</t>
  </si>
  <si>
    <t>CLFF_VMCA$$$NL10DB3602 Process Enablement NL</t>
  </si>
  <si>
    <t>CLFF_VMCA$$$TW10C02702 PM-OCP-A Process Enablement Asia</t>
  </si>
  <si>
    <t>CLFF_VMCA$$$TW91DB3300 PM-OCP-A Process Enablement Asia</t>
  </si>
  <si>
    <t>CLFF_VMCA$$$US10C06031 PM-OCP Process Enablement</t>
  </si>
  <si>
    <t>CLFF_1000$$$DE10TMX900 EL-BP-IEMG Global Surface</t>
  </si>
  <si>
    <t>CEMERAL_70007001993012 MESI REG IT-EP Singapore</t>
  </si>
  <si>
    <t>CLFF_7210$$$2123GIT210 IT-E India</t>
  </si>
  <si>
    <t>CLFF_7210$$$2123GIT095 IT-PE EL Sector ERP India</t>
  </si>
  <si>
    <t>CLFF_1000$$$JP02GIT050 IT-PE Japan</t>
  </si>
  <si>
    <t>CLFF_1000$$$DE10533710 IT-PE EL ERP</t>
  </si>
  <si>
    <t>CLFF_1000$$$DE10533711 IT-E BPA ERP</t>
  </si>
  <si>
    <t>CLFF_VMCA$$$NL10GIT95M ERP Global EL Admin</t>
  </si>
  <si>
    <t>D00081800000000 SC&amp;F LYNX (less yellow next xirallic)</t>
  </si>
  <si>
    <t>D00120200000000 LCW R&amp;D IC Charge</t>
  </si>
  <si>
    <t>D00121900000000 LCW R&amp;D CrossCharge</t>
  </si>
  <si>
    <t>D00124600000000 EL-OT_Durazane_2025</t>
  </si>
  <si>
    <t>D00131300000000 SDC-OLED-IT-T3-C-HTL</t>
  </si>
  <si>
    <t>D00133400000000 PICMo - Photonic Modulator</t>
  </si>
  <si>
    <t>D00134600000000 MIP_AR VR Lab at IMI</t>
  </si>
  <si>
    <t>D00134800000000 SHTM-OLED-mobile-U12</t>
  </si>
  <si>
    <t>PFLTFLE_EMDPKMOF01</t>
  </si>
  <si>
    <t>PFLTFLE_EMDPLTDB01</t>
  </si>
  <si>
    <t>PFLTFLE_EMDPMOSC01</t>
  </si>
  <si>
    <t>CLFF_1000$$$DE04TLD007 EL-SC-DG Semiconductor Materials</t>
  </si>
  <si>
    <t>FR8261681</t>
  </si>
  <si>
    <t>CNOW_7210$$$0000056973</t>
  </si>
  <si>
    <t>FR8261877</t>
  </si>
  <si>
    <t>TEMPNA_1000CA20199272 Market Access Pimicotinib</t>
  </si>
  <si>
    <t>CTEMPNA_1000US2000000A Integration Costs Springworks</t>
  </si>
  <si>
    <t>CTEMPNA_1000US2000000B Springworks Forecast Dummy USD</t>
  </si>
  <si>
    <t>CTEMPNA_1000US20CA80PI Comm Supp Pimi OOP Admin</t>
  </si>
  <si>
    <t>CTEMPNA_1000US20CFCOPI Comm Supp Pimi Op. Effect. &amp; Innov. FF</t>
  </si>
  <si>
    <t>CTEMPNA_1000US20CFIXPI Comm Supp Pimi Value &amp; Access FF</t>
  </si>
  <si>
    <t>CTEMPNA_1000US20CFTXPI Comm Supp Pimi Pt Access Solutions FF</t>
  </si>
  <si>
    <t>CTEMPNA_1000US20CMGPPI Comm Supp Pimi Government Pricing</t>
  </si>
  <si>
    <t>CTEMPNA_1000US20CMIXPI Comm Supp Pimi Value &amp; Access ISS</t>
  </si>
  <si>
    <t>CTEMPNA_1000US20CMMIPI Comm Supp Pimi GSI Market Insights ISS</t>
  </si>
  <si>
    <t>CTEMPNA_1000US20CMTXPI Comm Supp Pimi Pt Access Solutions ISS</t>
  </si>
  <si>
    <t>CTEMPNA_1000US20CRCMPI Medical Support Pimi LRD</t>
  </si>
  <si>
    <t>CTEMPNA_1000US20SAAXRT Comm Supp US RT Presidents Office Admin</t>
  </si>
  <si>
    <t>CTEMPNA_1000US20SFAXRT Comm US Rare Tumors Field Force</t>
  </si>
  <si>
    <t>CTEMPNA_1000US20SFCORT Comm Supp US RT Op/ Effect/ &amp; Innov/ FF</t>
  </si>
  <si>
    <t>CTEMPNA_1000US20SFIXRT Comm Supp US RT  Value &amp; Access Field</t>
  </si>
  <si>
    <t>CTEMPNA_1000US20SFTXRT Comm Supp US RT Pt. Access Solutions FF</t>
  </si>
  <si>
    <t>CTEMPNA_1000US20SMAXRT Comm US Rare Tumors Int. Sales Service</t>
  </si>
  <si>
    <t>CTEMPNA_1000US20SMBXRT Comm Supp US RT Chief Oper. Office ISS</t>
  </si>
  <si>
    <t>CTEMPNA_1000US20SMCORT Comm Supp US RT Op/ Effect/ &amp; Innov/ ISS</t>
  </si>
  <si>
    <t>CTEMPNA_1000US20SMGART Comm Supp US RT Government Affairs ISS</t>
  </si>
  <si>
    <t>CTEMPNA_1000US20SMGPRT Comm Supp US RT Government Pricing ISS</t>
  </si>
  <si>
    <t>CTEMPNA_1000US20SMIXRT Comm Supp US RT Value &amp; Access ISS</t>
  </si>
  <si>
    <t>CTEMPNA_1000US20SMMIRT Comm Supp US RT GSI Market Insights ISS</t>
  </si>
  <si>
    <t>CTEMPNA_1000US20SMTXRT Comm Supp US RT Pt. Access Solutions ISS</t>
  </si>
  <si>
    <t>CTEMPNA_1000US20SRAXRT Medical US Rare Tumors Local R&amp;D</t>
  </si>
  <si>
    <t>CTEMPNA_1000US20SRCMRT Medical Support US Rare Tumors LRD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</si>
  <si>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</si>
  <si>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</si>
  <si>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</si>
  <si>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</si>
  <si>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</si>
  <si>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</si>
  <si>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</si>
  <si>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</si>
  <si>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</si>
  <si>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</si>
  <si>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</si>
  <si>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</si>
  <si>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</si>
  <si>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</si>
  <si>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</si>
  <si>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</si>
  <si>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</si>
  <si>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</si>
  <si>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</si>
  <si>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</si>
  <si>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</si>
  <si>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</si>
  <si>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</si>
  <si>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</si>
  <si>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</si>
  <si>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</si>
  <si>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</si>
  <si>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</si>
  <si>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</si>
  <si>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yep</t>
  </si>
  <si>
    <t>FR8275662</t>
  </si>
  <si>
    <t>CFLTFLE_11030000000970</t>
  </si>
  <si>
    <t>CLFF_1000$$$TW03TLTZ01 Production Engineering-TF</t>
  </si>
  <si>
    <t>CLFF_VMCA$$$US10PD1139 QA Hometown</t>
  </si>
  <si>
    <t>CLFF_VMCA$$$US10PD1184 CARL QA</t>
  </si>
  <si>
    <t>CLFF_VMCA$$$CN10TAAZ99 Direct Labor--TF</t>
  </si>
  <si>
    <t>CLFF_VMCA$$$US10C01018 Global Tech Ops - CMDBS001</t>
  </si>
  <si>
    <t>CLFF_VMCA$$$US10PD1132 NA PM Blk Container Prep</t>
  </si>
  <si>
    <t>CLFF_VMCA$$$CN10TBZQ01 QA</t>
  </si>
  <si>
    <t>CLFF_VMCA$$$KR07PD2206 QA Banwol</t>
  </si>
  <si>
    <t>CLFF_VMCA$$$KR07PD2300 Sihwa Common Production</t>
  </si>
  <si>
    <t>CLFF_VMCA$$$KR07PD2322 QA Sihwa</t>
  </si>
  <si>
    <t>CLFF_VMCA$$$KR15PD2100 Ulsan Operations Admin</t>
  </si>
  <si>
    <t>CLFF_VMCA$$$TW10PD2363 QA Nanke</t>
  </si>
  <si>
    <t>CLFF_VMCA$$$CN10PD0001 RedOx Common Production</t>
  </si>
  <si>
    <t>CLFF_VMCA$$$KR07PD2001 Korea Operations Admin</t>
  </si>
  <si>
    <t>CLFF_VMCA$$$KR15DB3305 AM Shipping</t>
  </si>
  <si>
    <t>CLFF_VMCA$$$KR16PD2252 KR16 Container Prp</t>
  </si>
  <si>
    <t>CLFF_VMCA$$$US10PD1101 Hometown Plant Administration</t>
  </si>
  <si>
    <t>CLFF_VMCA$$$KR07C05001 Thin Film Sales and Applications</t>
  </si>
  <si>
    <t>CLFF_1000$$$TW02TPHZ12 Global Product Life Cycle_Display</t>
  </si>
  <si>
    <t>CLFF_VMCA$$$US10R04014 Spec Gas Patent</t>
  </si>
  <si>
    <t>CLFF_VMCA$$$US10R04013 PLA Patent</t>
  </si>
  <si>
    <t>CLFF_1000$$$US01GPS402 Patents - PMI</t>
  </si>
  <si>
    <t>CLFF_VMCA$$$US10R04012 SPC Patent</t>
  </si>
  <si>
    <t>CLFF_1000$$$JP02R0M341 Patent cost Semiconductor Solutions</t>
  </si>
  <si>
    <t>CLFF_VMCA$$$US10R04015 Thin Film Patent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</si>
  <si>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</si>
  <si>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</si>
  <si>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</si>
  <si>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</si>
  <si>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</si>
  <si>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</si>
  <si>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</si>
  <si>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</si>
  <si>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</si>
  <si>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</si>
  <si>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</si>
  <si>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</si>
  <si>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</si>
  <si>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</si>
  <si>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</si>
  <si>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</si>
  <si>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</si>
  <si>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</si>
  <si>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</si>
  <si>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</si>
  <si>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</si>
  <si>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</si>
  <si>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</si>
  <si>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</si>
  <si>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</si>
  <si>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</si>
  <si>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DS210003 DSS EXP TW10 SE TAIWAN</t>
  </si>
  <si>
    <t>CLFF_1000$$$DE04C00407 Patterning M&amp;S</t>
  </si>
  <si>
    <t>CLFF_1000$$$DE04C00601 DSS Commercial DE04</t>
  </si>
  <si>
    <t>CLFF_VMCA$$$DE10C06000 DSS Commercial DE10</t>
  </si>
  <si>
    <t>CLFF_VMCA$$$IE10C05001 DSS Selling IE10</t>
  </si>
  <si>
    <t>CLFF_VMCA$$$US10C06084 DSS Commercial US10</t>
  </si>
  <si>
    <t>CLFF_VMCA$$$US10C45000 DSS TF MoO2Cl2</t>
  </si>
  <si>
    <t>CLFF_VMCA$$$US10C06085 DSS Customer Service US10</t>
  </si>
  <si>
    <t>CLFF_1000$$$DE04C00427 DSS Global Product Management</t>
  </si>
  <si>
    <t>CLFF_VMCA$$$US10C06087 DSS Product Mgmt US10</t>
  </si>
  <si>
    <t>FRD182200 DS R&amp;D Exploratory Research 49549</t>
  </si>
  <si>
    <t>FRD200018 DS R&amp;D CGVapor</t>
  </si>
  <si>
    <t>FRD220018 DS R&amp;D US10 VAPORGUARDII</t>
  </si>
  <si>
    <t>FRD220035 DS R&amp;D US10 VHF PLC</t>
  </si>
  <si>
    <t>RD182200 DS R&amp;D Exploratory Research 49549</t>
  </si>
  <si>
    <t>VRSM_RD18220001 DS R&amp;D Exploratory Research 49549</t>
  </si>
  <si>
    <t>PVRSM_RD18220001 DS R&amp;D Exploratory Research 49549</t>
  </si>
  <si>
    <t>PVRSM_RD1822000102 TW10 DSS R&amp;D Exploratory Research</t>
  </si>
  <si>
    <t>VRSM_RD1822000101 US10 DSS R&amp;D Exploratory Research</t>
  </si>
  <si>
    <t>PVRSM_RD1822000101 US10 DSS R&amp;D Exploratory Research</t>
  </si>
  <si>
    <t>PVRSM_RD182200010101 US10 R&amp;D INCUBATOR INTERNAL LABOR</t>
  </si>
  <si>
    <t>PVRSM_RD182200010102 US10 MATERIALS</t>
  </si>
  <si>
    <t>PVRSM_RD182200010103 US10 EXTERNAL SERVICES</t>
  </si>
  <si>
    <t>PVRSM_RD182200010104 US10 TRAVEL &amp; LIVING</t>
  </si>
  <si>
    <t>PVRSM_RD182200010105 GG NEXT INCUBATOR</t>
  </si>
  <si>
    <t>PVRSM_RD182200010106 VMB POD</t>
  </si>
  <si>
    <t>RD200018 DS R&amp;D CGVapor</t>
  </si>
  <si>
    <t>IVRSM_006000008969 CG SVC CONV 2311320-200451081-2  LAM</t>
  </si>
  <si>
    <t>IVRSM_006000009007 CG SVC CONV 2311320-200451081-2  LAM</t>
  </si>
  <si>
    <t>IVRSM_006000009107 CG CONV 2311320-200451081-1  AMAT</t>
  </si>
  <si>
    <t>VRSM_RD20001801 DS R&amp;D CGVapor</t>
  </si>
  <si>
    <t>PVRSM_RD20001801 DS R&amp;D CGVapor</t>
  </si>
  <si>
    <t>PVRSM_RD2000180101 DS R&amp;D CGVapor</t>
  </si>
  <si>
    <t>RD220018 DS R&amp;D US10 VAPORGUARDII</t>
  </si>
  <si>
    <t>VRSM_RD22001801 DS R&amp;D US10 VAPORGUARDII</t>
  </si>
  <si>
    <t>PVRSM_RD22001801 DS R&amp;D US10 VAPORGUARDII</t>
  </si>
  <si>
    <t>PVRSM_RD2200180101 INTERNAL LABOR</t>
  </si>
  <si>
    <t>PVRSM_RD2200180102 MATERIALS</t>
  </si>
  <si>
    <t>PVRSM_RD2200180103 EXTERNAL SERVICES</t>
  </si>
  <si>
    <t>PVRSM_RD2200180104 TRAVEL &amp; LIVING</t>
  </si>
  <si>
    <t>RD220035 DS R&amp;D US10 VHF PLC</t>
  </si>
  <si>
    <t>PVRSM_RD22003501 DS R&amp;D US10 VHF PLC P-220414-0029362</t>
  </si>
  <si>
    <t>CLFF_VMCA$$$US10C05011 DSS Patents US10</t>
  </si>
  <si>
    <t>CLFF_VMCA$$$US10C05021 Expat Dummy CC</t>
  </si>
  <si>
    <t>CLFF_VMCA$$$US10PD0801 ELE DS Subcontracting</t>
  </si>
  <si>
    <t>CLFF_VMCA$$$US10TN2003 DSS Data and Digital</t>
  </si>
  <si>
    <t>CLFF_VMCA$$$IE10C00600 Leixlip Intel Megasys</t>
  </si>
  <si>
    <t>CLFF_VMCA$$$IL10C00602 Intel Kiryat Gat Fab28 Megasys</t>
  </si>
  <si>
    <t>CLFF_VMCA$$$US10C01605 Austin TX  Infineon Megasys</t>
  </si>
  <si>
    <t>CLFF_VMCA$$$US10C01606 Chandl AZ NXP Chandl Megasys</t>
  </si>
  <si>
    <t>CLFF_VMCA$$$US10C01607 Austin TX  NXP Oakhill Megasy</t>
  </si>
  <si>
    <t>CLFF_VMCA$$$US10C01609 Austin TX  NXP ATMC Megasys</t>
  </si>
  <si>
    <t>CLFF_VMCA$$$US10C01610 Santa Clara-Applied Matls Megasys</t>
  </si>
  <si>
    <t>CLFF_VMCA$$$US10C01613 Fremont CA  Lam Research Megasys</t>
  </si>
  <si>
    <t>CLFF_VMCA$$$US10C01614 SAMSUNG AUSTIN Megasys</t>
  </si>
  <si>
    <t>CLFF_VMCA$$$US10C01615 Intel AZ Megasys</t>
  </si>
  <si>
    <t>CLFF_VMCA$$$US10C01617 INTEL FAB 11/11X Megasys</t>
  </si>
  <si>
    <t>CLFF_VMCA$$$US10C01618 Tualatin OR  Lam Research Megasys</t>
  </si>
  <si>
    <t>CLFF_VMCA$$$US10C01620 Megasys Central Operations</t>
  </si>
  <si>
    <t>CLFF_VMCA$$$US10C01621 Intel Oregon Megasys</t>
  </si>
  <si>
    <t>CLFF_VMCA$$$US10C01623 Samsung Taylor Megasys</t>
  </si>
  <si>
    <t>CLFF_VMCA$$$US10C01624 Wolfspeed TX Megasys</t>
  </si>
  <si>
    <t>CLFF_VMCA$$$US10C01712 TSMC Fab21-AZ</t>
  </si>
  <si>
    <t>CLFF_VMCA$$$US10C01714 Medtronic AZ – Megasys</t>
  </si>
  <si>
    <t>CLFF_VMCA$$$US10C02004 Applied Materials Arizona State Universi</t>
  </si>
  <si>
    <t>CLFF_VMCA$$$US10C02005 Intel Chandler Megasys</t>
  </si>
  <si>
    <t>CLFF_VMCA$$$US10C02006 Intel Ocotillo AZ Megasys</t>
  </si>
  <si>
    <t>CLFF_VMCA$$$US10C06082 Wolfspeed NC Megasys</t>
  </si>
  <si>
    <t>CLFF_VMCA$$$US10TA1000 Intel Ocotillo AZ Megasys</t>
  </si>
  <si>
    <t>VRSM_VMCA$$US10C01614</t>
  </si>
  <si>
    <t>CVRSM_VMCA$$US10C01614 SAMSUNG AUSTIN Megasys</t>
  </si>
  <si>
    <t>SVRSM_VMCA$$US10C01614_IO</t>
  </si>
  <si>
    <t>CLFF_VMCA$$$GB10C60700 GB Field Services</t>
  </si>
  <si>
    <t>CLFF_VMCA$$$DE10C60700 DE Field Services</t>
  </si>
  <si>
    <t>SLFF_VMCA$$$DE10C60700_IO DE Field Services(IO)</t>
  </si>
  <si>
    <t>CLFF_VMCA$$$IE10C60601 IE Field Services</t>
  </si>
  <si>
    <t>SLFF_VMCA$$$IE10C60601_IO IE Field Services(IO)</t>
  </si>
  <si>
    <t>CLFF_VMCA$$$IL10C60700 IL Field Services</t>
  </si>
  <si>
    <t>SLFF_VMCA$$$IL10C60700_IO IL Field Services(IO)</t>
  </si>
  <si>
    <t>CLFF_VMCA$$$US10C61701 US Field Services</t>
  </si>
  <si>
    <t>SLFF_VMCA$$$US10C61701_IO US Field Services(IO)</t>
  </si>
  <si>
    <t>VRSM_VMCA$$DE10C60700</t>
  </si>
  <si>
    <t>CVRSM_VMCA$$DE10C60700 DE Field Services</t>
  </si>
  <si>
    <t>SVRSM_VMCA$$DE10C60700_IO</t>
  </si>
  <si>
    <t>VRSM_VMCA$$GB10C60700</t>
  </si>
  <si>
    <t>CVRSM_VMCA$$GB10C60700 GB Field Services</t>
  </si>
  <si>
    <t>SVRSM_VMCA$$GB10C60700_IO</t>
  </si>
  <si>
    <t>VRSM_VMCA$$IE10C60601</t>
  </si>
  <si>
    <t>CVRSM_VMCA$$IE10C60601 IE Field Services</t>
  </si>
  <si>
    <t>SVRSM_VMCA$$IE10C60601_IO</t>
  </si>
  <si>
    <t>VRSM_VMCA$$IL10C60700</t>
  </si>
  <si>
    <t>CVRSM_VMCA$$IL10C60700 IL Field Services</t>
  </si>
  <si>
    <t>SVRSM_VMCA$$IL10C60700_IO</t>
  </si>
  <si>
    <t>VRSM_VMCA$$US10C61701</t>
  </si>
  <si>
    <t>CVRSM_VMCA$$US10C61701 US Field Services</t>
  </si>
  <si>
    <t>SVRSM_VMCA$$US10C61701_IO</t>
  </si>
  <si>
    <t>CLFF_VMCA$$$US10C06089 DSS Turnkey US10</t>
  </si>
  <si>
    <t>DS220096 DS REV SAMSUNG TAYLOR ISO BSGS T-PROJECT</t>
  </si>
  <si>
    <t>VRSM_DS22009601 DS REV SAMSUNG TAYLOR ISO BSGS T-PROJECT</t>
  </si>
  <si>
    <t>PVRSM_DS22009601 DS REV SAMSUNG TAYLOR ISO BSGS T-PROJECT</t>
  </si>
  <si>
    <t>PVRSM_DS2200960101 TURNKEY TAYLOR ISO BSGS</t>
  </si>
  <si>
    <t>PVRSM_DS2200960102 ISO BSGS Equipment</t>
  </si>
  <si>
    <t>PVRSM_DS2200960103 ISO BSGS Install *Closed*</t>
  </si>
  <si>
    <t>FDS220096 DS REV SAMSUNG TAYLOR ISO BSGS T-PROJECT</t>
  </si>
  <si>
    <t>CLFF_VMCA$$$US10C06086 DSS PMO US10</t>
  </si>
  <si>
    <t>CLFF_VMCA$$$CN09C05004 DSS Selling CN09</t>
  </si>
  <si>
    <t>CLFF_VMCA$$$TW91C06025 DSS Customer Service TW91</t>
  </si>
  <si>
    <t>CLFF_1000$$$JP02C0M825 DS&amp;S Japan Selling</t>
  </si>
  <si>
    <t>CLFF_VMCA$$$CN09C05012 DSS Commercial CN09</t>
  </si>
  <si>
    <t>CLFF_VMCA$$$TW10C05002 DSS Selling TW10</t>
  </si>
  <si>
    <t>CLFF_VMCA$$$TW10C06304 DSS Commercial TW10</t>
  </si>
  <si>
    <t>CLFF_VMCA$$$TW10C06305 DSS Product Mgmt TW10</t>
  </si>
  <si>
    <t>CLFF_1000$$$CN90Z03729 DSS FSE CNBJ</t>
  </si>
  <si>
    <t>CLFF_VMCA$$$TW91C06022 DSS Field Services TW91</t>
  </si>
  <si>
    <t>CLFF_VMCA$$$CN09C62702 CN09 Field Services</t>
  </si>
  <si>
    <t>SLFF_VMCA$$$CN09C62702_IO CN09 Field Services(IO)</t>
  </si>
  <si>
    <t>CLFF_VMCA$$$CN43C62606 CN43 Field Services</t>
  </si>
  <si>
    <t>SLFF_VMCA$$$CN43C62606_IO CN43 Field Services(IO)</t>
  </si>
  <si>
    <t>CLFF_VMCA$$$SG10C62609 SG10 Field Services</t>
  </si>
  <si>
    <t>SLFF_VMCA$$$SG10C62609_IO SG10 Field Services(IO)</t>
  </si>
  <si>
    <t>CLFF_VMCA$$$TW10C62701 TW Field Services</t>
  </si>
  <si>
    <t>SLFF_VMCA$$$TW10C62701_IO TW Field Services(IO)</t>
  </si>
  <si>
    <t>VRSM_VMCA$$CN09C62702</t>
  </si>
  <si>
    <t>CVRSM_VMCA$$CN09C62702 CN09 Field Services</t>
  </si>
  <si>
    <t>SVRSM_VMCA$$CN09C62702_IO</t>
  </si>
  <si>
    <t>VRSM_VMCA$$CN43C62606</t>
  </si>
  <si>
    <t>CVRSM_VMCA$$CN43C62606 CN43 Field Services</t>
  </si>
  <si>
    <t>SVRSM_VMCA$$CN43C62606_IO</t>
  </si>
  <si>
    <t>VRSM_VMCA$$SG10C62609</t>
  </si>
  <si>
    <t>CVRSM_VMCA$$SG10C62609 SG10 Field Services</t>
  </si>
  <si>
    <t>SVRSM_VMCA$$SG10C62609_IO</t>
  </si>
  <si>
    <t>VRSM_VMCA$$TW10C62701</t>
  </si>
  <si>
    <t>CVRSM_VMCA$$TW10C62701 TW Field Services</t>
  </si>
  <si>
    <t>SVRSM_VMCA$$TW10C62701_IO</t>
  </si>
  <si>
    <t>CLFF_1000$$$TW03TNKZ03 Project cost for DS&amp;S</t>
  </si>
  <si>
    <t>CLFF_VMCA$$$CN09C05014 DSS Turnkey CN09</t>
  </si>
  <si>
    <t>CLFF_VMCA$$$TW10C06303 DSS Turnkey TW10</t>
  </si>
  <si>
    <t>CLFF_VMCA$$$TW91C06028 DSS Turnkey TW91</t>
  </si>
  <si>
    <t>CLFF_VMCA$$$TW10C05013 DSS TW10 Product Management</t>
  </si>
  <si>
    <t>CLFF_VMCA$$$TW91C06027 DSS Product Mgmt TW91</t>
  </si>
  <si>
    <t>CLFF_VMCA$$$TW91L75005 DSS G&amp;A TW91</t>
  </si>
  <si>
    <t>CLFF_VMCA$$$CN09C02704 CXMT Hefei Megasys container change</t>
  </si>
  <si>
    <t>CLFF_VMCA$$$CN09C02705 YMTC Wuhan Megasys container change</t>
  </si>
  <si>
    <t>CLFF_VMCA$$$CN09C02602 CN AMAT Xian Megasys</t>
  </si>
  <si>
    <t>SLFF_VMCA$$$CN09C02602_IO CN AMAT Xian Megasys(IO)</t>
  </si>
  <si>
    <t>CLFF_VMCA$$$CN43C02605 CN43 Intel Dalian Megasys</t>
  </si>
  <si>
    <t>SLFF_VMCA$$$CN43C02605_IO CN43 Intel Dalian Megasys(IO)</t>
  </si>
  <si>
    <t>VRSM_VMCA$$CN43C02605</t>
  </si>
  <si>
    <t>CVRSM_VMCA$$CN43C02605 CN43 Intel Dalian Megasys</t>
  </si>
  <si>
    <t>SVRSM_VMCA$$CN43C02605_IO</t>
  </si>
  <si>
    <t>CLFF_KR00$$$KR03C00610 KR Semi Materials commercial</t>
  </si>
  <si>
    <t>CLFF_VMCA$$$KR07C00614 KR Semi Materials commercial</t>
  </si>
  <si>
    <t>CLFF_VMCA$$$KR08C05000 DSS Selling KR08</t>
  </si>
  <si>
    <t>CLFF_VMCA$$$KR08C06002 DSS Selling KR08</t>
  </si>
  <si>
    <t>CLFF_VMCA$$$KR08C06003 DSS Product Mgmt KR08</t>
  </si>
  <si>
    <t>FRD200005 DS R&amp;D Full Automated G/C by JDA</t>
  </si>
  <si>
    <t>FRD220021 DS R&amp;D CKVapor NPD PJT</t>
  </si>
  <si>
    <t>RD200005 DS R&amp;D Full Automated G/C by JDA</t>
  </si>
  <si>
    <t>PVRSM_RD20000502 DS R&amp;D Full Automated-IP owned - LE US10</t>
  </si>
  <si>
    <t>VRSM_RD20000501 DS R&amp;D Full Automated G/C by JDA</t>
  </si>
  <si>
    <t>PVRSM_RD20000501 DS R&amp;D Full Automated G/C by JDA</t>
  </si>
  <si>
    <t>PVRSM_RD2000050101 R&amp;D Engineering</t>
  </si>
  <si>
    <t>PVRSM_RD2000050102 ME &amp; Design Engineering</t>
  </si>
  <si>
    <t>PVRSM_RD2000050103 Full Automated Gas Cabinet by JDA</t>
  </si>
  <si>
    <t>RD220021 DS R&amp;D CKVapor NPD PJT</t>
  </si>
  <si>
    <t>IVRSM_006000004862 GK CK Vpr Piping_VMHYT_20220407</t>
  </si>
  <si>
    <t>IVRSM_006000006981 Svc_R&amp;Dpjt_CK_CK Vapor</t>
  </si>
  <si>
    <t>PVRSM_RD22002102 DS R&amp;D CKVapor NPD PJT-IP owned - LE US</t>
  </si>
  <si>
    <t>VRSM_RD22002101 DS R&amp;D CKVapor NPD PJT</t>
  </si>
  <si>
    <t>PVRSM_RD22002101 DS R&amp;D CKVapor NPD PJT</t>
  </si>
  <si>
    <t>PVRSM_RD2200210101 R&amp;D Engineering</t>
  </si>
  <si>
    <t>PVRSM_RD2200210102 ME &amp; Design Engineering</t>
  </si>
  <si>
    <t>PVRSM_RD2200210103 Others</t>
  </si>
  <si>
    <t>PVRSM_RD2200210105 KR07 DS Process Safety</t>
  </si>
  <si>
    <t>PVRSM_RD2200210106 Field Service</t>
  </si>
  <si>
    <t>CLFF_VMCA$$$KR08C62606 KR08 HYT Field Services</t>
  </si>
  <si>
    <t>SLFF_VMCA$$$KR08C62606_IO KR08 HYT Field Services(IO)</t>
  </si>
  <si>
    <t>VRSM_VMCA$$KR08C62606</t>
  </si>
  <si>
    <t>CVRSM_VMCA$$KR08C62606 KR08 HYT Field Services</t>
  </si>
  <si>
    <t>SVRSM_VMCA$$KR08C62606_IO</t>
  </si>
  <si>
    <t>CLFF_VMCA$$$KR08C06005 DSS Project Engineering KR08</t>
  </si>
  <si>
    <t>CLFF_VMCA$$$KR08PD2807 DSS Project Firefighting</t>
  </si>
  <si>
    <t>CLFF_VMCA$$$KR08C06001 DSS G&amp;A KR08</t>
  </si>
  <si>
    <t>CLFF_VMCA$$$KR08C06004 DSS EHS KR08</t>
  </si>
  <si>
    <t>CLFF_VMCA$$$KR08C06006 DSS S&amp;OP KR08</t>
  </si>
  <si>
    <t>CLFF_VMCA$$$KR08PD0800 Subcontract HYT</t>
  </si>
  <si>
    <t>CLFF_VMCA$$$KR08Z03500 RISE Bus Expense</t>
  </si>
  <si>
    <t>CLFF_VMCA$$$KR08R03500 DSS Innovation - KR</t>
  </si>
  <si>
    <t>CLFF_VMCA$$$TW10R03500 DSS Innovation - TW</t>
  </si>
  <si>
    <t>CLFF_VMCA$$$US10R03500 DSS Innovation NAEUR</t>
  </si>
  <si>
    <t>CLFF_VMCA$$$IT07C60700 IT Field Services</t>
  </si>
  <si>
    <t>CLFF_VMCA$$$IE10Z02210 IE10 Litigation Exp. DSS</t>
  </si>
  <si>
    <t>CLFF_VMCA$$$US10L82000 DSS Global Head of DSS</t>
  </si>
  <si>
    <t>CLFF_VMCA$$$US10C61710 DS Controller COGS</t>
  </si>
  <si>
    <t>DP000020000000 DS R&amp;D F2/N2 VHFS</t>
  </si>
  <si>
    <t>PVRSM_DP000020USD6000000 DS R&amp;D F2/N2 VHFS</t>
  </si>
  <si>
    <t>DP000022000000 DS R&amp;D ANSAN_CHD TECH TRANSFER VMB/VBO</t>
  </si>
  <si>
    <t>VRSM_DP000022USE9000000 DS R&amp;D ANSAN_CHD TECH TRANSFER VMB/VBO</t>
  </si>
  <si>
    <t>PVRSM_DP000022KRB2020000 KR08 R&amp;D TECH TRANSFER VMB/VBO</t>
  </si>
  <si>
    <t>PVRSM_DP000022USE9000000 DS R&amp;D ANSAN_CHD TECH TRANSFER VMB/VBO</t>
  </si>
  <si>
    <t>PVRSM_DP000022USE9010000 US10 R&amp;D TECH TRANSFER VMB/VBO</t>
  </si>
  <si>
    <t>FDP000020000000 DS R&amp;D F2/N2 VHFS</t>
  </si>
  <si>
    <t>FDP000022000000 DS R&amp;D ANSAN_CHD TECH TRANSFER VMB/VBO</t>
  </si>
  <si>
    <t>FRD230041 DS R&amp;D BULK AQUEOUS CHEM DELIVERY</t>
  </si>
  <si>
    <t>FRD230058 DS R&amp;D SAMSUNG TECH TRANSFER</t>
  </si>
  <si>
    <t>RD230041 DS R&amp;D BULK AQUEOUS CHEM DELIVERY</t>
  </si>
  <si>
    <t>VRSM_RD23004101 DS R&amp;D BULK AQUEOUS CHEM DELIVERY</t>
  </si>
  <si>
    <t>PVRSM_RD23004101 DS R&amp;D BULK AQUEOUS CHEM DELIVERY</t>
  </si>
  <si>
    <t>PVRSM_RD2300410101 CDU</t>
  </si>
  <si>
    <t>PVRSM_RD2300410102 CVB</t>
  </si>
  <si>
    <t>RD230058 DS R&amp;D SAMSUNG TECH TRANSFER</t>
  </si>
  <si>
    <t>VRSM_RD23005801 DS R&amp;D SAMSUNG TECH TRANSFER</t>
  </si>
  <si>
    <t>PVRSM_RD23005801 DS R&amp;D SAMSUNG TECH TRANSFER</t>
  </si>
  <si>
    <t>PVRSM_RD2300580101 INTERNAL LABOR</t>
  </si>
  <si>
    <t>PVRSM_RD2300580102 MATERIALS</t>
  </si>
  <si>
    <t>PVRSM_RD2300580103 EXTERNAL SERVICES</t>
  </si>
  <si>
    <t>PVRSM_RD2300580104 TRAVEL &amp; LIVING</t>
  </si>
  <si>
    <t>PVRSM_RD2300580105 KR07 DS R&amp;D SAMSUNG TECH TRANSFER</t>
  </si>
  <si>
    <t>PVRSM_RD2300580106 KR08 DS R&amp;D SAMSUNG TECH TRANSFER</t>
  </si>
  <si>
    <t>CLFF_VMCA$$$CN09R00403 Golden Bridg_TF</t>
  </si>
  <si>
    <t>CLFF_1000$$$US01R00403 EUV Rinse Semiconductor Sol.</t>
  </si>
  <si>
    <t>D00008300000000 DSA Line Space - Line Multip</t>
  </si>
  <si>
    <t>D00008500000000 DSA - Line &amp; Space</t>
  </si>
  <si>
    <t>D00011000000000 Advanced Remover</t>
  </si>
  <si>
    <t>D00011800000000 Positive Thick Film DNQ-5XT</t>
  </si>
  <si>
    <t>D00012100000000 XXXSpin-on Metal Hard Mask</t>
  </si>
  <si>
    <t>D00024200000000 XXXSolid Rinse Material</t>
  </si>
  <si>
    <t>D00024800000000 SOH for Alternative ACL</t>
  </si>
  <si>
    <t>D00027300000000 PDMAT 2.0+</t>
  </si>
  <si>
    <t>D00031400000000 KrF Positive-tone Pattern</t>
  </si>
  <si>
    <t>RD182231 Metal Nitride Incubator 49550</t>
  </si>
  <si>
    <t>RD182236 OM Productivity 51393</t>
  </si>
  <si>
    <t>RD182275 Cu Interconnect Metals Incubator 49273</t>
  </si>
  <si>
    <t>RD210006 Experimental Products</t>
  </si>
  <si>
    <t>RD220061 AP8889 Advanced Remover</t>
  </si>
  <si>
    <t>RD203016 SiH4 PHPS 51501</t>
  </si>
  <si>
    <t>CLFF_1000$$$TW02TNTB02 Global Network Development_Display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</si>
  <si>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</si>
  <si>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</si>
  <si>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</si>
  <si>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</si>
  <si>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</si>
  <si>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</si>
  <si>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</si>
  <si>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</si>
  <si>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</si>
  <si>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</si>
  <si>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</si>
  <si>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</si>
  <si>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</si>
  <si>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</si>
  <si>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</si>
  <si>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</si>
  <si>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</si>
  <si>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</si>
  <si>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</si>
  <si>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</si>
  <si>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</si>
  <si>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</si>
  <si>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</si>
  <si>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</si>
  <si>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</si>
  <si>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</si>
  <si>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</si>
  <si>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</si>
  <si>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</si>
  <si>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</si>
  <si>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</si>
  <si>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</si>
  <si>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</si>
  <si>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</si>
  <si>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</si>
  <si>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</si>
  <si>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DFLTPGCOH_BF-CU_001103</t>
  </si>
  <si>
    <t>DFLTPGCOH_BS-02_001079_IO</t>
  </si>
  <si>
    <t>DFLTPGCOH_BF-LD_001079_IO</t>
  </si>
  <si>
    <t>DFLTPGCOH_BS-02_002066</t>
  </si>
  <si>
    <t>DFLTPGCOH_BF-H7_001306</t>
  </si>
  <si>
    <t>DFLTPGCOH_002014</t>
  </si>
  <si>
    <t>DFLTPGCOH_BF-BA_002106</t>
  </si>
  <si>
    <t>DFLTPGCOH_002106</t>
  </si>
  <si>
    <t>DFLTPGCOH_BF-C4_002098</t>
  </si>
  <si>
    <t>DFLTPGCOH_002002</t>
  </si>
  <si>
    <t>DFLTPGCOH_002060</t>
  </si>
  <si>
    <t>P000000118_IO</t>
  </si>
  <si>
    <t>P000000554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</si>
  <si>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</si>
  <si>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</si>
  <si>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</si>
  <si>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</si>
  <si>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</si>
  <si>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</si>
  <si>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</si>
  <si>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</si>
  <si>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</si>
  <si>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P000000977</t>
  </si>
  <si>
    <t>P000000978</t>
  </si>
  <si>
    <t>P000000979</t>
  </si>
  <si>
    <t>DS220096</t>
  </si>
  <si>
    <t>VRSM_DS22009601</t>
  </si>
  <si>
    <t>P000000724</t>
  </si>
  <si>
    <t>P000000991</t>
  </si>
  <si>
    <t>P000000731</t>
  </si>
  <si>
    <t>RD200005</t>
  </si>
  <si>
    <t>VRSM_RD20000501</t>
  </si>
  <si>
    <t>RD220021</t>
  </si>
  <si>
    <t>VRSM_RD22002101</t>
  </si>
  <si>
    <t>P000000732</t>
  </si>
  <si>
    <t>VRSM_DP000022USE9000000</t>
  </si>
  <si>
    <t>VRSM_RD23004101</t>
  </si>
  <si>
    <t>VRSM_RD23005801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</si>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</sst>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9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 applyProtection="1">
      <protection hidden="1"/>
    </xf>
    <xf numFmtId="0" fontId="0" fillId="0" borderId="0" xfId="0"/>
    <xf numFmtId="0" fontId="0" fillId="0" borderId="0" xfId="0" applyNumberFormat="1"/>
    <xf numFmtId="0" fontId="0" fillId="0" borderId="0" xfId="0" applyProtection="1">
      <protection locked="0"/>
    </xf>
    <xf numFmtId="0" fontId="0" fillId="0" borderId="0" xfId="0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6">
    <dxf>
      <numFmt numFmtId="19" formatCode="m/d/yyyy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86.228470601854" createdVersion="7" refreshedVersion="7" minRefreshableVersion="3" recordCount="8340" xr:uid="{11839AE3-6158-4318-87AD-2C711D0BF451}">
  <cacheSource type="worksheet">
    <worksheetSource name="Proc"/>
  </cacheSource>
  <cacheFields count="19">
    <cacheField name="App" numFmtId="0">
      <sharedItems containsBlank="1" count="17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0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14"/>
    </cacheField>
    <cacheField name="Author" numFmtId="0">
      <sharedItems containsBlank="1"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4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1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8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8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8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8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8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8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8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8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8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8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8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8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8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8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8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8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8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8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8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8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8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8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8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8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8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8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8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8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8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8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8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8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8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8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8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8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8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8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8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8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8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8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8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8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8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8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8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8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8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8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8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8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8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7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7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7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7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7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7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7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7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7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7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7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7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7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7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7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7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7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7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7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7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7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7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7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7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7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7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7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7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7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7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7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6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6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6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6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6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6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6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6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6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6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6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5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5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5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5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5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5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5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3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3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3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3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3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2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1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1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1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1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1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1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1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1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1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1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1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1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1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1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1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1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1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1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1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20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20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0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20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20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20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20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0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0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0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0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0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0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0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0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0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0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0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0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0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0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0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0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0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0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0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0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0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0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0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9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9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9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9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8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8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8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8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8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8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8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8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8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8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8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8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8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8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8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8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8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8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8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8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8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77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77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77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77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77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77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77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77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77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77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7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7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7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7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7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7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7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7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7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7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7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7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7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7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7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7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7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7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7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7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7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7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7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7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7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7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7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7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7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7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7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7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6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6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6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6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6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6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6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6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6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6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6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6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6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6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6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6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6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6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6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6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6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6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6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6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6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6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5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5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5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5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5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5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5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5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5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5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5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5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5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5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5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5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5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5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5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5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5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5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52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52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52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52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52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52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52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52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52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52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52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52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52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52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52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52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52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52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52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52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52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52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52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52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52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52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52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52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52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52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52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52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52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52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52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52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52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52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52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52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52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52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52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52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52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52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52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52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52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52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52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52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52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52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52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52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52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52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52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52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52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52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52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52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52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52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52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52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52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52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52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52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52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52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52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52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52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52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52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52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52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52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52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52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52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52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52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52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52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52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52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52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52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52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52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52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52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52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52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52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52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52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52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52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52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52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52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5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5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5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5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4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4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4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4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4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4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4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4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4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4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4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4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4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4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4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4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4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4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4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4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4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4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4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4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4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4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4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4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4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4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4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4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4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4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4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4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4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4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4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4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4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4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4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4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4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4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4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4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4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4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4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4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4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4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4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4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4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4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4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4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4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4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4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4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4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4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4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4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4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4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4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4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4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4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4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4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4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4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4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4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4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4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4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4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4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4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4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4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4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4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4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4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4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3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3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39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39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39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39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39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39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39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39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39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39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39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3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3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3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3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3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3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3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3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3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3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3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3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3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3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3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3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3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3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3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3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3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3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3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3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3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3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3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3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3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3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3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3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3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3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3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3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3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3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3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3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3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3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3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3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3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3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3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3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3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3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3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3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3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3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3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3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3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3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3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3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3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3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3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3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3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3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3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3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3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3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3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3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3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3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3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3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3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3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3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3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3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3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3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3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3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3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3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3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3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3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3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3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3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3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3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3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3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3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3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3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3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3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3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3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3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3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3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3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3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3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3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3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3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3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3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3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3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3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3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3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3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3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3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3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3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3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3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3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3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3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3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3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3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3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3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3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3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3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3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3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3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3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3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3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3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3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3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3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3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3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3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3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3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3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33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3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33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33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3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33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3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3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33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33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33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3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33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33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3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3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3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3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3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3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3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3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3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3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3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3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3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3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3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3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3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3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3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3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3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3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3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3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3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3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3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3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3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3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3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3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3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3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3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3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3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3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3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3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3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3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3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3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3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3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3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3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3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3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3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3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3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3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3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3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3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3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3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3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3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3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3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3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3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3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3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3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3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3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3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3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3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3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3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3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3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3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3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3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3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3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3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3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3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3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3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3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3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3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3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3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3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3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3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3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3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3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3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3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3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3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3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3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3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3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3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3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3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3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3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3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3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3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3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3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2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2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2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2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2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2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2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2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2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2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2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2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2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2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2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2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2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27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2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2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2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2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2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2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2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2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2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2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2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2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2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2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2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2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2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2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2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2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2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2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2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2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2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2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2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2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22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21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21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21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1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21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21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21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20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20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0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20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20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20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20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20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20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20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20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20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19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19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19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19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19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19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19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19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19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19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19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19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16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16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16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16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16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16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16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16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16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16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16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16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16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16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16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16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16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16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16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16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16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16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16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16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16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16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15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15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15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15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15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15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15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15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15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15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15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15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15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15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15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15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2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11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11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11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11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11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11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09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09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09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09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09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09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09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09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09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09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09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09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09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09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09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09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09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09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09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09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09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09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07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07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07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07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07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07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07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07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07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07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07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07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07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07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07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07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07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5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5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5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5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00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00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00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00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00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99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99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96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96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96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96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96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96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96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96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96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96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96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96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96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96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96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96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96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96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96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96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96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96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96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96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96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96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96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96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96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5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94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93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93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93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93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93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93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93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93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93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93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93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93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93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93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93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93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93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93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93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93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93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93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93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93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93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93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93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92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92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92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92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92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92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92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92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92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92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92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92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92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92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92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92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92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92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92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92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92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92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92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92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92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92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92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92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91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94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94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9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9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9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9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9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9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9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9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9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9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9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9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9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9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9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9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9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9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9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9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9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9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9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9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9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9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9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9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9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9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9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9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87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87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87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87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87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87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87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87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87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87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87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87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87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87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87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87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87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87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87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87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87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87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87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87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87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87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87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87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87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86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84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84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84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81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81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81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81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81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81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81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81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81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81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1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78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78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78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78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78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78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78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78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78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78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78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78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78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78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77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77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77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77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77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77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77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77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77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77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77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77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77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77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75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75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75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75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75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75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75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73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73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73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73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73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73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73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73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73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73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73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73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73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73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73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73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73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73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73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73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73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73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73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73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73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73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73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73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73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73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73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73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73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73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73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73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73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73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73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73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73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73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73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73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72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72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72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72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72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72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72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72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72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72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0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0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0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0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0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0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0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0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0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0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0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0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0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0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0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0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0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0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0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0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0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0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0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0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0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0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0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0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0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0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0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0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0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0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69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69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69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69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69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69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69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69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69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69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69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69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69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69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69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69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69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69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69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69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69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69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69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69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69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69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69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69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69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69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69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69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69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69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69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69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69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69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69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69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69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69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69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69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69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69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69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69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69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69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69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69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69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69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69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69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69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69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69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69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69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69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69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69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69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69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69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69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69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69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69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69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69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69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68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68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68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68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68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68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68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68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68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68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67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67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67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67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67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67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67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67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67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67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67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66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66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66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66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65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65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64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64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64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64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64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64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63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63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63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63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63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63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63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63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63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63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61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61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61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61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61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61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61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61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59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59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59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59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59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58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58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58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58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58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58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58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5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5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55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55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55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55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55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55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55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55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55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5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5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55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55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51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48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48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48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44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44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44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44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44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44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44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44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44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44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44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44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44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44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44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44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44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44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44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42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42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42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42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42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42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42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42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42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35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35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35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35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35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35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35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35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35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35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35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35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35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35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35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35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35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35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35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35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35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35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33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33"/>
    <s v="Ruby Grace Garcia"/>
    <m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30"/>
    <s v="Anna Maria Urbano"/>
    <m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30"/>
    <s v="Anna Maria Urbano"/>
    <m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30"/>
    <s v="Anna Maria Urbano"/>
    <m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30"/>
    <s v="Anna Maria Urbano"/>
    <m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30"/>
    <s v="Anna Maria Urbano"/>
    <m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30"/>
    <s v="Anna Maria Urbano"/>
    <m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30"/>
    <s v="Anna Maria Urbano"/>
    <m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30"/>
    <s v="Anna Maria Urbano"/>
    <m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30"/>
    <s v="Anna Maria Urbano"/>
    <m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30"/>
    <s v="Anna Maria Urbano"/>
    <m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30"/>
    <s v="Anna Maria Urbano"/>
    <m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30"/>
    <s v="Anna Maria Urbano"/>
    <m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30"/>
    <s v="Anna Maria Urbano"/>
    <m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30"/>
    <s v="Anna Maria Urbano"/>
    <m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30"/>
    <s v="Anna Maria Urbano"/>
    <m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30"/>
    <s v="Anna Maria Urbano"/>
    <m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30"/>
    <s v="Anna Maria Urbano"/>
    <m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30"/>
    <s v="Anna Maria Urbano"/>
    <m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30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0"/>
    <s v="Anna Maria Urbano"/>
    <m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3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0"/>
    <s v="Anna Maria Urbano"/>
    <m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3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0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0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0"/>
    <s v="Anna Maria Urbano"/>
    <m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30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0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0"/>
    <s v="Anna Maria Urbano"/>
    <m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30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0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0"/>
    <s v="Anna Maria Urbano"/>
    <m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30"/>
    <s v="Anna Maria Urbano"/>
    <m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30"/>
    <s v="Anna Maria Urbano"/>
    <m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30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0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0"/>
    <s v="Anna Maria Urbano"/>
    <m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30"/>
    <s v="Anna Maria Urbano"/>
    <m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30"/>
    <s v="Anna Maria Urbano"/>
    <m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30"/>
    <s v="Anna Maria Urbano"/>
    <m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30"/>
    <s v="Anna Maria Urbano"/>
    <m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30"/>
    <s v="Anna Maria Urbano"/>
    <m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30"/>
    <s v="Anna Maria Urbano"/>
    <m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30"/>
    <s v="Anna Maria Urbano"/>
    <m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30"/>
    <s v="Anna Maria Urbano"/>
    <m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30"/>
    <s v="Anna Maria Urbano"/>
    <m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30"/>
    <s v="Anna Maria Urbano"/>
    <m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30"/>
    <s v="Anna Maria Urbano"/>
    <m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30"/>
    <s v="Anna Maria Urbano"/>
    <m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30"/>
    <s v="Anna Maria Urbano"/>
    <m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30"/>
    <s v="Anna Maria Urbano"/>
    <m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30"/>
    <s v="Anna Maria Urbano"/>
    <m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30"/>
    <s v="Anna Maria Urbano"/>
    <m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30"/>
    <s v="Anna Maria Urbano"/>
    <m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30"/>
    <s v="Anna Maria Urbano"/>
    <m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30"/>
    <s v="Anna Maria Urbano"/>
    <m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30"/>
    <s v="Anna Maria Urbano"/>
    <m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30"/>
    <s v="Anna Maria Urbano"/>
    <m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30"/>
    <s v="Anna Maria Urbano"/>
    <m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30"/>
    <s v="Anna Maria Urbano"/>
    <m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30"/>
    <s v="Anna Maria Urbano"/>
    <m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30"/>
    <s v="Anna Maria Urbano"/>
    <m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30"/>
    <s v="Anna Maria Urbano"/>
    <m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30"/>
    <s v="Anna Maria Urbano"/>
    <m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30"/>
    <s v="Anna Maria Urbano"/>
    <m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30"/>
    <s v="Anna Maria Urbano"/>
    <m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30"/>
    <s v="Anna Maria Urbano"/>
    <m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30"/>
    <s v="Anna Maria Urbano"/>
    <m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30"/>
    <s v="Anna Maria Urbano"/>
    <m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30"/>
    <s v="Anna Maria Urbano"/>
    <m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30"/>
    <s v="Anna Maria Urbano"/>
    <m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30"/>
    <s v="Anna Maria Urbano"/>
    <m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30"/>
    <s v="Anna Maria Urbano"/>
    <m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30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29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29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26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26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26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26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26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26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26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25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25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25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25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25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25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25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25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25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25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25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25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25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25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25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25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25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25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25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25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25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25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25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25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25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25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25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25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25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25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25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25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25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25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25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24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24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24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24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24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24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24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22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22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22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22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22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22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22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22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22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22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22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22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22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22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22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22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22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22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22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22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22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22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22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22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22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22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22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22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22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22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22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22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22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22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22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21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21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21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21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21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21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21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21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21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21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21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21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21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21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21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21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21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21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21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21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21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21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21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21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21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21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21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21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21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21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21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21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21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21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21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21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21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21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21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21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21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21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21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21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21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21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21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21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21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21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21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21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21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21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21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21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21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21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21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21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21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21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21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21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21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21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21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21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21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21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21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21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21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21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21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21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21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21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21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21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21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21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21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21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21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21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21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21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21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21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21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21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21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21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21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21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21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21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21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21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21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21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21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21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21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21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21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21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21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21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21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21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21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21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21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21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21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21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21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21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21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21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21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21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21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21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21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21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21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21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21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21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21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21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21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21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21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21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21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21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21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21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21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21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21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21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21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21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21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21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21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21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21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21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21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21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21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21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21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21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21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21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21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21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21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21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21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21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21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21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21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21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21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21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21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21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21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21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21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21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21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21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21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21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21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21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21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21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21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21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21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21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21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21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21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21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21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21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21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21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21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21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21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21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21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21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21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21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21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21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21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21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21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21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21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21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21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21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21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21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21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21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21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21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21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21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20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20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20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20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18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18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1"/>
    <n v="18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1"/>
    <n v="18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1"/>
    <n v="18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1"/>
    <n v="18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1"/>
    <n v="18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1"/>
    <n v="18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1"/>
    <n v="18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1"/>
    <n v="18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1"/>
    <n v="18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18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18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18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18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18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18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1"/>
    <n v="18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1"/>
    <n v="18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1"/>
    <n v="18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1"/>
    <n v="18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1"/>
    <n v="18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1"/>
    <n v="18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1"/>
    <n v="18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1"/>
    <n v="18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1"/>
    <n v="18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18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18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18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18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18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1"/>
    <n v="18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1"/>
    <n v="18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1"/>
    <n v="18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1"/>
    <n v="18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1"/>
    <n v="18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1"/>
    <n v="18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1"/>
    <n v="18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1"/>
    <n v="18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1"/>
    <n v="18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1"/>
    <n v="18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1"/>
    <n v="18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1"/>
    <n v="18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1"/>
    <n v="18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1"/>
    <n v="18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1"/>
    <n v="18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1"/>
    <n v="18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1"/>
    <n v="18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18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18"/>
    <s v="Tina Kempe"/>
    <m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18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1"/>
    <n v="16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1"/>
    <n v="16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16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16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16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16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16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16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16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16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16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16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16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16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16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16"/>
    <s v="Trixie Antonino"/>
    <m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15"/>
    <s v="Tina Kempe"/>
    <m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15"/>
    <s v="Tina Kempe"/>
    <m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15"/>
    <s v="Kaloyan Iliev"/>
    <m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15"/>
    <s v="Kaloyan Iliev"/>
    <m/>
  </r>
  <r>
    <x v="521"/>
    <x v="0"/>
    <x v="2"/>
    <s v="CFLTFLE_2152IMIPANAN01 Cost allocation- Commercial Strategy (Anand Nambiar)"/>
    <s v="P000001159"/>
    <s v="P000001159"/>
    <s v="Non-LFF"/>
    <s v=""/>
    <m/>
    <b v="1"/>
    <x v="1"/>
    <x v="1"/>
    <d v="2026-02-12T00:00:00"/>
    <m/>
    <m/>
    <x v="1"/>
    <n v="15"/>
    <s v="Donna Mae Melarpis"/>
    <m/>
  </r>
  <r>
    <x v="521"/>
    <x v="0"/>
    <x v="2"/>
    <s v="CTEMPLA_1000CO10100302 Digital transformation Thin film"/>
    <s v="P000001398"/>
    <s v="P000001398"/>
    <s v="Non-LFF"/>
    <s v=""/>
    <m/>
    <b v="1"/>
    <x v="1"/>
    <x v="1"/>
    <d v="2026-02-12T00:00:00"/>
    <m/>
    <m/>
    <x v="1"/>
    <n v="15"/>
    <s v="Donna Mae Melarpis"/>
    <m/>
  </r>
  <r>
    <x v="521"/>
    <x v="0"/>
    <x v="2"/>
    <s v="CLFF_1000$$$DE04TMSITE Smart Productivity - Germany"/>
    <s v="P000001398"/>
    <s v="P000001398"/>
    <s v="LFF (MDG-F)"/>
    <s v="DE04TMSITE"/>
    <m/>
    <b v="1"/>
    <x v="1"/>
    <x v="1"/>
    <d v="2026-02-12T00:00:00"/>
    <m/>
    <m/>
    <x v="1"/>
    <n v="15"/>
    <s v="Donna Mae Melarpis"/>
    <m/>
  </r>
  <r>
    <x v="521"/>
    <x v="0"/>
    <x v="2"/>
    <s v="CLFF_VMCA$$$KR07TN2001 Digital Transform Thin Film Korea"/>
    <s v="P000001398"/>
    <s v="P000001398"/>
    <s v="LFF (MDG-F)"/>
    <s v="KR07TN2001"/>
    <m/>
    <b v="1"/>
    <x v="1"/>
    <x v="1"/>
    <d v="2026-02-12T00:00:00"/>
    <m/>
    <m/>
    <x v="1"/>
    <n v="15"/>
    <s v="Donna Mae Melarpis"/>
    <m/>
  </r>
  <r>
    <x v="521"/>
    <x v="0"/>
    <x v="2"/>
    <s v="CLFF_VMCA$$$KR07TN2207 Smart Productivity Spec. Gases KR"/>
    <s v="P000001398"/>
    <s v="P000001398"/>
    <s v="LFF (MDG-F)"/>
    <s v="KR07TN2207"/>
    <m/>
    <b v="1"/>
    <x v="1"/>
    <x v="1"/>
    <d v="2026-02-12T00:00:00"/>
    <m/>
    <m/>
    <x v="1"/>
    <n v="15"/>
    <s v="Donna Mae Melarpis"/>
    <m/>
  </r>
  <r>
    <x v="521"/>
    <x v="0"/>
    <x v="2"/>
    <s v="CLFF_VMCA$$$US10TN2001 Digital Transformation Thin Film"/>
    <s v="P000001398"/>
    <s v="P000001398"/>
    <s v="LFF (MDG-F)"/>
    <s v="US10TN2001"/>
    <m/>
    <b v="1"/>
    <x v="1"/>
    <x v="1"/>
    <d v="2026-02-12T00:00:00"/>
    <m/>
    <m/>
    <x v="1"/>
    <n v="15"/>
    <s v="Donna Mae Melarpis"/>
    <m/>
  </r>
  <r>
    <x v="521"/>
    <x v="0"/>
    <x v="2"/>
    <s v="CLFF_VMCA$$$US10TN2002 Smart Productivity Spec. Gases US"/>
    <s v="P000001398"/>
    <s v="P000001398"/>
    <s v="LFF (MDG-F)"/>
    <s v="US10TN2002"/>
    <m/>
    <b v="1"/>
    <x v="1"/>
    <x v="1"/>
    <d v="2026-02-12T00:00:00"/>
    <m/>
    <m/>
    <x v="1"/>
    <n v="15"/>
    <s v="Donna Mae Melarpis"/>
    <m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15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1"/>
    <n v="15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10483 SLS GSA"/>
    <s v="L000013422"/>
    <s v="L00001342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1019903LW Field force general"/>
    <s v="L000013980"/>
    <s v="L000013980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101MS1201 Lab Water regional"/>
    <s v="L000013980"/>
    <s v="L000013980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1049903LW Field force general"/>
    <s v="L000013980"/>
    <s v="L000013980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1049901LW Cost center variances"/>
    <s v="L000013980"/>
    <s v="L000013980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104001111 LS Customer Service China"/>
    <s v="L000008324"/>
    <s v="L000008324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2125R03257 Res Sols Innovation Mgmt"/>
    <s v="L000005441"/>
    <s v="L000005441"/>
    <s v="LFF (MDG-F)"/>
    <s v="2125R03257"/>
    <m/>
    <b v="1"/>
    <x v="2"/>
    <x v="1"/>
    <d v="2026-02-12T00:00:00"/>
    <m/>
    <m/>
    <x v="1"/>
    <n v="15"/>
    <s v="Ruby Grace Garcia"/>
    <m/>
  </r>
  <r>
    <x v="524"/>
    <x v="0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MX10314100 Sales Academia"/>
    <s v="L000013989"/>
    <s v="L00001398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45.5143 SFDC PMO"/>
    <s v="L000014003"/>
    <s v="L000014003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75.5143 SFDC PMO"/>
    <s v="L000014003"/>
    <s v="L000014003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2063C06207 IV Diag Mfg Sales-CA"/>
    <s v="L000013992"/>
    <s v="L000013992"/>
    <s v="LFF (MDG-F)"/>
    <s v="2063C06207"/>
    <m/>
    <b v="1"/>
    <x v="2"/>
    <x v="1"/>
    <d v="2026-02-12T00:00:00"/>
    <m/>
    <m/>
    <x v="1"/>
    <n v="15"/>
    <s v="Ruby Grace Garcia"/>
    <m/>
  </r>
  <r>
    <x v="524"/>
    <x v="0"/>
    <x v="2"/>
    <s v="CLFF_7210$$$2063C05013 WW Diag Selling excl Asia Pacific"/>
    <s v="L000013992"/>
    <s v="L000013992"/>
    <s v="LFF (MDG-F)"/>
    <s v="2063C05013"/>
    <m/>
    <b v="1"/>
    <x v="2"/>
    <x v="1"/>
    <d v="2026-02-12T00:00:00"/>
    <m/>
    <m/>
    <x v="1"/>
    <n v="15"/>
    <s v="Ruby Grace Garcia"/>
    <m/>
  </r>
  <r>
    <x v="524"/>
    <x v="0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203001113 AS LW R&amp;D"/>
    <s v="L000013781"/>
    <s v="L000013781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2025C00000 AS CaSE - Commercial performance"/>
    <s v="L000014000"/>
    <s v="L000014000"/>
    <s v="LFF (MDG-F)"/>
    <s v="2025C00000"/>
    <m/>
    <b v="1"/>
    <x v="2"/>
    <x v="1"/>
    <d v="2026-02-12T00:00:00"/>
    <m/>
    <m/>
    <x v="1"/>
    <n v="15"/>
    <s v="Ruby Grace Garcia"/>
    <m/>
  </r>
  <r>
    <x v="524"/>
    <x v="0"/>
    <x v="2"/>
    <s v="CLFF_7210$$$2034C0000A DiS Commercial Excellence"/>
    <s v="L000014003"/>
    <s v="L000014003"/>
    <s v="LFF (MDG-F)"/>
    <s v="2034C0000A"/>
    <m/>
    <b v="1"/>
    <x v="2"/>
    <x v="1"/>
    <d v="2026-02-12T00:00:00"/>
    <m/>
    <m/>
    <x v="1"/>
    <n v="15"/>
    <s v="Ruby Grace Garcia"/>
    <m/>
  </r>
  <r>
    <x v="524"/>
    <x v="0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BR10001112 AS CRM Excellence"/>
    <s v="L000014003"/>
    <s v="L000014003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EU_1000DE40657586 DxRM EMEA Central South"/>
    <s v="L000013993"/>
    <s v="L000013993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45.LLPD SLS PD PM Biology"/>
    <s v="L000013187"/>
    <s v="L000013187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45.NLBA SLS BA Molecular Materials"/>
    <s v="L000013187"/>
    <s v="L000013187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45.NLL5 SLS L5 Stains &amp; Dyes"/>
    <s v="L000013187"/>
    <s v="L000013187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68.LLPD SLS PD PM Biology"/>
    <s v="L000013187"/>
    <s v="L000013187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75.LLPD SLS PD PM Biology"/>
    <s v="L000013187"/>
    <s v="L000013187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75.NLCM SLS CM Cell Marque"/>
    <s v="L000013187"/>
    <s v="L000013187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1756CS7119 AS - APPLIED GSA PMO"/>
    <s v="L000013521"/>
    <s v="L000013521"/>
    <s v="LFF (MDG-F)"/>
    <s v="1756CS7119"/>
    <m/>
    <b v="1"/>
    <x v="2"/>
    <x v="1"/>
    <d v="2026-02-12T00:00:00"/>
    <m/>
    <m/>
    <x v="1"/>
    <n v="15"/>
    <s v="Ruby Grace Garcia"/>
    <m/>
  </r>
  <r>
    <x v="524"/>
    <x v="0"/>
    <x v="2"/>
    <s v="CPHOENX_01010000691201 Head of GSA Services"/>
    <s v="L000013521"/>
    <s v="L000013521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1756C07580 UK RE SFE &amp; CRM"/>
    <s v="L000013521"/>
    <s v="L000013521"/>
    <s v="LFF (MDG-F)"/>
    <s v="1756C07580"/>
    <m/>
    <b v="1"/>
    <x v="2"/>
    <x v="1"/>
    <d v="2026-02-12T00:00:00"/>
    <m/>
    <m/>
    <x v="1"/>
    <n v="15"/>
    <s v="Ruby Grace Garcia"/>
    <m/>
  </r>
  <r>
    <x v="524"/>
    <x v="0"/>
    <x v="2"/>
    <s v="CNOW_7210$$$0000058554 Customer Excellence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58687 Customer Excellence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58704 Customer Excellence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AR10220004 Customer Excellence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AR10220007 Internal Sales MM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BR10702020 Back Office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CO10100210 Customer Excellence (COL)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GT10GT7Q14 Sales Tier 2 (GUA)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MX10315030 CUSTOMER SERVICE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LA_1000PE10646000 Customer Excellence"/>
    <s v="L000011809"/>
    <s v="L00001180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AUS0$$$0000091932 Bad debt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ROW$$$$0000091825 Bad debt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1756C07349 Customer Process Excellence UK"/>
    <s v="L000011656"/>
    <s v="L000011656"/>
    <s v="LFF (MDG-F)"/>
    <s v="1756C07349"/>
    <m/>
    <b v="1"/>
    <x v="2"/>
    <x v="1"/>
    <d v="2026-02-12T00:00:00"/>
    <m/>
    <m/>
    <x v="1"/>
    <n v="15"/>
    <s v="Ruby Grace Garcia"/>
    <m/>
  </r>
  <r>
    <x v="524"/>
    <x v="0"/>
    <x v="2"/>
    <s v="CLFF_7210$$$1919C05632 RA-WE-Mkt Serv"/>
    <s v="L000011656"/>
    <s v="L000011656"/>
    <s v="LFF (MDG-F)"/>
    <s v="1919C05632"/>
    <m/>
    <b v="1"/>
    <x v="2"/>
    <x v="1"/>
    <d v="2026-02-12T00:00:00"/>
    <m/>
    <m/>
    <x v="1"/>
    <n v="15"/>
    <s v="Ruby Grace Garcia"/>
    <m/>
  </r>
  <r>
    <x v="524"/>
    <x v="0"/>
    <x v="2"/>
    <s v="CLFF_7210$$$2034C05319 RA-WE-Mkt Serv"/>
    <s v="L000011656"/>
    <s v="L000011656"/>
    <s v="LFF (MDG-F)"/>
    <s v="2034C05319"/>
    <m/>
    <b v="1"/>
    <x v="2"/>
    <x v="1"/>
    <d v="2026-02-12T00:00:00"/>
    <m/>
    <m/>
    <x v="1"/>
    <n v="15"/>
    <s v="Ruby Grace Garcia"/>
    <m/>
  </r>
  <r>
    <x v="524"/>
    <x v="0"/>
    <x v="2"/>
    <s v="CLFF_7210$$$2025C01002 CustExceA"/>
    <s v="L000011656"/>
    <s v="L000011656"/>
    <s v="LFF (MDG-F)"/>
    <s v="2025C01002"/>
    <m/>
    <b v="1"/>
    <x v="2"/>
    <x v="1"/>
    <d v="2026-02-12T00:00:00"/>
    <m/>
    <m/>
    <x v="1"/>
    <n v="15"/>
    <s v="Ruby Grace Garcia"/>
    <m/>
  </r>
  <r>
    <x v="524"/>
    <x v="0"/>
    <x v="2"/>
    <s v="CLFF_7210$$$2025C03628 IT - C Collection - Customer Care"/>
    <s v="L000011656"/>
    <s v="L000011656"/>
    <s v="LFF (MDG-F)"/>
    <s v="2025C03628"/>
    <m/>
    <b v="1"/>
    <x v="2"/>
    <x v="1"/>
    <d v="2026-02-12T00:00:00"/>
    <m/>
    <m/>
    <x v="1"/>
    <n v="15"/>
    <s v="Ruby Grace Garcia"/>
    <m/>
  </r>
  <r>
    <x v="524"/>
    <x v="0"/>
    <x v="2"/>
    <s v="CLFF_7210$$$2032C04734 Cash Collection CE WE"/>
    <s v="L000011656"/>
    <s v="L000011656"/>
    <s v="LFF (MDG-F)"/>
    <s v="2032C04734"/>
    <m/>
    <b v="1"/>
    <x v="2"/>
    <x v="1"/>
    <d v="2026-02-12T00:00:00"/>
    <m/>
    <m/>
    <x v="1"/>
    <n v="15"/>
    <s v="Ruby Grace Garcia"/>
    <m/>
  </r>
  <r>
    <x v="524"/>
    <x v="0"/>
    <x v="2"/>
    <s v="CLFF_7210$$$2034C05329 Cash Collection CE WE"/>
    <s v="L000011656"/>
    <s v="L000011656"/>
    <s v="LFF (MDG-F)"/>
    <s v="2034C05329"/>
    <m/>
    <b v="1"/>
    <x v="2"/>
    <x v="1"/>
    <d v="2026-02-12T00:00:00"/>
    <m/>
    <m/>
    <x v="1"/>
    <n v="15"/>
    <s v="Ruby Grace Garcia"/>
    <m/>
  </r>
  <r>
    <x v="524"/>
    <x v="0"/>
    <x v="2"/>
    <s v="CNOW_7210$$$0000015030 Cash Collection CE WE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51597 Cash Collection CE WE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EU_1000NL40CS1002 CS Credit Mgt"/>
    <s v="L000013526"/>
    <s v="L00001352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1756C07148 Centralized UK"/>
    <s v="L000011656"/>
    <s v="L000011656"/>
    <s v="LFF (MDG-F)"/>
    <s v="1756C07148"/>
    <m/>
    <b v="1"/>
    <x v="2"/>
    <x v="1"/>
    <d v="2026-02-12T00:00:00"/>
    <m/>
    <m/>
    <x v="1"/>
    <n v="15"/>
    <s v="Ruby Grace Garcia"/>
    <m/>
  </r>
  <r>
    <x v="524"/>
    <x v="0"/>
    <x v="2"/>
    <s v="CLFF_7210$$$2012C00905 RA-WE-CE"/>
    <s v="L000011656"/>
    <s v="L000011656"/>
    <s v="LFF (MDG-F)"/>
    <s v="2012C00905"/>
    <m/>
    <b v="1"/>
    <x v="2"/>
    <x v="1"/>
    <d v="2026-02-12T00:00:00"/>
    <m/>
    <m/>
    <x v="1"/>
    <n v="15"/>
    <s v="Ruby Grace Garcia"/>
    <m/>
  </r>
  <r>
    <x v="524"/>
    <x v="0"/>
    <x v="2"/>
    <s v="CLFF_7210$$$2034C01305 Centralized SP"/>
    <s v="L000011656"/>
    <s v="L000011656"/>
    <s v="LFF (MDG-F)"/>
    <s v="2034C01305"/>
    <m/>
    <b v="1"/>
    <x v="2"/>
    <x v="1"/>
    <d v="2026-02-12T00:00:00"/>
    <m/>
    <m/>
    <x v="1"/>
    <n v="15"/>
    <s v="Ruby Grace Garcia"/>
    <m/>
  </r>
  <r>
    <x v="524"/>
    <x v="0"/>
    <x v="2"/>
    <s v="CNOW_7210$$$0000015980 Centralized Functions Cex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57330 UK Customer Service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45.5729 SLS Customer Excellence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45.9624 LS-LWC-S Customer Service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PHOENX_01010000660700 Customer Excellence LabAm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PHOENX_01010000691200 MM-Lab EMEA Sales Support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EU_1000NL40CS1001 CS WEST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IPHOENX_000400764128 101IC1500SE3121050000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1756C00015 Tender Management UK"/>
    <s v="L000011656"/>
    <s v="L000011656"/>
    <s v="LFF (MDG-F)"/>
    <s v="1756C00015"/>
    <m/>
    <b v="1"/>
    <x v="2"/>
    <x v="1"/>
    <d v="2026-02-12T00:00:00"/>
    <m/>
    <m/>
    <x v="1"/>
    <n v="15"/>
    <s v="Ruby Grace Garcia"/>
    <m/>
  </r>
  <r>
    <x v="524"/>
    <x v="0"/>
    <x v="2"/>
    <s v="CLFF_7210$$$2025C01305 Centralized IT"/>
    <s v="L000011656"/>
    <s v="L000011656"/>
    <s v="LFF (MDG-F)"/>
    <s v="2025C01305"/>
    <m/>
    <b v="1"/>
    <x v="2"/>
    <x v="1"/>
    <d v="2026-02-12T00:00:00"/>
    <m/>
    <m/>
    <x v="1"/>
    <n v="15"/>
    <s v="Ruby Grace Garcia"/>
    <m/>
  </r>
  <r>
    <x v="524"/>
    <x v="0"/>
    <x v="2"/>
    <s v="CLFF_7210$$$2034C00009 Tender Management ES"/>
    <s v="L000011656"/>
    <s v="L000011656"/>
    <s v="LFF (MDG-F)"/>
    <s v="2034C00009"/>
    <m/>
    <b v="1"/>
    <x v="2"/>
    <x v="1"/>
    <d v="2026-02-12T00:00:00"/>
    <m/>
    <m/>
    <x v="1"/>
    <n v="15"/>
    <s v="Ruby Grace Garcia"/>
    <m/>
  </r>
  <r>
    <x v="524"/>
    <x v="0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45.9159 Tender Management FR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2012C00003 Customer Service Nordics"/>
    <s v="L000011656"/>
    <s v="L000011656"/>
    <s v="LFF (MDG-F)"/>
    <s v="2012C00003"/>
    <m/>
    <b v="1"/>
    <x v="2"/>
    <x v="1"/>
    <d v="2026-02-12T00:00:00"/>
    <m/>
    <m/>
    <x v="1"/>
    <n v="15"/>
    <s v="Ruby Grace Garcia"/>
    <m/>
  </r>
  <r>
    <x v="524"/>
    <x v="0"/>
    <x v="2"/>
    <s v="CLFF_7210$$$1756C07330 Customer Services"/>
    <s v="L000011656"/>
    <s v="L000011656"/>
    <s v="LFF (MDG-F)"/>
    <s v="1756C07330"/>
    <m/>
    <b v="1"/>
    <x v="2"/>
    <x v="1"/>
    <d v="2026-02-12T00:00:00"/>
    <m/>
    <m/>
    <x v="1"/>
    <n v="15"/>
    <s v="Ruby Grace Garcia"/>
    <m/>
  </r>
  <r>
    <x v="524"/>
    <x v="0"/>
    <x v="2"/>
    <s v="CLFF_7210$$$2013C00002 CS Nordics"/>
    <s v="L000011656"/>
    <s v="L000011656"/>
    <s v="LFF (MDG-F)"/>
    <s v="2013C00002"/>
    <m/>
    <b v="1"/>
    <x v="2"/>
    <x v="1"/>
    <d v="2026-02-12T00:00:00"/>
    <m/>
    <m/>
    <x v="1"/>
    <n v="15"/>
    <s v="Ruby Grace Garcia"/>
    <m/>
  </r>
  <r>
    <x v="524"/>
    <x v="0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EU_1000NL40MS1170 RE WE CEX Sales support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TEMPEU_1000DE40001111 PS innovation office"/>
    <s v="L000014056"/>
    <s v="L0000140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75.6637 6637 PS innovation office"/>
    <s v="L000014051"/>
    <s v="L000014051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2025C0000C PS GSA Innovation Solutions"/>
    <s v="L000013521"/>
    <s v="L000013521"/>
    <s v="LFF (MDG-F)"/>
    <s v="2025C0000C"/>
    <m/>
    <b v="1"/>
    <x v="2"/>
    <x v="1"/>
    <d v="2026-02-12T00:00:00"/>
    <m/>
    <m/>
    <x v="1"/>
    <n v="15"/>
    <s v="Ruby Grace Garcia"/>
    <m/>
  </r>
  <r>
    <x v="524"/>
    <x v="0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2102C00000 PS Upstream Portfolio Operations"/>
    <s v="L000013143"/>
    <s v="L000013143"/>
    <s v="LFF (MDG-F)"/>
    <s v="2102C00000"/>
    <m/>
    <b v="1"/>
    <x v="2"/>
    <x v="1"/>
    <d v="2026-02-12T00:00:00"/>
    <m/>
    <m/>
    <x v="1"/>
    <n v="15"/>
    <s v="Ruby Grace Garcia"/>
    <m/>
  </r>
  <r>
    <x v="524"/>
    <x v="0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SCALA_1042$SFDC R&amp;A SFDC Transformation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6203500908 SFDC Regional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7001184361 MESI LS-ORD &amp; SCM"/>
    <s v="L000008442"/>
    <s v="L00000844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EMERAL_70007001184362 MESI LS-FF SALES SUPPORT"/>
    <s v="L000008442"/>
    <s v="L00000844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LFF_7210$$$2128C00020 SG RE CSS Expenses"/>
    <s v="L000008442"/>
    <s v="L000008442"/>
    <s v="LFF (MDG-F)"/>
    <s v="2128C00020"/>
    <m/>
    <b v="1"/>
    <x v="2"/>
    <x v="1"/>
    <d v="2026-02-12T00:00:00"/>
    <m/>
    <m/>
    <x v="1"/>
    <n v="15"/>
    <s v="Ruby Grace Garcia"/>
    <m/>
  </r>
  <r>
    <x v="524"/>
    <x v="0"/>
    <x v="2"/>
    <s v="CLFF_7210$$$2128C00023 SG - RS - CS"/>
    <s v="L000008442"/>
    <s v="L000008442"/>
    <s v="LFF (MDG-F)"/>
    <s v="2128C00023"/>
    <m/>
    <b v="1"/>
    <x v="2"/>
    <x v="1"/>
    <d v="2026-02-12T00:00:00"/>
    <m/>
    <m/>
    <x v="1"/>
    <n v="15"/>
    <s v="Ruby Grace Garcia"/>
    <m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15"/>
    <s v="Ruby Grace Garcia"/>
    <m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15"/>
    <s v="Ruby Grace Garcia"/>
    <m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15"/>
    <s v="Ruby Grace Garcia"/>
    <m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15"/>
    <s v="Ruby Grace Garcia"/>
    <m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15"/>
    <s v="Ruby Grace Garcia"/>
    <m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15"/>
    <s v="Ruby Grace Garcia"/>
    <m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15"/>
    <s v="Ruby Grace Garcia"/>
    <m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15"/>
    <s v="Ruby Grace Garcia"/>
    <m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15"/>
    <s v="Ruby Grace Garcia"/>
    <m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15"/>
    <s v="Ruby Grace Garcia"/>
    <m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15"/>
    <s v="Ruby Grace Garcia"/>
    <m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15"/>
    <s v="Ruby Grace Garcia"/>
    <m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15"/>
    <s v="Ruby Grace Garcia"/>
    <m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15"/>
    <s v="Ruby Grace Garcia"/>
    <m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15"/>
    <s v="Ruby Grace Garcia"/>
    <m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15"/>
    <s v="Ruby Grace Garcia"/>
    <m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15"/>
    <s v="Ruby Grace Garcia"/>
    <m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15"/>
    <s v="Ruby Grace Garcia"/>
    <m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15"/>
    <s v="Ruby Grace Garcia"/>
    <m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15"/>
    <s v="Ruby Grace Garcia"/>
    <m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15"/>
    <s v="Ruby Grace Garcia"/>
    <m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15"/>
    <s v="Ruby Grace Garcia"/>
    <m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15"/>
    <s v="Ruby Grace Garcia"/>
    <m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15"/>
    <s v="Ruby Grace Garcia"/>
    <m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15"/>
    <s v="Ruby Grace Garcia"/>
    <m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15"/>
    <s v="Ruby Grace Garcia"/>
    <m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15"/>
    <s v="Ruby Grace Garcia"/>
    <m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15"/>
    <s v="Ruby Grace Garcia"/>
    <m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15"/>
    <s v="Ruby Grace Garcia"/>
    <m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15"/>
    <s v="Ruby Grace Garcia"/>
    <m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15"/>
    <s v="Ruby Grace Garcia"/>
    <m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15"/>
    <s v="Ruby Grace Garcia"/>
    <m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15"/>
    <s v="Ruby Grace Garcia"/>
    <m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15"/>
    <s v="Ruby Grace Garcia"/>
    <m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15"/>
    <s v="Ruby Grace Garcia"/>
    <m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15"/>
    <s v="Ruby Grace Garcia"/>
    <m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15"/>
    <s v="Ruby Grace Garcia"/>
    <m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15"/>
    <s v="Ruby Grace Garcia"/>
    <m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15"/>
    <s v="Ruby Grace Garcia"/>
    <m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15"/>
    <s v="Ruby Grace Garcia"/>
    <m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15"/>
    <s v="Ruby Grace Garcia"/>
    <m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15"/>
    <s v="Ruby Grace Garcia"/>
    <m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15"/>
    <s v="Ruby Grace Garcia"/>
    <m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15"/>
    <s v="Ruby Grace Garcia"/>
    <m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15"/>
    <s v="Ruby Grace Garcia"/>
    <m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15"/>
    <s v="Ruby Grace Garcia"/>
    <m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15"/>
    <s v="Ruby Grace Garcia"/>
    <m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15"/>
    <s v="Ruby Grace Garcia"/>
    <m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15"/>
    <s v="Ruby Grace Garcia"/>
    <m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15"/>
    <s v="Ruby Grace Garcia"/>
    <m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15"/>
    <s v="Ruby Grace Garcia"/>
    <m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15"/>
    <s v="Ruby Grace Garcia"/>
    <m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15"/>
    <s v="Ruby Grace Garcia"/>
    <m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15"/>
    <s v="Ruby Grace Garcia"/>
    <m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15"/>
    <s v="Ruby Grace Garcia"/>
    <m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15"/>
    <s v="Ruby Grace Garcia"/>
    <m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15"/>
    <s v="Ruby Grace Garcia"/>
    <m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15"/>
    <s v="Ruby Grace Garcia"/>
    <m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15"/>
    <s v="Ruby Grace Garcia"/>
    <m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15"/>
    <s v="Ruby Grace Garcia"/>
    <m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15"/>
    <s v="Ruby Grace Garcia"/>
    <m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15"/>
    <s v="Ruby Grace Garcia"/>
    <m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15"/>
    <s v="Ruby Grace Garcia"/>
    <m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15"/>
    <s v="Ruby Grace Garcia"/>
    <m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15"/>
    <s v="Ruby Grace Garcia"/>
    <m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15"/>
    <s v="Ruby Grace Garcia"/>
    <m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15"/>
    <s v="Ruby Grace Garcia"/>
    <m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15"/>
    <s v="Ruby Grace Garcia"/>
    <m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15"/>
    <s v="Ruby Grace Garcia"/>
    <m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15"/>
    <s v="Ruby Grace Garcia"/>
    <m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15"/>
    <s v="Ruby Grace Garcia"/>
    <m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15"/>
    <s v="Ruby Grace Garcia"/>
    <m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15"/>
    <s v="Ruby Grace Garcia"/>
    <m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15"/>
    <s v="Ruby Grace Garcia"/>
    <m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15"/>
    <s v="Ruby Grace Garcia"/>
    <m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15"/>
    <s v="Ruby Grace Garcia"/>
    <m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15"/>
    <s v="Ruby Grace Garcia"/>
    <m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15"/>
    <s v="Ruby Grace Garcia"/>
    <m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15"/>
    <s v="Ruby Grace Garcia"/>
    <m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15"/>
    <s v="Ruby Grace Garcia"/>
    <m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15"/>
    <s v="Ruby Grace Garcia"/>
    <m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15"/>
    <s v="Ruby Grace Garcia"/>
    <m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15"/>
    <s v="Ruby Grace Garcia"/>
    <m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15"/>
    <s v="Ruby Grace Garcia"/>
    <m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15"/>
    <s v="Ruby Grace Garcia"/>
    <m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15"/>
    <s v="Ruby Grace Garcia"/>
    <m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15"/>
    <s v="Ruby Grace Garcia"/>
    <m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15"/>
    <s v="Ruby Grace Garcia"/>
    <m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15"/>
    <s v="Ruby Grace Garcia"/>
    <m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15"/>
    <s v="Ruby Grace Garcia"/>
    <m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15"/>
    <s v="Ruby Grace Garcia"/>
    <m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15"/>
    <s v="Ruby Grace Garcia"/>
    <m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15"/>
    <s v="Ruby Grace Garcia"/>
    <m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15"/>
    <s v="Ruby Grace Garcia"/>
    <m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15"/>
    <s v="Ruby Grace Garcia"/>
    <m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15"/>
    <s v="Ruby Grace Garcia"/>
    <m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15"/>
    <s v="Ruby Grace Garcia"/>
    <m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15"/>
    <s v="Ruby Grace Garcia"/>
    <m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15"/>
    <s v="Ruby Grace Garcia"/>
    <m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15"/>
    <s v="Ruby Grace Garcia"/>
    <m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15"/>
    <s v="Ruby Grace Garcia"/>
    <m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15"/>
    <s v="Ruby Grace Garcia"/>
    <m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15"/>
    <s v="Ruby Grace Garcia"/>
    <m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15"/>
    <s v="Ruby Grace Garcia"/>
    <m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15"/>
    <s v="Ruby Grace Garcia"/>
    <m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15"/>
    <s v="Ruby Grace Garcia"/>
    <m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15"/>
    <s v="Ruby Grace Garcia"/>
    <m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15"/>
    <s v="Ruby Grace Garcia"/>
    <m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15"/>
    <s v="Ruby Grace Garcia"/>
    <m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15"/>
    <s v="Ruby Grace Garcia"/>
    <m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15"/>
    <s v="Ruby Grace Garcia"/>
    <m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15"/>
    <s v="Ruby Grace Garcia"/>
    <m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15"/>
    <s v="Ruby Grace Garcia"/>
    <m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15"/>
    <s v="Ruby Grace Garcia"/>
    <m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15"/>
    <s v="Ruby Grace Garcia"/>
    <m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15"/>
    <s v="Ruby Grace Garcia"/>
    <m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15"/>
    <s v="Ruby Grace Garcia"/>
    <m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15"/>
    <s v="Ruby Grace Garcia"/>
    <m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15"/>
    <s v="Ruby Grace Garcia"/>
    <m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15"/>
    <s v="Ruby Grace Garcia"/>
    <m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15"/>
    <s v="Ruby Grace Garcia"/>
    <m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15"/>
    <s v="Ruby Grace Garcia"/>
    <m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15"/>
    <s v="Ruby Grace Garcia"/>
    <m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15"/>
    <s v="Ruby Grace Garcia"/>
    <m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15"/>
    <s v="Ruby Grace Garcia"/>
    <m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15"/>
    <s v="Ruby Grace Garcia"/>
    <m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15"/>
    <s v="Ruby Grace Garcia"/>
    <m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15"/>
    <s v="Ruby Grace Garcia"/>
    <m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15"/>
    <s v="Ruby Grace Garcia"/>
    <m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15"/>
    <s v="Ruby Grace Garcia"/>
    <m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15"/>
    <s v="Ruby Grace Garcia"/>
    <m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15"/>
    <s v="Ruby Grace Garcia"/>
    <m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15"/>
    <s v="Ruby Grace Garcia"/>
    <m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15"/>
    <s v="Ruby Grace Garcia"/>
    <m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15"/>
    <s v="Ruby Grace Garcia"/>
    <m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15"/>
    <s v="Ruby Grace Garcia"/>
    <m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15"/>
    <s v="Ruby Grace Garcia"/>
    <m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15"/>
    <s v="Ruby Grace Garcia"/>
    <m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15"/>
    <s v="Ruby Grace Garcia"/>
    <m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15"/>
    <s v="Ruby Grace Garcia"/>
    <m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15"/>
    <s v="Ruby Grace Garcia"/>
    <m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15"/>
    <s v="Ruby Grace Garcia"/>
    <m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15"/>
    <s v="Ruby Grace Garcia"/>
    <m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15"/>
    <s v="Ruby Grace Garcia"/>
    <m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15"/>
    <s v="Ruby Grace Garcia"/>
    <m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15"/>
    <s v="Ruby Grace Garcia"/>
    <m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15"/>
    <s v="Ruby Grace Garcia"/>
    <m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15"/>
    <s v="Ruby Grace Garcia"/>
    <m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15"/>
    <s v="Ruby Grace Garcia"/>
    <m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15"/>
    <s v="Ruby Grace Garcia"/>
    <m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15"/>
    <s v="Ruby Grace Garcia"/>
    <m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15"/>
    <s v="Ruby Grace Garcia"/>
    <m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15"/>
    <s v="Ruby Grace Garcia"/>
    <m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15"/>
    <s v="Ruby Grace Garcia"/>
    <m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15"/>
    <s v="Ruby Grace Garcia"/>
    <m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15"/>
    <s v="Ruby Grace Garcia"/>
    <m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15"/>
    <s v="Ruby Grace Garcia"/>
    <m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15"/>
    <s v="Ruby Grace Garcia"/>
    <m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15"/>
    <s v="Ruby Grace Garcia"/>
    <m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15"/>
    <s v="Ruby Grace Garcia"/>
    <m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15"/>
    <s v="Ruby Grace Garcia"/>
    <m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15"/>
    <s v="Ruby Grace Garcia"/>
    <m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15"/>
    <s v="Ruby Grace Garcia"/>
    <m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15"/>
    <s v="Ruby Grace Garcia"/>
    <m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15"/>
    <s v="Ruby Grace Garcia"/>
    <m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15"/>
    <s v="Ruby Grace Garcia"/>
    <m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15"/>
    <s v="Ruby Grace Garcia"/>
    <m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15"/>
    <s v="Ruby Grace Garcia"/>
    <m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15"/>
    <s v="Ruby Grace Garcia"/>
    <m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15"/>
    <s v="Ruby Grace Garcia"/>
    <m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15"/>
    <s v="Ruby Grace Garcia"/>
    <m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15"/>
    <s v="Ruby Grace Garcia"/>
    <m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15"/>
    <s v="Ruby Grace Garcia"/>
    <m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15"/>
    <s v="Ruby Grace Garcia"/>
    <m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15"/>
    <s v="Ruby Grace Garcia"/>
    <m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15"/>
    <s v="Ruby Grace Garcia"/>
    <m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15"/>
    <s v="Ruby Grace Garcia"/>
    <m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15"/>
    <s v="Ruby Grace Garcia"/>
    <m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15"/>
    <s v="Ruby Grace Garcia"/>
    <m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15"/>
    <s v="Ruby Grace Garcia"/>
    <m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15"/>
    <s v="Ruby Grace Garcia"/>
    <m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15"/>
    <s v="Ruby Grace Garcia"/>
    <m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15"/>
    <s v="Ruby Grace Garcia"/>
    <m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15"/>
    <s v="Ruby Grace Garcia"/>
    <m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15"/>
    <s v="Ruby Grace Garcia"/>
    <m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15"/>
    <s v="Ruby Grace Garcia"/>
    <m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15"/>
    <s v="Ruby Grace Garcia"/>
    <m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15"/>
    <s v="Ruby Grace Garcia"/>
    <m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15"/>
    <s v="Ruby Grace Garcia"/>
    <m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15"/>
    <s v="Ruby Grace Garcia"/>
    <m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15"/>
    <s v="Ruby Grace Garcia"/>
    <m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15"/>
    <s v="Ruby Grace Garcia"/>
    <m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15"/>
    <s v="Ruby Grace Garcia"/>
    <m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15"/>
    <s v="Ruby Grace Garcia"/>
    <m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15"/>
    <s v="Ruby Grace Garcia"/>
    <m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15"/>
    <s v="Ruby Grace Garcia"/>
    <m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15"/>
    <s v="Ruby Grace Garcia"/>
    <m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15"/>
    <s v="Ruby Grace Garcia"/>
    <m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15"/>
    <s v="Ruby Grace Garcia"/>
    <m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15"/>
    <s v="Ruby Grace Garcia"/>
    <m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15"/>
    <s v="Ruby Grace Garcia"/>
    <m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15"/>
    <s v="Ruby Grace Garcia"/>
    <m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15"/>
    <s v="Ruby Grace Garcia"/>
    <m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15"/>
    <s v="Ruby Grace Garcia"/>
    <m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15"/>
    <s v="Ruby Grace Garcia"/>
    <m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15"/>
    <s v="Ruby Grace Garcia"/>
    <m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15"/>
    <s v="Ruby Grace Garcia"/>
    <m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15"/>
    <s v="Ruby Grace Garcia"/>
    <m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15"/>
    <s v="Ruby Grace Garcia"/>
    <m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15"/>
    <s v="Ruby Grace Garcia"/>
    <m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15"/>
    <s v="Ruby Grace Garcia"/>
    <m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15"/>
    <s v="Ruby Grace Garcia"/>
    <m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15"/>
    <s v="Ruby Grace Garcia"/>
    <m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15"/>
    <s v="Ruby Grace Garcia"/>
    <m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15"/>
    <s v="Ruby Grace Garcia"/>
    <m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15"/>
    <s v="Ruby Grace Garcia"/>
    <m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15"/>
    <s v="Ruby Grace Garcia"/>
    <m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15"/>
    <s v="Ruby Grace Garcia"/>
    <m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15"/>
    <s v="Ruby Grace Garcia"/>
    <m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15"/>
    <s v="Ruby Grace Garcia"/>
    <m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15"/>
    <s v="Ruby Grace Garcia"/>
    <m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15"/>
    <s v="Ruby Grace Garcia"/>
    <m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15"/>
    <s v="Ruby Grace Garcia"/>
    <m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15"/>
    <s v="Ruby Grace Garcia"/>
    <m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15"/>
    <s v="Ruby Grace Garcia"/>
    <m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15"/>
    <s v="Ruby Grace Garcia"/>
    <m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15"/>
    <s v="Ruby Grace Garcia"/>
    <m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15"/>
    <s v="Ruby Grace Garcia"/>
    <m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15"/>
    <s v="Ruby Grace Garcia"/>
    <m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15"/>
    <s v="Ruby Grace Garcia"/>
    <m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15"/>
    <s v="Ruby Grace Garcia"/>
    <m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15"/>
    <s v="Ruby Grace Garcia"/>
    <m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15"/>
    <s v="Ruby Grace Garcia"/>
    <m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15"/>
    <s v="Ruby Grace Garcia"/>
    <m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15"/>
    <s v="Ruby Grace Garcia"/>
    <m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15"/>
    <s v="Ruby Grace Garcia"/>
    <m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15"/>
    <s v="Ruby Grace Garcia"/>
    <m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15"/>
    <s v="Ruby Grace Garcia"/>
    <m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15"/>
    <s v="Ruby Grace Garcia"/>
    <m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15"/>
    <s v="Ruby Grace Garcia"/>
    <m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15"/>
    <s v="Ruby Grace Garcia"/>
    <m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15"/>
    <s v="Ruby Grace Garcia"/>
    <m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15"/>
    <s v="Ruby Grace Garcia"/>
    <m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15"/>
    <s v="Ruby Grace Garcia"/>
    <m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15"/>
    <s v="Ruby Grace Garcia"/>
    <m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15"/>
    <s v="Ruby Grace Garcia"/>
    <m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15"/>
    <s v="Ruby Grace Garcia"/>
    <m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15"/>
    <s v="Ruby Grace Garcia"/>
    <m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15"/>
    <s v="Ruby Grace Garcia"/>
    <m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15"/>
    <s v="Ruby Grace Garcia"/>
    <m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15"/>
    <s v="Ruby Grace Garcia"/>
    <m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15"/>
    <s v="Ruby Grace Garcia"/>
    <m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15"/>
    <s v="Ruby Grace Garcia"/>
    <m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15"/>
    <s v="Ruby Grace Garcia"/>
    <m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15"/>
    <s v="Ruby Grace Garcia"/>
    <m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15"/>
    <s v="Ruby Grace Garcia"/>
    <m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15"/>
    <s v="Ruby Grace Garcia"/>
    <m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15"/>
    <s v="Ruby Grace Garcia"/>
    <m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15"/>
    <s v="Ruby Grace Garcia"/>
    <m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15"/>
    <s v="Ruby Grace Garcia"/>
    <m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15"/>
    <s v="Ruby Grace Garcia"/>
    <m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15"/>
    <s v="Ruby Grace Garcia"/>
    <m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15"/>
    <s v="Ruby Grace Garcia"/>
    <m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15"/>
    <s v="Ruby Grace Garcia"/>
    <m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15"/>
    <s v="Ruby Grace Garcia"/>
    <m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15"/>
    <s v="Ruby Grace Garcia"/>
    <m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15"/>
    <s v="Ruby Grace Garcia"/>
    <m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15"/>
    <s v="Ruby Grace Garcia"/>
    <m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15"/>
    <s v="Ruby Grace Garcia"/>
    <m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15"/>
    <s v="Ruby Grace Garcia"/>
    <m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15"/>
    <s v="Ruby Grace Garcia"/>
    <m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15"/>
    <s v="Ruby Grace Garcia"/>
    <m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15"/>
    <s v="Ruby Grace Garcia"/>
    <m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15"/>
    <s v="Ruby Grace Garcia"/>
    <m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15"/>
    <s v="Ruby Grace Garcia"/>
    <m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15"/>
    <s v="Ruby Grace Garcia"/>
    <m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15"/>
    <s v="Ruby Grace Garcia"/>
    <m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15"/>
    <s v="Ruby Grace Garcia"/>
    <m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15"/>
    <s v="Ruby Grace Garcia"/>
    <m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15"/>
    <s v="Ruby Grace Garcia"/>
    <m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15"/>
    <s v="Ruby Grace Garcia"/>
    <m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15"/>
    <s v="Ruby Grace Garcia"/>
    <m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15"/>
    <s v="Ruby Grace Garcia"/>
    <m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15"/>
    <s v="Ruby Grace Garcia"/>
    <m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15"/>
    <s v="Ruby Grace Garcia"/>
    <m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15"/>
    <s v="Ruby Grace Garcia"/>
    <m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15"/>
    <s v="Ruby Grace Garcia"/>
    <m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15"/>
    <s v="Ruby Grace Garcia"/>
    <m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15"/>
    <s v="Ruby Grace Garcia"/>
    <m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15"/>
    <s v="Ruby Grace Garcia"/>
    <m/>
  </r>
  <r>
    <x v="528"/>
    <x v="0"/>
    <x v="2"/>
    <s v="D30010200000000 Biochem developed kits"/>
    <s v="L000013318"/>
    <s v="L0000133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D30010400000000 Novus – Rehovot"/>
    <s v="L000013318"/>
    <s v="L000013318"/>
    <s v="Non-LFF"/>
    <s v=""/>
    <m/>
    <b v="1"/>
    <x v="2"/>
    <x v="1"/>
    <d v="2026-02-12T00:00:00"/>
    <m/>
    <m/>
    <x v="1"/>
    <n v="15"/>
    <s v="Ruby Grace Garcia"/>
    <m/>
  </r>
  <r>
    <x v="528"/>
    <x v="0"/>
    <x v="2"/>
    <s v="D30011600000000 Metabolite Platform SLS_C_141"/>
    <s v="L000013318"/>
    <s v="L000013318"/>
    <s v="Non-LFF"/>
    <s v=""/>
    <m/>
    <b v="1"/>
    <x v="2"/>
    <x v="1"/>
    <d v="2026-02-12T00:00:00"/>
    <m/>
    <m/>
    <x v="1"/>
    <n v="15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15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15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15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1"/>
    <n v="15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1"/>
    <n v="15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1"/>
    <n v="15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1"/>
    <n v="15"/>
    <s v="Daniella Sasa"/>
    <m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13"/>
    <s v="Ruby Grace Garcia"/>
    <m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13"/>
    <s v="Ruby Grace Garcia"/>
    <m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13"/>
    <s v="Ruby Grace Garcia"/>
    <m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13"/>
    <s v="Ruby Grace Garcia"/>
    <m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13"/>
    <s v="Ruby Grace Garcia"/>
    <m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13"/>
    <s v="Ruby Grace Garcia"/>
    <m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13"/>
    <s v="Ruby Grace Garcia"/>
    <m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13"/>
    <s v="Ruby Grace Garcia"/>
    <m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13"/>
    <s v="Ruby Grace Garcia"/>
    <m/>
  </r>
  <r>
    <x v="533"/>
    <x v="0"/>
    <x v="2"/>
    <s v="D30014400000000 "/>
    <s v="L000011451"/>
    <s v="L000011451"/>
    <s v="Non-LFF"/>
    <s v=""/>
    <m/>
    <b v="1"/>
    <x v="2"/>
    <x v="1"/>
    <d v="2026-02-16T00:00:00"/>
    <m/>
    <m/>
    <x v="1"/>
    <n v="13"/>
    <s v="Ruby Grace Garcia"/>
    <m/>
  </r>
  <r>
    <x v="533"/>
    <x v="0"/>
    <x v="2"/>
    <s v="D30012200000000 "/>
    <s v="L000011451"/>
    <s v="L000011451"/>
    <s v="Non-LFF"/>
    <s v=""/>
    <m/>
    <b v="1"/>
    <x v="2"/>
    <x v="1"/>
    <d v="2026-02-16T00:00:00"/>
    <m/>
    <m/>
    <x v="1"/>
    <n v="13"/>
    <s v="Ruby Grace Garcia"/>
    <m/>
  </r>
  <r>
    <x v="534"/>
    <x v="0"/>
    <x v="2"/>
    <s v="PLEAN_X310802AE5023202 MED OTHER NON R&amp;D-AE-SHARED"/>
    <s v="H000002974"/>
    <s v="H000002974"/>
    <s v="Non-LFF"/>
    <s v=""/>
    <m/>
    <b v="1"/>
    <x v="4"/>
    <x v="1"/>
    <d v="2026-02-16T00:00:00"/>
    <m/>
    <m/>
    <x v="1"/>
    <n v="13"/>
    <s v="Kristel Joyce Manalese"/>
    <m/>
  </r>
  <r>
    <x v="534"/>
    <x v="0"/>
    <x v="2"/>
    <s v="PLEAN_X310301AE5010206 SP PROM MAT-YE -DIAB"/>
    <s v="H000002963"/>
    <s v="H000002963"/>
    <s v="Non-LFF"/>
    <s v=""/>
    <m/>
    <b v="1"/>
    <x v="4"/>
    <x v="1"/>
    <d v="2026-02-16T00:00:00"/>
    <m/>
    <m/>
    <x v="1"/>
    <n v="13"/>
    <s v="Kristel Joyce Manalese"/>
    <m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13"/>
    <s v="Ysabelle Mae Daplinan"/>
    <m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13"/>
    <s v="Jojeff Tagnong"/>
    <m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13"/>
    <s v="Jojeff Tagnong"/>
    <m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13"/>
    <s v="Jojeff Tagnong"/>
    <m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13"/>
    <s v="Jojeff Tagnong"/>
    <m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13"/>
    <s v="Jojeff Tagnong"/>
    <m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13"/>
    <s v="Jojeff Tagnong"/>
    <m/>
  </r>
  <r>
    <x v="537"/>
    <x v="0"/>
    <x v="2"/>
    <s v="PLEAN_X310191EG5030247 Tepotinib Commercial-Egypt-Other marketi"/>
    <s v="H000002944"/>
    <s v="H000002944"/>
    <s v="Non-LFF"/>
    <s v=""/>
    <m/>
    <b v="1"/>
    <x v="1"/>
    <x v="1"/>
    <d v="2026-02-16T00:00:00"/>
    <m/>
    <m/>
    <x v="1"/>
    <n v="13"/>
    <s v="Daniella Sasa"/>
    <m/>
  </r>
  <r>
    <x v="538"/>
    <x v="0"/>
    <x v="2"/>
    <s v="D30012300000000 "/>
    <s v="L000011451"/>
    <s v="L000011451"/>
    <s v="Non-LFF"/>
    <s v=""/>
    <m/>
    <b v="1"/>
    <x v="2"/>
    <x v="1"/>
    <d v="2026-02-16T00:00:00"/>
    <m/>
    <m/>
    <x v="1"/>
    <n v="13"/>
    <s v="Ruby Grace Garcia"/>
    <m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13"/>
    <s v="Ruby Grace Garcia"/>
    <m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11"/>
    <s v="Elena Rasines Martin"/>
    <m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11"/>
    <s v="Elena Rasines Martin"/>
    <m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11"/>
    <s v="Gearlene Joy Valenzuela"/>
    <m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11"/>
    <s v="John Rowie Del Rosario"/>
    <m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11"/>
    <s v="John Rowie Del Rosario"/>
    <m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11"/>
    <s v="John Rowie Del Rosario"/>
    <m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11"/>
    <s v="John Rowie Del Rosario"/>
    <m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11"/>
    <s v="John Rowie Del Rosario"/>
    <m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11"/>
    <s v="John Rowie Del Rosario"/>
    <m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11"/>
    <s v="John Rowie Del Rosario"/>
    <m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11"/>
    <s v="Anna Maria Urbano"/>
    <m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11"/>
    <s v="Anna Maria Urbano"/>
    <m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11"/>
    <s v="Anna Maria Urbano"/>
    <m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11"/>
    <s v="Anna Maria Urbano"/>
    <m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11"/>
    <s v="Anna Maria Urbano"/>
    <m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11"/>
    <s v="Anna Maria Urbano"/>
    <m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11"/>
    <s v="Anna Maria Urbano"/>
    <m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11"/>
    <s v="Anna Maria Urbano"/>
    <m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11"/>
    <s v="Anna Maria Urbano"/>
    <m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11"/>
    <s v="Anna Maria Urbano"/>
    <m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11"/>
    <s v="Anna Maria Urbano"/>
    <m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11"/>
    <s v="Anna Maria Urbano"/>
    <m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11"/>
    <s v="Anna Maria Urbano"/>
    <m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11"/>
    <s v="Anna Maria Urbano"/>
    <m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11"/>
    <s v="Anna Maria Urbano"/>
    <m/>
  </r>
  <r>
    <x v="543"/>
    <x v="0"/>
    <x v="2"/>
    <s v="PSCALA_O62 Erbitux SCCHN Activities"/>
    <s v="H000000423"/>
    <s v="H000000423"/>
    <s v="Non-LFF"/>
    <s v=""/>
    <m/>
    <b v="1"/>
    <x v="1"/>
    <x v="1"/>
    <d v="2026-02-19T00:00:00"/>
    <m/>
    <m/>
    <x v="1"/>
    <n v="10"/>
    <s v="Donna Mae Melarpis"/>
    <m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10"/>
    <s v="Donna Mae Melarpis"/>
    <m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10"/>
    <s v="Donna Mae Melarpis"/>
    <m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10"/>
    <s v="Donna Mae Melarpis"/>
    <m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10"/>
    <s v="Donna Mae Melarpis"/>
    <m/>
  </r>
  <r>
    <x v="544"/>
    <x v="0"/>
    <x v="2"/>
    <s v="IEMERAL_000009101258 7001IC1814SI3110250000"/>
    <s v="H000000434"/>
    <s v="H000000434"/>
    <s v="Non-LFF"/>
    <s v=""/>
    <m/>
    <b v="1"/>
    <x v="1"/>
    <x v="1"/>
    <d v="2026-02-19T00:00:00"/>
    <m/>
    <m/>
    <x v="1"/>
    <n v="10"/>
    <s v="Donna Mae Melarpis"/>
    <m/>
  </r>
  <r>
    <x v="545"/>
    <x v="0"/>
    <x v="2"/>
    <s v="CFLTFLE_1044BPPB Sale promotion &amp; Special expense of selling  Bavencio"/>
    <s v="H000000436"/>
    <s v="H000000436"/>
    <s v="Non-LFF"/>
    <s v=""/>
    <m/>
    <b v="1"/>
    <x v="1"/>
    <x v="1"/>
    <d v="2026-02-19T00:00:00"/>
    <m/>
    <m/>
    <x v="1"/>
    <n v="10"/>
    <s v="Donna Mae Melarpis"/>
    <m/>
  </r>
  <r>
    <x v="546"/>
    <x v="0"/>
    <x v="2"/>
    <s v="CLFF_1000$$$DE04TLD000 EL-SC-D Management"/>
    <s v="P000001461"/>
    <s v="P000001461"/>
    <s v="LFF (MDG-F)"/>
    <s v="DE04TLD000"/>
    <m/>
    <b v="1"/>
    <x v="3"/>
    <x v="1"/>
    <d v="2026-02-20T00:00:00"/>
    <m/>
    <m/>
    <x v="1"/>
    <n v="9"/>
    <s v="John Rowie Del Rosario"/>
    <m/>
  </r>
  <r>
    <x v="546"/>
    <x v="0"/>
    <x v="2"/>
    <s v="CLFF_1000$$$DE04TLD010 EL-SC-D E65 ArgonlÃ¶schanlage"/>
    <s v="P000001474"/>
    <s v="P000001474"/>
    <s v="LFF (MDG-F)"/>
    <s v="DE04TLD010"/>
    <m/>
    <b v="1"/>
    <x v="3"/>
    <x v="1"/>
    <d v="2026-02-20T00:00:00"/>
    <m/>
    <m/>
    <x v="1"/>
    <n v="9"/>
    <s v="John Rowie Del Rosario"/>
    <m/>
  </r>
  <r>
    <x v="546"/>
    <x v="0"/>
    <x v="2"/>
    <s v="CLFF_1000$$$DE04TLD051 XX_EL-SC-D Cost Collector Other"/>
    <s v="P000001474"/>
    <s v="P000001474"/>
    <s v="LFF (MDG-F)"/>
    <s v="DE04TLD051"/>
    <m/>
    <b v="1"/>
    <x v="3"/>
    <x v="1"/>
    <d v="2026-02-20T00:00:00"/>
    <m/>
    <m/>
    <x v="1"/>
    <n v="9"/>
    <s v="John Rowie Del Rosario"/>
    <m/>
  </r>
  <r>
    <x v="546"/>
    <x v="0"/>
    <x v="2"/>
    <s v="CLFF_1000$$$DE04TLD052 EL-SC-DE Operational Technology"/>
    <s v="P000001461"/>
    <s v="P000001461"/>
    <s v="LFF (MDG-F)"/>
    <s v="DE04TLD052"/>
    <m/>
    <b v="1"/>
    <x v="3"/>
    <x v="1"/>
    <d v="2026-02-20T00:00:00"/>
    <m/>
    <m/>
    <x v="1"/>
    <n v="9"/>
    <s v="John Rowie Del Rosario"/>
    <m/>
  </r>
  <r>
    <x v="546"/>
    <x v="0"/>
    <x v="2"/>
    <s v="CLFF_1000$$$DE04TLD053 XXXEL-SC-DE Cybersecurity (OT &amp; BMA)"/>
    <s v="P000001461"/>
    <s v="P000001461"/>
    <s v="LFF (MDG-F)"/>
    <s v="DE04TLD053"/>
    <m/>
    <b v="1"/>
    <x v="3"/>
    <x v="1"/>
    <d v="2026-02-20T00:00:00"/>
    <m/>
    <m/>
    <x v="1"/>
    <n v="9"/>
    <s v="John Rowie Del Rosario"/>
    <m/>
  </r>
  <r>
    <x v="546"/>
    <x v="0"/>
    <x v="2"/>
    <s v="CLFF_1000$$$DE04TLD060 TSA Income Susonity Process Development"/>
    <s v="P000001474"/>
    <s v="P000001474"/>
    <s v="LFF (MDG-F)"/>
    <s v="DE04TLD060"/>
    <m/>
    <b v="1"/>
    <x v="3"/>
    <x v="1"/>
    <d v="2026-02-20T00:00:00"/>
    <m/>
    <m/>
    <x v="1"/>
    <n v="9"/>
    <s v="John Rowie Del Rosario"/>
    <m/>
  </r>
  <r>
    <x v="546"/>
    <x v="0"/>
    <x v="2"/>
    <s v="CLFF_1000$$$DE10PLD000 EL-SC-D Management"/>
    <s v="P000001461"/>
    <s v="P000001461"/>
    <s v="LFF (MDG-F)"/>
    <s v="DE10PLD000"/>
    <m/>
    <b v="1"/>
    <x v="3"/>
    <x v="1"/>
    <d v="2026-02-20T00:00:00"/>
    <m/>
    <m/>
    <x v="1"/>
    <n v="9"/>
    <s v="John Rowie Del Rosario"/>
    <m/>
  </r>
  <r>
    <x v="546"/>
    <x v="0"/>
    <x v="2"/>
    <s v="CLFF_1000$$$DE10PLD011 IT-KST EL-OT"/>
    <s v="P000001461"/>
    <s v="P000001461"/>
    <s v="LFF (MDG-F)"/>
    <s v="DE10PLD011"/>
    <m/>
    <b v="1"/>
    <x v="3"/>
    <x v="1"/>
    <d v="2026-02-20T00:00:00"/>
    <m/>
    <m/>
    <x v="1"/>
    <n v="9"/>
    <s v="John Rowie Del Rosario"/>
    <m/>
  </r>
  <r>
    <x v="546"/>
    <x v="0"/>
    <x v="2"/>
    <s v="CLFF_1000$$$DE10PLD100 EL-SC-D Management"/>
    <s v="P000001461"/>
    <s v="P000001461"/>
    <s v="LFF (MDG-F)"/>
    <s v="DE10PLD100"/>
    <m/>
    <b v="1"/>
    <x v="3"/>
    <x v="1"/>
    <d v="2026-02-20T00:00:00"/>
    <m/>
    <m/>
    <x v="1"/>
    <n v="9"/>
    <s v="John Rowie Del Rosario"/>
    <m/>
  </r>
  <r>
    <x v="546"/>
    <x v="0"/>
    <x v="2"/>
    <s v="CLFF_1000$$$DE10PLDC10 EL-SC-D E65 ArgonlÃ¶schan"/>
    <s v="P000001474"/>
    <s v="P000001474"/>
    <s v="LFF (MDG-F)"/>
    <s v="DE10PLDC10"/>
    <m/>
    <b v="1"/>
    <x v="3"/>
    <x v="1"/>
    <d v="2026-02-20T00:00:00"/>
    <m/>
    <m/>
    <x v="1"/>
    <n v="9"/>
    <s v="John Rowie Del Rosario"/>
    <m/>
  </r>
  <r>
    <x v="546"/>
    <x v="0"/>
    <x v="2"/>
    <s v="CPHOENX_01010000533431 Quattro-IT-KST PM-OT Process Technologie"/>
    <s v="P000001461"/>
    <s v="P000001461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CLFF_1000$$$DE04TLD011 EL-SC-D BMA"/>
    <s v="P000001461"/>
    <s v="P000001461"/>
    <s v="LFF (MDG-F)"/>
    <s v="DE04TLD011"/>
    <m/>
    <b v="1"/>
    <x v="3"/>
    <x v="1"/>
    <d v="2026-02-20T00:00:00"/>
    <m/>
    <m/>
    <x v="1"/>
    <n v="9"/>
    <s v="John Rowie Del Rosario"/>
    <m/>
  </r>
  <r>
    <x v="546"/>
    <x v="0"/>
    <x v="4"/>
    <s v="FLFF_1000$$$DE04TLD011_IO EL-SC-D BMA (IO)"/>
    <s v="P000001173"/>
    <m/>
    <s v="Non-LFF"/>
    <s v=""/>
    <m/>
    <b v="0"/>
    <x v="3"/>
    <x v="1"/>
    <d v="2026-02-20T00:00:00"/>
    <m/>
    <m/>
    <x v="1"/>
    <n v="9"/>
    <s v="John Rowie Del Rosario"/>
    <m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9"/>
    <s v="John Rowie Del Rosario"/>
    <m/>
  </r>
  <r>
    <x v="546"/>
    <x v="0"/>
    <x v="4"/>
    <s v="IQUATRO_006000001141 DE04IC1190TS3610607800C8"/>
    <s v="P000001173"/>
    <n v="0"/>
    <s v="Non-LFF"/>
    <s v=""/>
    <m/>
    <b v="0"/>
    <x v="3"/>
    <x v="1"/>
    <d v="2026-02-20T00:00:00"/>
    <m/>
    <m/>
    <x v="1"/>
    <n v="9"/>
    <s v="John Rowie Del Rosario"/>
    <m/>
  </r>
  <r>
    <x v="546"/>
    <x v="0"/>
    <x v="4"/>
    <s v="IQUATRO_006000001142 DE04IC1261TS3610607800C8"/>
    <s v="P000001173"/>
    <n v="0"/>
    <s v="Non-LFF"/>
    <s v=""/>
    <m/>
    <b v="0"/>
    <x v="3"/>
    <x v="1"/>
    <d v="2026-02-20T00:00:00"/>
    <m/>
    <m/>
    <x v="1"/>
    <n v="9"/>
    <s v="John Rowie Del Rosario"/>
    <m/>
  </r>
  <r>
    <x v="546"/>
    <x v="0"/>
    <x v="2"/>
    <s v="CLFF_KR00$$$KR03Y0310A Expenses for savings project Evolution"/>
    <s v="P000001416"/>
    <s v="P000001416"/>
    <s v="LFF (MDG-F)"/>
    <s v="KR03Y0310A"/>
    <m/>
    <b v="1"/>
    <x v="3"/>
    <x v="1"/>
    <d v="2026-02-20T00:00:00"/>
    <m/>
    <m/>
    <x v="1"/>
    <n v="9"/>
    <s v="John Rowie Del Rosario"/>
    <m/>
  </r>
  <r>
    <x v="546"/>
    <x v="0"/>
    <x v="2"/>
    <s v="CEMERAL_64016401Y0310A Expenses for savings project Evolution"/>
    <s v="P000001416"/>
    <s v="P000001416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CEMERAL_70006502Y0310A Expenses for savings project Evolution"/>
    <s v="P000001416"/>
    <s v="P000001416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CEMERAL_70007102Y0310A Expenses for savings project Evolution"/>
    <s v="P000001416"/>
    <s v="P000001416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CLFF_1000$$$CN01Y0310A Expenses for savings project Evolution"/>
    <s v="P000001416"/>
    <s v="P000001416"/>
    <s v="LFF (MDG-F)"/>
    <s v="CN01Y0310A"/>
    <m/>
    <b v="1"/>
    <x v="3"/>
    <x v="1"/>
    <d v="2026-02-20T00:00:00"/>
    <m/>
    <m/>
    <x v="1"/>
    <n v="9"/>
    <s v="John Rowie Del Rosario"/>
    <m/>
  </r>
  <r>
    <x v="546"/>
    <x v="0"/>
    <x v="2"/>
    <s v="CLFF_1000$$$CN02Y0310A Expenses for savings project Evolution"/>
    <s v="P000001416"/>
    <s v="P000001416"/>
    <s v="LFF (MDG-F)"/>
    <s v="CN02Y0310A"/>
    <m/>
    <b v="1"/>
    <x v="3"/>
    <x v="1"/>
    <d v="2026-02-20T00:00:00"/>
    <m/>
    <m/>
    <x v="1"/>
    <n v="9"/>
    <s v="John Rowie Del Rosario"/>
    <m/>
  </r>
  <r>
    <x v="546"/>
    <x v="0"/>
    <x v="2"/>
    <s v="CLFF_1000$$$DE04Y0310A Expenses for savings project Evolution"/>
    <s v="P000001416"/>
    <s v="P000001416"/>
    <s v="LFF (MDG-F)"/>
    <s v="DE04Y0310A"/>
    <m/>
    <b v="1"/>
    <x v="3"/>
    <x v="1"/>
    <d v="2026-02-20T00:00:00"/>
    <m/>
    <m/>
    <x v="1"/>
    <n v="9"/>
    <s v="John Rowie Del Rosario"/>
    <m/>
  </r>
  <r>
    <x v="546"/>
    <x v="0"/>
    <x v="2"/>
    <s v="CLFF_1000$$$JP02Y0310A Expenses for savings project Evolution"/>
    <s v="P000001416"/>
    <s v="P000001416"/>
    <s v="LFF (MDG-F)"/>
    <s v="JP02Y0310A"/>
    <m/>
    <b v="1"/>
    <x v="3"/>
    <x v="1"/>
    <d v="2026-02-20T00:00:00"/>
    <m/>
    <m/>
    <x v="1"/>
    <n v="9"/>
    <s v="John Rowie Del Rosario"/>
    <m/>
  </r>
  <r>
    <x v="546"/>
    <x v="0"/>
    <x v="2"/>
    <s v="CLFF_1000$$$TW02Y0310A Expenses for savings project Evolution"/>
    <s v="P000001416"/>
    <s v="P000001416"/>
    <s v="LFF (MDG-F)"/>
    <s v="TW02Y0310A"/>
    <m/>
    <b v="1"/>
    <x v="3"/>
    <x v="1"/>
    <d v="2026-02-20T00:00:00"/>
    <m/>
    <m/>
    <x v="1"/>
    <n v="9"/>
    <s v="John Rowie Del Rosario"/>
    <m/>
  </r>
  <r>
    <x v="546"/>
    <x v="0"/>
    <x v="2"/>
    <s v="CLFF_1000$$$US01Y0310A expenses for savings project Evolution"/>
    <s v="P000001416"/>
    <s v="P000001416"/>
    <s v="LFF (MDG-F)"/>
    <s v="US01Y0310A"/>
    <m/>
    <b v="1"/>
    <x v="3"/>
    <x v="1"/>
    <d v="2026-02-20T00:00:00"/>
    <m/>
    <m/>
    <x v="1"/>
    <n v="9"/>
    <s v="John Rowie Del Rosario"/>
    <m/>
  </r>
  <r>
    <x v="546"/>
    <x v="0"/>
    <x v="2"/>
    <s v="CLFF_VMCA$$$CN09Y0310A Expenses for savings project Evolution"/>
    <s v="P000001416"/>
    <s v="P000001416"/>
    <s v="LFF (MDG-F)"/>
    <s v="CN09Y0310A"/>
    <m/>
    <b v="1"/>
    <x v="3"/>
    <x v="1"/>
    <d v="2026-02-20T00:00:00"/>
    <m/>
    <m/>
    <x v="1"/>
    <n v="9"/>
    <s v="John Rowie Del Rosario"/>
    <m/>
  </r>
  <r>
    <x v="546"/>
    <x v="0"/>
    <x v="2"/>
    <s v="CLFF_VMCA$$$CN10Y0310A Expenses for savings project Evolution"/>
    <s v="P000001416"/>
    <s v="P000001416"/>
    <s v="LFF (MDG-F)"/>
    <s v="CN10Y0310A"/>
    <m/>
    <b v="1"/>
    <x v="3"/>
    <x v="1"/>
    <d v="2026-02-20T00:00:00"/>
    <m/>
    <m/>
    <x v="1"/>
    <n v="9"/>
    <s v="John Rowie Del Rosario"/>
    <m/>
  </r>
  <r>
    <x v="546"/>
    <x v="0"/>
    <x v="2"/>
    <s v="CLFF_VMCA$$$KR07Y0310A Expenses for savings project Evolution"/>
    <s v="P000001416"/>
    <s v="P000001416"/>
    <s v="LFF (MDG-F)"/>
    <s v="KR07Y0310A"/>
    <m/>
    <b v="1"/>
    <x v="3"/>
    <x v="1"/>
    <d v="2026-02-20T00:00:00"/>
    <m/>
    <m/>
    <x v="1"/>
    <n v="9"/>
    <s v="John Rowie Del Rosario"/>
    <m/>
  </r>
  <r>
    <x v="546"/>
    <x v="0"/>
    <x v="2"/>
    <s v="CLFF_VMCA$$$KR08Y0310A Expenses for savings project"/>
    <s v="P000001416"/>
    <s v="P000001416"/>
    <s v="LFF (MDG-F)"/>
    <s v="KR08Y0310A"/>
    <m/>
    <b v="1"/>
    <x v="3"/>
    <x v="1"/>
    <d v="2026-02-20T00:00:00"/>
    <m/>
    <m/>
    <x v="1"/>
    <n v="9"/>
    <s v="John Rowie Del Rosario"/>
    <m/>
  </r>
  <r>
    <x v="546"/>
    <x v="0"/>
    <x v="2"/>
    <s v="CLFF_VMCA$$$TW10Y0310A Expenses for savings project Evolution"/>
    <s v="P000001416"/>
    <s v="P000001416"/>
    <s v="LFF (MDG-F)"/>
    <s v="TW10Y0310A"/>
    <m/>
    <b v="1"/>
    <x v="3"/>
    <x v="1"/>
    <d v="2026-02-20T00:00:00"/>
    <m/>
    <m/>
    <x v="1"/>
    <n v="9"/>
    <s v="John Rowie Del Rosario"/>
    <m/>
  </r>
  <r>
    <x v="546"/>
    <x v="0"/>
    <x v="2"/>
    <s v="CLFF_VMCA$$$TW91Y0310A Expenses for savings project Evolution"/>
    <s v="P000001416"/>
    <s v="P000001416"/>
    <s v="LFF (MDG-F)"/>
    <s v="TW91Y0310A"/>
    <m/>
    <b v="1"/>
    <x v="3"/>
    <x v="1"/>
    <d v="2026-02-20T00:00:00"/>
    <m/>
    <m/>
    <x v="1"/>
    <n v="9"/>
    <s v="John Rowie Del Rosario"/>
    <m/>
  </r>
  <r>
    <x v="546"/>
    <x v="0"/>
    <x v="2"/>
    <s v="CLFF_VMCA$$$US10Y0310A Expenses for savings project Evolution"/>
    <s v="P000001416"/>
    <s v="P000001416"/>
    <s v="LFF (MDG-F)"/>
    <s v="US10Y0310A"/>
    <m/>
    <b v="1"/>
    <x v="3"/>
    <x v="1"/>
    <d v="2026-02-20T00:00:00"/>
    <m/>
    <m/>
    <x v="1"/>
    <n v="9"/>
    <s v="John Rowie Del Rosario"/>
    <m/>
  </r>
  <r>
    <x v="546"/>
    <x v="0"/>
    <x v="2"/>
    <s v="CFLTFLE_2152IMIPEVOL01 Evolution Expenses"/>
    <s v="P000001416"/>
    <s v="P000001416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CLFF_1000$$$DE10Y0310A Expenses for savings proj"/>
    <s v="P000001416"/>
    <s v="P000001416"/>
    <s v="LFF (MDG-F)"/>
    <s v="DE10Y0310A"/>
    <m/>
    <b v="1"/>
    <x v="3"/>
    <x v="1"/>
    <d v="2026-02-20T00:00:00"/>
    <m/>
    <m/>
    <x v="1"/>
    <n v="9"/>
    <s v="John Rowie Del Rosario"/>
    <m/>
  </r>
  <r>
    <x v="546"/>
    <x v="0"/>
    <x v="2"/>
    <s v="CLFF_1000$$$DE04TLD002 EL-SC-DO Process Development Optronics"/>
    <s v="P000001462"/>
    <s v="P000001462"/>
    <s v="LFF (MDG-F)"/>
    <s v="DE04TLD002"/>
    <m/>
    <b v="1"/>
    <x v="3"/>
    <x v="1"/>
    <d v="2026-02-20T00:00:00"/>
    <m/>
    <m/>
    <x v="1"/>
    <n v="9"/>
    <s v="John Rowie Del Rosario"/>
    <m/>
  </r>
  <r>
    <x v="546"/>
    <x v="0"/>
    <x v="2"/>
    <s v="CLFF_1000$$$DE10PLD002 EL-SC-DD Display"/>
    <s v="P000001462"/>
    <s v="P000001462"/>
    <s v="LFF (MDG-F)"/>
    <s v="DE10PLD002"/>
    <m/>
    <b v="1"/>
    <x v="3"/>
    <x v="1"/>
    <d v="2026-02-20T00:00:00"/>
    <m/>
    <m/>
    <x v="1"/>
    <n v="9"/>
    <s v="John Rowie Del Rosario"/>
    <m/>
  </r>
  <r>
    <x v="546"/>
    <x v="0"/>
    <x v="2"/>
    <s v="CLFF_1000$$$DE10PLD0C2 EL-SC-DD Display (Tech.Ob"/>
    <s v="P000001462"/>
    <s v="P000001462"/>
    <s v="LFF (MDG-F)"/>
    <s v="DE10PLD0C2"/>
    <m/>
    <b v="1"/>
    <x v="3"/>
    <x v="1"/>
    <d v="2026-02-20T00:00:00"/>
    <m/>
    <m/>
    <x v="1"/>
    <n v="9"/>
    <s v="John Rowie Del Rosario"/>
    <m/>
  </r>
  <r>
    <x v="546"/>
    <x v="0"/>
    <x v="2"/>
    <s v="CLFF_1000$$$DE04TLD008 XXXEL-SC-DE Operational Technology"/>
    <s v="P000001463"/>
    <s v="P000001463"/>
    <s v="LFF (MDG-F)"/>
    <s v="DE04TLD008"/>
    <m/>
    <b v="1"/>
    <x v="3"/>
    <x v="1"/>
    <d v="2026-02-20T00:00:00"/>
    <m/>
    <m/>
    <x v="1"/>
    <n v="9"/>
    <s v="John Rowie Del Rosario"/>
    <m/>
  </r>
  <r>
    <x v="546"/>
    <x v="0"/>
    <x v="2"/>
    <s v="CLFF_1000$$$DE04TLD012 I.2788 Smart Downstream"/>
    <s v="P000001476"/>
    <s v="P000001476"/>
    <s v="LFF (MDG-F)"/>
    <s v="DE04TLD012"/>
    <m/>
    <b v="1"/>
    <x v="3"/>
    <x v="1"/>
    <d v="2026-02-20T00:00:00"/>
    <m/>
    <m/>
    <x v="1"/>
    <n v="9"/>
    <s v="John Rowie Del Rosario"/>
    <m/>
  </r>
  <r>
    <x v="546"/>
    <x v="0"/>
    <x v="2"/>
    <s v="CLFF_1000$$$DE04TLD013 EL-SC-DE Project CC Patterning"/>
    <s v="P000001476"/>
    <s v="P000001476"/>
    <s v="LFF (MDG-F)"/>
    <s v="DE04TLD013"/>
    <m/>
    <b v="1"/>
    <x v="3"/>
    <x v="1"/>
    <d v="2026-02-20T00:00:00"/>
    <m/>
    <m/>
    <x v="1"/>
    <n v="9"/>
    <s v="John Rowie Del Rosario"/>
    <m/>
  </r>
  <r>
    <x v="546"/>
    <x v="0"/>
    <x v="2"/>
    <s v="CLFF_1000$$$DE04TLD030 EL-SC-DE Capex Optronics"/>
    <s v="P000001476"/>
    <s v="P000001476"/>
    <s v="LFF (MDG-F)"/>
    <s v="DE04TLD030"/>
    <m/>
    <b v="1"/>
    <x v="3"/>
    <x v="1"/>
    <d v="2026-02-20T00:00:00"/>
    <m/>
    <m/>
    <x v="1"/>
    <n v="9"/>
    <s v="John Rowie Del Rosario"/>
    <m/>
  </r>
  <r>
    <x v="546"/>
    <x v="0"/>
    <x v="2"/>
    <s v="CLFF_1000$$$DE04TLD031 EL-SC-D Capex HC/LS/Infrastructure"/>
    <s v="P000001476"/>
    <s v="P000001476"/>
    <s v="LFF (MDG-F)"/>
    <s v="DE04TLD031"/>
    <m/>
    <b v="1"/>
    <x v="3"/>
    <x v="1"/>
    <d v="2026-02-20T00:00:00"/>
    <m/>
    <m/>
    <x v="1"/>
    <n v="9"/>
    <s v="John Rowie Del Rosario"/>
    <m/>
  </r>
  <r>
    <x v="546"/>
    <x v="0"/>
    <x v="2"/>
    <s v="CLFF_1000$$$DE04TLD032 EL-SC-DE Capex Semi"/>
    <s v="P000001476"/>
    <s v="P000001476"/>
    <s v="LFF (MDG-F)"/>
    <s v="DE04TLD032"/>
    <m/>
    <b v="1"/>
    <x v="3"/>
    <x v="1"/>
    <d v="2026-02-20T00:00:00"/>
    <m/>
    <m/>
    <x v="1"/>
    <n v="9"/>
    <s v="John Rowie Del Rosario"/>
    <m/>
  </r>
  <r>
    <x v="546"/>
    <x v="0"/>
    <x v="2"/>
    <s v="CLFF_1000$$$DE04TLD033 EL-SC-DE Capex Surface"/>
    <s v="P000001476"/>
    <s v="P000001476"/>
    <s v="LFF (MDG-F)"/>
    <s v="DE04TLD033"/>
    <m/>
    <b v="1"/>
    <x v="3"/>
    <x v="1"/>
    <d v="2026-02-20T00:00:00"/>
    <m/>
    <m/>
    <x v="1"/>
    <n v="9"/>
    <s v="John Rowie Del Rosario"/>
    <m/>
  </r>
  <r>
    <x v="546"/>
    <x v="0"/>
    <x v="2"/>
    <s v="CLFF_1000$$$DE04TLD036 EL-SC-DE Capex Thin Films"/>
    <s v="P000001476"/>
    <s v="P000001476"/>
    <s v="LFF (MDG-F)"/>
    <s v="DE04TLD036"/>
    <m/>
    <b v="1"/>
    <x v="3"/>
    <x v="1"/>
    <d v="2026-02-20T00:00:00"/>
    <m/>
    <m/>
    <x v="1"/>
    <n v="9"/>
    <s v="John Rowie Del Rosario"/>
    <m/>
  </r>
  <r>
    <x v="546"/>
    <x v="0"/>
    <x v="2"/>
    <s v="CLFF_1000$$$DE04TLD037 EL-SC-DE Capex Formulated Materials"/>
    <s v="P000001476"/>
    <s v="P000001476"/>
    <s v="LFF (MDG-F)"/>
    <s v="DE04TLD037"/>
    <m/>
    <b v="1"/>
    <x v="3"/>
    <x v="1"/>
    <d v="2026-02-20T00:00:00"/>
    <m/>
    <m/>
    <x v="1"/>
    <n v="9"/>
    <s v="John Rowie Del Rosario"/>
    <m/>
  </r>
  <r>
    <x v="546"/>
    <x v="0"/>
    <x v="2"/>
    <s v="CLFF_1000$$$DE04TLD038 EL-SC-DE Capex Spec Gas"/>
    <s v="P000001476"/>
    <s v="P000001476"/>
    <s v="LFF (MDG-F)"/>
    <s v="DE04TLD038"/>
    <m/>
    <b v="1"/>
    <x v="3"/>
    <x v="1"/>
    <d v="2026-02-20T00:00:00"/>
    <m/>
    <m/>
    <x v="1"/>
    <n v="9"/>
    <s v="John Rowie Del Rosario"/>
    <m/>
  </r>
  <r>
    <x v="546"/>
    <x v="0"/>
    <x v="2"/>
    <s v="CLFF_1000$$$DE04TLD039 EL-SC-DE Capex Optical Technologies"/>
    <s v="P000001476"/>
    <s v="P000001476"/>
    <s v="LFF (MDG-F)"/>
    <s v="DE04TLD039"/>
    <m/>
    <b v="1"/>
    <x v="3"/>
    <x v="1"/>
    <d v="2026-02-20T00:00:00"/>
    <m/>
    <m/>
    <x v="1"/>
    <n v="9"/>
    <s v="John Rowie Del Rosario"/>
    <m/>
  </r>
  <r>
    <x v="546"/>
    <x v="0"/>
    <x v="2"/>
    <s v="CLFF_1000$$$DE10PLD0C4 EL-SC-DE Engineering (Tec"/>
    <s v="P000001476"/>
    <s v="P000001476"/>
    <s v="LFF (MDG-F)"/>
    <s v="DE10PLD0C4"/>
    <m/>
    <b v="1"/>
    <x v="3"/>
    <x v="1"/>
    <d v="2026-02-20T00:00:00"/>
    <m/>
    <m/>
    <x v="1"/>
    <n v="9"/>
    <s v="John Rowie Del Rosario"/>
    <m/>
  </r>
  <r>
    <x v="546"/>
    <x v="0"/>
    <x v="2"/>
    <s v="CLFF_VMCA$$$KR07PD2328 PM-OT Process Engineering"/>
    <s v="P000001463"/>
    <s v="P000001463"/>
    <s v="LFF (MDG-F)"/>
    <s v="KR07PD2328"/>
    <m/>
    <b v="1"/>
    <x v="3"/>
    <x v="1"/>
    <d v="2026-02-20T00:00:00"/>
    <m/>
    <m/>
    <x v="1"/>
    <n v="9"/>
    <s v="John Rowie Del Rosario"/>
    <m/>
  </r>
  <r>
    <x v="546"/>
    <x v="0"/>
    <x v="2"/>
    <s v="CLFF_1000$$$DE04TLD004 EL-SC-DE Engineering"/>
    <s v="P000001463"/>
    <s v="P000001463"/>
    <s v="LFF (MDG-F)"/>
    <s v="DE04TLD004"/>
    <m/>
    <b v="1"/>
    <x v="3"/>
    <x v="1"/>
    <d v="2026-02-20T00:00:00"/>
    <m/>
    <m/>
    <x v="1"/>
    <n v="9"/>
    <s v="John Rowie Del Rosario"/>
    <m/>
  </r>
  <r>
    <x v="546"/>
    <x v="0"/>
    <x v="4"/>
    <s v="FLFF_1000$$$DE04TLD004_IO EL-SC-DE Engineering (IO)"/>
    <s v="P000001175"/>
    <s v="P000000498"/>
    <s v="Non-LFF"/>
    <s v=""/>
    <m/>
    <b v="0"/>
    <x v="3"/>
    <x v="1"/>
    <d v="2026-02-20T00:00:00"/>
    <m/>
    <m/>
    <x v="1"/>
    <n v="9"/>
    <s v="John Rowie Del Rosario"/>
    <m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9"/>
    <s v="John Rowie Del Rosario"/>
    <m/>
  </r>
  <r>
    <x v="546"/>
    <x v="0"/>
    <x v="2"/>
    <s v="IQUATRO_006000000362 DE04IC2331TS3610607800C8"/>
    <s v="P000001175"/>
    <s v="P000001175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IQUATRO_006000000780 DE04IC1937TS3610607800C8"/>
    <s v="P000001175"/>
    <s v="P000001175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IQUATRO_006000000980 DE04IC2088TS3610607800C8"/>
    <s v="P000001175"/>
    <s v="P000001175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IQUATRO_006000001020 DE04IC2331TS3610607800C8"/>
    <s v="P000001175"/>
    <s v="P000001175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IQUATRO_006000001321 DE04IC1261SE3610405000"/>
    <s v="P000001175"/>
    <s v="P000001175"/>
    <s v="Non-LFF"/>
    <s v=""/>
    <m/>
    <b v="1"/>
    <x v="3"/>
    <x v="1"/>
    <d v="2026-02-20T00:00:00"/>
    <m/>
    <m/>
    <x v="1"/>
    <n v="9"/>
    <s v="John Rowie Del Rosario"/>
    <m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9"/>
    <s v="John Rowie Del Rosario"/>
    <m/>
  </r>
  <r>
    <x v="546"/>
    <x v="0"/>
    <x v="2"/>
    <s v="IQUATRO_006000001700 DE04IC2097TS3610607800C8"/>
    <s v="P000001175"/>
    <s v="P000001175"/>
    <s v="Non-LFF"/>
    <s v=""/>
    <m/>
    <b v="1"/>
    <x v="3"/>
    <x v="1"/>
    <d v="2026-02-20T00:00:00"/>
    <m/>
    <m/>
    <x v="1"/>
    <n v="9"/>
    <s v="John Rowie Del Rosario"/>
    <m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9"/>
    <s v="John Rowie Del Rosario"/>
    <m/>
  </r>
  <r>
    <x v="546"/>
    <x v="0"/>
    <x v="2"/>
    <s v="CLFF_1000$$$DE10PLD004 EL-SC-DE Engineering"/>
    <s v="P000001476"/>
    <s v="P000001476"/>
    <s v="LFF (MDG-F)"/>
    <s v="DE10PLD004"/>
    <m/>
    <b v="1"/>
    <x v="3"/>
    <x v="1"/>
    <d v="2026-02-20T00:00:00"/>
    <m/>
    <m/>
    <x v="1"/>
    <n v="9"/>
    <s v="John Rowie Del Rosario"/>
    <m/>
  </r>
  <r>
    <x v="546"/>
    <x v="0"/>
    <x v="4"/>
    <s v="SLFF_1000$$$DE10PLD004_IO EL-SC-DE Engineering(IO)"/>
    <s v="P000001175"/>
    <m/>
    <s v="Non-LFF"/>
    <s v=""/>
    <m/>
    <b v="0"/>
    <x v="3"/>
    <x v="1"/>
    <d v="2026-02-20T00:00:00"/>
    <m/>
    <m/>
    <x v="1"/>
    <n v="9"/>
    <s v="John Rowie Del Rosario"/>
    <m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9"/>
    <s v="John Rowie Del Rosario"/>
    <m/>
  </r>
  <r>
    <x v="546"/>
    <x v="0"/>
    <x v="2"/>
    <s v="CLFF_VMCA$$$US10PD1005 Process Eng &amp; Improvement"/>
    <s v="P000001463"/>
    <s v="P000001463"/>
    <s v="LFF (MDG-F)"/>
    <s v="US10PD1005"/>
    <m/>
    <b v="1"/>
    <x v="3"/>
    <x v="1"/>
    <d v="2026-02-20T00:00:00"/>
    <m/>
    <m/>
    <x v="1"/>
    <n v="9"/>
    <s v="John Rowie Del Rosario"/>
    <m/>
  </r>
  <r>
    <x v="546"/>
    <x v="0"/>
    <x v="4"/>
    <s v="FLFF_VMCA$$$US10PD1005_IO Process Eng &amp; Improvement (IO)"/>
    <s v="P000001175"/>
    <s v="Trash"/>
    <s v="Non-LFF"/>
    <s v=""/>
    <m/>
    <b v="0"/>
    <x v="3"/>
    <x v="1"/>
    <d v="2026-02-20T00:00:00"/>
    <m/>
    <m/>
    <x v="1"/>
    <n v="9"/>
    <s v="John Rowie Del Rosario"/>
    <m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9"/>
    <s v="John Rowie Del Rosario"/>
    <m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9"/>
    <s v="John Rowie Del Rosario"/>
    <m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9"/>
    <s v="John Rowie Del Rosario"/>
    <m/>
  </r>
  <r>
    <x v="546"/>
    <x v="0"/>
    <x v="2"/>
    <s v="CLFF_1000$$$DE04TLD003 EL-SC-DF Safety Engineering"/>
    <s v="P000001464"/>
    <s v="P000001464"/>
    <s v="LFF (MDG-F)"/>
    <s v="DE04TLD003"/>
    <m/>
    <b v="1"/>
    <x v="3"/>
    <x v="1"/>
    <d v="2026-02-20T00:00:00"/>
    <m/>
    <m/>
    <x v="1"/>
    <n v="9"/>
    <s v="John Rowie Del Rosario"/>
    <m/>
  </r>
  <r>
    <x v="546"/>
    <x v="0"/>
    <x v="2"/>
    <s v="CLFF_1000$$$DE10PLD003 EL-SC-DF Safety Engineeri"/>
    <s v="P000001477"/>
    <s v="P000001477"/>
    <s v="LFF (MDG-F)"/>
    <s v="DE10PLD003"/>
    <m/>
    <b v="1"/>
    <x v="3"/>
    <x v="1"/>
    <d v="2026-02-20T00:00:00"/>
    <m/>
    <m/>
    <x v="1"/>
    <n v="9"/>
    <s v="John Rowie Del Rosario"/>
    <m/>
  </r>
  <r>
    <x v="546"/>
    <x v="0"/>
    <x v="2"/>
    <s v="CLFF_1000$$$DE10PLD0C3 EL-SC-DF SE (Tech.Obj)"/>
    <s v="P000001464"/>
    <s v="P000001464"/>
    <s v="LFF (MDG-F)"/>
    <s v="DE10PLD0C3"/>
    <m/>
    <b v="1"/>
    <x v="3"/>
    <x v="1"/>
    <d v="2026-02-20T00:00:00"/>
    <m/>
    <m/>
    <x v="1"/>
    <n v="9"/>
    <s v="John Rowie Del Rosario"/>
    <m/>
  </r>
  <r>
    <x v="546"/>
    <x v="0"/>
    <x v="2"/>
    <s v="CLFF_1000$$$TW03TNKA03 EL-SC-DF Safety Engineering"/>
    <s v="P000001464"/>
    <s v="P000001464"/>
    <s v="LFF (MDG-F)"/>
    <s v="TW03TNKA03"/>
    <m/>
    <b v="1"/>
    <x v="3"/>
    <x v="1"/>
    <d v="2026-02-20T00:00:00"/>
    <m/>
    <m/>
    <x v="1"/>
    <n v="9"/>
    <s v="John Rowie Del Rosario"/>
    <m/>
  </r>
  <r>
    <x v="546"/>
    <x v="0"/>
    <x v="2"/>
    <s v="CLFF_VMCA$$$CN09L16005 EL-SC-DF Safety Engineering"/>
    <s v="P000001464"/>
    <s v="P000001464"/>
    <s v="LFF (MDG-F)"/>
    <s v="CN09L16005"/>
    <m/>
    <b v="1"/>
    <x v="3"/>
    <x v="1"/>
    <d v="2026-02-20T00:00:00"/>
    <m/>
    <m/>
    <x v="1"/>
    <n v="9"/>
    <s v="John Rowie Del Rosario"/>
    <m/>
  </r>
  <r>
    <x v="546"/>
    <x v="0"/>
    <x v="2"/>
    <s v="CLFF_VMCA$$$KR07PD2329 PM-OT Safety Engineering"/>
    <s v="P000001464"/>
    <s v="P000001464"/>
    <s v="LFF (MDG-F)"/>
    <s v="KR07PD2329"/>
    <m/>
    <b v="1"/>
    <x v="3"/>
    <x v="1"/>
    <d v="2026-02-20T00:00:00"/>
    <m/>
    <m/>
    <x v="1"/>
    <n v="9"/>
    <s v="John Rowie Del Rosario"/>
    <m/>
  </r>
  <r>
    <x v="546"/>
    <x v="0"/>
    <x v="2"/>
    <s v="CLFF_VMCA$$$US10PD1809 PM-OTF Safety Engineering"/>
    <s v="P000001464"/>
    <s v="P000001464"/>
    <s v="LFF (MDG-F)"/>
    <s v="US10PD1809"/>
    <m/>
    <b v="1"/>
    <x v="3"/>
    <x v="1"/>
    <d v="2026-02-20T00:00:00"/>
    <m/>
    <m/>
    <x v="1"/>
    <n v="9"/>
    <s v="John Rowie Del Rosario"/>
    <m/>
  </r>
  <r>
    <x v="546"/>
    <x v="0"/>
    <x v="2"/>
    <s v="CLFF_1000$$$DE10PLD007 ELSC-DG Semiconductors"/>
    <s v="P000001483"/>
    <s v="P000001483"/>
    <s v="LFF (MDG-F)"/>
    <s v="DE10PLD007"/>
    <m/>
    <b v="1"/>
    <x v="3"/>
    <x v="1"/>
    <d v="2026-02-20T00:00:00"/>
    <m/>
    <m/>
    <x v="1"/>
    <n v="9"/>
    <s v="John Rowie Del Rosario"/>
    <m/>
  </r>
  <r>
    <x v="546"/>
    <x v="0"/>
    <x v="2"/>
    <s v="CLFF_1000$$$DE10PLD0C7 EL-SC-DG (Tech.Obj)"/>
    <s v="P000001483"/>
    <s v="P000001483"/>
    <s v="LFF (MDG-F)"/>
    <s v="DE10PLD0C7"/>
    <m/>
    <b v="1"/>
    <x v="3"/>
    <x v="1"/>
    <d v="2026-02-20T00:00:00"/>
    <m/>
    <m/>
    <x v="1"/>
    <n v="9"/>
    <s v="John Rowie Del Rosario"/>
    <m/>
  </r>
  <r>
    <x v="546"/>
    <x v="0"/>
    <x v="2"/>
    <s v="CLFF_1000$$$JP02THSZ02 EL-SC-DG Process Design Semicon"/>
    <s v="P000001465"/>
    <s v="P000001465"/>
    <s v="LFF (MDG-F)"/>
    <s v="JP02THSZ02"/>
    <m/>
    <b v="1"/>
    <x v="3"/>
    <x v="1"/>
    <d v="2026-02-20T00:00:00"/>
    <m/>
    <m/>
    <x v="1"/>
    <n v="9"/>
    <s v="John Rowie Del Rosario"/>
    <m/>
  </r>
  <r>
    <x v="546"/>
    <x v="0"/>
    <x v="2"/>
    <s v="CLFF_VMCA$$$US10R04011 PM-OT SCALE UP ENG R&amp;D"/>
    <s v="P000001465"/>
    <s v="P000001465"/>
    <s v="LFF (MDG-F)"/>
    <s v="US10R04011"/>
    <m/>
    <b v="1"/>
    <x v="3"/>
    <x v="1"/>
    <d v="2026-02-20T00:00:00"/>
    <m/>
    <m/>
    <x v="1"/>
    <n v="9"/>
    <s v="John Rowie Del Rosario"/>
    <m/>
  </r>
  <r>
    <x v="546"/>
    <x v="0"/>
    <x v="2"/>
    <s v="CPHOENX_01010000700000 XXXQuattro-PM OT Semiconductors"/>
    <s v="P000001483"/>
    <s v="P000001483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CLFF_1000$$$DE04TLD006 EL-SC-DX Process Development Enablement"/>
    <s v="P000001466"/>
    <s v="P000001466"/>
    <s v="LFF (MDG-F)"/>
    <s v="DE04TLD006"/>
    <m/>
    <b v="1"/>
    <x v="3"/>
    <x v="1"/>
    <d v="2026-02-20T00:00:00"/>
    <m/>
    <m/>
    <x v="1"/>
    <n v="9"/>
    <s v="John Rowie Del Rosario"/>
    <m/>
  </r>
  <r>
    <x v="546"/>
    <x v="0"/>
    <x v="2"/>
    <s v="CLFF_1000$$$DE10PLD006 EL-SC-DR Process Robustne"/>
    <s v="P000001479"/>
    <s v="P000001479"/>
    <s v="LFF (MDG-F)"/>
    <s v="DE10PLD006"/>
    <m/>
    <b v="1"/>
    <x v="3"/>
    <x v="1"/>
    <d v="2026-02-20T00:00:00"/>
    <m/>
    <m/>
    <x v="1"/>
    <n v="9"/>
    <s v="John Rowie Del Rosario"/>
    <m/>
  </r>
  <r>
    <x v="546"/>
    <x v="0"/>
    <x v="2"/>
    <s v="CLFF_1000$$$DE10PLD0C6 EL-SC-DR PIR (Tech.Obj)"/>
    <s v="P000001479"/>
    <s v="P000001479"/>
    <s v="LFF (MDG-F)"/>
    <s v="DE10PLD0C6"/>
    <m/>
    <b v="1"/>
    <x v="3"/>
    <x v="1"/>
    <d v="2026-02-20T00:00:00"/>
    <m/>
    <m/>
    <x v="1"/>
    <n v="9"/>
    <s v="John Rowie Del Rosario"/>
    <m/>
  </r>
  <r>
    <x v="546"/>
    <x v="0"/>
    <x v="2"/>
    <s v="CLFF_1000$$$TW03TNKA04 EL-SC-DR Process Robustness"/>
    <s v="P000001466"/>
    <s v="P000001466"/>
    <s v="LFF (MDG-F)"/>
    <s v="TW03TNKA04"/>
    <m/>
    <b v="1"/>
    <x v="3"/>
    <x v="1"/>
    <d v="2026-02-20T00:00:00"/>
    <m/>
    <m/>
    <x v="1"/>
    <n v="9"/>
    <s v="John Rowie Del Rosario"/>
    <m/>
  </r>
  <r>
    <x v="546"/>
    <x v="0"/>
    <x v="2"/>
    <s v="CLFF_KR00$$$KR03TNPA01 EL-SC-DR Process Robustness"/>
    <s v="P000001466"/>
    <s v="P000001466"/>
    <s v="LFF (MDG-F)"/>
    <s v="KR03TNPA01"/>
    <m/>
    <b v="1"/>
    <x v="3"/>
    <x v="1"/>
    <d v="2026-02-20T00:00:00"/>
    <m/>
    <m/>
    <x v="1"/>
    <n v="9"/>
    <s v="John Rowie Del Rosario"/>
    <m/>
  </r>
  <r>
    <x v="546"/>
    <x v="0"/>
    <x v="2"/>
    <s v="CLFF_1000$$$DE10PLD001 EL-OT Synthesis"/>
    <s v="P000001480"/>
    <s v="P000001480"/>
    <s v="LFF (MDG-F)"/>
    <s v="DE10PLD001"/>
    <m/>
    <b v="1"/>
    <x v="3"/>
    <x v="1"/>
    <d v="2026-02-20T00:00:00"/>
    <m/>
    <m/>
    <x v="1"/>
    <n v="9"/>
    <s v="John Rowie Del Rosario"/>
    <m/>
  </r>
  <r>
    <x v="546"/>
    <x v="0"/>
    <x v="2"/>
    <s v="CLFF_1000$$$DE10PLD0C1 EL-OT Synthesis (Tech.Obj"/>
    <s v="P000001480"/>
    <s v="P000001480"/>
    <s v="LFF (MDG-F)"/>
    <s v="DE10PLD0C1"/>
    <m/>
    <b v="1"/>
    <x v="3"/>
    <x v="1"/>
    <d v="2026-02-20T00:00:00"/>
    <m/>
    <m/>
    <x v="1"/>
    <n v="9"/>
    <s v="John Rowie Del Rosario"/>
    <m/>
  </r>
  <r>
    <x v="546"/>
    <x v="0"/>
    <x v="2"/>
    <s v="CPHOENX_01010000629100 XXXQuattro-PM-OT Synthesis"/>
    <s v="P000001480"/>
    <s v="P000001480"/>
    <s v="Non-LFF"/>
    <s v=""/>
    <m/>
    <b v="1"/>
    <x v="3"/>
    <x v="1"/>
    <d v="2026-02-20T00:00:00"/>
    <m/>
    <m/>
    <x v="1"/>
    <n v="9"/>
    <s v="John Rowie Del Rosario"/>
    <m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9"/>
    <s v="John Rowie Del Rosario"/>
    <m/>
  </r>
  <r>
    <x v="546"/>
    <x v="0"/>
    <x v="2"/>
    <s v="CLFF_1000$$$DE04TLD001 EL-SC-DS Synthesis"/>
    <s v="P000001467"/>
    <s v="P000001467"/>
    <s v="LFF (MDG-F)"/>
    <s v="DE04TLD001"/>
    <m/>
    <b v="1"/>
    <x v="3"/>
    <x v="1"/>
    <d v="2026-02-20T00:00:00"/>
    <m/>
    <m/>
    <x v="1"/>
    <n v="9"/>
    <s v="John Rowie Del Rosario"/>
    <m/>
  </r>
  <r>
    <x v="546"/>
    <x v="0"/>
    <x v="4"/>
    <s v="FLFF_1000$$$DE04TLD001_IO EL-SC-DS Synthesis (IO)"/>
    <s v="P000001180"/>
    <s v="P000000503"/>
    <s v="Non-LFF"/>
    <s v=""/>
    <m/>
    <b v="0"/>
    <x v="3"/>
    <x v="1"/>
    <d v="2026-02-20T00:00:00"/>
    <m/>
    <m/>
    <x v="1"/>
    <n v="9"/>
    <s v="John Rowie Del Rosario"/>
    <m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9"/>
    <s v="John Rowie Del Rosario"/>
    <m/>
  </r>
  <r>
    <x v="546"/>
    <x v="0"/>
    <x v="2"/>
    <s v="IQUATRO_006000000321 DE04IC1079TS3610607800C8"/>
    <s v="P000001180"/>
    <s v="P000001180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IQUATRO_006000000600 DE04IC1190SE3610405000"/>
    <s v="P000001180"/>
    <s v="P000001180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CLFF_1000$$$DE04TLD009 EL-SC-DU Pilot Plant"/>
    <s v="P000001468"/>
    <s v="P000001468"/>
    <s v="LFF (MDG-F)"/>
    <s v="DE04TLD009"/>
    <m/>
    <b v="1"/>
    <x v="3"/>
    <x v="1"/>
    <d v="2026-02-20T00:00:00"/>
    <m/>
    <m/>
    <x v="1"/>
    <n v="9"/>
    <s v="John Rowie Del Rosario"/>
    <m/>
  </r>
  <r>
    <x v="546"/>
    <x v="0"/>
    <x v="2"/>
    <s v="CLFF_1000$$$DE04TLD014 EL-SC-DU Idle Cost Pilot Plant"/>
    <s v="P000001468"/>
    <s v="P000001468"/>
    <s v="LFF (MDG-F)"/>
    <s v="DE04TLD014"/>
    <m/>
    <b v="1"/>
    <x v="3"/>
    <x v="1"/>
    <d v="2026-02-20T00:00:00"/>
    <m/>
    <m/>
    <x v="1"/>
    <n v="9"/>
    <s v="John Rowie Del Rosario"/>
    <m/>
  </r>
  <r>
    <x v="546"/>
    <x v="0"/>
    <x v="2"/>
    <s v="CLFF_1000$$$DE10PLD009 EL-SC-DU-O Operations"/>
    <s v="P000001481"/>
    <s v="P000001481"/>
    <s v="LFF (MDG-F)"/>
    <s v="DE10PLD009"/>
    <m/>
    <b v="1"/>
    <x v="3"/>
    <x v="1"/>
    <d v="2026-02-20T00:00:00"/>
    <m/>
    <m/>
    <x v="1"/>
    <n v="9"/>
    <s v="John Rowie Del Rosario"/>
    <m/>
  </r>
  <r>
    <x v="546"/>
    <x v="0"/>
    <x v="2"/>
    <s v="CLFF_1000$$$DE10PLD0C5 EL-SC-DU Service Labs (Te"/>
    <s v="P000001473"/>
    <s v="P000001473"/>
    <s v="LFF (MDG-F)"/>
    <s v="DE10PLD0C5"/>
    <m/>
    <b v="1"/>
    <x v="3"/>
    <x v="1"/>
    <d v="2026-02-20T00:00:00"/>
    <m/>
    <m/>
    <x v="1"/>
    <n v="9"/>
    <s v="John Rowie Del Rosario"/>
    <m/>
  </r>
  <r>
    <x v="546"/>
    <x v="0"/>
    <x v="2"/>
    <s v="CLFF_1000$$$DE10PLD0C9 EL-SC-DU Operations"/>
    <s v="P000001481"/>
    <s v="P000001481"/>
    <s v="LFF (MDG-F)"/>
    <s v="DE10PLD0C9"/>
    <m/>
    <b v="1"/>
    <x v="3"/>
    <x v="1"/>
    <d v="2026-02-20T00:00:00"/>
    <m/>
    <m/>
    <x v="1"/>
    <n v="9"/>
    <s v="John Rowie Del Rosario"/>
    <m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9"/>
    <s v="John Rowie Del Rosario"/>
    <m/>
  </r>
  <r>
    <x v="546"/>
    <x v="0"/>
    <x v="2"/>
    <s v="CLFF_1000$$$DE10PLD005 EL-SC-DU Upscaling Servic"/>
    <s v="P000001471"/>
    <s v="P000001471"/>
    <s v="LFF (MDG-F)"/>
    <s v="DE10PLD005"/>
    <m/>
    <b v="1"/>
    <x v="3"/>
    <x v="1"/>
    <d v="2026-02-20T00:00:00"/>
    <m/>
    <m/>
    <x v="1"/>
    <n v="9"/>
    <s v="John Rowie Del Rosario"/>
    <m/>
  </r>
  <r>
    <x v="546"/>
    <x v="0"/>
    <x v="2"/>
    <s v="EN200180 TMP REV_STI Relocation to Pyeongtaek"/>
    <s v="P000001427"/>
    <s v="P000001427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IPHOENX_000400764127 Impairment fr.CC 601980"/>
    <s v="P000000556"/>
    <s v="P000000556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IPHOENX_000400764124 Impairment fr.CC 530911"/>
    <s v="P000000556"/>
    <s v="P000000556"/>
    <s v="Non-LFF"/>
    <s v=""/>
    <m/>
    <b v="1"/>
    <x v="3"/>
    <x v="1"/>
    <d v="2026-02-20T00:00:00"/>
    <m/>
    <m/>
    <x v="1"/>
    <n v="9"/>
    <s v="John Rowie Del Rosario"/>
    <m/>
  </r>
  <r>
    <x v="546"/>
    <x v="0"/>
    <x v="2"/>
    <s v="CLFF_1000$$$DE10Z02141 Asset impairment CoS"/>
    <s v="P000000556"/>
    <s v="P000000556"/>
    <s v="LFF (MDG-F)"/>
    <s v="DE10Z02141"/>
    <m/>
    <b v="1"/>
    <x v="3"/>
    <x v="1"/>
    <d v="2026-02-20T00:00:00"/>
    <m/>
    <m/>
    <x v="1"/>
    <n v="9"/>
    <s v="John Rowie Del Rosario"/>
    <m/>
  </r>
  <r>
    <x v="546"/>
    <x v="0"/>
    <x v="2"/>
    <s v="CLFF_VMCA$$$KR11Z02141 Tangible Asset Impairment"/>
    <s v="P000000556"/>
    <s v="P000000556"/>
    <s v="LFF (MDG-F)"/>
    <s v="KR11Z02141"/>
    <m/>
    <b v="1"/>
    <x v="3"/>
    <x v="1"/>
    <d v="2026-02-20T00:00:00"/>
    <m/>
    <m/>
    <x v="1"/>
    <n v="9"/>
    <s v="John Rowie Del Rosario"/>
    <m/>
  </r>
  <r>
    <x v="546"/>
    <x v="0"/>
    <x v="2"/>
    <s v="CLFF_1000$$$DE04Z02144 Asset impairment"/>
    <s v="P000000556"/>
    <s v="P000000556"/>
    <s v="LFF (MDG-F)"/>
    <s v="DE04Z02144"/>
    <m/>
    <b v="1"/>
    <x v="3"/>
    <x v="1"/>
    <d v="2026-02-20T00:00:00"/>
    <m/>
    <m/>
    <x v="1"/>
    <n v="9"/>
    <s v="John Rowie Del Rosario"/>
    <m/>
  </r>
  <r>
    <x v="546"/>
    <x v="0"/>
    <x v="2"/>
    <s v="CLFF_1000$$$FR01Z02001 Asset impairment R&amp;D"/>
    <s v="P000000556"/>
    <s v="P000000556"/>
    <s v="LFF (MDG-F)"/>
    <s v="FR01Z02001"/>
    <m/>
    <b v="1"/>
    <x v="3"/>
    <x v="1"/>
    <d v="2026-02-20T00:00:00"/>
    <m/>
    <m/>
    <x v="1"/>
    <n v="9"/>
    <s v="John Rowie Del Rosario"/>
    <m/>
  </r>
  <r>
    <x v="546"/>
    <x v="0"/>
    <x v="2"/>
    <s v="CLFF_1000$$$JP02Z02144 Asset impairment R&amp;D"/>
    <s v="P000000556"/>
    <s v="P000000556"/>
    <s v="LFF (MDG-F)"/>
    <s v="JP02Z02144"/>
    <m/>
    <b v="1"/>
    <x v="3"/>
    <x v="1"/>
    <d v="2026-02-20T00:00:00"/>
    <m/>
    <m/>
    <x v="1"/>
    <n v="9"/>
    <s v="John Rowie Del Rosario"/>
    <m/>
  </r>
  <r>
    <x v="546"/>
    <x v="0"/>
    <x v="2"/>
    <s v="IQUATRO_001030000160 Royalty_R&amp;D"/>
    <s v="P000000428"/>
    <s v="P000000428"/>
    <s v="Non-LFF"/>
    <s v=""/>
    <m/>
    <b v="1"/>
    <x v="3"/>
    <x v="1"/>
    <d v="2026-02-20T00:00:00"/>
    <m/>
    <m/>
    <x v="1"/>
    <n v="9"/>
    <s v="John Rowie Del Rosario"/>
    <m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9"/>
    <s v="John Rowie Del Rosario"/>
    <m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9"/>
    <s v="John Rowie Del Rosario"/>
    <m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7"/>
    <s v="Tina Kempe"/>
    <m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7"/>
    <s v="Donna Mae Melarpis"/>
    <m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7"/>
    <s v="Donna Mae Melarpis"/>
    <m/>
  </r>
  <r>
    <x v="550"/>
    <x v="0"/>
    <x v="2"/>
    <s v="PLEAN_X310181LT5015201 Bavencio Commercial LT50 Other Promo and"/>
    <s v="H000000227"/>
    <s v="H000000227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181NO5010201 Bavencio Commercial NO50 Promo Material"/>
    <s v="H000000233"/>
    <s v="H00000023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181NO5015201 Bavencio Commercial NO50 Other Promo and"/>
    <s v="H000000233"/>
    <s v="H00000023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181SE5030201 Bavencio Commercial SE50 Other M&amp;S Regis"/>
    <s v="H000000238"/>
    <s v="H000000238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24FI5030201 RO Ogsiveo Other M&amp;S Registration Fees G"/>
    <s v="H000000220"/>
    <s v="H00000022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24NO5030201 RO Ogsiveo Other M&amp;S Registration Fees G"/>
    <s v="H000000233"/>
    <s v="H00000023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24SE5030201 RO Ogsiveo Other M&amp;S Registration Fees G"/>
    <s v="H000000238"/>
    <s v="H000000238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34DK5030201 RG Ezmekly Other M&amp;S Registration Fees G"/>
    <s v="H000000218"/>
    <s v="H000000218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34FI5030201 RG Ezmekly Other M&amp;S Registration Fees G"/>
    <s v="H000000220"/>
    <s v="H00000022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34NO5030201 RG Ezmekly Other M&amp;S Registration Fees G"/>
    <s v="H000000233"/>
    <s v="H00000023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34SE5030201 RG Ezmekly Other M&amp;S Registration Fees G"/>
    <s v="H000000238"/>
    <s v="H000000238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201LT5010201 Fertility Commercial LT50 Promo Material"/>
    <s v="H000000227"/>
    <s v="H000000227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201LV5015201 Fertility Commercial LV50 Other Promo an"/>
    <s v="H000000229"/>
    <s v="H000000229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401LV5013201 Saizen Commercial LV50 Congress &amp; Events"/>
    <s v="H000000229"/>
    <s v="H000000229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511EE5015201 Mavenclad Commercial EE50 Other Promo an"/>
    <s v="H000000219"/>
    <s v="H000000219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511LT5010201 Mavenclad Commercial LT50 Promo Material"/>
    <s v="H000000227"/>
    <s v="H000000227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511SE5030201 Mavenclad Commercial SE50 Other M&amp;S Regi"/>
    <s v="H000000238"/>
    <s v="H000000238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281CH7615203 PIMI COM Competitive Intelligence"/>
    <s v="H000001985"/>
    <s v="H000001985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181CZ5015205 Bavencio Commercial CZ50 Other Promo and"/>
    <s v="H000002141"/>
    <s v="H000002141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182CZ5020201 Bavencio Medical Non R&amp;D CZ50 Medical Ed"/>
    <s v="H000002141"/>
    <s v="H000002141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182CZ5020205 Bavencio Medical Non R&amp;D CZ50 Medical Ed"/>
    <s v="H000002141"/>
    <s v="H000002141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281CH7610201 PIMI COM Promo"/>
    <s v="H000004535"/>
    <s v="H000004535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281CH7630200 PIMI COM MAP activities"/>
    <s v="H000004535"/>
    <s v="H000004535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282CH7620200 PIMI MED Independent Fund Prog"/>
    <s v="H000004546"/>
    <s v="H000004546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282CH7623201 PIMI Med Educ Prog"/>
    <s v="H000004546"/>
    <s v="H000004546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282CH7623202 PIMI MED International Congresses"/>
    <s v="H000004546"/>
    <s v="H000004546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941CZ5011201 Tepmetko Commercial CZ50 Advertising Gen"/>
    <s v="H000002141"/>
    <s v="H000002141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21AT5015200 RO Ogsiveo Promo &amp; advertising"/>
    <s v="H000004515"/>
    <s v="H000004515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21CH7610201 RT Ogsiveo COM Promo"/>
    <s v="H000004535"/>
    <s v="H000004535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21CH7630200 RT Ogsiveo COM MAP activities"/>
    <s v="H000004535"/>
    <s v="H000004535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22AT5023200 RO Ogsiveo Medical activities"/>
    <s v="H000004526"/>
    <s v="H000004526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22AT5030200 RO Ogsiveo MAP activities (MnRD)"/>
    <s v="H000004526"/>
    <s v="H000004526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22CH7622200 RT Ogsiveo MED Consultancy"/>
    <s v="H000004546"/>
    <s v="H000004546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31AT5015200 RG Ezmekly Promo &amp; advertising"/>
    <s v="H000004515"/>
    <s v="H000004515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70231CH7630200 RT Ezmekly COM MAP activities"/>
    <s v="H000004535"/>
    <s v="H000004535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7"/>
    <s v="Rayneil Reas"/>
    <m/>
  </r>
  <r>
    <x v="550"/>
    <x v="0"/>
    <x v="2"/>
    <s v="PLEAN_X310201CZ5013202 Fertility Commercial CZ50 Congress &amp; Eve"/>
    <s v="H000002141"/>
    <s v="H000002141"/>
    <s v="Non-LFF"/>
    <s v=""/>
    <m/>
    <b v="1"/>
    <x v="1"/>
    <x v="1"/>
    <d v="2026-02-24T00:00:00"/>
    <m/>
    <m/>
    <x v="1"/>
    <n v="7"/>
    <s v="Rayneil Reas"/>
    <m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7"/>
    <s v="Jojeff Tagnong"/>
    <m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7"/>
    <s v="Jojeff Tagnong"/>
    <m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7"/>
    <s v="Jojeff Tagnong"/>
    <m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7"/>
    <s v="Jojeff Tagnong"/>
    <m/>
  </r>
  <r>
    <x v="551"/>
    <x v="0"/>
    <x v="2"/>
    <s v="CLFF_1000$$$EE50GM1000"/>
    <s v="G000000630"/>
    <e v="#REF!"/>
    <s v="LFF (MDG-F)"/>
    <s v="EE50GM1000"/>
    <m/>
    <e v="#REF!"/>
    <x v="0"/>
    <x v="1"/>
    <d v="2026-02-24T00:00:00"/>
    <m/>
    <m/>
    <x v="1"/>
    <n v="7"/>
    <s v="Jojeff Tagnong"/>
    <m/>
  </r>
  <r>
    <x v="551"/>
    <x v="0"/>
    <x v="2"/>
    <s v="CLFF_1000$$$FI50GM1000"/>
    <s v="G000000630"/>
    <e v="#REF!"/>
    <s v="LFF (MDG-F)"/>
    <s v="FI50GM1000"/>
    <m/>
    <e v="#REF!"/>
    <x v="0"/>
    <x v="1"/>
    <d v="2026-02-24T00:00:00"/>
    <m/>
    <m/>
    <x v="1"/>
    <n v="7"/>
    <s v="Jojeff Tagnong"/>
    <m/>
  </r>
  <r>
    <x v="552"/>
    <x v="0"/>
    <x v="2"/>
    <s v="CEMERAL_70006403V9RL99 Global BAV franchise-Medical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EMERAL_70007001433298 MESI REG BP-GBF Bavencio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LFF_1000$$$BE50C06369 Global Marketing director Bavencio"/>
    <s v="H000000162"/>
    <e v="#REF!"/>
    <s v="LFF (MDG-F)"/>
    <s v="BE50C06369"/>
    <m/>
    <e v="#REF!"/>
    <x v="1"/>
    <x v="1"/>
    <d v="2026-02-24T00:00:00"/>
    <m/>
    <m/>
    <x v="1"/>
    <n v="7"/>
    <s v="Henry Jr Ifurung"/>
    <m/>
  </r>
  <r>
    <x v="552"/>
    <x v="0"/>
    <x v="2"/>
    <s v="CLFF_1000$$$CH50L98027 IAS19 FF4 3110250000"/>
    <s v="H000000162"/>
    <e v="#REF!"/>
    <s v="LFF (MDG-F)"/>
    <s v="CH50L98027"/>
    <m/>
    <e v="#REF!"/>
    <x v="1"/>
    <x v="1"/>
    <d v="2026-02-24T00:00:00"/>
    <m/>
    <m/>
    <x v="1"/>
    <n v="7"/>
    <s v="Henry Jr Ifurung"/>
    <m/>
  </r>
  <r>
    <x v="552"/>
    <x v="0"/>
    <x v="2"/>
    <s v="CLFF_1000$$$CH65GMF002 Anti-PDL1"/>
    <s v="H000000162"/>
    <e v="#REF!"/>
    <s v="LFF (MDG-F)"/>
    <s v="CH65GMF002"/>
    <m/>
    <e v="#REF!"/>
    <x v="1"/>
    <x v="1"/>
    <d v="2026-02-24T00:00:00"/>
    <m/>
    <m/>
    <x v="1"/>
    <n v="7"/>
    <s v="Henry Jr Ifurung"/>
    <m/>
  </r>
  <r>
    <x v="552"/>
    <x v="0"/>
    <x v="2"/>
    <s v="CLFF_1000$$$CH65GMF003 Avelumab Alliance Management"/>
    <s v="H000000162"/>
    <e v="#REF!"/>
    <s v="LFF (MDG-F)"/>
    <s v="CH65GMF003"/>
    <m/>
    <e v="#REF!"/>
    <x v="1"/>
    <x v="1"/>
    <d v="2026-02-24T00:00:00"/>
    <m/>
    <m/>
    <x v="1"/>
    <n v="7"/>
    <s v="Henry Jr Ifurung"/>
    <m/>
  </r>
  <r>
    <x v="552"/>
    <x v="0"/>
    <x v="2"/>
    <s v="CLFF_1000$$$CH65O05009 a-PDL1 Med Aff : Ad-boards &amp; engagements"/>
    <s v="H000000162"/>
    <e v="#REF!"/>
    <s v="LFF (MDG-F)"/>
    <s v="CH65O05009"/>
    <m/>
    <e v="#REF!"/>
    <x v="1"/>
    <x v="1"/>
    <d v="2026-02-24T00:00:00"/>
    <m/>
    <m/>
    <x v="1"/>
    <n v="7"/>
    <s v="Henry Jr Ifurung"/>
    <m/>
  </r>
  <r>
    <x v="552"/>
    <x v="0"/>
    <x v="2"/>
    <s v="CLFF_1000$$$CH65OF0100 Cost sharing Global with Pfizer"/>
    <s v="H000000162"/>
    <e v="#REF!"/>
    <s v="LFF (MDG-F)"/>
    <s v="CH65OF0100"/>
    <m/>
    <e v="#REF!"/>
    <x v="1"/>
    <x v="1"/>
    <d v="2026-02-24T00:00:00"/>
    <m/>
    <m/>
    <x v="1"/>
    <n v="7"/>
    <s v="Henry Jr Ifurung"/>
    <m/>
  </r>
  <r>
    <x v="552"/>
    <x v="0"/>
    <x v="2"/>
    <s v="CLFF_1000$$$ES50C06059 Product Manager Bavencio"/>
    <s v="H000000162"/>
    <e v="#REF!"/>
    <s v="LFF (MDG-F)"/>
    <s v="ES50C06059"/>
    <m/>
    <e v="#REF!"/>
    <x v="1"/>
    <x v="1"/>
    <d v="2026-02-24T00:00:00"/>
    <m/>
    <m/>
    <x v="1"/>
    <n v="7"/>
    <s v="Henry Jr Ifurung"/>
    <m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TEMPEU_1000CH20E99027 XXXIAS19 FF4 3110250000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TEMPEU_1000CH60E10030 XXXa-PDL1 Med Aff : Ad-boards &amp; engageme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TEMPEU_1000CH60E10033 XXXAvelumab Alliance Management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TEMPLA_1000BR10200585 XXXBavencio Global Medical Activitie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TEMPNA_1000US20GONCAV Global Oncology Pfizer Alliance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TEMPNA_1000US20GONCAW Global Oncology Pfizer External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TEMPNA_1000US20GONCPD Global Oncology PDL1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CTEMPNA_1000US30203080 Avelumab Alliance HCP Fees U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EMERAL_000009100721 7001IC1261SP3110350000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EMERAL_000009101181 7001IC1881SI3110250000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589 Commercial: Market Research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595 Medical Affairs: Ad-boards &amp; engagement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596 GlobalMedicalAffairs:Gobal Medical Info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600 MAP: Value Communication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602 MAP: Pricing, Access &amp; Contracting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640 Costs not shared with Pfizer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748 Medical Affairs: Congress symposia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750 Medical Affairs: ESMO Coppenhagen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762 Medical Affairs: Launch Activitie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805 WCLC - Wien non-shared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939 Governmental Affairs: Alliance cost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2942 SML external cost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3040 Commercial: Havas UC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3056 Commercial: Other external spend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3484 Data Analysi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4741 Market research &amp; CI EU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4742 Marketing EU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1500004744 Medical EU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ITEMPEU_003200003730 Sales Promo reported on Global Bavencio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51DE6510230 BAV COM PROM GBF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14049 Commercial: Market Research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14052 Commercial: Launch planning ad-board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14056 Commercial: Other external spend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14058 Region Marketing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14059 1500004314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14062 Communications: Other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14063 MAP: Pricing, Access &amp; Contracting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14067 Governmental Affairs: Alliance cost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14080 PPV for Interco transportation - AIR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20033 Medical Affairs: Education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23059 Medical Affairs: Ad-boards &amp; engagement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23060 GlobalMedicalAffairs:Gobal Medical Info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23061 Medical Affairs: Congress symposia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23062 Medical Affairs: Medical Material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23063 Data Analysi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23067 Medical Affairs: Medical Congresse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1CH6823069 XXXMedical Affairs: ESMO Asia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64DE5013998 BAV FRA C&amp;E Small item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81AE5015601 SP PROM OTHERS-FF4-BAVEN V9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81CH6814051 Country Support Marketing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81CH6814053 SML external costs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81IT5030227 BAV Other M&amp;S MAP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2"/>
    <x v="0"/>
    <x v="2"/>
    <s v="PLEAN_X310182TN5023200 Bavencio global //UC Advisory Board DZ"/>
    <s v="H000000162"/>
    <s v="H000000162"/>
    <s v="Non-LFF"/>
    <s v=""/>
    <m/>
    <b v="1"/>
    <x v="1"/>
    <x v="1"/>
    <d v="2026-02-24T00:00:00"/>
    <m/>
    <m/>
    <x v="1"/>
    <n v="7"/>
    <s v="Henry Jr Ifurung"/>
    <m/>
  </r>
  <r>
    <x v="553"/>
    <x v="0"/>
    <x v="2"/>
    <s v="CLFF_1000$$$AT50C06001 Commercial Austria RT"/>
    <s v="H000004512"/>
    <e v="#REF!"/>
    <s v="LFF (MDG-F)"/>
    <s v="AT50C06001"/>
    <m/>
    <e v="#REF!"/>
    <x v="1"/>
    <x v="1"/>
    <d v="2026-02-24T00:00:00"/>
    <m/>
    <m/>
    <x v="1"/>
    <n v="7"/>
    <s v="Henry Jr Ifurung"/>
    <m/>
  </r>
  <r>
    <x v="553"/>
    <x v="0"/>
    <x v="2"/>
    <s v="CLFF_1000$$$AT50C06002 Field Force Austria RT"/>
    <s v="H000004513"/>
    <e v="#REF!"/>
    <s v="LFF (MDG-F)"/>
    <s v="AT50C06002"/>
    <m/>
    <e v="#REF!"/>
    <x v="1"/>
    <x v="1"/>
    <d v="2026-02-24T00:00:00"/>
    <m/>
    <m/>
    <x v="1"/>
    <n v="7"/>
    <s v="Henry Jr Ifurung"/>
    <m/>
  </r>
  <r>
    <x v="553"/>
    <x v="0"/>
    <x v="2"/>
    <s v="CLFF_1000$$$CH75C06001 Commercial ISS RT Switzerland"/>
    <s v="H000004532"/>
    <e v="#REF!"/>
    <s v="LFF (MDG-F)"/>
    <s v="CH75C06001"/>
    <m/>
    <e v="#REF!"/>
    <x v="1"/>
    <x v="1"/>
    <d v="2026-02-24T00:00:00"/>
    <m/>
    <m/>
    <x v="1"/>
    <n v="7"/>
    <s v="Henry Jr Ifurung"/>
    <m/>
  </r>
  <r>
    <x v="553"/>
    <x v="0"/>
    <x v="2"/>
    <s v="CLFF_1000$$$NL50C00000 Commercial Europe RT-NL"/>
    <s v="H000004632"/>
    <e v="#REF!"/>
    <s v="LFF (MDG-F)"/>
    <s v="NL50C00000"/>
    <m/>
    <e v="#REF!"/>
    <x v="1"/>
    <x v="1"/>
    <d v="2026-02-24T00:00:00"/>
    <m/>
    <m/>
    <x v="1"/>
    <n v="7"/>
    <s v="Henry Jr Ifurung"/>
    <m/>
  </r>
  <r>
    <x v="553"/>
    <x v="0"/>
    <x v="2"/>
    <s v="CTEMPEU_1000PT10R16401 Commercial Portugal RT"/>
    <s v="H000004552"/>
    <s v="H000004552"/>
    <s v="Non-LFF"/>
    <s v=""/>
    <m/>
    <b v="1"/>
    <x v="1"/>
    <x v="1"/>
    <d v="2026-02-24T00:00:00"/>
    <m/>
    <m/>
    <x v="1"/>
    <n v="7"/>
    <s v="Henry Jr Ifurung"/>
    <m/>
  </r>
  <r>
    <x v="553"/>
    <x v="0"/>
    <x v="2"/>
    <s v="CLFF_1000$$$DE50C0000B Market Access Europe RT"/>
    <s v="H000000912"/>
    <e v="#REF!"/>
    <s v="LFF (MDG-F)"/>
    <s v="DE50C0000B"/>
    <m/>
    <e v="#REF!"/>
    <x v="1"/>
    <x v="1"/>
    <d v="2026-02-24T00:00:00"/>
    <m/>
    <m/>
    <x v="1"/>
    <n v="7"/>
    <s v="Henry Jr Ifurung"/>
    <m/>
  </r>
  <r>
    <x v="553"/>
    <x v="0"/>
    <x v="2"/>
    <s v="CLFF_1000$$$GB57L80000 General administration"/>
    <s v="H000002128"/>
    <e v="#REF!"/>
    <s v="LFF (MDG-F)"/>
    <s v="GB57L80000"/>
    <m/>
    <e v="#REF!"/>
    <x v="1"/>
    <x v="1"/>
    <d v="2026-02-24T00:00:00"/>
    <m/>
    <m/>
    <x v="1"/>
    <n v="7"/>
    <s v="Henry Jr Ifurung"/>
    <m/>
  </r>
  <r>
    <x v="553"/>
    <x v="0"/>
    <x v="2"/>
    <s v="CLFF_1000$$$GB57O06100 Non-income related taxes"/>
    <s v="H000002128"/>
    <e v="#REF!"/>
    <s v="LFF (MDG-F)"/>
    <s v="GB57O06100"/>
    <m/>
    <e v="#REF!"/>
    <x v="1"/>
    <x v="1"/>
    <d v="2026-02-24T00:00:00"/>
    <m/>
    <m/>
    <x v="1"/>
    <n v="7"/>
    <s v="Henry Jr Ifurung"/>
    <m/>
  </r>
  <r>
    <x v="553"/>
    <x v="0"/>
    <x v="2"/>
    <s v="CLFF_1000$$$GB57Y00001 Finance"/>
    <s v="H000002128"/>
    <e v="#REF!"/>
    <s v="LFF (MDG-F)"/>
    <s v="GB57Y00001"/>
    <m/>
    <e v="#REF!"/>
    <x v="1"/>
    <x v="1"/>
    <d v="2026-02-24T00:00:00"/>
    <m/>
    <m/>
    <x v="1"/>
    <n v="7"/>
    <s v="Henry Jr Ifurung"/>
    <m/>
  </r>
  <r>
    <x v="553"/>
    <x v="0"/>
    <x v="2"/>
    <s v="CTEMPEU_1000PT10MA7310 Market Access Programs OGSIVEO"/>
    <s v="H000001974"/>
    <s v="H000001974"/>
    <s v="Non-LFF"/>
    <s v=""/>
    <m/>
    <b v="1"/>
    <x v="1"/>
    <x v="1"/>
    <d v="2026-02-24T00:00:00"/>
    <m/>
    <m/>
    <x v="1"/>
    <n v="7"/>
    <s v="Henry Jr Ifurung"/>
    <m/>
  </r>
  <r>
    <x v="553"/>
    <x v="0"/>
    <x v="2"/>
    <s v="CTEMPEU_1000PT10MA7311 Market Access Programs EZMEKLY"/>
    <s v="H000001974"/>
    <s v="H000001974"/>
    <s v="Non-LFF"/>
    <s v=""/>
    <m/>
    <b v="1"/>
    <x v="1"/>
    <x v="1"/>
    <d v="2026-02-24T00:00:00"/>
    <m/>
    <m/>
    <x v="1"/>
    <n v="7"/>
    <s v="Henry Jr Ifurung"/>
    <m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7"/>
    <s v="John Rowie Del Rosario"/>
    <m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7"/>
    <s v="John Rowie Del Rosario"/>
    <m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7"/>
    <s v="John Rowie Del Rosario"/>
    <m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7"/>
    <s v="John Rowie Del Rosario"/>
    <m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7"/>
    <s v="John Rowie Del Rosario"/>
    <m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7"/>
    <s v="John Rowie Del Rosario"/>
    <m/>
  </r>
  <r>
    <x v="554"/>
    <x v="0"/>
    <x v="2"/>
    <s v="CNOW_7210$$$0000010586 E-Commerce SuSo"/>
    <s v="P000001160"/>
    <s v="P000001160"/>
    <s v="Non-LFF"/>
    <s v=""/>
    <m/>
    <b v="1"/>
    <x v="3"/>
    <x v="1"/>
    <d v="2026-02-24T00:00:00"/>
    <m/>
    <m/>
    <x v="1"/>
    <n v="7"/>
    <s v="John Rowie Del Rosario"/>
    <m/>
  </r>
  <r>
    <x v="554"/>
    <x v="0"/>
    <x v="2"/>
    <s v="RP000032000000 DS REV AMAT FSE SUPPORT"/>
    <s v="P000001108"/>
    <s v="P000001108"/>
    <s v="Non-LFF"/>
    <s v=""/>
    <m/>
    <b v="1"/>
    <x v="3"/>
    <x v="1"/>
    <d v="2026-02-24T00:00:00"/>
    <m/>
    <m/>
    <x v="1"/>
    <n v="7"/>
    <s v="John Rowie Del Rosario"/>
    <m/>
  </r>
  <r>
    <x v="554"/>
    <x v="0"/>
    <x v="2"/>
    <s v="RP000036000000 DS_Revenue_CG/EFP__YongxinBeijing_79EA"/>
    <s v="P000001108"/>
    <s v="P000001108"/>
    <s v="Non-LFF"/>
    <s v=""/>
    <m/>
    <b v="1"/>
    <x v="3"/>
    <x v="1"/>
    <d v="2026-02-24T00:00:00"/>
    <m/>
    <m/>
    <x v="1"/>
    <n v="7"/>
    <s v="John Rowie Del Rosario"/>
    <m/>
  </r>
  <r>
    <x v="554"/>
    <x v="0"/>
    <x v="2"/>
    <s v="RP000037000000 DS REV INTEL IRELAND 2026 SUPPORT"/>
    <s v="P000001108"/>
    <s v="P000001108"/>
    <s v="Non-LFF"/>
    <s v=""/>
    <m/>
    <b v="1"/>
    <x v="3"/>
    <x v="1"/>
    <d v="2026-02-24T00:00:00"/>
    <m/>
    <m/>
    <x v="1"/>
    <n v="7"/>
    <s v="John Rowie Del Rosario"/>
    <m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7"/>
    <s v="John Rowie Del Rosario"/>
    <m/>
  </r>
  <r>
    <x v="554"/>
    <x v="0"/>
    <x v="2"/>
    <s v="CFLTFLE_23180000002400 Operations"/>
    <s v="P000001403"/>
    <s v="P000001403"/>
    <s v="Non-LFF"/>
    <s v=""/>
    <m/>
    <b v="1"/>
    <x v="3"/>
    <x v="1"/>
    <d v="2026-02-24T00:00:00"/>
    <m/>
    <m/>
    <x v="1"/>
    <n v="7"/>
    <s v="John Rowie Del Rosario"/>
    <m/>
  </r>
  <r>
    <x v="554"/>
    <x v="0"/>
    <x v="2"/>
    <s v="CLFF_VMCA$$$CN09TN0100 Formulated Materials Toll Manufac China"/>
    <s v="P000001403"/>
    <e v="#REF!"/>
    <s v="LFF (MDG-F)"/>
    <s v="CN09TN0100"/>
    <m/>
    <e v="#REF!"/>
    <x v="3"/>
    <x v="1"/>
    <d v="2026-02-24T00:00:00"/>
    <m/>
    <m/>
    <x v="1"/>
    <n v="7"/>
    <s v="John Rowie Del Rosario"/>
    <m/>
  </r>
  <r>
    <x v="554"/>
    <x v="0"/>
    <x v="2"/>
    <s v="CLFF_1000$$$JP02TNMZ03 Process technology Asia"/>
    <s v="P000001409"/>
    <e v="#REF!"/>
    <s v="LFF (MDG-F)"/>
    <s v="JP02TNMZ03"/>
    <m/>
    <e v="#REF!"/>
    <x v="3"/>
    <x v="1"/>
    <d v="2026-02-24T00:00:00"/>
    <m/>
    <m/>
    <x v="1"/>
    <n v="7"/>
    <s v="John Rowie Del Rosario"/>
    <m/>
  </r>
  <r>
    <x v="554"/>
    <x v="0"/>
    <x v="2"/>
    <s v="CLFF_VMCA$$$KR07R04030 Process Development &amp; Sampling"/>
    <s v="P000001409"/>
    <e v="#REF!"/>
    <s v="LFF (MDG-F)"/>
    <s v="KR07R04030"/>
    <m/>
    <e v="#REF!"/>
    <x v="3"/>
    <x v="1"/>
    <d v="2026-02-24T00:00:00"/>
    <m/>
    <m/>
    <x v="1"/>
    <n v="7"/>
    <s v="John Rowie Del Rosario"/>
    <m/>
  </r>
  <r>
    <x v="554"/>
    <x v="0"/>
    <x v="2"/>
    <s v="CLFF_VMCA$$$TW91PD0800 CMP Subcontracting"/>
    <s v="P000001403"/>
    <e v="#REF!"/>
    <s v="LFF (MDG-F)"/>
    <s v="TW91PD0800"/>
    <m/>
    <e v="#REF!"/>
    <x v="3"/>
    <x v="1"/>
    <d v="2026-02-24T00:00:00"/>
    <m/>
    <m/>
    <x v="1"/>
    <n v="7"/>
    <s v="John Rowie Del Rosario"/>
    <m/>
  </r>
  <r>
    <x v="554"/>
    <x v="0"/>
    <x v="2"/>
    <s v="CLFF_VMCA$$$TW91R04004 Analytical Tech. Patterning"/>
    <s v="P000001409"/>
    <e v="#REF!"/>
    <s v="LFF (MDG-F)"/>
    <s v="TW91R04004"/>
    <m/>
    <e v="#REF!"/>
    <x v="3"/>
    <x v="1"/>
    <d v="2026-02-24T00:00:00"/>
    <m/>
    <m/>
    <x v="1"/>
    <n v="7"/>
    <s v="John Rowie Del Rosario"/>
    <m/>
  </r>
  <r>
    <x v="554"/>
    <x v="0"/>
    <x v="2"/>
    <s v="CLFF_1000$$$US01R00099 Scale-Up &amp; Sampling US East"/>
    <s v="P000001409"/>
    <e v="#REF!"/>
    <s v="LFF (MDG-F)"/>
    <s v="US01R00099"/>
    <m/>
    <e v="#REF!"/>
    <x v="3"/>
    <x v="1"/>
    <d v="2026-02-24T00:00:00"/>
    <m/>
    <m/>
    <x v="1"/>
    <n v="7"/>
    <s v="John Rowie Del Rosario"/>
    <m/>
  </r>
  <r>
    <x v="554"/>
    <x v="0"/>
    <x v="2"/>
    <s v="CLFF_1000$$$US01TOBZ01 Global Analytical Technology Patterning"/>
    <s v="P000001409"/>
    <e v="#REF!"/>
    <s v="LFF (MDG-F)"/>
    <s v="US01TOBZ01"/>
    <m/>
    <e v="#REF!"/>
    <x v="3"/>
    <x v="1"/>
    <d v="2026-02-24T00:00:00"/>
    <m/>
    <m/>
    <x v="1"/>
    <n v="7"/>
    <s v="John Rowie Del Rosario"/>
    <m/>
  </r>
  <r>
    <x v="554"/>
    <x v="0"/>
    <x v="2"/>
    <s v="CLFF_VMCA$$$US10R04020 Analytical Tech. Planarization"/>
    <s v="P000001409"/>
    <e v="#REF!"/>
    <s v="LFF (MDG-F)"/>
    <s v="US10R04020"/>
    <m/>
    <e v="#REF!"/>
    <x v="3"/>
    <x v="1"/>
    <d v="2026-02-24T00:00:00"/>
    <m/>
    <m/>
    <x v="1"/>
    <n v="7"/>
    <s v="John Rowie Del Rosario"/>
    <m/>
  </r>
  <r>
    <x v="554"/>
    <x v="0"/>
    <x v="2"/>
    <s v="CLFF_VMCA$$$US10R04030 Process Development &amp; Sampling"/>
    <s v="P000001409"/>
    <e v="#REF!"/>
    <s v="LFF (MDG-F)"/>
    <s v="US10R04030"/>
    <m/>
    <e v="#REF!"/>
    <x v="3"/>
    <x v="1"/>
    <d v="2026-02-24T00:00:00"/>
    <m/>
    <m/>
    <x v="1"/>
    <n v="7"/>
    <s v="John Rowie Del Rosario"/>
    <m/>
  </r>
  <r>
    <x v="554"/>
    <x v="0"/>
    <x v="2"/>
    <s v="CLFF_VMCA$$$US10C01020 Global Tech Ops - ADVPP001"/>
    <s v="P000001409"/>
    <e v="#REF!"/>
    <s v="LFF (MDG-F)"/>
    <s v="US10C01020"/>
    <m/>
    <e v="#REF!"/>
    <x v="3"/>
    <x v="1"/>
    <d v="2026-02-24T00:00:00"/>
    <m/>
    <m/>
    <x v="1"/>
    <n v="7"/>
    <s v="John Rowie Del Rosario"/>
    <m/>
  </r>
  <r>
    <x v="554"/>
    <x v="0"/>
    <x v="2"/>
    <s v="D00136200000000 Project Diamond 2026"/>
    <s v="P000001016"/>
    <s v="P000001016"/>
    <s v="Non-LFF"/>
    <s v=""/>
    <m/>
    <b v="1"/>
    <x v="3"/>
    <x v="1"/>
    <d v="2026-02-24T00:00:00"/>
    <m/>
    <m/>
    <x v="1"/>
    <n v="7"/>
    <s v="John Rowie Del Rosario"/>
    <m/>
  </r>
  <r>
    <x v="554"/>
    <x v="0"/>
    <x v="2"/>
    <s v="D00136300000000 Advanced HPCS Particle"/>
    <s v="P000001016"/>
    <s v="P000001016"/>
    <s v="Non-LFF"/>
    <s v=""/>
    <m/>
    <b v="1"/>
    <x v="3"/>
    <x v="1"/>
    <d v="2026-02-24T00:00:00"/>
    <m/>
    <m/>
    <x v="1"/>
    <n v="7"/>
    <s v="John Rowie Del Rosario"/>
    <m/>
  </r>
  <r>
    <x v="554"/>
    <x v="0"/>
    <x v="2"/>
    <s v="CLFF_1000$$$US01O0X901 EL IT TSA SPICE Cutover Management 1283"/>
    <s v="P000000763"/>
    <e v="#REF!"/>
    <s v="LFF (MDG-F)"/>
    <s v="US01O0X901"/>
    <m/>
    <e v="#REF!"/>
    <x v="3"/>
    <x v="1"/>
    <d v="2026-02-24T00:00:00"/>
    <m/>
    <m/>
    <x v="1"/>
    <n v="7"/>
    <s v="John Rowie Del Rosario"/>
    <m/>
  </r>
  <r>
    <x v="554"/>
    <x v="0"/>
    <x v="2"/>
    <s v="CLFF_1000$$$DE10O0X900 EL IT TSA SPICE Cutover M"/>
    <s v="P000000763"/>
    <e v="#REF!"/>
    <s v="LFF (MDG-F)"/>
    <s v="DE10O0X900"/>
    <m/>
    <e v="#REF!"/>
    <x v="3"/>
    <x v="1"/>
    <d v="2026-02-24T00:00:00"/>
    <m/>
    <m/>
    <x v="1"/>
    <n v="7"/>
    <s v="John Rowie Del Rosario"/>
    <m/>
  </r>
  <r>
    <x v="554"/>
    <x v="0"/>
    <x v="2"/>
    <s v="CLFF_1000$$$DE04TMX900 Global Surface TSA Management"/>
    <s v="P000000763"/>
    <e v="#REF!"/>
    <s v="LFF (MDG-F)"/>
    <s v="DE04TMX900"/>
    <m/>
    <e v="#REF!"/>
    <x v="3"/>
    <x v="1"/>
    <d v="2026-02-24T00:00:00"/>
    <m/>
    <m/>
    <x v="1"/>
    <n v="7"/>
    <s v="John Rowie Del Rosario"/>
    <m/>
  </r>
  <r>
    <x v="554"/>
    <x v="0"/>
    <x v="2"/>
    <s v="CLFF_1000$$$DE10L8SU17 TSA SOW IT-001 Sector EL"/>
    <s v="P000000763"/>
    <e v="#REF!"/>
    <s v="LFF (MDG-F)"/>
    <s v="DE10L8SU17"/>
    <m/>
    <e v="#REF!"/>
    <x v="3"/>
    <x v="1"/>
    <d v="2026-02-24T00:00:00"/>
    <m/>
    <m/>
    <x v="1"/>
    <n v="7"/>
    <s v="John Rowie Del Rosario"/>
    <m/>
  </r>
  <r>
    <x v="554"/>
    <x v="0"/>
    <x v="2"/>
    <s v="CLFF_1000$$$DE10L8SU18 TSA SOW IT-002 Sector EL"/>
    <s v="P000000763"/>
    <e v="#REF!"/>
    <s v="LFF (MDG-F)"/>
    <s v="DE10L8SU18"/>
    <m/>
    <e v="#REF!"/>
    <x v="3"/>
    <x v="1"/>
    <d v="2026-02-24T00:00:00"/>
    <m/>
    <m/>
    <x v="1"/>
    <n v="7"/>
    <s v="John Rowie Del Rosario"/>
    <m/>
  </r>
  <r>
    <x v="554"/>
    <x v="0"/>
    <x v="2"/>
    <s v="CLFF_1000$$$DE10L8SU19 TSA SOW IT-003 Sector EL"/>
    <s v="P000000763"/>
    <e v="#REF!"/>
    <s v="LFF (MDG-F)"/>
    <s v="DE10L8SU19"/>
    <m/>
    <e v="#REF!"/>
    <x v="3"/>
    <x v="1"/>
    <d v="2026-02-24T00:00:00"/>
    <m/>
    <m/>
    <x v="1"/>
    <n v="7"/>
    <s v="John Rowie Del Rosario"/>
    <m/>
  </r>
  <r>
    <x v="554"/>
    <x v="0"/>
    <x v="2"/>
    <s v="CLFF_1000$$$DE04C0SU22 TSA SOW GHM-038A Sector EL LE 1188"/>
    <s v="P000000763"/>
    <e v="#REF!"/>
    <s v="LFF (MDG-F)"/>
    <s v="DE04C0SU22"/>
    <m/>
    <e v="#REF!"/>
    <x v="3"/>
    <x v="1"/>
    <d v="2026-02-24T00:00:00"/>
    <m/>
    <m/>
    <x v="1"/>
    <n v="7"/>
    <s v="John Rowie Del Rosario"/>
    <m/>
  </r>
  <r>
    <x v="554"/>
    <x v="0"/>
    <x v="2"/>
    <s v="CLFF_1000$$$DE04C0SU23 TSA SOW GHM-038B Sector EL LE 1188"/>
    <s v="P000000763"/>
    <e v="#REF!"/>
    <s v="LFF (MDG-F)"/>
    <s v="DE04C0SU23"/>
    <m/>
    <e v="#REF!"/>
    <x v="3"/>
    <x v="1"/>
    <d v="2026-02-24T00:00:00"/>
    <m/>
    <m/>
    <x v="1"/>
    <n v="7"/>
    <s v="John Rowie Del Rosario"/>
    <m/>
  </r>
  <r>
    <x v="554"/>
    <x v="0"/>
    <x v="2"/>
    <s v="CLFF_1000$$$DE04C0SU24 TSA SOW GHM-038C Sector EL LE 1188"/>
    <s v="P000000763"/>
    <e v="#REF!"/>
    <s v="LFF (MDG-F)"/>
    <s v="DE04C0SU24"/>
    <m/>
    <e v="#REF!"/>
    <x v="3"/>
    <x v="1"/>
    <d v="2026-02-24T00:00:00"/>
    <m/>
    <m/>
    <x v="1"/>
    <n v="7"/>
    <s v="John Rowie Del Rosario"/>
    <m/>
  </r>
  <r>
    <x v="554"/>
    <x v="0"/>
    <x v="2"/>
    <s v="CLFF_7210$$$2123O05005 EL Digital Data 2123"/>
    <s v="P000001323"/>
    <e v="#REF!"/>
    <s v="LFF (MDG-F)"/>
    <s v="2123O05005"/>
    <m/>
    <e v="#REF!"/>
    <x v="3"/>
    <x v="1"/>
    <d v="2026-02-24T00:00:00"/>
    <m/>
    <m/>
    <x v="1"/>
    <n v="7"/>
    <s v="John Rowie Del Rosario"/>
    <m/>
  </r>
  <r>
    <x v="554"/>
    <x v="0"/>
    <x v="2"/>
    <s v="CLFF_VMCA$$$US10GIT021"/>
    <s v="P000000763"/>
    <e v="#REF!"/>
    <s v="LFF (MDG-F)"/>
    <s v="US10GIT021"/>
    <m/>
    <e v="#REF!"/>
    <x v="3"/>
    <x v="1"/>
    <d v="2026-02-24T00:00:00"/>
    <m/>
    <m/>
    <x v="1"/>
    <n v="7"/>
    <s v="John Rowie Del Rosario"/>
    <m/>
  </r>
  <r>
    <x v="554"/>
    <x v="0"/>
    <x v="2"/>
    <s v="CLFF_VMCA$$$US10GIT083"/>
    <s v="P000001339"/>
    <e v="#REF!"/>
    <s v="LFF (MDG-F)"/>
    <s v="US10GIT083"/>
    <m/>
    <e v="#REF!"/>
    <x v="3"/>
    <x v="1"/>
    <d v="2026-02-24T00:00:00"/>
    <m/>
    <m/>
    <x v="1"/>
    <n v="7"/>
    <s v="John Rowie Del Rosario"/>
    <m/>
  </r>
  <r>
    <x v="555"/>
    <x v="1"/>
    <x v="2"/>
    <s v="CORAERP_MMOR1975.5509"/>
    <s v="L000005425"/>
    <s v="L000005425"/>
    <s v="Non-LFF"/>
    <s v=""/>
    <s v="L000005425"/>
    <b v="1"/>
    <x v="1"/>
    <x v="1"/>
    <d v="2026-02-24T00:00:00"/>
    <m/>
    <m/>
    <x v="1"/>
    <n v="7"/>
    <s v="Anna Maria Urbano"/>
    <m/>
  </r>
  <r>
    <x v="555"/>
    <x v="1"/>
    <x v="3"/>
    <s v="PFLTFLE_US10.991"/>
    <s v="H000004932"/>
    <n v="0"/>
    <s v="Non-LFF"/>
    <s v=""/>
    <s v="H000004932"/>
    <b v="0"/>
    <x v="1"/>
    <x v="1"/>
    <d v="2026-02-24T00:00:00"/>
    <m/>
    <m/>
    <x v="1"/>
    <n v="7"/>
    <s v="Tina Kempe"/>
    <m/>
  </r>
  <r>
    <x v="555"/>
    <x v="1"/>
    <x v="3"/>
    <s v="PFLTFLE_US10.992"/>
    <s v="H000004932"/>
    <n v="0"/>
    <s v="Non-LFF"/>
    <s v=""/>
    <s v="H000004932"/>
    <b v="0"/>
    <x v="1"/>
    <x v="1"/>
    <d v="2026-02-24T00:00:00"/>
    <m/>
    <m/>
    <x v="1"/>
    <n v="7"/>
    <s v="Tina Kempe"/>
    <m/>
  </r>
  <r>
    <x v="555"/>
    <x v="1"/>
    <x v="2"/>
    <s v="PFLTFLE_US10.993"/>
    <s v="H000004932"/>
    <s v="H000004932"/>
    <s v="Non-LFF"/>
    <s v=""/>
    <s v="H000004932"/>
    <b v="1"/>
    <x v="1"/>
    <x v="1"/>
    <d v="2026-02-24T00:00:00"/>
    <m/>
    <m/>
    <x v="1"/>
    <n v="7"/>
    <s v="Tina Kempe"/>
    <m/>
  </r>
  <r>
    <x v="556"/>
    <x v="0"/>
    <x v="4"/>
    <s v="RPL_E1_USBA"/>
    <s v="P000001415"/>
    <s v="DFLTPGCOH_000000"/>
    <s v="Non-LFF"/>
    <s v=""/>
    <s v="P000001415"/>
    <b v="0"/>
    <x v="3"/>
    <x v="1"/>
    <d v="2026-02-26T00:00:00"/>
    <m/>
    <m/>
    <x v="0"/>
    <n v="5"/>
    <m/>
    <m/>
  </r>
  <r>
    <x v="556"/>
    <x v="0"/>
    <x v="2"/>
    <s v="T00046600000"/>
    <s v="P000001081"/>
    <s v="P000001081"/>
    <s v="Non-LFF"/>
    <s v=""/>
    <s v="P000001081"/>
    <b v="1"/>
    <x v="3"/>
    <x v="1"/>
    <d v="2026-02-26T00:00:00"/>
    <m/>
    <m/>
    <x v="0"/>
    <n v="5"/>
    <m/>
    <m/>
  </r>
  <r>
    <x v="556"/>
    <x v="0"/>
    <x v="2"/>
    <s v="T00046700000"/>
    <s v="P000001081"/>
    <s v="P000001081"/>
    <s v="Non-LFF"/>
    <s v=""/>
    <s v="P000001081"/>
    <b v="1"/>
    <x v="3"/>
    <x v="1"/>
    <d v="2026-02-26T00:00:00"/>
    <m/>
    <m/>
    <x v="0"/>
    <n v="5"/>
    <m/>
    <m/>
  </r>
  <r>
    <x v="556"/>
    <x v="0"/>
    <x v="2"/>
    <s v="T00046900000"/>
    <s v="P000001081"/>
    <s v="P000001081"/>
    <s v="Non-LFF"/>
    <s v=""/>
    <s v="P000001081"/>
    <b v="1"/>
    <x v="3"/>
    <x v="1"/>
    <d v="2026-02-26T00:00:00"/>
    <m/>
    <m/>
    <x v="0"/>
    <n v="5"/>
    <m/>
    <m/>
  </r>
  <r>
    <x v="556"/>
    <x v="0"/>
    <x v="2"/>
    <s v="T00047000000"/>
    <s v="P000001081"/>
    <s v="P000001081"/>
    <s v="Non-LFF"/>
    <s v=""/>
    <s v="P000001081"/>
    <b v="1"/>
    <x v="3"/>
    <x v="1"/>
    <d v="2026-02-26T00:00:00"/>
    <m/>
    <m/>
    <x v="0"/>
    <n v="5"/>
    <m/>
    <m/>
  </r>
  <r>
    <x v="556"/>
    <x v="0"/>
    <x v="2"/>
    <s v="T00047200000"/>
    <s v="P000001081"/>
    <s v="P000001081"/>
    <s v="Non-LFF"/>
    <s v=""/>
    <s v="P000001081"/>
    <b v="1"/>
    <x v="3"/>
    <x v="1"/>
    <d v="2026-02-26T00:00:00"/>
    <m/>
    <m/>
    <x v="0"/>
    <n v="5"/>
    <m/>
    <m/>
  </r>
  <r>
    <x v="556"/>
    <x v="0"/>
    <x v="2"/>
    <s v="T00047800000"/>
    <s v="P000001075"/>
    <s v="P000001075"/>
    <s v="Non-LFF"/>
    <s v=""/>
    <s v="P000001075"/>
    <b v="1"/>
    <x v="3"/>
    <x v="1"/>
    <d v="2026-02-26T00:00:00"/>
    <m/>
    <m/>
    <x v="0"/>
    <n v="5"/>
    <m/>
    <m/>
  </r>
  <r>
    <x v="556"/>
    <x v="0"/>
    <x v="2"/>
    <s v="T00050400000"/>
    <s v="P000001075"/>
    <s v="P000001075"/>
    <s v="Non-LFF"/>
    <s v=""/>
    <s v="P000001075"/>
    <b v="1"/>
    <x v="3"/>
    <x v="1"/>
    <d v="2026-02-26T00:00:00"/>
    <m/>
    <m/>
    <x v="0"/>
    <n v="5"/>
    <m/>
    <m/>
  </r>
  <r>
    <x v="556"/>
    <x v="0"/>
    <x v="2"/>
    <s v="T00055900000"/>
    <s v="P000001472"/>
    <s v="P000001472"/>
    <s v="Non-LFF"/>
    <s v=""/>
    <s v="P000001472"/>
    <b v="1"/>
    <x v="3"/>
    <x v="1"/>
    <d v="2026-02-26T00:00:00"/>
    <m/>
    <m/>
    <x v="0"/>
    <n v="5"/>
    <m/>
    <m/>
  </r>
  <r>
    <x v="556"/>
    <x v="0"/>
    <x v="2"/>
    <s v="CLFF_1000$$$DE04OFCX06 EL-BP-IEM Data Solutions"/>
    <s v="P000001341"/>
    <s v="P000001341"/>
    <s v="LFF (MDG-F)"/>
    <s v="DE04OFCX06"/>
    <m/>
    <b v="1"/>
    <x v="3"/>
    <x v="1"/>
    <d v="2026-02-26T00:00:00"/>
    <m/>
    <m/>
    <x v="0"/>
    <n v="5"/>
    <m/>
    <m/>
  </r>
  <r>
    <x v="556"/>
    <x v="0"/>
    <x v="2"/>
    <s v="CLFF_1000$$$US01O07200 EL-BP-IEMP Data Process Excellence"/>
    <s v="P000001341"/>
    <s v="P000001341"/>
    <s v="LFF (MDG-F)"/>
    <s v="US01O07200"/>
    <m/>
    <b v="1"/>
    <x v="3"/>
    <x v="1"/>
    <d v="2026-02-26T00:00:00"/>
    <m/>
    <m/>
    <x v="0"/>
    <n v="5"/>
    <m/>
    <m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0"/>
    <n v="5"/>
    <m/>
    <m/>
  </r>
  <r>
    <x v="556"/>
    <x v="0"/>
    <x v="2"/>
    <s v="CTEMPEU_1000GB40000771"/>
    <s v="P000001341"/>
    <s v="P000001341"/>
    <s v="Non-LFF"/>
    <s v=""/>
    <s v="P000001341"/>
    <b v="1"/>
    <x v="3"/>
    <x v="1"/>
    <d v="2026-02-26T00:00:00"/>
    <m/>
    <m/>
    <x v="0"/>
    <n v="5"/>
    <m/>
    <m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0"/>
    <n v="5"/>
    <m/>
    <m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0"/>
    <n v="5"/>
    <m/>
    <m/>
  </r>
  <r>
    <x v="556"/>
    <x v="0"/>
    <x v="2"/>
    <s v="CLFF_1000$$$CN01OF0082 Data Management PM China"/>
    <s v="P000001341"/>
    <s v="P000001341"/>
    <s v="LFF (MDG-F)"/>
    <s v="CN01OF0082"/>
    <m/>
    <b v="1"/>
    <x v="3"/>
    <x v="1"/>
    <d v="2026-02-26T00:00:00"/>
    <m/>
    <m/>
    <x v="0"/>
    <n v="5"/>
    <m/>
    <m/>
  </r>
  <r>
    <x v="556"/>
    <x v="0"/>
    <x v="2"/>
    <s v="CLFF_KR00$$$KR03OF0400 Data Management"/>
    <s v="P000001341"/>
    <s v="P000001341"/>
    <s v="LFF (MDG-F)"/>
    <s v="KR03OF0400"/>
    <m/>
    <b v="1"/>
    <x v="3"/>
    <x v="1"/>
    <d v="2026-02-26T00:00:00"/>
    <m/>
    <m/>
    <x v="0"/>
    <n v="5"/>
    <m/>
    <m/>
  </r>
  <r>
    <x v="556"/>
    <x v="0"/>
    <x v="2"/>
    <s v="CLFF_1000$$$DE04TNBZ06 Proc. Enablement Specialist EU"/>
    <s v="P000001342"/>
    <s v="P000001342"/>
    <s v="LFF (MDG-F)"/>
    <s v="DE04TNBZ06"/>
    <m/>
    <b v="1"/>
    <x v="3"/>
    <x v="1"/>
    <d v="2026-02-26T00:00:00"/>
    <m/>
    <m/>
    <x v="0"/>
    <n v="5"/>
    <m/>
    <m/>
  </r>
  <r>
    <x v="556"/>
    <x v="0"/>
    <x v="2"/>
    <s v="CLFF_VMCA$$$CN09C02001 PM-OCP-A Process Enablement Asia"/>
    <s v="P000001342"/>
    <s v="P000001342"/>
    <s v="LFF (MDG-F)"/>
    <s v="CN09C02001"/>
    <m/>
    <b v="1"/>
    <x v="3"/>
    <x v="1"/>
    <d v="2026-02-26T00:00:00"/>
    <m/>
    <m/>
    <x v="0"/>
    <n v="5"/>
    <m/>
    <m/>
  </r>
  <r>
    <x v="556"/>
    <x v="0"/>
    <x v="2"/>
    <s v="CLFF_VMCA$$$NL10DB3602 Process Enablement NL"/>
    <s v="P000001342"/>
    <s v="P000001342"/>
    <s v="LFF (MDG-F)"/>
    <s v="NL10DB3602"/>
    <m/>
    <b v="1"/>
    <x v="3"/>
    <x v="1"/>
    <d v="2026-02-26T00:00:00"/>
    <m/>
    <m/>
    <x v="0"/>
    <n v="5"/>
    <m/>
    <m/>
  </r>
  <r>
    <x v="556"/>
    <x v="0"/>
    <x v="2"/>
    <s v="CLFF_VMCA$$$TW10C02702 PM-OCP-A Process Enablement Asia"/>
    <s v="P000001342"/>
    <s v="P000001342"/>
    <s v="LFF (MDG-F)"/>
    <s v="TW10C02702"/>
    <m/>
    <b v="1"/>
    <x v="3"/>
    <x v="1"/>
    <d v="2026-02-26T00:00:00"/>
    <m/>
    <m/>
    <x v="0"/>
    <n v="5"/>
    <m/>
    <m/>
  </r>
  <r>
    <x v="556"/>
    <x v="0"/>
    <x v="2"/>
    <s v="CLFF_VMCA$$$TW91DB3300 PM-OCP-A Process Enablement Asia"/>
    <s v="P000001342"/>
    <s v="P000001342"/>
    <s v="LFF (MDG-F)"/>
    <s v="TW91DB3300"/>
    <m/>
    <b v="1"/>
    <x v="3"/>
    <x v="1"/>
    <d v="2026-02-26T00:00:00"/>
    <m/>
    <m/>
    <x v="0"/>
    <n v="5"/>
    <m/>
    <m/>
  </r>
  <r>
    <x v="556"/>
    <x v="0"/>
    <x v="2"/>
    <s v="CLFF_VMCA$$$US10C06031 PM-OCP Process Enablement"/>
    <s v="P000001342"/>
    <s v="P000001342"/>
    <s v="LFF (MDG-F)"/>
    <s v="US10C06031"/>
    <m/>
    <b v="1"/>
    <x v="3"/>
    <x v="1"/>
    <d v="2026-02-26T00:00:00"/>
    <m/>
    <m/>
    <x v="0"/>
    <n v="5"/>
    <m/>
    <m/>
  </r>
  <r>
    <x v="556"/>
    <x v="0"/>
    <x v="2"/>
    <s v="CLFF_1000$$$DE10TMX900 EL-BP-IEMG Global Surface"/>
    <s v="P000000763"/>
    <s v="P000000763"/>
    <s v="LFF (MDG-F)"/>
    <s v="DE10TMX900"/>
    <m/>
    <b v="1"/>
    <x v="3"/>
    <x v="1"/>
    <d v="2026-02-26T00:00:00"/>
    <m/>
    <m/>
    <x v="0"/>
    <n v="5"/>
    <m/>
    <m/>
  </r>
  <r>
    <x v="556"/>
    <x v="0"/>
    <x v="2"/>
    <s v="CEMERAL_70007001993012 MESI REG IT-EP Singapore"/>
    <s v="P000001339"/>
    <s v="P000001339"/>
    <s v="Non-LFF"/>
    <s v=""/>
    <s v="P000001339"/>
    <b v="1"/>
    <x v="3"/>
    <x v="1"/>
    <d v="2026-02-26T00:00:00"/>
    <m/>
    <m/>
    <x v="0"/>
    <n v="5"/>
    <m/>
    <m/>
  </r>
  <r>
    <x v="556"/>
    <x v="0"/>
    <x v="2"/>
    <s v="CTEMPEU_1000PL80GBTE05"/>
    <s v="P000001339"/>
    <s v="P000001339"/>
    <s v="Non-LFF"/>
    <s v=""/>
    <s v="P000001339"/>
    <b v="1"/>
    <x v="3"/>
    <x v="1"/>
    <d v="2026-02-26T00:00:00"/>
    <m/>
    <m/>
    <x v="0"/>
    <n v="5"/>
    <m/>
    <m/>
  </r>
  <r>
    <x v="556"/>
    <x v="0"/>
    <x v="2"/>
    <s v="CLFF_7210$$$2123GIT210 IT-E India"/>
    <s v="P000001339"/>
    <s v="P000001339"/>
    <s v="LFF (MDG-F)"/>
    <s v="2123GIT210"/>
    <m/>
    <b v="1"/>
    <x v="3"/>
    <x v="1"/>
    <d v="2026-02-26T00:00:00"/>
    <m/>
    <m/>
    <x v="0"/>
    <n v="5"/>
    <m/>
    <m/>
  </r>
  <r>
    <x v="556"/>
    <x v="0"/>
    <x v="2"/>
    <s v="CLFF_7210$$$2123GIT095 IT-PE EL Sector ERP India"/>
    <s v="P000001339"/>
    <s v="P000001339"/>
    <s v="LFF (MDG-F)"/>
    <s v="2123GIT095"/>
    <m/>
    <b v="1"/>
    <x v="3"/>
    <x v="1"/>
    <d v="2026-02-26T00:00:00"/>
    <m/>
    <m/>
    <x v="0"/>
    <n v="5"/>
    <m/>
    <m/>
  </r>
  <r>
    <x v="556"/>
    <x v="0"/>
    <x v="2"/>
    <s v="ITR_1000$$$B54"/>
    <s v="P000001339"/>
    <s v="P000001339"/>
    <s v="Non-LFF"/>
    <s v=""/>
    <s v="P000001339"/>
    <b v="1"/>
    <x v="3"/>
    <x v="1"/>
    <d v="2026-02-26T00:00:00"/>
    <m/>
    <m/>
    <x v="0"/>
    <n v="5"/>
    <m/>
    <m/>
  </r>
  <r>
    <x v="556"/>
    <x v="0"/>
    <x v="2"/>
    <s v="CLFF_1000$$$JP02GIT050 IT-PE Japan"/>
    <s v="P000001339"/>
    <s v="P000001339"/>
    <s v="LFF (MDG-F)"/>
    <s v="JP02GIT050"/>
    <m/>
    <b v="1"/>
    <x v="3"/>
    <x v="1"/>
    <d v="2026-02-26T00:00:00"/>
    <m/>
    <m/>
    <x v="0"/>
    <n v="5"/>
    <m/>
    <m/>
  </r>
  <r>
    <x v="556"/>
    <x v="0"/>
    <x v="2"/>
    <s v="CLFF_1000$$$DE10533710 IT-PE EL ERP"/>
    <s v="P000001339"/>
    <s v="P000001339"/>
    <s v="LFF (MDG-F)"/>
    <s v="DE10533710"/>
    <m/>
    <b v="1"/>
    <x v="3"/>
    <x v="1"/>
    <d v="2026-02-26T00:00:00"/>
    <m/>
    <m/>
    <x v="0"/>
    <n v="5"/>
    <m/>
    <m/>
  </r>
  <r>
    <x v="556"/>
    <x v="0"/>
    <x v="2"/>
    <s v="CLFF_1000$$$DE10533711 IT-E BPA ERP"/>
    <s v="P000001339"/>
    <s v="P000001339"/>
    <s v="LFF (MDG-F)"/>
    <s v="DE10533711"/>
    <m/>
    <b v="1"/>
    <x v="3"/>
    <x v="1"/>
    <d v="2026-02-26T00:00:00"/>
    <m/>
    <m/>
    <x v="0"/>
    <n v="5"/>
    <m/>
    <m/>
  </r>
  <r>
    <x v="556"/>
    <x v="0"/>
    <x v="2"/>
    <s v="CLFF_VMCA$$$NL10GIT95M ERP Global EL Admin"/>
    <s v="P000001339"/>
    <s v="P000001339"/>
    <s v="LFF (MDG-F)"/>
    <s v="NL10GIT95M"/>
    <m/>
    <b v="1"/>
    <x v="3"/>
    <x v="1"/>
    <d v="2026-02-26T00:00:00"/>
    <m/>
    <m/>
    <x v="0"/>
    <n v="5"/>
    <m/>
    <m/>
  </r>
  <r>
    <x v="556"/>
    <x v="0"/>
    <x v="2"/>
    <s v="D00081800000000 SC&amp;F LYNX (less yellow next xirallic)"/>
    <s v="P000000028"/>
    <s v="P000000028"/>
    <s v="Non-LFF"/>
    <s v=""/>
    <s v="P000000028"/>
    <b v="1"/>
    <x v="3"/>
    <x v="1"/>
    <d v="2026-02-26T00:00:00"/>
    <m/>
    <m/>
    <x v="0"/>
    <n v="5"/>
    <m/>
    <m/>
  </r>
  <r>
    <x v="556"/>
    <x v="0"/>
    <x v="2"/>
    <s v="D00120200000000 LCW R&amp;D IC Charge"/>
    <s v="P000000436"/>
    <s v="P000000436"/>
    <s v="Non-LFF"/>
    <s v=""/>
    <s v="P000000436"/>
    <b v="1"/>
    <x v="3"/>
    <x v="1"/>
    <d v="2026-02-26T00:00:00"/>
    <m/>
    <m/>
    <x v="0"/>
    <n v="5"/>
    <m/>
    <m/>
  </r>
  <r>
    <x v="556"/>
    <x v="0"/>
    <x v="2"/>
    <s v="D00121900000000 LCW R&amp;D CrossCharge"/>
    <s v="P000000436"/>
    <s v="P000000436"/>
    <s v="Non-LFF"/>
    <s v=""/>
    <s v="P000000436"/>
    <b v="1"/>
    <x v="3"/>
    <x v="1"/>
    <d v="2026-02-26T00:00:00"/>
    <m/>
    <m/>
    <x v="0"/>
    <n v="5"/>
    <m/>
    <m/>
  </r>
  <r>
    <x v="556"/>
    <x v="0"/>
    <x v="2"/>
    <s v="D00124600000000 EL-OT_Durazane_2025"/>
    <s v="P000000028"/>
    <s v="P000000028"/>
    <s v="Non-LFF"/>
    <s v=""/>
    <s v="P000000028"/>
    <b v="1"/>
    <x v="3"/>
    <x v="1"/>
    <d v="2026-02-26T00:00:00"/>
    <m/>
    <m/>
    <x v="0"/>
    <n v="5"/>
    <m/>
    <m/>
  </r>
  <r>
    <x v="556"/>
    <x v="0"/>
    <x v="2"/>
    <s v="D00131300000000 SDC-OLED-IT-T3-C-HTL"/>
    <s v="P000001233"/>
    <s v="P000001233"/>
    <s v="Non-LFF"/>
    <s v=""/>
    <s v="P000001233"/>
    <b v="1"/>
    <x v="3"/>
    <x v="1"/>
    <d v="2026-02-26T00:00:00"/>
    <m/>
    <m/>
    <x v="0"/>
    <n v="5"/>
    <m/>
    <m/>
  </r>
  <r>
    <x v="556"/>
    <x v="0"/>
    <x v="2"/>
    <s v="D00133400000000 PICMo - Photonic Modulator"/>
    <s v="P000000593"/>
    <s v="P000000593"/>
    <s v="Non-LFF"/>
    <s v=""/>
    <s v="P000000593"/>
    <b v="1"/>
    <x v="3"/>
    <x v="1"/>
    <d v="2026-02-26T00:00:00"/>
    <m/>
    <m/>
    <x v="0"/>
    <n v="5"/>
    <m/>
    <m/>
  </r>
  <r>
    <x v="556"/>
    <x v="0"/>
    <x v="2"/>
    <s v="D00134600000000 MIP_AR VR Lab at IMI"/>
    <s v="P000001252"/>
    <s v="P000001252"/>
    <s v="Non-LFF"/>
    <s v=""/>
    <s v="P000001252"/>
    <b v="1"/>
    <x v="3"/>
    <x v="1"/>
    <d v="2026-02-26T00:00:00"/>
    <m/>
    <m/>
    <x v="0"/>
    <n v="5"/>
    <m/>
    <m/>
  </r>
  <r>
    <x v="556"/>
    <x v="0"/>
    <x v="2"/>
    <s v="D00134800000000 SHTM-OLED-mobile-U12"/>
    <s v="P000001231"/>
    <s v="P000001231"/>
    <s v="Non-LFF"/>
    <s v=""/>
    <s v="P000001231"/>
    <b v="1"/>
    <x v="3"/>
    <x v="1"/>
    <d v="2026-02-26T00:00:00"/>
    <m/>
    <m/>
    <x v="0"/>
    <n v="5"/>
    <m/>
    <m/>
  </r>
  <r>
    <x v="556"/>
    <x v="0"/>
    <x v="2"/>
    <s v="PFLTFLE_EMDPKMOF01"/>
    <s v="P000000658"/>
    <s v="P000000658"/>
    <s v="Non-LFF"/>
    <s v=""/>
    <s v="P000000658"/>
    <b v="1"/>
    <x v="3"/>
    <x v="1"/>
    <d v="2026-02-26T00:00:00"/>
    <m/>
    <m/>
    <x v="0"/>
    <n v="5"/>
    <m/>
    <m/>
  </r>
  <r>
    <x v="556"/>
    <x v="0"/>
    <x v="2"/>
    <s v="PFLTFLE_EMDPLTDB01"/>
    <s v="P000000658"/>
    <s v="P000000658"/>
    <s v="Non-LFF"/>
    <s v=""/>
    <s v="P000000658"/>
    <b v="1"/>
    <x v="3"/>
    <x v="1"/>
    <d v="2026-02-26T00:00:00"/>
    <m/>
    <m/>
    <x v="0"/>
    <n v="5"/>
    <m/>
    <m/>
  </r>
  <r>
    <x v="556"/>
    <x v="0"/>
    <x v="2"/>
    <s v="PFLTFLE_EMDPMOSC01"/>
    <s v="P000000658"/>
    <s v="P000000658"/>
    <s v="Non-LFF"/>
    <s v=""/>
    <s v="P000000658"/>
    <b v="1"/>
    <x v="3"/>
    <x v="1"/>
    <d v="2026-02-26T00:00:00"/>
    <m/>
    <m/>
    <x v="0"/>
    <n v="5"/>
    <m/>
    <m/>
  </r>
  <r>
    <x v="556"/>
    <x v="0"/>
    <x v="2"/>
    <s v="CLFF_1000$$$DE04TLD007 EL-SC-DG Semiconductor Materials"/>
    <s v="P000001470"/>
    <s v="P000001470"/>
    <s v="LFF (MDG-F)"/>
    <s v="DE04TLD007"/>
    <m/>
    <b v="1"/>
    <x v="3"/>
    <x v="1"/>
    <d v="2026-02-26T00:00:00"/>
    <m/>
    <m/>
    <x v="0"/>
    <n v="5"/>
    <m/>
    <m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0"/>
    <n v="5"/>
    <m/>
    <m/>
  </r>
  <r>
    <x v="557"/>
    <x v="0"/>
    <x v="2"/>
    <s v="CNOW_7210$$$0000056973"/>
    <s v="G000001419"/>
    <s v="G000001419"/>
    <s v="Non-LFF"/>
    <s v=""/>
    <s v="G000001419"/>
    <b v="1"/>
    <x v="0"/>
    <x v="1"/>
    <d v="2026-02-26T00:00:00"/>
    <m/>
    <m/>
    <x v="0"/>
    <n v="5"/>
    <m/>
    <m/>
  </r>
  <r>
    <x v="558"/>
    <x v="0"/>
    <x v="2"/>
    <s v="CTEMPNA_1000CA20176100 Field Force Pimicotinib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200 ISS Marketing Pimicotinib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210 Sales Promo Pimicotinib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220 Sales Promo Advertising Pimicotinib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230 Sales Promo Congress events Pimicotinib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240 Sales Promo Other promo Pimicotinib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500 Med Non-R&amp;D Medical education Pimi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510 Med Non R&amp;D Medical donations Pimi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520 Med Non-R&amp;D Medical consultants Pimi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530 Med Non-R&amp;D Other medical non R&amp;D Pimi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540 Med Non-R&amp;D Medical education Pimi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CA20176600 Medical Affairs Pimicotinib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TEMPNA_1000CA20199272 Market Access Pimicotinib"/>
    <s v="H000000171"/>
    <s v="H000000171"/>
    <s v="Non-LFF"/>
    <s v=""/>
    <s v="H000000171"/>
    <b v="1"/>
    <x v="1"/>
    <x v="1"/>
    <d v="2026-02-26T00:00:00"/>
    <m/>
    <m/>
    <x v="0"/>
    <n v="5"/>
    <m/>
    <m/>
  </r>
  <r>
    <x v="558"/>
    <x v="0"/>
    <x v="2"/>
    <s v="CTEMPNA_1000US2000000A Integration Costs Springwork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00000B Springworks Forecast Dummy USD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A80PI Comm Supp Pimi OOP Admin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FAXPI Field Admin Pimi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FCOPI Comm Supp Pimi Op. Effect. &amp; Innov. FF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FIXPI Comm Supp Pimi Value &amp; Access FF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FTXPI Comm Supp Pimi Pt Access Solutions FF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MAXPI ISS Marketing Pimi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MGPPI Comm Supp Pimi Government Pricing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MIXPI Comm Supp Pimi Value &amp; Access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MMIPI Comm Supp Pimi GSI Market Insights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MTXPI Comm Supp Pimi Pt Access Solutions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R00PI Medical Onc Pimi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CRCMPI Medical Support Pimi LRD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AAXRT Comm Supp US RT Presidents Office Admin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FAXRT Comm US Rare Tumors Field Force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FCORT Comm Supp US RT Op/ Effect/ &amp; Innov/ FF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FIXRT Comm Supp US RT  Value &amp; Access Field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FTXRT Comm Supp US RT Pt. Access Solutions FF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MAXRT Comm US Rare Tumors Int. Sales Service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MBXRT Comm Supp US RT Chief Oper. Office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MCORT Comm Supp US RT Op/ Effect/ &amp; Innov/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MGART Comm Supp US RT Government Affairs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MGPRT Comm Supp US RT Government Pricing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MIXRT Comm Supp US RT Value &amp; Access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MMIRT Comm Supp US RT GSI Market Insights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MTXRT Comm Supp US RT Pt. Access Solutions IS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RAXRT Medical US Rare Tumors Local R&amp;D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CTEMPNA_1000US20SRCMRT Medical Support US Rare Tumors LRD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 Pimicotinib Out Co-Promote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 Pimicotinib Out Co-Promote Program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1 Pimi Out Co-Promote Consulting/Publicati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100 Pimi Out Co-Promote Consulting/Publicati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101 Medical Comm, Pubs, &amp; Agency Fees - Pimi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3 Pimicotinib Out Co-Promote MEG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300 Pimicotinib Out Co-Promote MEG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4 Pimicotinib Out Co-Promote ISS/IST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400 Pimicotinib Out Co-Promote ISS/IST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5 Pimi Out Co-Promote Ad Board/Congress/Bo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502 Pimicotinib MSL Training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571 Internal Meetings - Pimicotinib Medical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572 Ad Boards - Pimicotinib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573 Speaker Programs - Pimicotinib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574 Congresses - Pimicotinib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6 Pimi Out Co-Promote Phase IIIb/IV Studie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600 Pimi Out Co-Promote Phase IIIb/IV Studie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7 Pimi Out of CoPro Charitable Contributi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700 Pimi Out of CoPro Charitable Contributi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8 Pimicotinib Out Co-Promote Sample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0800 Pimicotinib Out Co-Promote Sample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S6 Pimi Out Co-Promote Med Info Program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S600 Pimi Out Co-Promote Med Info Program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S9 Pimicotinib Out Co-Promote HEOR Program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MEDOPMPRS900 Pimicotinib Out Co-Promote HEOR Program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FCCHXPR89 Pimi OE&amp;I FFE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FSAAXPR01 Pimi Out Field Program Misc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FSAAXPR71 Pimi Out Field Program Internal Meeting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CCEXPR51 Pimi Out Commerical Ops Program Misc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CCEXPR75 Pimi Out OE&amp;I Data Program Misc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CCEXPR76 Pimi Out GSI Program Misc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CCGVPR00 Pimi Government Affairs Program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CCGVPR01 Pimi Government Affairs Federal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CCGVPR02 Pimi Government Affairs State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CCGVPR60 Pimi Out GPA Advocacy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CCIXPR90 Pimi MAPS Access Marketing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01 Pimi Out Marketing Program Misc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50 Pimi Out Marketing Program Direct-to-Con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72 Pimi Out Marketing Program Ad Board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73 Pimi Out Marketing Program Spkr Prgm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74 Pimi Out Marketing Program Congresse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78 Pimi Out Marketing Program Promo Mtl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80 Pimi Out Marketing Program Agency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81 Pimi Out Marketing Program DSA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82 PIMI OUT MARKETING MEDIA - ONLINE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AXPR84 Pimi Out Marketing Program Consulting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BXPR01 Pimi Out Marketing Admin Program Misc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BXPR71 Pimi Out Marketing Admin Int Mtng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BXPR74 Pimi Out Marketing Admin Congresse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BXPR78 Pimi Out Marketing Admin Promotional Mat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BXPR80 Pimi Out Marketing Admin Agency Fee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EVCXPR01 Pimi  Comm.  Misc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VPLXPR73 Pimi Out OLL Program Speaker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MVPTXPR85 Pimi Out OLL Program HUB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8"/>
    <x v="0"/>
    <x v="2"/>
    <s v="PTEMPNA_US201PIOSCCRAPR98 Regulatory  Affairs FDA Fees"/>
    <s v="H000000169"/>
    <s v="H000000169"/>
    <s v="Non-LFF"/>
    <s v=""/>
    <s v="H000000169"/>
    <b v="1"/>
    <x v="1"/>
    <x v="1"/>
    <d v="2026-02-26T00:00:00"/>
    <m/>
    <m/>
    <x v="0"/>
    <n v="5"/>
    <m/>
    <m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0"/>
    <n v="5"/>
    <s v="Jojeff Tagnong"/>
    <m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0"/>
    <n v="4"/>
    <s v="Erjo Miguel Tagle"/>
    <m/>
  </r>
  <r>
    <x v="561"/>
    <x v="1"/>
    <x v="5"/>
    <s v="CFLTFLE_11030000000970"/>
    <s v="P000000646"/>
    <s v="DFLTPGCOH_BF-CU_001103"/>
    <s v="Non-LFF"/>
    <s v=""/>
    <s v="P000000646"/>
    <b v="0"/>
    <x v="3"/>
    <x v="1"/>
    <d v="2026-03-05T00:00:00"/>
    <m/>
    <m/>
    <x v="0"/>
    <n v="0"/>
    <s v="John Rowie Del Rosario"/>
    <m/>
  </r>
  <r>
    <x v="561"/>
    <x v="1"/>
    <x v="6"/>
    <s v="CLFF_1000$$$TW03TLTZ01 Production Engineering-TF"/>
    <s v="P000001375"/>
    <m/>
    <s v="LFF (MDG-F)"/>
    <s v="TW03TLTZ01"/>
    <s v="P000001375"/>
    <b v="0"/>
    <x v="3"/>
    <x v="1"/>
    <d v="2026-03-05T00:00:00"/>
    <m/>
    <m/>
    <x v="0"/>
    <n v="0"/>
    <s v="John Rowie Del Rosario"/>
    <m/>
  </r>
  <r>
    <x v="561"/>
    <x v="1"/>
    <x v="6"/>
    <s v="CLFF_VMCA$$$US10PD1139 QA Hometown"/>
    <s v="P000000904"/>
    <m/>
    <s v="LFF (MDG-F)"/>
    <s v="US10PD1139"/>
    <s v="P000000904"/>
    <b v="0"/>
    <x v="3"/>
    <x v="1"/>
    <d v="2026-03-05T00:00:00"/>
    <m/>
    <m/>
    <x v="0"/>
    <n v="0"/>
    <s v="John Rowie Del Rosario"/>
    <m/>
  </r>
  <r>
    <x v="561"/>
    <x v="1"/>
    <x v="6"/>
    <s v="CLFF_VMCA$$$US10PD1184 CARL QA"/>
    <s v="P000000800"/>
    <m/>
    <s v="LFF (MDG-F)"/>
    <s v="US10PD1184"/>
    <s v="P000000800"/>
    <b v="0"/>
    <x v="3"/>
    <x v="1"/>
    <d v="2026-03-05T00:00:00"/>
    <m/>
    <m/>
    <x v="0"/>
    <n v="0"/>
    <s v="John Rowie Del Rosario"/>
    <m/>
  </r>
  <r>
    <x v="561"/>
    <x v="1"/>
    <x v="6"/>
    <s v="CLFF_VMCA$$$CN10TAAZ99 Direct Labor--TF"/>
    <s v="P000000909"/>
    <m/>
    <s v="LFF (MDG-F)"/>
    <s v="CN10TAAZ99"/>
    <s v="P000000909"/>
    <b v="0"/>
    <x v="3"/>
    <x v="1"/>
    <d v="2026-03-05T00:00:00"/>
    <m/>
    <m/>
    <x v="0"/>
    <n v="0"/>
    <s v="John Rowie Del Rosario"/>
    <m/>
  </r>
  <r>
    <x v="561"/>
    <x v="1"/>
    <x v="6"/>
    <s v="CLFF_VMCA$$$US10C01018 Global Tech Ops - CMDBS001"/>
    <s v="P000001412"/>
    <m/>
    <s v="LFF (MDG-F)"/>
    <s v="US10C01018"/>
    <s v="P000001412"/>
    <b v="0"/>
    <x v="3"/>
    <x v="1"/>
    <d v="2026-03-05T00:00:00"/>
    <m/>
    <m/>
    <x v="0"/>
    <n v="0"/>
    <s v="John Rowie Del Rosario"/>
    <m/>
  </r>
  <r>
    <x v="561"/>
    <x v="1"/>
    <x v="6"/>
    <s v="CLFF_VMCA$$$US10PD1132 NA PM Blk Container Prep"/>
    <s v="P000001415"/>
    <m/>
    <s v="LFF (MDG-F)"/>
    <s v="US10PD1132"/>
    <s v="P000001415"/>
    <b v="0"/>
    <x v="3"/>
    <x v="1"/>
    <d v="2026-03-05T00:00:00"/>
    <m/>
    <m/>
    <x v="0"/>
    <n v="0"/>
    <s v="John Rowie Del Rosario"/>
    <m/>
  </r>
  <r>
    <x v="561"/>
    <x v="1"/>
    <x v="6"/>
    <s v="CLFF_VMCA$$$CN10TBZQ01 QA"/>
    <s v="P000001390"/>
    <m/>
    <s v="LFF (MDG-F)"/>
    <s v="CN10TBZQ01"/>
    <s v="P000001390"/>
    <b v="0"/>
    <x v="3"/>
    <x v="1"/>
    <d v="2026-03-05T00:00:00"/>
    <m/>
    <m/>
    <x v="0"/>
    <n v="0"/>
    <s v="John Rowie Del Rosario"/>
    <m/>
  </r>
  <r>
    <x v="561"/>
    <x v="1"/>
    <x v="6"/>
    <s v="CLFF_VMCA$$$KR07PD2206 QA Banwol"/>
    <s v="P000000800"/>
    <m/>
    <s v="LFF (MDG-F)"/>
    <s v="KR07PD2206"/>
    <s v="P000000800"/>
    <b v="0"/>
    <x v="3"/>
    <x v="1"/>
    <d v="2026-03-05T00:00:00"/>
    <m/>
    <m/>
    <x v="0"/>
    <n v="0"/>
    <s v="John Rowie Del Rosario"/>
    <m/>
  </r>
  <r>
    <x v="561"/>
    <x v="1"/>
    <x v="6"/>
    <s v="CLFF_VMCA$$$KR07PD2300 Sihwa Common Production"/>
    <s v="P000001414"/>
    <m/>
    <s v="LFF (MDG-F)"/>
    <s v="KR07PD2300"/>
    <s v="P000001414"/>
    <b v="0"/>
    <x v="3"/>
    <x v="1"/>
    <d v="2026-03-05T00:00:00"/>
    <m/>
    <m/>
    <x v="0"/>
    <n v="0"/>
    <s v="John Rowie Del Rosario"/>
    <m/>
  </r>
  <r>
    <x v="561"/>
    <x v="1"/>
    <x v="6"/>
    <s v="CLFF_VMCA$$$KR07PD2322 QA Sihwa"/>
    <s v="P000000904"/>
    <m/>
    <s v="LFF (MDG-F)"/>
    <s v="KR07PD2322"/>
    <s v="P000000904"/>
    <b v="0"/>
    <x v="3"/>
    <x v="1"/>
    <d v="2026-03-05T00:00:00"/>
    <m/>
    <m/>
    <x v="0"/>
    <n v="0"/>
    <s v="John Rowie Del Rosario"/>
    <m/>
  </r>
  <r>
    <x v="561"/>
    <x v="1"/>
    <x v="6"/>
    <s v="CLFF_1000$$$TW03TBKZ02 QA Quality Assurance"/>
    <s v="P000000800"/>
    <m/>
    <s v="LFF (MDG-F)"/>
    <s v="TW03TBKZ02"/>
    <s v="P000000800"/>
    <b v="0"/>
    <x v="3"/>
    <x v="1"/>
    <d v="2026-03-05T00:00:00"/>
    <m/>
    <m/>
    <x v="0"/>
    <n v="0"/>
    <s v="John Rowie Del Rosario"/>
    <m/>
  </r>
  <r>
    <x v="561"/>
    <x v="1"/>
    <x v="6"/>
    <s v="CLFF_VMCA$$$KR15PD2100 Ulsan Operations Admin"/>
    <s v="P000001414"/>
    <m/>
    <s v="LFF (MDG-F)"/>
    <s v="KR15PD2100"/>
    <s v="P000001414"/>
    <b v="0"/>
    <x v="3"/>
    <x v="1"/>
    <d v="2026-03-05T00:00:00"/>
    <m/>
    <m/>
    <x v="0"/>
    <n v="0"/>
    <s v="John Rowie Del Rosario"/>
    <m/>
  </r>
  <r>
    <x v="561"/>
    <x v="1"/>
    <x v="6"/>
    <s v="CLFF_VMCA$$$TW10PD2363 QA Nanke"/>
    <s v="P000000904"/>
    <m/>
    <s v="LFF (MDG-F)"/>
    <s v="TW10PD2363"/>
    <s v="P000000904"/>
    <b v="0"/>
    <x v="3"/>
    <x v="1"/>
    <d v="2026-03-05T00:00:00"/>
    <m/>
    <m/>
    <x v="0"/>
    <n v="0"/>
    <s v="John Rowie Del Rosario"/>
    <m/>
  </r>
  <r>
    <x v="561"/>
    <x v="1"/>
    <x v="6"/>
    <s v="CLFF_VMCA$$$CN10PD0001 RedOx Common Production"/>
    <s v="P000000909"/>
    <m/>
    <s v="LFF (MDG-F)"/>
    <s v="CN10PD0001"/>
    <s v="P000000909"/>
    <b v="0"/>
    <x v="3"/>
    <x v="1"/>
    <d v="2026-03-05T00:00:00"/>
    <m/>
    <m/>
    <x v="0"/>
    <n v="0"/>
    <s v="John Rowie Del Rosario"/>
    <m/>
  </r>
  <r>
    <x v="561"/>
    <x v="1"/>
    <x v="6"/>
    <s v="CLFF_VMCA$$$KR07PD2001 Korea Operations Admin"/>
    <s v="P000001414"/>
    <m/>
    <s v="LFF (MDG-F)"/>
    <s v="KR07PD2001"/>
    <s v="P000001414"/>
    <b v="0"/>
    <x v="3"/>
    <x v="1"/>
    <d v="2026-03-05T00:00:00"/>
    <m/>
    <m/>
    <x v="0"/>
    <n v="0"/>
    <s v="John Rowie Del Rosario"/>
    <m/>
  </r>
  <r>
    <x v="561"/>
    <x v="1"/>
    <x v="6"/>
    <s v="CLFF_VMCA$$$KR15DB3305 AM Shipping"/>
    <s v="P000001414"/>
    <m/>
    <s v="LFF (MDG-F)"/>
    <s v="KR15DB3305"/>
    <s v="P000001414"/>
    <b v="0"/>
    <x v="3"/>
    <x v="1"/>
    <d v="2026-03-05T00:00:00"/>
    <m/>
    <m/>
    <x v="0"/>
    <n v="0"/>
    <s v="John Rowie Del Rosario"/>
    <m/>
  </r>
  <r>
    <x v="561"/>
    <x v="1"/>
    <x v="6"/>
    <s v="CLFF_VMCA$$$KR16PD2252 KR16 Container Prp"/>
    <s v="P000000821"/>
    <m/>
    <s v="LFF (MDG-F)"/>
    <s v="KR16PD2252"/>
    <s v="P000000821"/>
    <b v="0"/>
    <x v="3"/>
    <x v="1"/>
    <d v="2026-03-05T00:00:00"/>
    <m/>
    <m/>
    <x v="0"/>
    <n v="0"/>
    <s v="John Rowie Del Rosario"/>
    <m/>
  </r>
  <r>
    <x v="561"/>
    <x v="1"/>
    <x v="6"/>
    <s v="CLFF_VMCA$$$US10PD1101 Hometown Plant Administration"/>
    <s v="P000001415"/>
    <m/>
    <s v="LFF (MDG-F)"/>
    <s v="US10PD1101"/>
    <s v="P000001415"/>
    <b v="0"/>
    <x v="3"/>
    <x v="1"/>
    <d v="2026-03-05T00:00:00"/>
    <m/>
    <m/>
    <x v="0"/>
    <n v="0"/>
    <s v="John Rowie Del Rosario"/>
    <m/>
  </r>
  <r>
    <x v="561"/>
    <x v="1"/>
    <x v="6"/>
    <s v="CLFF_1000$$$TW03TNKZ05"/>
    <s v="P000000808"/>
    <m/>
    <s v="LFF (MDG-F)"/>
    <s v="TW03TNKZ05"/>
    <s v="P000000808"/>
    <b v="0"/>
    <x v="3"/>
    <x v="1"/>
    <d v="2026-03-05T00:00:00"/>
    <m/>
    <m/>
    <x v="0"/>
    <n v="0"/>
    <s v="John Rowie Del Rosario"/>
    <m/>
  </r>
  <r>
    <x v="561"/>
    <x v="1"/>
    <x v="6"/>
    <s v="CLFF_VMCA$$$KR07C05001 Thin Film Sales and Applications"/>
    <s v="P000000470"/>
    <m/>
    <s v="LFF (MDG-F)"/>
    <s v="KR07C05001"/>
    <s v="P000000470"/>
    <b v="0"/>
    <x v="3"/>
    <x v="1"/>
    <d v="2026-03-05T00:00:00"/>
    <m/>
    <m/>
    <x v="0"/>
    <n v="0"/>
    <s v="John Rowie Del Rosario"/>
    <m/>
  </r>
  <r>
    <x v="561"/>
    <x v="1"/>
    <x v="6"/>
    <s v="CLFF_1000$$$TW02TPHZ12 Global Product Life Cycle_Display"/>
    <s v="P000001395"/>
    <m/>
    <s v="LFF (MDG-F)"/>
    <s v="TW02TPHZ12"/>
    <s v="P000001395"/>
    <b v="0"/>
    <x v="3"/>
    <x v="1"/>
    <d v="2026-03-05T00:00:00"/>
    <m/>
    <m/>
    <x v="0"/>
    <n v="0"/>
    <s v="John Rowie Del Rosario"/>
    <m/>
  </r>
  <r>
    <x v="561"/>
    <x v="1"/>
    <x v="6"/>
    <s v="CLFF_VMCA$$$US10R04014 Spec Gas Patent"/>
    <s v="P000001453"/>
    <m/>
    <s v="LFF (MDG-F)"/>
    <s v="US10R04014"/>
    <s v="P000001453"/>
    <b v="0"/>
    <x v="3"/>
    <x v="1"/>
    <d v="2026-03-05T00:00:00"/>
    <m/>
    <m/>
    <x v="0"/>
    <n v="0"/>
    <s v="John Rowie Del Rosario"/>
    <m/>
  </r>
  <r>
    <x v="561"/>
    <x v="1"/>
    <x v="5"/>
    <s v="D00069700000000 Etch Gas"/>
    <s v="P000001019"/>
    <s v="P000000547"/>
    <s v="Non-LFF"/>
    <s v=""/>
    <s v="P000001019"/>
    <b v="0"/>
    <x v="3"/>
    <x v="1"/>
    <d v="2026-03-05T00:00:00"/>
    <m/>
    <m/>
    <x v="0"/>
    <n v="0"/>
    <s v="John Rowie Del Rosario"/>
    <m/>
  </r>
  <r>
    <x v="561"/>
    <x v="1"/>
    <x v="6"/>
    <s v="CLFF_VMCA$$$US10R04013 PLA Patent"/>
    <s v="P000001426"/>
    <m/>
    <s v="LFF (MDG-F)"/>
    <s v="US10R04013"/>
    <s v="P000001426"/>
    <b v="0"/>
    <x v="3"/>
    <x v="1"/>
    <d v="2026-03-05T00:00:00"/>
    <m/>
    <m/>
    <x v="0"/>
    <n v="0"/>
    <s v="John Rowie Del Rosario"/>
    <m/>
  </r>
  <r>
    <x v="561"/>
    <x v="1"/>
    <x v="6"/>
    <s v="CLFF_1000$$$US01GPS402 Patents - PMI"/>
    <s v="P000001441"/>
    <m/>
    <s v="LFF (MDG-F)"/>
    <s v="US01GPS402"/>
    <s v="P000001441"/>
    <b v="0"/>
    <x v="3"/>
    <x v="1"/>
    <d v="2026-03-05T00:00:00"/>
    <m/>
    <m/>
    <x v="0"/>
    <n v="0"/>
    <s v="John Rowie Del Rosario"/>
    <m/>
  </r>
  <r>
    <x v="561"/>
    <x v="1"/>
    <x v="6"/>
    <s v="CLFF_VMCA$$$US10R04012 SPC Patent"/>
    <s v="P000001441"/>
    <m/>
    <s v="LFF (MDG-F)"/>
    <s v="US10R04012"/>
    <s v="P000001441"/>
    <b v="0"/>
    <x v="3"/>
    <x v="1"/>
    <d v="2026-03-05T00:00:00"/>
    <m/>
    <m/>
    <x v="0"/>
    <n v="0"/>
    <s v="John Rowie Del Rosario"/>
    <m/>
  </r>
  <r>
    <x v="561"/>
    <x v="1"/>
    <x v="6"/>
    <s v="CLFF_1000$$$JP02R0M341 Patent cost Semiconductor Solutions"/>
    <s v="P000001441"/>
    <m/>
    <s v="LFF (MDG-F)"/>
    <s v="JP02R0M341"/>
    <s v="P000001441"/>
    <b v="0"/>
    <x v="3"/>
    <x v="1"/>
    <d v="2026-03-05T00:00:00"/>
    <m/>
    <m/>
    <x v="0"/>
    <n v="0"/>
    <s v="John Rowie Del Rosario"/>
    <m/>
  </r>
  <r>
    <x v="561"/>
    <x v="1"/>
    <x v="6"/>
    <s v="CLFF_VMCA$$$US10R04015 Thin Film Patent"/>
    <s v="P000001446"/>
    <m/>
    <s v="LFF (MDG-F)"/>
    <s v="US10R04015"/>
    <s v="P000001446"/>
    <b v="0"/>
    <x v="3"/>
    <x v="1"/>
    <d v="2026-03-05T00:00:00"/>
    <m/>
    <m/>
    <x v="0"/>
    <n v="0"/>
    <s v="John Rowie Del Rosario"/>
    <m/>
  </r>
  <r>
    <x v="561"/>
    <x v="1"/>
    <x v="6"/>
    <s v="CLFF_1000$$$KR02TPAZ06 Customer Fulfillment Excellence Asia"/>
    <s v="P000001398"/>
    <m/>
    <s v="LFF (MDG-F)"/>
    <s v="KR02TPAZ06"/>
    <s v="P000001398"/>
    <b v="0"/>
    <x v="3"/>
    <x v="1"/>
    <d v="2026-03-05T00:00:00"/>
    <m/>
    <m/>
    <x v="0"/>
    <n v="0"/>
    <s v="John Rowie Del Rosario"/>
    <m/>
  </r>
  <r>
    <x v="562"/>
    <x v="1"/>
    <x v="6"/>
    <s v="CLFF_1000$$$DE10GIT04A"/>
    <s v="G000000339"/>
    <m/>
    <s v="LFF (MDG-F)"/>
    <s v="DE10GIT04A"/>
    <s v="G000000339"/>
    <b v="0"/>
    <x v="0"/>
    <x v="1"/>
    <d v="2026-03-05T00:00:00"/>
    <m/>
    <m/>
    <x v="0"/>
    <n v="0"/>
    <s v="Trixie Antonino"/>
    <m/>
  </r>
  <r>
    <x v="563"/>
    <x v="1"/>
    <x v="5"/>
    <s v="ITEMPEU_003200004224"/>
    <s v="L000009407"/>
    <s v="DFLTPGCOH_BS-02_001079_IO"/>
    <s v="Non-LFF"/>
    <s v=""/>
    <s v="L000009407"/>
    <b v="0"/>
    <x v="2"/>
    <x v="1"/>
    <d v="2026-03-05T00:00:00"/>
    <m/>
    <m/>
    <x v="0"/>
    <n v="0"/>
    <s v="Ruby Grace Garcia"/>
    <m/>
  </r>
  <r>
    <x v="563"/>
    <x v="1"/>
    <x v="5"/>
    <s v="ITEMPEU_003200004225"/>
    <s v="L000009539"/>
    <s v="DFLTPGCOH_BF-LD_001079_IO"/>
    <s v="Non-LFF"/>
    <s v=""/>
    <s v="L000009539"/>
    <b v="0"/>
    <x v="2"/>
    <x v="1"/>
    <d v="2026-03-05T00:00:00"/>
    <m/>
    <m/>
    <x v="0"/>
    <n v="0"/>
    <s v="Ruby Grace Garcia"/>
    <m/>
  </r>
  <r>
    <x v="563"/>
    <x v="1"/>
    <x v="5"/>
    <s v="CNOW_7210$$$0000040426"/>
    <s v="L000013932"/>
    <s v="DFLTPGCOH_BS-02_002066"/>
    <s v="Non-LFF"/>
    <s v=""/>
    <s v="L000013932"/>
    <b v="0"/>
    <x v="2"/>
    <x v="1"/>
    <d v="2026-03-05T00:00:00"/>
    <m/>
    <m/>
    <x v="0"/>
    <n v="0"/>
    <s v="Ruby Grace Garcia"/>
    <m/>
  </r>
  <r>
    <x v="563"/>
    <x v="1"/>
    <x v="5"/>
    <s v="CFLTFLE_13060000000072"/>
    <s v="L000010274"/>
    <s v="DFLTPGCOH_BF-H7_001306"/>
    <s v="Non-LFF"/>
    <s v=""/>
    <s v="L000010274"/>
    <b v="0"/>
    <x v="2"/>
    <x v="1"/>
    <d v="2026-03-05T00:00:00"/>
    <m/>
    <m/>
    <x v="0"/>
    <n v="0"/>
    <s v="Ruby Grace Garcia"/>
    <m/>
  </r>
  <r>
    <x v="563"/>
    <x v="1"/>
    <x v="5"/>
    <s v="CNOW_7210$$$0000056339"/>
    <s v="L000013621"/>
    <s v="G000000704"/>
    <s v="Non-LFF"/>
    <s v=""/>
    <s v="L000013621"/>
    <b v="0"/>
    <x v="2"/>
    <x v="1"/>
    <d v="2026-03-05T00:00:00"/>
    <m/>
    <m/>
    <x v="0"/>
    <n v="0"/>
    <s v="Ruby Grace Garcia"/>
    <m/>
  </r>
  <r>
    <x v="563"/>
    <x v="1"/>
    <x v="5"/>
    <s v="CNOW_7210$$$0000051603"/>
    <s v="L000013905"/>
    <s v="DFLTPGCOH_002014"/>
    <s v="Non-LFF"/>
    <s v=""/>
    <s v="L000013905"/>
    <b v="0"/>
    <x v="2"/>
    <x v="1"/>
    <d v="2026-03-05T00:00:00"/>
    <m/>
    <m/>
    <x v="0"/>
    <n v="0"/>
    <s v="Ruby Grace Garcia"/>
    <m/>
  </r>
  <r>
    <x v="563"/>
    <x v="1"/>
    <x v="5"/>
    <s v="CNOW_7210$$$0000051604"/>
    <s v="L000013905"/>
    <s v="DFLTPGCOH_002014"/>
    <s v="Non-LFF"/>
    <s v=""/>
    <s v="L000013905"/>
    <b v="0"/>
    <x v="2"/>
    <x v="1"/>
    <d v="2026-03-05T00:00:00"/>
    <m/>
    <m/>
    <x v="0"/>
    <n v="0"/>
    <s v="Ruby Grace Garcia"/>
    <m/>
  </r>
  <r>
    <x v="563"/>
    <x v="1"/>
    <x v="5"/>
    <s v="CNOW_7210$$$0000020751"/>
    <s v="L000013995"/>
    <s v="DFLTPGCOH_BF-BA_002106"/>
    <s v="Non-LFF"/>
    <s v=""/>
    <s v="L000013995"/>
    <b v="0"/>
    <x v="2"/>
    <x v="1"/>
    <d v="2026-03-05T00:00:00"/>
    <m/>
    <m/>
    <x v="0"/>
    <n v="0"/>
    <s v="Ruby Grace Garcia"/>
    <m/>
  </r>
  <r>
    <x v="563"/>
    <x v="1"/>
    <x v="5"/>
    <s v="CNOW_7210$$$0000020781"/>
    <s v="L000014017"/>
    <s v="DFLTPGCOH_002106"/>
    <s v="Non-LFF"/>
    <s v=""/>
    <s v="L000014017"/>
    <b v="0"/>
    <x v="2"/>
    <x v="1"/>
    <d v="2026-03-05T00:00:00"/>
    <m/>
    <m/>
    <x v="0"/>
    <n v="0"/>
    <s v="Ruby Grace Garcia"/>
    <m/>
  </r>
  <r>
    <x v="563"/>
    <x v="1"/>
    <x v="5"/>
    <s v="CNOW_7210$$$0000020782"/>
    <s v="L000005447"/>
    <s v="DFLTPGCOH_002106"/>
    <s v="Non-LFF"/>
    <s v=""/>
    <s v="L000005447"/>
    <b v="0"/>
    <x v="2"/>
    <x v="1"/>
    <d v="2026-03-05T00:00:00"/>
    <m/>
    <m/>
    <x v="0"/>
    <n v="0"/>
    <s v="Ruby Grace Garcia"/>
    <m/>
  </r>
  <r>
    <x v="563"/>
    <x v="1"/>
    <x v="5"/>
    <s v="CNOW_7210$$$0000020783"/>
    <s v="L000014016"/>
    <s v="DFLTPGCOH_002106"/>
    <s v="Non-LFF"/>
    <s v=""/>
    <s v="L000014016"/>
    <b v="0"/>
    <x v="2"/>
    <x v="1"/>
    <d v="2026-03-05T00:00:00"/>
    <m/>
    <m/>
    <x v="0"/>
    <n v="0"/>
    <s v="Ruby Grace Garcia"/>
    <m/>
  </r>
  <r>
    <x v="563"/>
    <x v="1"/>
    <x v="5"/>
    <s v="CNOW_7210$$$0000010306"/>
    <s v="L000011242"/>
    <s v="DFLTPGCOH_BF-C4_002098"/>
    <s v="Non-LFF"/>
    <s v=""/>
    <s v="L000011242"/>
    <b v="0"/>
    <x v="2"/>
    <x v="1"/>
    <d v="2026-03-05T00:00:00"/>
    <m/>
    <m/>
    <x v="0"/>
    <n v="0"/>
    <s v="Ruby Grace Garcia"/>
    <m/>
  </r>
  <r>
    <x v="563"/>
    <x v="1"/>
    <x v="5"/>
    <s v="CNOW_7210$$$0000010307"/>
    <s v="L000011242"/>
    <s v="DFLTPGCOH_BF-C4_002098"/>
    <s v="Non-LFF"/>
    <s v=""/>
    <s v="L000011242"/>
    <b v="0"/>
    <x v="2"/>
    <x v="1"/>
    <d v="2026-03-05T00:00:00"/>
    <m/>
    <m/>
    <x v="0"/>
    <n v="0"/>
    <s v="Ruby Grace Garcia"/>
    <m/>
  </r>
  <r>
    <x v="563"/>
    <x v="1"/>
    <x v="5"/>
    <s v="CNOW_7210$$$0000010308"/>
    <s v="L000011242"/>
    <s v="DFLTPGCOH_BF-C4_002098"/>
    <s v="Non-LFF"/>
    <s v=""/>
    <s v="L000011242"/>
    <b v="0"/>
    <x v="2"/>
    <x v="1"/>
    <d v="2026-03-05T00:00:00"/>
    <m/>
    <m/>
    <x v="0"/>
    <n v="0"/>
    <s v="Ruby Grace Garcia"/>
    <m/>
  </r>
  <r>
    <x v="563"/>
    <x v="1"/>
    <x v="5"/>
    <s v="CNOW_7210$$$0000015418"/>
    <s v="L000010037"/>
    <s v="DFLTPGCOH_002002"/>
    <s v="Non-LFF"/>
    <s v=""/>
    <s v="L000010037"/>
    <b v="0"/>
    <x v="2"/>
    <x v="1"/>
    <d v="2026-03-05T00:00:00"/>
    <m/>
    <m/>
    <x v="0"/>
    <n v="0"/>
    <s v="Ruby Grace Garcia"/>
    <m/>
  </r>
  <r>
    <x v="563"/>
    <x v="1"/>
    <x v="5"/>
    <s v="CNOW_7210$$$0000020784"/>
    <s v="L000014002"/>
    <s v="DFLTPGCOH_002106"/>
    <s v="Non-LFF"/>
    <s v=""/>
    <s v="L000014002"/>
    <b v="0"/>
    <x v="2"/>
    <x v="1"/>
    <d v="2026-03-05T00:00:00"/>
    <m/>
    <m/>
    <x v="0"/>
    <n v="0"/>
    <s v="Ruby Grace Garcia"/>
    <m/>
  </r>
  <r>
    <x v="563"/>
    <x v="1"/>
    <x v="5"/>
    <s v="CNOW_7210$$$0000056153"/>
    <s v="L000013436"/>
    <s v="DFLTPGCOH_002060"/>
    <s v="Non-LFF"/>
    <s v=""/>
    <s v="L000013436"/>
    <b v="0"/>
    <x v="2"/>
    <x v="1"/>
    <d v="2026-03-05T00:00:00"/>
    <m/>
    <m/>
    <x v="0"/>
    <n v="0"/>
    <s v="Ruby Grace Garcia"/>
    <m/>
  </r>
  <r>
    <x v="563"/>
    <x v="1"/>
    <x v="5"/>
    <s v="CNOW_7210$$$0000056154"/>
    <s v="L000013800"/>
    <s v="DFLTPGCOH_002060"/>
    <s v="Non-LFF"/>
    <s v=""/>
    <s v="L000013800"/>
    <b v="0"/>
    <x v="2"/>
    <x v="1"/>
    <d v="2026-03-05T00:00:00"/>
    <m/>
    <m/>
    <x v="0"/>
    <n v="0"/>
    <s v="Ruby Grace Garcia"/>
    <m/>
  </r>
  <r>
    <x v="564"/>
    <x v="1"/>
    <x v="5"/>
    <s v="IQUATRO_001050000082"/>
    <s v="P000000108"/>
    <s v="P000000118_IO"/>
    <s v="Non-LFF"/>
    <s v=""/>
    <s v="P000000108"/>
    <b v="0"/>
    <x v="6"/>
    <x v="1"/>
    <d v="2026-03-05T00:00:00"/>
    <m/>
    <m/>
    <x v="0"/>
    <n v="0"/>
    <s v="Elaine Lin"/>
    <m/>
  </r>
  <r>
    <x v="565"/>
    <x v="1"/>
    <x v="5"/>
    <s v="DS210003 DSS EXP TW10 SE TAIWAN"/>
    <s v="P000001285"/>
    <s v="P000000554"/>
    <s v="Non-LFF"/>
    <s v=""/>
    <s v="P000001285"/>
    <b v="0"/>
    <x v="3"/>
    <x v="1"/>
    <d v="2026-03-05T00:00:00"/>
    <m/>
    <m/>
    <x v="0"/>
    <n v="0"/>
    <s v="John Rowie Del Rosario"/>
    <m/>
  </r>
  <r>
    <x v="565"/>
    <x v="1"/>
    <x v="6"/>
    <s v="CLFF_1000$$$DE04C00407 Patterning M&amp;S"/>
    <s v="P000001276"/>
    <m/>
    <s v="LFF (MDG-F)"/>
    <s v="DE04C00407"/>
    <s v="P000001276"/>
    <b v="0"/>
    <x v="3"/>
    <x v="1"/>
    <d v="2026-03-05T00:00:00"/>
    <m/>
    <m/>
    <x v="0"/>
    <n v="0"/>
    <s v="John Rowie Del Rosario"/>
    <m/>
  </r>
  <r>
    <x v="565"/>
    <x v="1"/>
    <x v="6"/>
    <s v="CLFF_1000$$$DE04C00601 DSS Commercial DE04"/>
    <s v="P000001276"/>
    <m/>
    <s v="LFF (MDG-F)"/>
    <s v="DE04C00601"/>
    <s v="P000001276"/>
    <b v="0"/>
    <x v="3"/>
    <x v="1"/>
    <d v="2026-03-05T00:00:00"/>
    <m/>
    <m/>
    <x v="0"/>
    <n v="0"/>
    <s v="John Rowie Del Rosario"/>
    <m/>
  </r>
  <r>
    <x v="565"/>
    <x v="1"/>
    <x v="6"/>
    <s v="CLFF_VMCA$$$DE10C06000 DSS Commercial DE10"/>
    <s v="P000001276"/>
    <m/>
    <s v="LFF (MDG-F)"/>
    <s v="DE10C06000"/>
    <s v="P000001276"/>
    <b v="0"/>
    <x v="3"/>
    <x v="1"/>
    <d v="2026-03-05T00:00:00"/>
    <m/>
    <m/>
    <x v="0"/>
    <n v="0"/>
    <s v="John Rowie Del Rosario"/>
    <m/>
  </r>
  <r>
    <x v="565"/>
    <x v="1"/>
    <x v="6"/>
    <s v="CLFF_VMCA$$$IE10C05001 DSS Selling IE10"/>
    <s v="P000001276"/>
    <m/>
    <s v="LFF (MDG-F)"/>
    <s v="IE10C05001"/>
    <s v="P000001276"/>
    <b v="0"/>
    <x v="3"/>
    <x v="1"/>
    <d v="2026-03-05T00:00:00"/>
    <m/>
    <m/>
    <x v="0"/>
    <n v="0"/>
    <s v="John Rowie Del Rosario"/>
    <m/>
  </r>
  <r>
    <x v="565"/>
    <x v="1"/>
    <x v="6"/>
    <s v="CLFF_VMCA$$$US10C06084 DSS Commercial US10"/>
    <s v="P000001276"/>
    <m/>
    <s v="LFF (MDG-F)"/>
    <s v="US10C06084"/>
    <s v="P000001276"/>
    <b v="0"/>
    <x v="3"/>
    <x v="1"/>
    <d v="2026-03-05T00:00:00"/>
    <m/>
    <m/>
    <x v="0"/>
    <n v="0"/>
    <s v="John Rowie Del Rosario"/>
    <m/>
  </r>
  <r>
    <x v="565"/>
    <x v="1"/>
    <x v="6"/>
    <s v="CLFF_VMCA$$$US10C45000 DSS TF MoO2Cl2"/>
    <s v="P000001276"/>
    <m/>
    <s v="LFF (MDG-F)"/>
    <s v="US10C45000"/>
    <s v="P000001276"/>
    <b v="0"/>
    <x v="3"/>
    <x v="1"/>
    <d v="2026-03-05T00:00:00"/>
    <m/>
    <m/>
    <x v="0"/>
    <n v="0"/>
    <s v="John Rowie Del Rosario"/>
    <m/>
  </r>
  <r>
    <x v="565"/>
    <x v="1"/>
    <x v="6"/>
    <s v="CLFF_VMCA$$$US10C06085 DSS Customer Service US10"/>
    <s v="P000001276"/>
    <m/>
    <s v="LFF (MDG-F)"/>
    <s v="US10C06085"/>
    <s v="P000001276"/>
    <b v="0"/>
    <x v="3"/>
    <x v="1"/>
    <d v="2026-03-05T00:00:00"/>
    <m/>
    <m/>
    <x v="0"/>
    <n v="0"/>
    <s v="John Rowie Del Rosario"/>
    <m/>
  </r>
  <r>
    <x v="565"/>
    <x v="1"/>
    <x v="6"/>
    <s v="CLFF_1000$$$DE04C00427 DSS Global Product Management"/>
    <s v="P000001284"/>
    <m/>
    <s v="LFF (MDG-F)"/>
    <s v="DE04C00427"/>
    <s v="P000001284"/>
    <b v="0"/>
    <x v="3"/>
    <x v="1"/>
    <d v="2026-03-05T00:00:00"/>
    <m/>
    <m/>
    <x v="0"/>
    <n v="0"/>
    <s v="John Rowie Del Rosario"/>
    <m/>
  </r>
  <r>
    <x v="565"/>
    <x v="1"/>
    <x v="6"/>
    <s v="CLFF_VMCA$$$US10C06087 DSS Product Mgmt US10"/>
    <s v="P000001284"/>
    <m/>
    <s v="LFF (MDG-F)"/>
    <s v="US10C06087"/>
    <s v="P000001284"/>
    <b v="0"/>
    <x v="3"/>
    <x v="1"/>
    <d v="2026-03-05T00:00:00"/>
    <m/>
    <m/>
    <x v="0"/>
    <n v="0"/>
    <s v="John Rowie Del Rosario"/>
    <m/>
  </r>
  <r>
    <x v="565"/>
    <x v="1"/>
    <x v="4"/>
    <s v="FRD182200 DS R&amp;D Exploratory Research 49549"/>
    <s v="P000001287"/>
    <s v="P00000070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FRD200018 DS R&amp;D CGVapor"/>
    <s v="P000001287"/>
    <s v="P00000070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FRD220018 DS R&amp;D US10 VAPORGUARDII"/>
    <s v="P000001287"/>
    <s v="P00000070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FRD220035 DS R&amp;D US10 VHF PLC"/>
    <s v="P000001287"/>
    <s v="P00000070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5"/>
    <s v="RD182200 DS R&amp;D Exploratory Research 49549"/>
    <s v="P000001287"/>
    <s v="P00000070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VRSM_RD18220001 DS R&amp;D Exploratory Research 49549"/>
    <s v="P000001287"/>
    <s v="RD182200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18220001 DS R&amp;D Exploratory Research 49549"/>
    <s v="P000001287"/>
    <s v="VRSM_RD182200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1822000102 TW10 DSS R&amp;D Exploratory Research"/>
    <s v="P000001287"/>
    <s v="VRSM_RD182200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VRSM_RD1822000101 US10 DSS R&amp;D Exploratory Research"/>
    <s v="P000001287"/>
    <s v="VRSM_RD182200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1822000101 US10 DSS R&amp;D Exploratory Research"/>
    <s v="P000001287"/>
    <s v="VRSM_RD1822000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182200010101 US10 R&amp;D INCUBATOR INTERNAL LABOR"/>
    <s v="P000001287"/>
    <s v="VRSM_RD1822000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182200010102 US10 MATERIALS"/>
    <s v="P000001287"/>
    <s v="VRSM_RD1822000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182200010103 US10 EXTERNAL SERVICES"/>
    <s v="P000001287"/>
    <s v="VRSM_RD1822000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182200010104 US10 TRAVEL &amp; LIVING"/>
    <s v="P000001287"/>
    <s v="VRSM_RD1822000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182200010105 GG NEXT INCUBATOR"/>
    <s v="P000001287"/>
    <s v="VRSM_RD1822000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182200010106 VMB POD"/>
    <s v="P000001287"/>
    <s v="VRSM_RD1822000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5"/>
    <s v="RD200018 DS R&amp;D CGVapor"/>
    <s v="P000001287"/>
    <s v="P00000070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IVRSM_006000008969 CG SVC CONV 2311320-200451081-2  LAM"/>
    <s v="P000001287"/>
    <s v="RD20001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IVRSM_006000009007 CG SVC CONV 2311320-200451081-2  LAM"/>
    <s v="P000001287"/>
    <s v="RD20001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IVRSM_006000009107 CG CONV 2311320-200451081-1  AMAT"/>
    <s v="P000001287"/>
    <s v="RD20001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VRSM_RD20001801 DS R&amp;D CGVapor"/>
    <s v="P000001287"/>
    <s v="RD20001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0001801 DS R&amp;D CGVapor"/>
    <s v="P000001287"/>
    <s v="VRSM_RD20001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000180101 DS R&amp;D CGVapor"/>
    <s v="P000001287"/>
    <s v="VRSM_RD20001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5"/>
    <s v="RD220018 DS R&amp;D US10 VAPORGUARDII"/>
    <s v="P000001287"/>
    <s v="P00000070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VRSM_RD22001801 DS R&amp;D US10 VAPORGUARDII"/>
    <s v="P000001287"/>
    <s v="RD22001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1801 DS R&amp;D US10 VAPORGUARDII"/>
    <s v="P000001287"/>
    <s v="VRSM_RD22001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180101 INTERNAL LABOR"/>
    <s v="P000001287"/>
    <s v="VRSM_RD22001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180102 MATERIALS"/>
    <s v="P000001287"/>
    <s v="VRSM_RD22001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180103 EXTERNAL SERVICES"/>
    <s v="P000001287"/>
    <s v="VRSM_RD22001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180104 TRAVEL &amp; LIVING"/>
    <s v="P000001287"/>
    <s v="VRSM_RD22001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5"/>
    <s v="RD220035 DS R&amp;D US10 VHF PLC"/>
    <s v="P000001287"/>
    <s v="P00000070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3501 DS R&amp;D US10 VHF PLC P-220414-0029362"/>
    <s v="P000001287"/>
    <s v="RD220035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6"/>
    <s v="CLFF_VMCA$$$US10C05011 DSS Patents US10"/>
    <s v="P000001276"/>
    <m/>
    <s v="LFF (MDG-F)"/>
    <s v="US10C05011"/>
    <s v="P000001276"/>
    <b v="0"/>
    <x v="3"/>
    <x v="1"/>
    <d v="2026-03-05T00:00:00"/>
    <m/>
    <m/>
    <x v="0"/>
    <n v="0"/>
    <s v="John Rowie Del Rosario"/>
    <m/>
  </r>
  <r>
    <x v="565"/>
    <x v="1"/>
    <x v="6"/>
    <s v="CLFF_VMCA$$$US10C05021 Expat Dummy CC"/>
    <s v="P000001276"/>
    <m/>
    <s v="LFF (MDG-F)"/>
    <s v="US10C05021"/>
    <s v="P000001276"/>
    <b v="0"/>
    <x v="3"/>
    <x v="1"/>
    <d v="2026-03-05T00:00:00"/>
    <m/>
    <m/>
    <x v="0"/>
    <n v="0"/>
    <s v="John Rowie Del Rosario"/>
    <m/>
  </r>
  <r>
    <x v="565"/>
    <x v="1"/>
    <x v="6"/>
    <s v="CLFF_VMCA$$$US10PD0801 ELE DS Subcontracting"/>
    <s v="P000001276"/>
    <m/>
    <s v="LFF (MDG-F)"/>
    <s v="US10PD0801"/>
    <s v="P000001276"/>
    <b v="0"/>
    <x v="3"/>
    <x v="1"/>
    <d v="2026-03-05T00:00:00"/>
    <m/>
    <m/>
    <x v="0"/>
    <n v="0"/>
    <s v="John Rowie Del Rosario"/>
    <m/>
  </r>
  <r>
    <x v="565"/>
    <x v="1"/>
    <x v="6"/>
    <s v="CLFF_VMCA$$$US10TN2003 DSS Data and Digital"/>
    <s v="P000001284"/>
    <m/>
    <s v="LFF (MDG-F)"/>
    <s v="US10TN2003"/>
    <s v="P000001284"/>
    <b v="0"/>
    <x v="3"/>
    <x v="1"/>
    <d v="2026-03-05T00:00:00"/>
    <m/>
    <m/>
    <x v="0"/>
    <n v="0"/>
    <s v="John Rowie Del Rosario"/>
    <m/>
  </r>
  <r>
    <x v="565"/>
    <x v="1"/>
    <x v="6"/>
    <s v="CLFF_VMCA$$$IE10C00600 Leixlip Intel Megasys"/>
    <s v="P000001328"/>
    <m/>
    <s v="LFF (MDG-F)"/>
    <s v="IE10C00600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IL10C00602 Intel Kiryat Gat Fab28 Megasys"/>
    <s v="P000001328"/>
    <m/>
    <s v="LFF (MDG-F)"/>
    <s v="IL10C00602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05 Austin TX  Infineon Megasys"/>
    <s v="P000001328"/>
    <m/>
    <s v="LFF (MDG-F)"/>
    <s v="US10C01605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06 Chandl AZ NXP Chandl Megasys"/>
    <s v="P000001328"/>
    <m/>
    <s v="LFF (MDG-F)"/>
    <s v="US10C01606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07 Austin TX  NXP Oakhill Megasy"/>
    <s v="P000001328"/>
    <m/>
    <s v="LFF (MDG-F)"/>
    <s v="US10C01607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09 Austin TX  NXP ATMC Megasys"/>
    <s v="P000001328"/>
    <m/>
    <s v="LFF (MDG-F)"/>
    <s v="US10C01609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10 Santa Clara-Applied Matls Megasys"/>
    <s v="P000001328"/>
    <m/>
    <s v="LFF (MDG-F)"/>
    <s v="US10C01610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13 Fremont CA  Lam Research Megasys"/>
    <s v="P000001328"/>
    <m/>
    <s v="LFF (MDG-F)"/>
    <s v="US10C01613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14 SAMSUNG AUSTIN Megasys"/>
    <s v="P000001328"/>
    <m/>
    <s v="LFF (MDG-F)"/>
    <s v="US10C01614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15 Intel AZ Megasys"/>
    <s v="P000001328"/>
    <m/>
    <s v="LFF (MDG-F)"/>
    <s v="US10C01615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17 INTEL FAB 11/11X Megasys"/>
    <s v="P000001328"/>
    <m/>
    <s v="LFF (MDG-F)"/>
    <s v="US10C01617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18 Tualatin OR  Lam Research Megasys"/>
    <s v="P000001328"/>
    <m/>
    <s v="LFF (MDG-F)"/>
    <s v="US10C01618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20 Megasys Central Operations"/>
    <s v="P000001328"/>
    <m/>
    <s v="LFF (MDG-F)"/>
    <s v="US10C01620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21 Intel Oregon Megasys"/>
    <s v="P000001328"/>
    <m/>
    <s v="LFF (MDG-F)"/>
    <s v="US10C01621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23 Samsung Taylor Megasys"/>
    <s v="P000001328"/>
    <m/>
    <s v="LFF (MDG-F)"/>
    <s v="US10C01623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624 Wolfspeed TX Megasys"/>
    <s v="P000001328"/>
    <m/>
    <s v="LFF (MDG-F)"/>
    <s v="US10C01624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712 TSMC Fab21-AZ"/>
    <s v="P000001328"/>
    <m/>
    <s v="LFF (MDG-F)"/>
    <s v="US10C01712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1714 Medtronic AZ – Megasys"/>
    <s v="P000001328"/>
    <m/>
    <s v="LFF (MDG-F)"/>
    <s v="US10C01714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2004 Applied Materials Arizona State Universi"/>
    <s v="P000001328"/>
    <m/>
    <s v="LFF (MDG-F)"/>
    <s v="US10C02004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2005 Intel Chandler Megasys"/>
    <s v="P000001328"/>
    <m/>
    <s v="LFF (MDG-F)"/>
    <s v="US10C02005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2006 Intel Ocotillo AZ Megasys"/>
    <s v="P000001328"/>
    <m/>
    <s v="LFF (MDG-F)"/>
    <s v="US10C02006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6082 Wolfspeed NC Megasys"/>
    <s v="P000001328"/>
    <m/>
    <s v="LFF (MDG-F)"/>
    <s v="US10C06082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TA1000 Intel Ocotillo AZ Megasys"/>
    <s v="P000001328"/>
    <m/>
    <s v="LFF (MDG-F)"/>
    <s v="US10TA1000"/>
    <s v="P000001328"/>
    <b v="0"/>
    <x v="3"/>
    <x v="1"/>
    <d v="2026-03-05T00:00:00"/>
    <m/>
    <m/>
    <x v="0"/>
    <n v="0"/>
    <s v="John Rowie Del Rosario"/>
    <m/>
  </r>
  <r>
    <x v="565"/>
    <x v="1"/>
    <x v="4"/>
    <s v="VRSM_VMCA$$US10C01614"/>
    <s v="P000001328"/>
    <s v="P000000977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CVRSM_VMCA$$US10C01614 SAMSUNG AUSTIN Megasys"/>
    <s v="P000001328"/>
    <s v="VRSM_VMCA$$US10C01614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SVRSM_VMCA$$US10C01614_IO"/>
    <s v="P000001328"/>
    <s v="VRSM_VMCA$$US10C01614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GB10C60700 GB Field Services"/>
    <s v="P000001328"/>
    <m/>
    <s v="LFF (MDG-F)"/>
    <s v="GB10C60700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DE10C60700"/>
    <s v="P000001328"/>
    <m/>
    <s v="LFF (MDG-F)"/>
    <s v="DE10C60700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DE10C60700 DE Field Services"/>
    <s v="P000001328"/>
    <m/>
    <s v="LFF (MDG-F)"/>
    <s v="DE10C60700"/>
    <s v="P000001328"/>
    <b v="0"/>
    <x v="3"/>
    <x v="1"/>
    <d v="2026-03-05T00:00:00"/>
    <m/>
    <m/>
    <x v="0"/>
    <n v="0"/>
    <s v="John Rowie Del Rosario"/>
    <m/>
  </r>
  <r>
    <x v="565"/>
    <x v="1"/>
    <x v="6"/>
    <s v="SLFF_VMCA$$$DE10C60700_IO DE Field Services(IO)"/>
    <s v="P000001328"/>
    <m/>
    <s v="LFF (MDG-F)"/>
    <s v="DE10C60700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IE10C60601"/>
    <s v="P000001328"/>
    <m/>
    <s v="LFF (MDG-F)"/>
    <s v="IE10C60601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IE10C60601 IE Field Services"/>
    <s v="P000001328"/>
    <m/>
    <s v="LFF (MDG-F)"/>
    <s v="IE10C60601"/>
    <s v="P000001328"/>
    <b v="0"/>
    <x v="3"/>
    <x v="1"/>
    <d v="2026-03-05T00:00:00"/>
    <m/>
    <m/>
    <x v="0"/>
    <n v="0"/>
    <s v="John Rowie Del Rosario"/>
    <m/>
  </r>
  <r>
    <x v="565"/>
    <x v="1"/>
    <x v="6"/>
    <s v="SLFF_VMCA$$$IE10C60601_IO IE Field Services(IO)"/>
    <s v="P000001328"/>
    <m/>
    <s v="LFF (MDG-F)"/>
    <s v="IE10C60601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IL10C60700"/>
    <s v="P000001328"/>
    <m/>
    <s v="LFF (MDG-F)"/>
    <s v="IL10C60700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IL10C60700 IL Field Services"/>
    <s v="P000001328"/>
    <m/>
    <s v="LFF (MDG-F)"/>
    <s v="IL10C60700"/>
    <s v="P000001328"/>
    <b v="0"/>
    <x v="3"/>
    <x v="1"/>
    <d v="2026-03-05T00:00:00"/>
    <m/>
    <m/>
    <x v="0"/>
    <n v="0"/>
    <s v="John Rowie Del Rosario"/>
    <m/>
  </r>
  <r>
    <x v="565"/>
    <x v="1"/>
    <x v="6"/>
    <s v="SLFF_VMCA$$$IL10C60700_IO IL Field Services(IO)"/>
    <s v="P000001328"/>
    <m/>
    <s v="LFF (MDG-F)"/>
    <s v="IL10C60700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61701"/>
    <s v="P000001328"/>
    <m/>
    <s v="LFF (MDG-F)"/>
    <s v="US10C61701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61701 US Field Services"/>
    <s v="P000001328"/>
    <m/>
    <s v="LFF (MDG-F)"/>
    <s v="US10C61701"/>
    <s v="P000001328"/>
    <b v="0"/>
    <x v="3"/>
    <x v="1"/>
    <d v="2026-03-05T00:00:00"/>
    <m/>
    <m/>
    <x v="0"/>
    <n v="0"/>
    <s v="John Rowie Del Rosario"/>
    <m/>
  </r>
  <r>
    <x v="565"/>
    <x v="1"/>
    <x v="6"/>
    <s v="SLFF_VMCA$$$US10C61701_IO US Field Services(IO)"/>
    <s v="P000001328"/>
    <m/>
    <s v="LFF (MDG-F)"/>
    <s v="US10C61701"/>
    <s v="P000001328"/>
    <b v="0"/>
    <x v="3"/>
    <x v="1"/>
    <d v="2026-03-05T00:00:00"/>
    <m/>
    <m/>
    <x v="0"/>
    <n v="0"/>
    <s v="John Rowie Del Rosario"/>
    <m/>
  </r>
  <r>
    <x v="565"/>
    <x v="1"/>
    <x v="4"/>
    <s v="VRSM_VMCA$$DE10C60700"/>
    <s v="P000001328"/>
    <s v="P000000978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CVRSM_VMCA$$DE10C60700 DE Field Services"/>
    <s v="P000001328"/>
    <s v="VRSM_VMCA$$DE10C60700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SVRSM_VMCA$$DE10C60700_IO"/>
    <s v="P000001328"/>
    <s v="VRSM_VMCA$$DE10C60700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VRSM_VMCA$$GB10C60700"/>
    <s v="P000001328"/>
    <s v="P000000978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CVRSM_VMCA$$GB10C60700 GB Field Services"/>
    <s v="P000001328"/>
    <s v="VRSM_VMCA$$GB10C60700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SVRSM_VMCA$$GB10C60700_IO"/>
    <s v="P000001328"/>
    <s v="VRSM_VMCA$$GB10C60700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VRSM_VMCA$$IE10C60601"/>
    <s v="P000001328"/>
    <s v="P000000978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CVRSM_VMCA$$IE10C60601 IE Field Services"/>
    <s v="P000001328"/>
    <s v="VRSM_VMCA$$IE10C60601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SVRSM_VMCA$$IE10C60601_IO"/>
    <s v="P000001328"/>
    <s v="VRSM_VMCA$$IE10C60601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VRSM_VMCA$$IL10C60700"/>
    <s v="P000001328"/>
    <s v="P000000978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CVRSM_VMCA$$IL10C60700 IL Field Services"/>
    <s v="P000001328"/>
    <s v="VRSM_VMCA$$IL10C60700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SVRSM_VMCA$$IL10C60700_IO"/>
    <s v="P000001328"/>
    <s v="VRSM_VMCA$$IL10C60700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VRSM_VMCA$$US10C61701"/>
    <s v="P000001328"/>
    <s v="P000000978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CVRSM_VMCA$$US10C61701 US Field Services"/>
    <s v="P000001328"/>
    <s v="VRSM_VMCA$$US10C61701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4"/>
    <s v="SVRSM_VMCA$$US10C61701_IO"/>
    <s v="P000001328"/>
    <s v="VRSM_VMCA$$US10C61701"/>
    <s v="Non-LFF"/>
    <s v="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US10C06089 DSS Turnkey US10"/>
    <s v="P000001286"/>
    <m/>
    <s v="LFF (MDG-F)"/>
    <s v="US10C06089"/>
    <s v="P000001286"/>
    <b v="0"/>
    <x v="3"/>
    <x v="1"/>
    <d v="2026-03-05T00:00:00"/>
    <m/>
    <m/>
    <x v="0"/>
    <n v="0"/>
    <s v="John Rowie Del Rosario"/>
    <m/>
  </r>
  <r>
    <x v="565"/>
    <x v="1"/>
    <x v="5"/>
    <s v="DS220096 DS REV SAMSUNG TAYLOR ISO BSGS T-PROJECT"/>
    <s v="P000001286"/>
    <s v="P000000979"/>
    <s v="Non-LFF"/>
    <s v=""/>
    <s v="P000001286"/>
    <b v="0"/>
    <x v="3"/>
    <x v="1"/>
    <d v="2026-03-05T00:00:00"/>
    <m/>
    <m/>
    <x v="0"/>
    <n v="0"/>
    <s v="John Rowie Del Rosario"/>
    <m/>
  </r>
  <r>
    <x v="565"/>
    <x v="1"/>
    <x v="4"/>
    <s v="VRSM_DS22009601 DS REV SAMSUNG TAYLOR ISO BSGS T-PROJECT"/>
    <s v="P000001286"/>
    <s v="DS220096"/>
    <s v="Non-LFF"/>
    <s v=""/>
    <s v="P000001286"/>
    <b v="0"/>
    <x v="3"/>
    <x v="1"/>
    <d v="2026-03-05T00:00:00"/>
    <m/>
    <m/>
    <x v="0"/>
    <n v="0"/>
    <s v="John Rowie Del Rosario"/>
    <m/>
  </r>
  <r>
    <x v="565"/>
    <x v="1"/>
    <x v="4"/>
    <s v="PVRSM_DS22009601 DS REV SAMSUNG TAYLOR ISO BSGS T-PROJECT"/>
    <s v="P000001286"/>
    <s v="VRSM_DS22009601"/>
    <s v="Non-LFF"/>
    <s v=""/>
    <s v="P000001286"/>
    <b v="0"/>
    <x v="3"/>
    <x v="1"/>
    <d v="2026-03-05T00:00:00"/>
    <m/>
    <m/>
    <x v="0"/>
    <n v="0"/>
    <s v="John Rowie Del Rosario"/>
    <m/>
  </r>
  <r>
    <x v="565"/>
    <x v="1"/>
    <x v="4"/>
    <s v="PVRSM_DS2200960101 TURNKEY TAYLOR ISO BSGS"/>
    <s v="P000001286"/>
    <s v="VRSM_DS22009601"/>
    <s v="Non-LFF"/>
    <s v=""/>
    <s v="P000001286"/>
    <b v="0"/>
    <x v="3"/>
    <x v="1"/>
    <d v="2026-03-05T00:00:00"/>
    <m/>
    <m/>
    <x v="0"/>
    <n v="0"/>
    <s v="John Rowie Del Rosario"/>
    <m/>
  </r>
  <r>
    <x v="565"/>
    <x v="1"/>
    <x v="4"/>
    <s v="PVRSM_DS2200960102 ISO BSGS Equipment"/>
    <s v="P000001286"/>
    <s v="VRSM_DS22009601"/>
    <s v="Non-LFF"/>
    <s v=""/>
    <s v="P000001286"/>
    <b v="0"/>
    <x v="3"/>
    <x v="1"/>
    <d v="2026-03-05T00:00:00"/>
    <m/>
    <m/>
    <x v="0"/>
    <n v="0"/>
    <s v="John Rowie Del Rosario"/>
    <m/>
  </r>
  <r>
    <x v="565"/>
    <x v="1"/>
    <x v="4"/>
    <s v="PVRSM_DS2200960103 ISO BSGS Install *Closed*"/>
    <s v="P000001286"/>
    <s v="VRSM_DS22009601"/>
    <s v="Non-LFF"/>
    <s v=""/>
    <s v="P000001286"/>
    <b v="0"/>
    <x v="3"/>
    <x v="1"/>
    <d v="2026-03-05T00:00:00"/>
    <m/>
    <m/>
    <x v="0"/>
    <n v="0"/>
    <s v="John Rowie Del Rosario"/>
    <m/>
  </r>
  <r>
    <x v="565"/>
    <x v="1"/>
    <x v="4"/>
    <s v="FDS220096 DS REV SAMSUNG TAYLOR ISO BSGS T-PROJECT"/>
    <s v="P000001286"/>
    <s v="P000000979"/>
    <s v="Non-LFF"/>
    <s v=""/>
    <s v="P000001286"/>
    <b v="0"/>
    <x v="3"/>
    <x v="1"/>
    <d v="2026-03-05T00:00:00"/>
    <m/>
    <m/>
    <x v="0"/>
    <n v="0"/>
    <s v="John Rowie Del Rosario"/>
    <m/>
  </r>
  <r>
    <x v="565"/>
    <x v="1"/>
    <x v="6"/>
    <s v="CLFF_VMCA$$$US10C06086 DSS PMO US10"/>
    <s v="P000001285"/>
    <m/>
    <s v="LFF (MDG-F)"/>
    <s v="US10C06086"/>
    <s v="P000001285"/>
    <b v="0"/>
    <x v="3"/>
    <x v="1"/>
    <d v="2026-03-05T00:00:00"/>
    <m/>
    <m/>
    <x v="0"/>
    <n v="0"/>
    <s v="John Rowie Del Rosario"/>
    <m/>
  </r>
  <r>
    <x v="565"/>
    <x v="1"/>
    <x v="6"/>
    <s v="CLFF_VMCA$$$CN09C05004 DSS Selling CN09"/>
    <s v="P000001325"/>
    <m/>
    <s v="LFF (MDG-F)"/>
    <s v="CN09C05004"/>
    <s v="P000001325"/>
    <b v="0"/>
    <x v="3"/>
    <x v="1"/>
    <d v="2026-03-05T00:00:00"/>
    <m/>
    <m/>
    <x v="0"/>
    <n v="0"/>
    <s v="John Rowie Del Rosario"/>
    <m/>
  </r>
  <r>
    <x v="565"/>
    <x v="1"/>
    <x v="6"/>
    <s v="CLFF_VMCA$$$TW91C06025 DSS Customer Service TW91"/>
    <s v="P000001325"/>
    <m/>
    <s v="LFF (MDG-F)"/>
    <s v="TW91C06025"/>
    <s v="P000001325"/>
    <b v="0"/>
    <x v="3"/>
    <x v="1"/>
    <d v="2026-03-05T00:00:00"/>
    <m/>
    <m/>
    <x v="0"/>
    <n v="0"/>
    <s v="John Rowie Del Rosario"/>
    <m/>
  </r>
  <r>
    <x v="565"/>
    <x v="1"/>
    <x v="6"/>
    <s v="CLFF_1000$$$JP02C0M825 DS&amp;S Japan Selling"/>
    <s v="P000001325"/>
    <m/>
    <s v="LFF (MDG-F)"/>
    <s v="JP02C0M825"/>
    <s v="P000001325"/>
    <b v="0"/>
    <x v="3"/>
    <x v="1"/>
    <d v="2026-03-05T00:00:00"/>
    <m/>
    <m/>
    <x v="0"/>
    <n v="0"/>
    <s v="John Rowie Del Rosario"/>
    <m/>
  </r>
  <r>
    <x v="565"/>
    <x v="1"/>
    <x v="6"/>
    <s v="CLFF_VMCA$$$CN09C05012 DSS Commercial CN09"/>
    <s v="P000001325"/>
    <m/>
    <s v="LFF (MDG-F)"/>
    <s v="CN09C05012"/>
    <s v="P000001325"/>
    <b v="0"/>
    <x v="3"/>
    <x v="1"/>
    <d v="2026-03-05T00:00:00"/>
    <m/>
    <m/>
    <x v="0"/>
    <n v="0"/>
    <s v="John Rowie Del Rosario"/>
    <m/>
  </r>
  <r>
    <x v="565"/>
    <x v="1"/>
    <x v="6"/>
    <s v="CLFF_VMCA$$$TW10C05002 DSS Selling TW10"/>
    <s v="P000001325"/>
    <m/>
    <s v="LFF (MDG-F)"/>
    <s v="TW10C05002"/>
    <s v="P000001325"/>
    <b v="0"/>
    <x v="3"/>
    <x v="1"/>
    <d v="2026-03-05T00:00:00"/>
    <m/>
    <m/>
    <x v="0"/>
    <n v="0"/>
    <s v="John Rowie Del Rosario"/>
    <m/>
  </r>
  <r>
    <x v="565"/>
    <x v="1"/>
    <x v="6"/>
    <s v="CLFF_VMCA$$$TW10C06304 DSS Commercial TW10"/>
    <s v="P000001325"/>
    <m/>
    <s v="LFF (MDG-F)"/>
    <s v="TW10C06304"/>
    <s v="P000001325"/>
    <b v="0"/>
    <x v="3"/>
    <x v="1"/>
    <d v="2026-03-05T00:00:00"/>
    <m/>
    <m/>
    <x v="0"/>
    <n v="0"/>
    <s v="John Rowie Del Rosario"/>
    <m/>
  </r>
  <r>
    <x v="565"/>
    <x v="1"/>
    <x v="6"/>
    <s v="CLFF_VMCA$$$TW10C06305 DSS Product Mgmt TW10"/>
    <s v="P000001284"/>
    <m/>
    <s v="LFF (MDG-F)"/>
    <s v="TW10C06305"/>
    <s v="P000001284"/>
    <b v="0"/>
    <x v="3"/>
    <x v="1"/>
    <d v="2026-03-05T00:00:00"/>
    <m/>
    <m/>
    <x v="0"/>
    <n v="0"/>
    <s v="John Rowie Del Rosario"/>
    <m/>
  </r>
  <r>
    <x v="565"/>
    <x v="1"/>
    <x v="6"/>
    <s v="CLFF_1000$$$CN90Z03729 DSS FSE CNBJ"/>
    <s v="P000001313"/>
    <m/>
    <s v="LFF (MDG-F)"/>
    <s v="CN90Z03729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TW91C06022 DSS Field Services TW91"/>
    <s v="P000001313"/>
    <m/>
    <s v="LFF (MDG-F)"/>
    <s v="TW91C06022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CN09C62702"/>
    <s v="P000001313"/>
    <m/>
    <s v="LFF (MDG-F)"/>
    <s v="CN09C62702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CN09C62702 CN09 Field Services"/>
    <s v="P000001313"/>
    <m/>
    <s v="LFF (MDG-F)"/>
    <s v="CN09C62702"/>
    <s v="P000001313"/>
    <b v="0"/>
    <x v="3"/>
    <x v="1"/>
    <d v="2026-03-05T00:00:00"/>
    <m/>
    <m/>
    <x v="0"/>
    <n v="0"/>
    <s v="John Rowie Del Rosario"/>
    <m/>
  </r>
  <r>
    <x v="565"/>
    <x v="1"/>
    <x v="6"/>
    <s v="SLFF_VMCA$$$CN09C62702_IO CN09 Field Services(IO)"/>
    <s v="P000001313"/>
    <m/>
    <s v="LFF (MDG-F)"/>
    <s v="CN09C62702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CN43C62606"/>
    <s v="P000001313"/>
    <m/>
    <s v="LFF (MDG-F)"/>
    <s v="CN43C62606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CN43C62606 CN43 Field Services"/>
    <s v="P000001313"/>
    <m/>
    <s v="LFF (MDG-F)"/>
    <s v="CN43C62606"/>
    <s v="P000001313"/>
    <b v="0"/>
    <x v="3"/>
    <x v="1"/>
    <d v="2026-03-05T00:00:00"/>
    <m/>
    <m/>
    <x v="0"/>
    <n v="0"/>
    <s v="John Rowie Del Rosario"/>
    <m/>
  </r>
  <r>
    <x v="565"/>
    <x v="1"/>
    <x v="6"/>
    <s v="SLFF_VMCA$$$CN43C62606_IO CN43 Field Services(IO)"/>
    <s v="P000001313"/>
    <m/>
    <s v="LFF (MDG-F)"/>
    <s v="CN43C62606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SG10C62609"/>
    <s v="P000001313"/>
    <m/>
    <s v="LFF (MDG-F)"/>
    <s v="SG10C62609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SG10C62609 SG10 Field Services"/>
    <s v="P000001313"/>
    <m/>
    <s v="LFF (MDG-F)"/>
    <s v="SG10C62609"/>
    <s v="P000001313"/>
    <b v="0"/>
    <x v="3"/>
    <x v="1"/>
    <d v="2026-03-05T00:00:00"/>
    <m/>
    <m/>
    <x v="0"/>
    <n v="0"/>
    <s v="John Rowie Del Rosario"/>
    <m/>
  </r>
  <r>
    <x v="565"/>
    <x v="1"/>
    <x v="6"/>
    <s v="SLFF_VMCA$$$SG10C62609_IO SG10 Field Services(IO)"/>
    <s v="P000001313"/>
    <m/>
    <s v="LFF (MDG-F)"/>
    <s v="SG10C62609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TW10C62701"/>
    <s v="P000001313"/>
    <m/>
    <s v="LFF (MDG-F)"/>
    <s v="TW10C62701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TW10C62701 TW Field Services"/>
    <s v="P000001313"/>
    <m/>
    <s v="LFF (MDG-F)"/>
    <s v="TW10C62701"/>
    <s v="P000001313"/>
    <b v="0"/>
    <x v="3"/>
    <x v="1"/>
    <d v="2026-03-05T00:00:00"/>
    <m/>
    <m/>
    <x v="0"/>
    <n v="0"/>
    <s v="John Rowie Del Rosario"/>
    <m/>
  </r>
  <r>
    <x v="565"/>
    <x v="1"/>
    <x v="6"/>
    <s v="SLFF_VMCA$$$TW10C62701_IO TW Field Services(IO)"/>
    <s v="P000001313"/>
    <m/>
    <s v="LFF (MDG-F)"/>
    <s v="TW10C62701"/>
    <s v="P000001313"/>
    <b v="0"/>
    <x v="3"/>
    <x v="1"/>
    <d v="2026-03-05T00:00:00"/>
    <m/>
    <m/>
    <x v="0"/>
    <n v="0"/>
    <s v="John Rowie Del Rosario"/>
    <m/>
  </r>
  <r>
    <x v="565"/>
    <x v="1"/>
    <x v="4"/>
    <s v="VRSM_VMCA$$CN09C62702"/>
    <s v="P000001313"/>
    <s v="P000000724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CVRSM_VMCA$$CN09C62702 CN09 Field Services"/>
    <s v="P000001313"/>
    <s v="VRSM_VMCA$$CN09C62702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SVRSM_VMCA$$CN09C62702_IO"/>
    <s v="P000001313"/>
    <s v="VRSM_VMCA$$CN09C62702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VRSM_VMCA$$CN43C62606"/>
    <s v="P000001313"/>
    <s v="P000000724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CVRSM_VMCA$$CN43C62606 CN43 Field Services"/>
    <s v="P000001313"/>
    <s v="VRSM_VMCA$$CN43C62606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SVRSM_VMCA$$CN43C62606_IO"/>
    <s v="P000001313"/>
    <s v="VRSM_VMCA$$CN43C62606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VRSM_VMCA$$SG10C62609"/>
    <s v="P000001313"/>
    <s v="P000000724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CVRSM_VMCA$$SG10C62609 SG10 Field Services"/>
    <s v="P000001313"/>
    <s v="VRSM_VMCA$$SG10C62609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SVRSM_VMCA$$SG10C62609_IO"/>
    <s v="P000001313"/>
    <s v="VRSM_VMCA$$SG10C62609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VRSM_VMCA$$TW10C62701"/>
    <s v="P000001313"/>
    <s v="P000000724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CVRSM_VMCA$$TW10C62701 TW Field Services"/>
    <s v="P000001313"/>
    <s v="VRSM_VMCA$$TW10C62701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SVRSM_VMCA$$TW10C62701_IO"/>
    <s v="P000001313"/>
    <s v="VRSM_VMCA$$TW10C62701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6"/>
    <s v="CLFF_1000$$$TW03TNKZ03 Project cost for DS&amp;S"/>
    <s v="P000001286"/>
    <m/>
    <s v="LFF (MDG-F)"/>
    <s v="TW03TNKZ03"/>
    <s v="P000001286"/>
    <b v="0"/>
    <x v="3"/>
    <x v="1"/>
    <d v="2026-03-05T00:00:00"/>
    <m/>
    <m/>
    <x v="0"/>
    <n v="0"/>
    <s v="John Rowie Del Rosario"/>
    <m/>
  </r>
  <r>
    <x v="565"/>
    <x v="1"/>
    <x v="6"/>
    <s v="CLFF_VMCA$$$CN09C05014 DSS Turnkey CN09"/>
    <s v="P000001286"/>
    <m/>
    <s v="LFF (MDG-F)"/>
    <s v="CN09C05014"/>
    <s v="P000001286"/>
    <b v="0"/>
    <x v="3"/>
    <x v="1"/>
    <d v="2026-03-05T00:00:00"/>
    <m/>
    <m/>
    <x v="0"/>
    <n v="0"/>
    <s v="John Rowie Del Rosario"/>
    <m/>
  </r>
  <r>
    <x v="565"/>
    <x v="1"/>
    <x v="6"/>
    <s v="CLFF_VMCA$$$TW10C06303 DSS Turnkey TW10"/>
    <s v="P000001286"/>
    <m/>
    <s v="LFF (MDG-F)"/>
    <s v="TW10C06303"/>
    <s v="P000001286"/>
    <b v="0"/>
    <x v="3"/>
    <x v="1"/>
    <d v="2026-03-05T00:00:00"/>
    <m/>
    <m/>
    <x v="0"/>
    <n v="0"/>
    <s v="John Rowie Del Rosario"/>
    <m/>
  </r>
  <r>
    <x v="565"/>
    <x v="1"/>
    <x v="6"/>
    <s v="CLFF_VMCA$$$TW91C06028 DSS Turnkey TW91"/>
    <s v="P000001286"/>
    <m/>
    <s v="LFF (MDG-F)"/>
    <s v="TW91C06028"/>
    <s v="P000001286"/>
    <b v="0"/>
    <x v="3"/>
    <x v="1"/>
    <d v="2026-03-05T00:00:00"/>
    <m/>
    <m/>
    <x v="0"/>
    <n v="0"/>
    <s v="John Rowie Del Rosario"/>
    <m/>
  </r>
  <r>
    <x v="565"/>
    <x v="1"/>
    <x v="6"/>
    <s v="CLFF_VMCA$$$TW10C05013 DSS TW10 Product Management"/>
    <s v="P000001284"/>
    <m/>
    <s v="LFF (MDG-F)"/>
    <s v="TW10C05013"/>
    <s v="P000001284"/>
    <b v="0"/>
    <x v="3"/>
    <x v="1"/>
    <d v="2026-03-05T00:00:00"/>
    <m/>
    <m/>
    <x v="0"/>
    <n v="0"/>
    <s v="John Rowie Del Rosario"/>
    <m/>
  </r>
  <r>
    <x v="565"/>
    <x v="1"/>
    <x v="6"/>
    <s v="CLFF_VMCA$$$TW91C06027 DSS Product Mgmt TW91"/>
    <s v="P000001284"/>
    <m/>
    <s v="LFF (MDG-F)"/>
    <s v="TW91C06027"/>
    <s v="P000001284"/>
    <b v="0"/>
    <x v="3"/>
    <x v="1"/>
    <d v="2026-03-05T00:00:00"/>
    <m/>
    <m/>
    <x v="0"/>
    <n v="0"/>
    <s v="John Rowie Del Rosario"/>
    <m/>
  </r>
  <r>
    <x v="565"/>
    <x v="1"/>
    <x v="6"/>
    <s v="CLFF_VMCA$$$TW91L75005 DSS G&amp;A TW91"/>
    <s v="P000001274"/>
    <m/>
    <s v="LFF (MDG-F)"/>
    <s v="TW91L75005"/>
    <s v="P000001274"/>
    <b v="0"/>
    <x v="3"/>
    <x v="1"/>
    <d v="2026-03-05T00:00:00"/>
    <m/>
    <m/>
    <x v="0"/>
    <n v="0"/>
    <s v="John Rowie Del Rosario"/>
    <m/>
  </r>
  <r>
    <x v="565"/>
    <x v="1"/>
    <x v="6"/>
    <s v="CLFF_VMCA$$$CN09C02704 CXMT Hefei Megasys container change"/>
    <s v="P000001313"/>
    <m/>
    <s v="LFF (MDG-F)"/>
    <s v="CN09C02704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CN09C02705 YMTC Wuhan Megasys container change"/>
    <s v="P000001313"/>
    <m/>
    <s v="LFF (MDG-F)"/>
    <s v="CN09C02705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CN09C02602"/>
    <s v="P000001313"/>
    <m/>
    <s v="LFF (MDG-F)"/>
    <s v="CN09C02602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CN09C02602 CN AMAT Xian Megasys"/>
    <s v="P000001313"/>
    <m/>
    <s v="LFF (MDG-F)"/>
    <s v="CN09C02602"/>
    <s v="P000001313"/>
    <b v="0"/>
    <x v="3"/>
    <x v="1"/>
    <d v="2026-03-05T00:00:00"/>
    <m/>
    <m/>
    <x v="0"/>
    <n v="0"/>
    <s v="John Rowie Del Rosario"/>
    <m/>
  </r>
  <r>
    <x v="565"/>
    <x v="1"/>
    <x v="6"/>
    <s v="SLFF_VMCA$$$CN09C02602_IO CN AMAT Xian Megasys(IO)"/>
    <s v="P000001313"/>
    <m/>
    <s v="LFF (MDG-F)"/>
    <s v="CN09C02602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CN43C02605"/>
    <s v="P000001313"/>
    <m/>
    <s v="LFF (MDG-F)"/>
    <s v="CN43C02605"/>
    <s v="P000001313"/>
    <b v="0"/>
    <x v="3"/>
    <x v="1"/>
    <d v="2026-03-05T00:00:00"/>
    <m/>
    <m/>
    <x v="0"/>
    <n v="0"/>
    <s v="John Rowie Del Rosario"/>
    <m/>
  </r>
  <r>
    <x v="565"/>
    <x v="1"/>
    <x v="6"/>
    <s v="CLFF_VMCA$$$CN43C02605 CN43 Intel Dalian Megasys"/>
    <s v="P000001313"/>
    <m/>
    <s v="LFF (MDG-F)"/>
    <s v="CN43C02605"/>
    <s v="P000001313"/>
    <b v="0"/>
    <x v="3"/>
    <x v="1"/>
    <d v="2026-03-05T00:00:00"/>
    <m/>
    <m/>
    <x v="0"/>
    <n v="0"/>
    <s v="John Rowie Del Rosario"/>
    <m/>
  </r>
  <r>
    <x v="565"/>
    <x v="1"/>
    <x v="6"/>
    <s v="SLFF_VMCA$$$CN43C02605_IO CN43 Intel Dalian Megasys(IO)"/>
    <s v="P000001313"/>
    <m/>
    <s v="LFF (MDG-F)"/>
    <s v="CN43C02605"/>
    <s v="P000001313"/>
    <b v="0"/>
    <x v="3"/>
    <x v="1"/>
    <d v="2026-03-05T00:00:00"/>
    <m/>
    <m/>
    <x v="0"/>
    <n v="0"/>
    <s v="John Rowie Del Rosario"/>
    <m/>
  </r>
  <r>
    <x v="565"/>
    <x v="1"/>
    <x v="4"/>
    <s v="VRSM_VMCA$$CN43C02605"/>
    <s v="P000001313"/>
    <s v="P000000991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CVRSM_VMCA$$CN43C02605 CN43 Intel Dalian Megasys"/>
    <s v="P000001313"/>
    <s v="VRSM_VMCA$$CN43C02605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4"/>
    <s v="SVRSM_VMCA$$CN43C02605_IO"/>
    <s v="P000001313"/>
    <s v="VRSM_VMCA$$CN43C02605"/>
    <s v="Non-LFF"/>
    <s v=""/>
    <s v="P000001313"/>
    <b v="0"/>
    <x v="3"/>
    <x v="1"/>
    <d v="2026-03-05T00:00:00"/>
    <m/>
    <m/>
    <x v="0"/>
    <n v="0"/>
    <s v="John Rowie Del Rosario"/>
    <m/>
  </r>
  <r>
    <x v="565"/>
    <x v="1"/>
    <x v="6"/>
    <s v="CLFF_KR00$$$KR03C00610 KR Semi Materials commercial"/>
    <s v="P000001326"/>
    <m/>
    <s v="LFF (MDG-F)"/>
    <s v="KR03C00610"/>
    <s v="P000001326"/>
    <b v="0"/>
    <x v="3"/>
    <x v="1"/>
    <d v="2026-03-05T00:00:00"/>
    <m/>
    <m/>
    <x v="0"/>
    <n v="0"/>
    <s v="John Rowie Del Rosario"/>
    <m/>
  </r>
  <r>
    <x v="565"/>
    <x v="1"/>
    <x v="6"/>
    <s v="CLFF_VMCA$$$KR07C00614 KR Semi Materials commercial"/>
    <s v="P000001326"/>
    <m/>
    <s v="LFF (MDG-F)"/>
    <s v="KR07C00614"/>
    <s v="P000001326"/>
    <b v="0"/>
    <x v="3"/>
    <x v="1"/>
    <d v="2026-03-05T00:00:00"/>
    <m/>
    <m/>
    <x v="0"/>
    <n v="0"/>
    <s v="John Rowie Del Rosario"/>
    <m/>
  </r>
  <r>
    <x v="565"/>
    <x v="1"/>
    <x v="6"/>
    <s v="CLFF_VMCA$$$KR08C05000 DSS Selling KR08"/>
    <s v="P000001326"/>
    <m/>
    <s v="LFF (MDG-F)"/>
    <s v="KR08C05000"/>
    <s v="P000001326"/>
    <b v="0"/>
    <x v="3"/>
    <x v="1"/>
    <d v="2026-03-05T00:00:00"/>
    <m/>
    <m/>
    <x v="0"/>
    <n v="0"/>
    <s v="John Rowie Del Rosario"/>
    <m/>
  </r>
  <r>
    <x v="565"/>
    <x v="1"/>
    <x v="6"/>
    <s v="CLFF_VMCA$$$KR08C06002 DSS Selling KR08"/>
    <s v="P000001326"/>
    <m/>
    <s v="LFF (MDG-F)"/>
    <s v="KR08C06002"/>
    <s v="P000001326"/>
    <b v="0"/>
    <x v="3"/>
    <x v="1"/>
    <d v="2026-03-05T00:00:00"/>
    <m/>
    <m/>
    <x v="0"/>
    <n v="0"/>
    <s v="John Rowie Del Rosario"/>
    <m/>
  </r>
  <r>
    <x v="565"/>
    <x v="1"/>
    <x v="6"/>
    <s v="CLFF_VMCA$$$KR08C06003 DSS Product Mgmt KR08"/>
    <s v="P000001284"/>
    <m/>
    <s v="LFF (MDG-F)"/>
    <s v="KR08C06003"/>
    <s v="P000001284"/>
    <b v="0"/>
    <x v="3"/>
    <x v="1"/>
    <d v="2026-03-05T00:00:00"/>
    <m/>
    <m/>
    <x v="0"/>
    <n v="0"/>
    <s v="John Rowie Del Rosario"/>
    <m/>
  </r>
  <r>
    <x v="565"/>
    <x v="1"/>
    <x v="4"/>
    <s v="FRD200005 DS R&amp;D Full Automated G/C by JDA"/>
    <s v="P000001287"/>
    <s v="P00000073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FRD220021 DS R&amp;D CKVapor NPD PJT"/>
    <s v="P000001287"/>
    <s v="P00000073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5"/>
    <s v="RD200005 DS R&amp;D Full Automated G/C by JDA"/>
    <s v="P000001287"/>
    <s v="P00000073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0000502 DS R&amp;D Full Automated-IP owned - LE US10"/>
    <s v="P000001287"/>
    <s v="RD200005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VRSM_RD20000501 DS R&amp;D Full Automated G/C by JDA"/>
    <s v="P000001287"/>
    <s v="RD200005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0000501 DS R&amp;D Full Automated G/C by JDA"/>
    <s v="P000001287"/>
    <s v="VRSM_RD200005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000050101 R&amp;D Engineering"/>
    <s v="P000001287"/>
    <s v="VRSM_RD200005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000050102 ME &amp; Design Engineering"/>
    <s v="P000001287"/>
    <s v="VRSM_RD200005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000050103 Full Automated Gas Cabinet by JDA"/>
    <s v="P000001287"/>
    <s v="VRSM_RD200005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5"/>
    <s v="RD220021 DS R&amp;D CKVapor NPD PJT"/>
    <s v="P000001287"/>
    <s v="P00000073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IVRSM_006000004862 GK CK Vpr Piping_VMHYT_20220407"/>
    <s v="P000001287"/>
    <s v="RD22002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IVRSM_006000006981 Svc_R&amp;Dpjt_CK_CK Vapor"/>
    <s v="P000001287"/>
    <s v="RD22002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2102 DS R&amp;D CKVapor NPD PJT-IP owned - LE US"/>
    <s v="P000001287"/>
    <s v="RD22002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VRSM_RD22002101 DS R&amp;D CKVapor NPD PJT"/>
    <s v="P000001287"/>
    <s v="RD22002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2101 DS R&amp;D CKVapor NPD PJT"/>
    <s v="P000001287"/>
    <s v="VRSM_RD22002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210101 R&amp;D Engineering"/>
    <s v="P000001287"/>
    <s v="VRSM_RD22002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210102 ME &amp; Design Engineering"/>
    <s v="P000001287"/>
    <s v="VRSM_RD22002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210103 Others"/>
    <s v="P000001287"/>
    <s v="VRSM_RD22002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210105 KR07 DS Process Safety"/>
    <s v="P000001287"/>
    <s v="VRSM_RD22002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200210106 Field Service"/>
    <s v="P000001287"/>
    <s v="VRSM_RD22002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6"/>
    <s v="CLFF_VMCA$$$KR08C62606"/>
    <s v="P000001312"/>
    <m/>
    <s v="LFF (MDG-F)"/>
    <s v="KR08C62606"/>
    <s v="P000001312"/>
    <b v="0"/>
    <x v="3"/>
    <x v="1"/>
    <d v="2026-03-05T00:00:00"/>
    <m/>
    <m/>
    <x v="0"/>
    <n v="0"/>
    <s v="John Rowie Del Rosario"/>
    <m/>
  </r>
  <r>
    <x v="565"/>
    <x v="1"/>
    <x v="6"/>
    <s v="CLFF_VMCA$$$KR08C62606 KR08 HYT Field Services"/>
    <s v="P000001312"/>
    <m/>
    <s v="LFF (MDG-F)"/>
    <s v="KR08C62606"/>
    <s v="P000001312"/>
    <b v="0"/>
    <x v="3"/>
    <x v="1"/>
    <d v="2026-03-05T00:00:00"/>
    <m/>
    <m/>
    <x v="0"/>
    <n v="0"/>
    <s v="John Rowie Del Rosario"/>
    <m/>
  </r>
  <r>
    <x v="565"/>
    <x v="1"/>
    <x v="6"/>
    <s v="SLFF_VMCA$$$KR08C62606_IO KR08 HYT Field Services(IO)"/>
    <s v="P000001312"/>
    <m/>
    <s v="LFF (MDG-F)"/>
    <s v="KR08C62606"/>
    <s v="P000001312"/>
    <b v="0"/>
    <x v="3"/>
    <x v="1"/>
    <d v="2026-03-05T00:00:00"/>
    <m/>
    <m/>
    <x v="0"/>
    <n v="0"/>
    <s v="John Rowie Del Rosario"/>
    <m/>
  </r>
  <r>
    <x v="565"/>
    <x v="1"/>
    <x v="4"/>
    <s v="VRSM_VMCA$$KR08C62606"/>
    <s v="P000001312"/>
    <s v="P000000732"/>
    <s v="Non-LFF"/>
    <s v=""/>
    <s v="P000001312"/>
    <b v="0"/>
    <x v="3"/>
    <x v="1"/>
    <d v="2026-03-05T00:00:00"/>
    <m/>
    <m/>
    <x v="0"/>
    <n v="0"/>
    <s v="John Rowie Del Rosario"/>
    <m/>
  </r>
  <r>
    <x v="565"/>
    <x v="1"/>
    <x v="4"/>
    <s v="CVRSM_VMCA$$KR08C62606 KR08 HYT Field Services"/>
    <s v="P000001312"/>
    <s v="VRSM_VMCA$$KR08C62606"/>
    <s v="Non-LFF"/>
    <s v=""/>
    <s v="P000001312"/>
    <b v="0"/>
    <x v="3"/>
    <x v="1"/>
    <d v="2026-03-05T00:00:00"/>
    <m/>
    <m/>
    <x v="0"/>
    <n v="0"/>
    <s v="John Rowie Del Rosario"/>
    <m/>
  </r>
  <r>
    <x v="565"/>
    <x v="1"/>
    <x v="4"/>
    <s v="SVRSM_VMCA$$KR08C62606_IO"/>
    <s v="P000001312"/>
    <s v="VRSM_VMCA$$KR08C62606"/>
    <s v="Non-LFF"/>
    <s v=""/>
    <s v="P000001312"/>
    <b v="0"/>
    <x v="3"/>
    <x v="1"/>
    <d v="2026-03-05T00:00:00"/>
    <m/>
    <m/>
    <x v="0"/>
    <n v="0"/>
    <s v="John Rowie Del Rosario"/>
    <m/>
  </r>
  <r>
    <x v="565"/>
    <x v="1"/>
    <x v="6"/>
    <s v="CLFF_VMCA$$$KR08C06005 DSS Project Engineering KR08"/>
    <s v="P000001286"/>
    <m/>
    <s v="LFF (MDG-F)"/>
    <s v="KR08C06005"/>
    <s v="P000001286"/>
    <b v="0"/>
    <x v="3"/>
    <x v="1"/>
    <d v="2026-03-05T00:00:00"/>
    <m/>
    <m/>
    <x v="0"/>
    <n v="0"/>
    <s v="John Rowie Del Rosario"/>
    <m/>
  </r>
  <r>
    <x v="565"/>
    <x v="1"/>
    <x v="6"/>
    <s v="CLFF_VMCA$$$KR08PD2807 DSS Project Firefighting"/>
    <s v="P000001285"/>
    <m/>
    <s v="LFF (MDG-F)"/>
    <s v="KR08PD2807"/>
    <s v="P000001285"/>
    <b v="0"/>
    <x v="3"/>
    <x v="1"/>
    <d v="2026-03-05T00:00:00"/>
    <m/>
    <m/>
    <x v="0"/>
    <n v="0"/>
    <s v="John Rowie Del Rosario"/>
    <m/>
  </r>
  <r>
    <x v="565"/>
    <x v="1"/>
    <x v="6"/>
    <s v="CLFF_VMCA$$$KR08C06001 DSS G&amp;A KR08"/>
    <s v="P000001316"/>
    <m/>
    <s v="LFF (MDG-F)"/>
    <s v="KR08C06001"/>
    <s v="P000001316"/>
    <b v="0"/>
    <x v="3"/>
    <x v="1"/>
    <d v="2026-03-05T00:00:00"/>
    <m/>
    <m/>
    <x v="0"/>
    <n v="0"/>
    <s v="John Rowie Del Rosario"/>
    <m/>
  </r>
  <r>
    <x v="565"/>
    <x v="1"/>
    <x v="6"/>
    <s v="CLFF_VMCA$$$KR08C06004 DSS EHS KR08"/>
    <s v="P000001316"/>
    <m/>
    <s v="LFF (MDG-F)"/>
    <s v="KR08C06004"/>
    <s v="P000001316"/>
    <b v="0"/>
    <x v="3"/>
    <x v="1"/>
    <d v="2026-03-05T00:00:00"/>
    <m/>
    <m/>
    <x v="0"/>
    <n v="0"/>
    <s v="John Rowie Del Rosario"/>
    <m/>
  </r>
  <r>
    <x v="565"/>
    <x v="1"/>
    <x v="6"/>
    <s v="CLFF_VMCA$$$KR08C06006 DSS S&amp;OP KR08"/>
    <s v="P000001316"/>
    <m/>
    <s v="LFF (MDG-F)"/>
    <s v="KR08C06006"/>
    <s v="P000001316"/>
    <b v="0"/>
    <x v="3"/>
    <x v="1"/>
    <d v="2026-03-05T00:00:00"/>
    <m/>
    <m/>
    <x v="0"/>
    <n v="0"/>
    <s v="John Rowie Del Rosario"/>
    <m/>
  </r>
  <r>
    <x v="565"/>
    <x v="1"/>
    <x v="6"/>
    <s v="CLFF_VMCA$$$KR08PD0800 Subcontract HYT"/>
    <s v="P000001316"/>
    <m/>
    <s v="LFF (MDG-F)"/>
    <s v="KR08PD0800"/>
    <s v="P000001316"/>
    <b v="0"/>
    <x v="3"/>
    <x v="1"/>
    <d v="2026-03-05T00:00:00"/>
    <m/>
    <m/>
    <x v="0"/>
    <n v="0"/>
    <s v="John Rowie Del Rosario"/>
    <m/>
  </r>
  <r>
    <x v="565"/>
    <x v="1"/>
    <x v="6"/>
    <s v="CLFF_VMCA$$$KR08Z03500 RISE Bus Expense"/>
    <s v="P000001316"/>
    <m/>
    <s v="LFF (MDG-F)"/>
    <s v="KR08Z03500"/>
    <s v="P000001316"/>
    <b v="0"/>
    <x v="3"/>
    <x v="1"/>
    <d v="2026-03-05T00:00:00"/>
    <m/>
    <m/>
    <x v="0"/>
    <n v="0"/>
    <s v="John Rowie Del Rosario"/>
    <m/>
  </r>
  <r>
    <x v="565"/>
    <x v="1"/>
    <x v="6"/>
    <s v="CLFF_1000$$$US01C04501 DSS SG&amp;A EMD"/>
    <s v="P000001274"/>
    <m/>
    <s v="LFF (MDG-F)"/>
    <s v="US01C04501"/>
    <s v="P000001274"/>
    <b v="0"/>
    <x v="3"/>
    <x v="1"/>
    <d v="2026-03-05T00:00:00"/>
    <m/>
    <m/>
    <x v="0"/>
    <n v="0"/>
    <s v="John Rowie Del Rosario"/>
    <m/>
  </r>
  <r>
    <x v="565"/>
    <x v="1"/>
    <x v="6"/>
    <s v="CLFF_1000$$$US01OF0403 US Corporate Affairs"/>
    <s v="P000001274"/>
    <m/>
    <s v="LFF (MDG-F)"/>
    <s v="US01OF0403"/>
    <s v="P000001274"/>
    <b v="0"/>
    <x v="3"/>
    <x v="1"/>
    <d v="2026-03-05T00:00:00"/>
    <m/>
    <m/>
    <x v="0"/>
    <n v="0"/>
    <s v="John Rowie Del Rosario"/>
    <m/>
  </r>
  <r>
    <x v="565"/>
    <x v="1"/>
    <x v="6"/>
    <s v="CLFF_VMCA$$$KR08R03500 DSS Innovation - KR"/>
    <s v="P000001315"/>
    <m/>
    <s v="LFF (MDG-F)"/>
    <s v="KR08R03500"/>
    <s v="P000001315"/>
    <b v="0"/>
    <x v="3"/>
    <x v="1"/>
    <d v="2026-03-05T00:00:00"/>
    <m/>
    <m/>
    <x v="0"/>
    <n v="0"/>
    <s v="John Rowie Del Rosario"/>
    <m/>
  </r>
  <r>
    <x v="565"/>
    <x v="1"/>
    <x v="6"/>
    <s v="CLFF_VMCA$$$TW10R03500 DSS Innovation - TW"/>
    <s v="P000001315"/>
    <m/>
    <s v="LFF (MDG-F)"/>
    <s v="TW10R03500"/>
    <s v="P000001315"/>
    <b v="0"/>
    <x v="3"/>
    <x v="1"/>
    <d v="2026-03-05T00:00:00"/>
    <m/>
    <m/>
    <x v="0"/>
    <n v="0"/>
    <s v="John Rowie Del Rosario"/>
    <m/>
  </r>
  <r>
    <x v="565"/>
    <x v="1"/>
    <x v="6"/>
    <s v="CLFF_VMCA$$$US10C05005 DSS G&amp;A US10"/>
    <s v="P000001274"/>
    <m/>
    <s v="LFF (MDG-F)"/>
    <s v="US10C05005"/>
    <s v="P000001274"/>
    <b v="0"/>
    <x v="3"/>
    <x v="1"/>
    <d v="2026-03-05T00:00:00"/>
    <m/>
    <m/>
    <x v="0"/>
    <n v="0"/>
    <s v="John Rowie Del Rosario"/>
    <m/>
  </r>
  <r>
    <x v="565"/>
    <x v="1"/>
    <x v="6"/>
    <s v="CLFF_VMCA$$$US10R03500 DSS Innovation NAEUR"/>
    <s v="P000001315"/>
    <m/>
    <s v="LFF (MDG-F)"/>
    <s v="US10R03500"/>
    <s v="P000001315"/>
    <b v="0"/>
    <x v="3"/>
    <x v="1"/>
    <d v="2026-03-05T00:00:00"/>
    <m/>
    <m/>
    <x v="0"/>
    <n v="0"/>
    <s v="John Rowie Del Rosario"/>
    <m/>
  </r>
  <r>
    <x v="565"/>
    <x v="1"/>
    <x v="6"/>
    <s v="CLFF_VMCA$$$IT07C60700 IT Field Services"/>
    <s v="P000001328"/>
    <m/>
    <s v="LFF (MDG-F)"/>
    <s v="IT07C60700"/>
    <s v="P000001328"/>
    <b v="0"/>
    <x v="3"/>
    <x v="1"/>
    <d v="2026-03-05T00:00:00"/>
    <m/>
    <m/>
    <x v="0"/>
    <n v="0"/>
    <s v="John Rowie Del Rosario"/>
    <m/>
  </r>
  <r>
    <x v="565"/>
    <x v="1"/>
    <x v="6"/>
    <s v="CLFF_VMCA$$$IE10Z02210 IE10 Litigation Exp. DSS"/>
    <s v="P000001327"/>
    <m/>
    <s v="LFF (MDG-F)"/>
    <s v="IE10Z02210"/>
    <s v="P000001327"/>
    <b v="0"/>
    <x v="3"/>
    <x v="1"/>
    <d v="2026-03-05T00:00:00"/>
    <m/>
    <m/>
    <x v="0"/>
    <n v="0"/>
    <s v="John Rowie Del Rosario"/>
    <m/>
  </r>
  <r>
    <x v="565"/>
    <x v="1"/>
    <x v="6"/>
    <s v="CLFF_VMCA$$$US10L82000 DSS Global Head of DSS"/>
    <s v="P000001274"/>
    <m/>
    <s v="LFF (MDG-F)"/>
    <s v="US10L82000"/>
    <s v="P000001274"/>
    <b v="0"/>
    <x v="3"/>
    <x v="1"/>
    <d v="2026-03-05T00:00:00"/>
    <m/>
    <m/>
    <x v="0"/>
    <n v="0"/>
    <s v="John Rowie Del Rosario"/>
    <m/>
  </r>
  <r>
    <x v="565"/>
    <x v="1"/>
    <x v="6"/>
    <s v="CLFF_VMCA$$$US10C61710 DS Controller COGS"/>
    <s v="P000001284"/>
    <m/>
    <s v="LFF (MDG-F)"/>
    <s v="US10C61710"/>
    <s v="P000001284"/>
    <b v="0"/>
    <x v="3"/>
    <x v="1"/>
    <d v="2026-03-05T00:00:00"/>
    <m/>
    <m/>
    <x v="0"/>
    <n v="0"/>
    <s v="John Rowie Del Rosario"/>
    <m/>
  </r>
  <r>
    <x v="565"/>
    <x v="1"/>
    <x v="2"/>
    <s v="DP000020000000 DS R&amp;D F2/N2 VHFS"/>
    <s v="P000001287"/>
    <s v="P000001287"/>
    <s v="Non-LFF"/>
    <s v=""/>
    <s v="P000001287"/>
    <b v="1"/>
    <x v="3"/>
    <x v="1"/>
    <d v="2026-03-05T00:00:00"/>
    <m/>
    <m/>
    <x v="0"/>
    <n v="0"/>
    <s v="John Rowie Del Rosario"/>
    <m/>
  </r>
  <r>
    <x v="565"/>
    <x v="1"/>
    <x v="4"/>
    <s v="PVRSM_DP000020USD6000000 DS R&amp;D F2/N2 VHFS"/>
    <s v="P000001287"/>
    <s v="DP000020000000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2"/>
    <s v="DP000022000000 DS R&amp;D ANSAN_CHD TECH TRANSFER VMB/VBO"/>
    <s v="P000001287"/>
    <s v="P000001287"/>
    <s v="Non-LFF"/>
    <s v=""/>
    <s v="P000001287"/>
    <b v="1"/>
    <x v="3"/>
    <x v="1"/>
    <d v="2026-03-05T00:00:00"/>
    <m/>
    <m/>
    <x v="0"/>
    <n v="0"/>
    <s v="John Rowie Del Rosario"/>
    <m/>
  </r>
  <r>
    <x v="565"/>
    <x v="1"/>
    <x v="4"/>
    <s v="VRSM_DP000022USE9000000 DS R&amp;D ANSAN_CHD TECH TRANSFER VMB/VBO"/>
    <s v="P000001287"/>
    <s v="DP000022000000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DP000022KRB2020000 KR08 R&amp;D TECH TRANSFER VMB/VBO"/>
    <s v="P000001287"/>
    <s v="VRSM_DP000022USE9000000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DP000022USE9000000 DS R&amp;D ANSAN_CHD TECH TRANSFER VMB/VBO"/>
    <s v="P000001287"/>
    <s v="VRSM_DP000022USE9000000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DP000022USE9010000 US10 R&amp;D TECH TRANSFER VMB/VBO"/>
    <s v="P000001287"/>
    <s v="VRSM_DP000022USE9000000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2"/>
    <s v="FDP000020000000 DS R&amp;D F2/N2 VHFS"/>
    <s v="P000001287"/>
    <s v="P000001287"/>
    <s v="Non-LFF"/>
    <s v=""/>
    <s v="P000001287"/>
    <b v="1"/>
    <x v="3"/>
    <x v="1"/>
    <d v="2026-03-05T00:00:00"/>
    <m/>
    <m/>
    <x v="0"/>
    <n v="0"/>
    <s v="John Rowie Del Rosario"/>
    <m/>
  </r>
  <r>
    <x v="565"/>
    <x v="1"/>
    <x v="2"/>
    <s v="FDP000022000000 DS R&amp;D ANSAN_CHD TECH TRANSFER VMB/VBO"/>
    <s v="P000001287"/>
    <s v="P000001287"/>
    <s v="Non-LFF"/>
    <s v=""/>
    <s v="P000001287"/>
    <b v="1"/>
    <x v="3"/>
    <x v="1"/>
    <d v="2026-03-05T00:00:00"/>
    <m/>
    <m/>
    <x v="0"/>
    <n v="0"/>
    <s v="John Rowie Del Rosario"/>
    <m/>
  </r>
  <r>
    <x v="565"/>
    <x v="1"/>
    <x v="2"/>
    <s v="FRD230041 DS R&amp;D BULK AQUEOUS CHEM DELIVERY"/>
    <s v="P000001287"/>
    <s v="P000001287"/>
    <s v="Non-LFF"/>
    <s v=""/>
    <s v="P000001287"/>
    <b v="1"/>
    <x v="3"/>
    <x v="1"/>
    <d v="2026-03-05T00:00:00"/>
    <m/>
    <m/>
    <x v="0"/>
    <n v="0"/>
    <s v="John Rowie Del Rosario"/>
    <m/>
  </r>
  <r>
    <x v="565"/>
    <x v="1"/>
    <x v="2"/>
    <s v="FRD230058 DS R&amp;D SAMSUNG TECH TRANSFER"/>
    <s v="P000001287"/>
    <s v="P000001287"/>
    <s v="Non-LFF"/>
    <s v=""/>
    <s v="P000001287"/>
    <b v="1"/>
    <x v="3"/>
    <x v="1"/>
    <d v="2026-03-05T00:00:00"/>
    <m/>
    <m/>
    <x v="0"/>
    <n v="0"/>
    <s v="John Rowie Del Rosario"/>
    <m/>
  </r>
  <r>
    <x v="565"/>
    <x v="1"/>
    <x v="2"/>
    <s v="RD230041 DS R&amp;D BULK AQUEOUS CHEM DELIVERY"/>
    <s v="P000001287"/>
    <s v="P000001287"/>
    <s v="Non-LFF"/>
    <s v=""/>
    <s v="P000001287"/>
    <b v="1"/>
    <x v="3"/>
    <x v="1"/>
    <d v="2026-03-05T00:00:00"/>
    <m/>
    <m/>
    <x v="0"/>
    <n v="0"/>
    <s v="John Rowie Del Rosario"/>
    <m/>
  </r>
  <r>
    <x v="565"/>
    <x v="1"/>
    <x v="4"/>
    <s v="VRSM_RD23004101 DS R&amp;D BULK AQUEOUS CHEM DELIVERY"/>
    <s v="P000001287"/>
    <s v="RD23004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4101 DS R&amp;D BULK AQUEOUS CHEM DELIVERY"/>
    <s v="P000001287"/>
    <s v="VRSM_RD23004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410101 CDU"/>
    <s v="P000001287"/>
    <s v="VRSM_RD23004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410102 CVB"/>
    <s v="P000001287"/>
    <s v="VRSM_RD230041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2"/>
    <s v="RD230058 DS R&amp;D SAMSUNG TECH TRANSFER"/>
    <s v="P000001287"/>
    <s v="P000001287"/>
    <s v="Non-LFF"/>
    <s v=""/>
    <s v="P000001287"/>
    <b v="1"/>
    <x v="3"/>
    <x v="1"/>
    <d v="2026-03-05T00:00:00"/>
    <m/>
    <m/>
    <x v="0"/>
    <n v="0"/>
    <s v="John Rowie Del Rosario"/>
    <m/>
  </r>
  <r>
    <x v="565"/>
    <x v="1"/>
    <x v="4"/>
    <s v="VRSM_RD23005801 DS R&amp;D SAMSUNG TECH TRANSFER"/>
    <s v="P000001287"/>
    <s v="RD230058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5801 DS R&amp;D SAMSUNG TECH TRANSFER"/>
    <s v="P000001287"/>
    <s v="VRSM_RD23005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580101 INTERNAL LABOR"/>
    <s v="P000001287"/>
    <s v="VRSM_RD23005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580102 MATERIALS"/>
    <s v="P000001287"/>
    <s v="VRSM_RD23005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580103 EXTERNAL SERVICES"/>
    <s v="P000001287"/>
    <s v="VRSM_RD23005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580104 TRAVEL &amp; LIVING"/>
    <s v="P000001287"/>
    <s v="VRSM_RD23005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580105 KR07 DS R&amp;D SAMSUNG TECH TRANSFER"/>
    <s v="P000001287"/>
    <s v="VRSM_RD23005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4"/>
    <s v="PVRSM_RD2300580106 KR08 DS R&amp;D SAMSUNG TECH TRANSFER"/>
    <s v="P000001287"/>
    <s v="VRSM_RD23005801"/>
    <s v="Non-LFF"/>
    <s v=""/>
    <s v="P000001287"/>
    <b v="0"/>
    <x v="3"/>
    <x v="1"/>
    <d v="2026-03-05T00:00:00"/>
    <m/>
    <m/>
    <x v="0"/>
    <n v="0"/>
    <s v="John Rowie Del Rosario"/>
    <m/>
  </r>
  <r>
    <x v="565"/>
    <x v="1"/>
    <x v="6"/>
    <s v="CLFF_1000$$$US01C01305 Customer Service US"/>
    <s v="P000001398"/>
    <m/>
    <s v="LFF (MDG-F)"/>
    <s v="US01C01305"/>
    <s v="P000001398"/>
    <b v="0"/>
    <x v="3"/>
    <x v="1"/>
    <d v="2026-03-05T00:00:00"/>
    <m/>
    <m/>
    <x v="0"/>
    <n v="0"/>
    <s v="John Rowie Del Rosario"/>
    <m/>
  </r>
  <r>
    <x v="565"/>
    <x v="1"/>
    <x v="5"/>
    <s v="CNOW_7210$$$0000040181 R&amp;D Electronics Reporting - Opal"/>
    <s v="P000001011"/>
    <s v="P000001010"/>
    <s v="Non-LFF"/>
    <s v=""/>
    <s v="P000001011"/>
    <b v="0"/>
    <x v="3"/>
    <x v="1"/>
    <d v="2026-03-05T00:00:00"/>
    <m/>
    <m/>
    <x v="0"/>
    <n v="0"/>
    <s v="John Rowie Del Rosario"/>
    <m/>
  </r>
  <r>
    <x v="565"/>
    <x v="1"/>
    <x v="6"/>
    <s v="CLFF_VMCA$$$CN09R00403 Golden Bridg_TF"/>
    <s v="P000000573"/>
    <m/>
    <s v="LFF (MDG-F)"/>
    <s v="CN09R00403"/>
    <s v="P000000573"/>
    <b v="0"/>
    <x v="3"/>
    <x v="1"/>
    <d v="2026-03-05T00:00:00"/>
    <m/>
    <m/>
    <x v="0"/>
    <n v="0"/>
    <s v="John Rowie Del Rosario"/>
    <m/>
  </r>
  <r>
    <x v="565"/>
    <x v="1"/>
    <x v="5"/>
    <s v="D00069700000000 Etch Gas"/>
    <s v="P000001019"/>
    <s v="P000000547"/>
    <s v="Non-LFF"/>
    <s v=""/>
    <s v="P000001019"/>
    <b v="0"/>
    <x v="3"/>
    <x v="1"/>
    <d v="2026-03-05T00:00:00"/>
    <m/>
    <m/>
    <x v="0"/>
    <n v="0"/>
    <s v="John Rowie Del Rosario"/>
    <m/>
  </r>
  <r>
    <x v="565"/>
    <x v="1"/>
    <x v="6"/>
    <s v="CLFF_1000$$$US01R00403 EUV Rinse Semiconductor Sol."/>
    <s v="P000001014"/>
    <m/>
    <s v="LFF (MDG-F)"/>
    <s v="US01R00403"/>
    <s v="P000001014"/>
    <b v="0"/>
    <x v="3"/>
    <x v="1"/>
    <d v="2026-03-05T00:00:00"/>
    <m/>
    <m/>
    <x v="0"/>
    <n v="0"/>
    <s v="John Rowie Del Rosario"/>
    <m/>
  </r>
  <r>
    <x v="565"/>
    <x v="1"/>
    <x v="5"/>
    <s v="D00131200000000 KrF Positive-tone Patterning"/>
    <s v="P000000573"/>
    <s v="P000001013"/>
    <s v="Non-LFF"/>
    <s v=""/>
    <s v="P000000573"/>
    <b v="0"/>
    <x v="3"/>
    <x v="1"/>
    <d v="2026-03-05T00:00:00"/>
    <m/>
    <m/>
    <x v="0"/>
    <n v="0"/>
    <s v="John Rowie Del Rosario"/>
    <m/>
  </r>
  <r>
    <x v="565"/>
    <x v="1"/>
    <x v="5"/>
    <s v="D00008300000000 DSA Line Space - Line Multip"/>
    <s v="P000001013"/>
    <s v="P000001015"/>
    <s v="Non-LFF"/>
    <s v=""/>
    <s v="P000001013"/>
    <b v="0"/>
    <x v="3"/>
    <x v="1"/>
    <d v="2026-03-05T00:00:00"/>
    <m/>
    <m/>
    <x v="0"/>
    <n v="0"/>
    <s v="John Rowie Del Rosario"/>
    <m/>
  </r>
  <r>
    <x v="565"/>
    <x v="1"/>
    <x v="5"/>
    <s v="D00008500000000 DSA - Line &amp; Space"/>
    <s v="P000001013"/>
    <s v="P000001015"/>
    <s v="Non-LFF"/>
    <s v=""/>
    <s v="P000001013"/>
    <b v="0"/>
    <x v="3"/>
    <x v="1"/>
    <d v="2026-03-05T00:00:00"/>
    <m/>
    <m/>
    <x v="0"/>
    <n v="0"/>
    <s v="John Rowie Del Rosario"/>
    <m/>
  </r>
  <r>
    <x v="565"/>
    <x v="1"/>
    <x v="5"/>
    <s v="D00011000000000 Advanced Remover"/>
    <s v="P000001013"/>
    <s v="P000001015"/>
    <s v="Non-LFF"/>
    <s v=""/>
    <s v="P000001013"/>
    <b v="0"/>
    <x v="3"/>
    <x v="1"/>
    <d v="2026-03-05T00:00:00"/>
    <m/>
    <m/>
    <x v="0"/>
    <n v="0"/>
    <s v="John Rowie Del Rosario"/>
    <m/>
  </r>
  <r>
    <x v="565"/>
    <x v="1"/>
    <x v="5"/>
    <s v="D00011800000000 Positive Thick Film DNQ-5XT"/>
    <s v="P000001013"/>
    <s v="P000001015"/>
    <s v="Non-LFF"/>
    <s v=""/>
    <s v="P000001013"/>
    <b v="0"/>
    <x v="3"/>
    <x v="1"/>
    <d v="2026-03-05T00:00:00"/>
    <m/>
    <m/>
    <x v="0"/>
    <n v="0"/>
    <s v="John Rowie Del Rosario"/>
    <m/>
  </r>
  <r>
    <x v="565"/>
    <x v="1"/>
    <x v="5"/>
    <s v="D00012100000000 XXXSpin-on Metal Hard Mask"/>
    <s v="P000001013"/>
    <s v="P000001015"/>
    <s v="Non-LFF"/>
    <s v=""/>
    <s v="P000001013"/>
    <b v="0"/>
    <x v="3"/>
    <x v="1"/>
    <d v="2026-03-05T00:00:00"/>
    <m/>
    <m/>
    <x v="0"/>
    <n v="0"/>
    <s v="John Rowie Del Rosario"/>
    <m/>
  </r>
  <r>
    <x v="565"/>
    <x v="1"/>
    <x v="5"/>
    <s v="D00024200000000 XXXSolid Rinse Material"/>
    <s v="P000001013"/>
    <s v="P000001015"/>
    <s v="Non-LFF"/>
    <s v=""/>
    <s v="P000001013"/>
    <b v="0"/>
    <x v="3"/>
    <x v="1"/>
    <d v="2026-03-05T00:00:00"/>
    <m/>
    <m/>
    <x v="0"/>
    <n v="0"/>
    <s v="John Rowie Del Rosario"/>
    <m/>
  </r>
  <r>
    <x v="565"/>
    <x v="1"/>
    <x v="5"/>
    <s v="D00024800000000 SOH for Alternative ACL"/>
    <s v="P000001013"/>
    <s v="P000001015"/>
    <s v="Non-LFF"/>
    <s v=""/>
    <s v="P000001013"/>
    <b v="0"/>
    <x v="3"/>
    <x v="1"/>
    <d v="2026-03-05T00:00:00"/>
    <m/>
    <m/>
    <x v="0"/>
    <n v="0"/>
    <s v="John Rowie Del Rosario"/>
    <m/>
  </r>
  <r>
    <x v="565"/>
    <x v="1"/>
    <x v="5"/>
    <s v="D00027300000000 PDMAT 2.0+"/>
    <s v="P000001010"/>
    <s v="P000001015"/>
    <s v="Non-LFF"/>
    <s v=""/>
    <s v="P000001010"/>
    <b v="0"/>
    <x v="3"/>
    <x v="1"/>
    <d v="2026-03-05T00:00:00"/>
    <m/>
    <m/>
    <x v="0"/>
    <n v="0"/>
    <s v="John Rowie Del Rosario"/>
    <m/>
  </r>
  <r>
    <x v="565"/>
    <x v="1"/>
    <x v="5"/>
    <s v="D00031400000000 KrF Positive-tone Pattern"/>
    <s v="P000000573"/>
    <s v="P000001015"/>
    <s v="Non-LFF"/>
    <s v=""/>
    <s v="P000000573"/>
    <b v="0"/>
    <x v="3"/>
    <x v="1"/>
    <d v="2026-03-05T00:00:00"/>
    <m/>
    <m/>
    <x v="0"/>
    <n v="0"/>
    <s v="John Rowie Del Rosario"/>
    <m/>
  </r>
  <r>
    <x v="565"/>
    <x v="1"/>
    <x v="5"/>
    <s v="RD182231 Metal Nitride Incubator 49550"/>
    <s v="P000001010"/>
    <s v="P000001015"/>
    <s v="Non-LFF"/>
    <s v=""/>
    <s v="P000001010"/>
    <b v="0"/>
    <x v="3"/>
    <x v="1"/>
    <d v="2026-03-05T00:00:00"/>
    <m/>
    <m/>
    <x v="0"/>
    <n v="0"/>
    <s v="John Rowie Del Rosario"/>
    <m/>
  </r>
  <r>
    <x v="565"/>
    <x v="1"/>
    <x v="5"/>
    <s v="RD182236 OM Productivity 51393"/>
    <s v="P000001012"/>
    <s v="P000001015"/>
    <s v="Non-LFF"/>
    <s v=""/>
    <s v="P000001012"/>
    <b v="0"/>
    <x v="3"/>
    <x v="1"/>
    <d v="2026-03-05T00:00:00"/>
    <m/>
    <m/>
    <x v="0"/>
    <n v="0"/>
    <s v="John Rowie Del Rosario"/>
    <m/>
  </r>
  <r>
    <x v="565"/>
    <x v="1"/>
    <x v="5"/>
    <s v="RD182275 Cu Interconnect Metals Incubator 49273"/>
    <s v="P000001016"/>
    <s v="P000001015"/>
    <s v="Non-LFF"/>
    <s v=""/>
    <s v="P000001016"/>
    <b v="0"/>
    <x v="3"/>
    <x v="1"/>
    <d v="2026-03-05T00:00:00"/>
    <m/>
    <m/>
    <x v="0"/>
    <n v="0"/>
    <s v="John Rowie Del Rosario"/>
    <m/>
  </r>
  <r>
    <x v="565"/>
    <x v="1"/>
    <x v="5"/>
    <s v="RD210006 Experimental Products"/>
    <s v="P000001019"/>
    <s v="P000001015"/>
    <s v="Non-LFF"/>
    <s v=""/>
    <s v="P000001019"/>
    <b v="0"/>
    <x v="3"/>
    <x v="1"/>
    <d v="2026-03-05T00:00:00"/>
    <m/>
    <m/>
    <x v="0"/>
    <n v="0"/>
    <s v="John Rowie Del Rosario"/>
    <m/>
  </r>
  <r>
    <x v="565"/>
    <x v="1"/>
    <x v="5"/>
    <s v="RD220061 AP8889 Advanced Remover"/>
    <s v="P000001013"/>
    <s v="P000001015"/>
    <s v="Non-LFF"/>
    <s v=""/>
    <s v="P000001013"/>
    <b v="0"/>
    <x v="3"/>
    <x v="1"/>
    <d v="2026-03-05T00:00:00"/>
    <m/>
    <m/>
    <x v="0"/>
    <n v="0"/>
    <s v="John Rowie Del Rosario"/>
    <m/>
  </r>
  <r>
    <x v="565"/>
    <x v="1"/>
    <x v="5"/>
    <s v="RD203016 SiH4 PHPS 51501"/>
    <s v="P000001016"/>
    <s v="P000001018"/>
    <s v="Non-LFF"/>
    <s v=""/>
    <s v="P000001016"/>
    <b v="0"/>
    <x v="3"/>
    <x v="1"/>
    <d v="2026-03-05T00:00:00"/>
    <m/>
    <m/>
    <x v="0"/>
    <n v="0"/>
    <s v="John Rowie Del Rosario"/>
    <m/>
  </r>
  <r>
    <x v="565"/>
    <x v="1"/>
    <x v="6"/>
    <s v="CLFF_1000$$$TW02TNTB02 Global Network Development_Display"/>
    <s v="P000001396"/>
    <m/>
    <s v="LFF (MDG-F)"/>
    <s v="TW02TNTB02"/>
    <s v="P000001396"/>
    <b v="0"/>
    <x v="3"/>
    <x v="1"/>
    <d v="2026-03-05T00:00:00"/>
    <m/>
    <m/>
    <x v="0"/>
    <n v="0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4" firstHeaderRow="1" firstDataRow="1" firstDataCol="1" rowPageCount="1" colPageCount="1"/>
  <pivotFields count="19">
    <pivotField axis="axisRow" showAll="0" sortType="ascending">
      <items count="1748">
        <item m="1" x="1132"/>
        <item x="0"/>
        <item m="1" x="1202"/>
        <item m="1" x="1623"/>
        <item m="1" x="785"/>
        <item m="1" x="1640"/>
        <item m="1" x="1162"/>
        <item m="1" x="1252"/>
        <item m="1" x="1673"/>
        <item m="1" x="1467"/>
        <item m="1" x="1155"/>
        <item m="1" x="1739"/>
        <item m="1" x="1485"/>
        <item m="1" x="1729"/>
        <item m="1" x="1103"/>
        <item m="1" x="1004"/>
        <item m="1" x="708"/>
        <item m="1" x="969"/>
        <item m="1" x="1693"/>
        <item m="1" x="761"/>
        <item m="1" x="1069"/>
        <item m="1" x="1437"/>
        <item m="1" x="1152"/>
        <item m="1" x="1245"/>
        <item m="1" x="1541"/>
        <item m="1" x="1726"/>
        <item m="1" x="1187"/>
        <item m="1" x="1209"/>
        <item m="1" x="974"/>
        <item m="1" x="1375"/>
        <item m="1" x="1134"/>
        <item m="1" x="1680"/>
        <item m="1" x="1337"/>
        <item m="1" x="770"/>
        <item m="1" x="878"/>
        <item m="1" x="1665"/>
        <item m="1" x="1429"/>
        <item m="1" x="683"/>
        <item m="1" x="1515"/>
        <item m="1" x="1181"/>
        <item m="1" x="1476"/>
        <item m="1" x="1062"/>
        <item m="1" x="1414"/>
        <item m="1" x="673"/>
        <item m="1" x="703"/>
        <item m="1" x="1742"/>
        <item m="1" x="1421"/>
        <item m="1" x="1489"/>
        <item m="1" x="1596"/>
        <item m="1" x="1365"/>
        <item m="1" x="1463"/>
        <item m="1" x="1302"/>
        <item m="1" x="757"/>
        <item m="1" x="948"/>
        <item m="1" x="1724"/>
        <item m="1" x="1292"/>
        <item m="1" x="1432"/>
        <item m="1" x="960"/>
        <item m="1" x="921"/>
        <item m="1" x="1213"/>
        <item m="1" x="1105"/>
        <item m="1" x="1138"/>
        <item m="1" x="697"/>
        <item m="1" x="836"/>
        <item m="1" x="1498"/>
        <item m="1" x="1715"/>
        <item m="1" x="901"/>
        <item m="1" x="1306"/>
        <item m="1" x="1316"/>
        <item m="1" x="1493"/>
        <item m="1" x="1603"/>
        <item m="1" x="1481"/>
        <item m="1" x="776"/>
        <item m="1" x="1624"/>
        <item m="1" x="1354"/>
        <item m="1" x="1341"/>
        <item m="1" x="876"/>
        <item m="1" x="1229"/>
        <item m="1" x="1576"/>
        <item m="1" x="694"/>
        <item m="1" x="1273"/>
        <item m="1" x="1626"/>
        <item m="1" x="1464"/>
        <item m="1" x="1199"/>
        <item m="1" x="1241"/>
        <item m="1" x="1122"/>
        <item m="1" x="1357"/>
        <item m="1" x="1169"/>
        <item m="1" x="1401"/>
        <item m="1" x="885"/>
        <item m="1" x="1714"/>
        <item m="1" x="1239"/>
        <item m="1" x="1525"/>
        <item m="1" x="602"/>
        <item m="1" x="1730"/>
        <item m="1" x="1266"/>
        <item m="1" x="1555"/>
        <item m="1" x="1468"/>
        <item m="1" x="1246"/>
        <item m="1" x="756"/>
        <item m="1" x="763"/>
        <item m="1" x="803"/>
        <item m="1" x="985"/>
        <item m="1" x="1409"/>
        <item m="1" x="1170"/>
        <item m="1" x="1286"/>
        <item m="1" x="1349"/>
        <item m="1" x="1496"/>
        <item m="1" x="1579"/>
        <item m="1" x="1141"/>
        <item m="1" x="862"/>
        <item m="1" x="705"/>
        <item m="1" x="848"/>
        <item m="1" x="1723"/>
        <item m="1" x="880"/>
        <item m="1" x="1561"/>
        <item m="1" x="1490"/>
        <item m="1" x="1108"/>
        <item m="1" x="1180"/>
        <item m="1" x="1046"/>
        <item m="1" x="1303"/>
        <item m="1" x="1678"/>
        <item m="1" x="854"/>
        <item m="1" x="802"/>
        <item m="1" x="737"/>
        <item m="1" x="1403"/>
        <item m="1" x="1663"/>
        <item m="1" x="1591"/>
        <item m="1" x="1248"/>
        <item m="1" x="772"/>
        <item m="1" x="1497"/>
        <item m="1" x="949"/>
        <item m="1" x="1203"/>
        <item m="1" x="1378"/>
        <item m="1" x="1486"/>
        <item m="1" x="606"/>
        <item m="1" x="1435"/>
        <item m="1" x="1398"/>
        <item m="1" x="839"/>
        <item m="1" x="1287"/>
        <item m="1" x="1175"/>
        <item m="1" x="1128"/>
        <item m="1" x="861"/>
        <item m="1" x="797"/>
        <item m="1" x="1037"/>
        <item m="1" x="1224"/>
        <item m="1" x="631"/>
        <item m="1" x="970"/>
        <item m="1" x="829"/>
        <item m="1" x="571"/>
        <item m="1" x="1081"/>
        <item m="1" x="1282"/>
        <item m="1" x="1164"/>
        <item m="1" x="1210"/>
        <item m="1" x="1529"/>
        <item m="1" x="1111"/>
        <item m="1" x="1637"/>
        <item m="1" x="1361"/>
        <item m="1" x="1300"/>
        <item m="1" x="814"/>
        <item m="1" x="1447"/>
        <item m="1" x="1725"/>
        <item m="1" x="1413"/>
        <item m="1" x="1397"/>
        <item m="1" x="684"/>
        <item m="1" x="732"/>
        <item m="1" x="1267"/>
        <item m="1" x="773"/>
        <item m="1" x="1710"/>
        <item m="1" x="1376"/>
        <item m="1" x="1301"/>
        <item m="1" x="1253"/>
        <item m="1" x="1054"/>
        <item m="1" x="682"/>
        <item m="1" x="782"/>
        <item m="1" x="888"/>
        <item m="1" x="1621"/>
        <item m="1" x="1653"/>
        <item m="1" x="1352"/>
        <item m="1" x="1079"/>
        <item m="1" x="1167"/>
        <item m="1" x="677"/>
        <item m="1" x="717"/>
        <item m="1" x="1056"/>
        <item m="1" x="1281"/>
        <item m="1" x="1194"/>
        <item m="1" x="852"/>
        <item m="1" x="1085"/>
        <item m="1" x="799"/>
        <item m="1" x="994"/>
        <item m="1" x="916"/>
        <item m="1" x="751"/>
        <item m="1" x="887"/>
        <item m="1" x="1257"/>
        <item m="1" x="667"/>
        <item m="1" x="906"/>
        <item m="1" x="698"/>
        <item m="1" x="1391"/>
        <item m="1" x="1580"/>
        <item m="1" x="1190"/>
        <item m="1" x="834"/>
        <item m="1" x="1484"/>
        <item m="1" x="1329"/>
        <item m="1" x="846"/>
        <item m="1" x="847"/>
        <item m="1" x="1032"/>
        <item m="1" x="722"/>
        <item m="1" x="911"/>
        <item m="1" x="706"/>
        <item m="1" x="892"/>
        <item m="1" x="1460"/>
        <item m="1" x="971"/>
        <item m="1" x="1338"/>
        <item m="1" x="1388"/>
        <item m="1" x="1522"/>
        <item m="1" x="1526"/>
        <item m="1" x="1243"/>
        <item m="1" x="1084"/>
        <item m="1" x="1123"/>
        <item m="1" x="1690"/>
        <item m="1" x="983"/>
        <item m="1" x="795"/>
        <item m="1" x="1173"/>
        <item m="1" x="630"/>
        <item m="1" x="1694"/>
        <item m="1" x="1157"/>
        <item m="1" x="591"/>
        <item m="1" x="1612"/>
        <item m="1" x="1655"/>
        <item m="1" x="1492"/>
        <item m="1" x="869"/>
        <item m="1" x="608"/>
        <item m="1" x="1542"/>
        <item m="1" x="933"/>
        <item m="1" x="569"/>
        <item m="1" x="1713"/>
        <item m="1" x="957"/>
        <item m="1" x="1112"/>
        <item m="1" x="1557"/>
        <item m="1" x="644"/>
        <item m="1" x="1469"/>
        <item m="1" x="1277"/>
        <item m="1" x="1142"/>
        <item m="1" x="1012"/>
        <item m="1" x="759"/>
        <item m="1" x="1260"/>
        <item m="1" x="962"/>
        <item m="1" x="1500"/>
        <item m="1" x="822"/>
        <item m="1" x="1570"/>
        <item m="1" x="1577"/>
        <item m="1" x="1261"/>
        <item m="1" x="1451"/>
        <item m="1" x="868"/>
        <item m="1" x="1165"/>
        <item m="1" x="1454"/>
        <item m="1" x="1038"/>
        <item m="1" x="1328"/>
        <item m="1" x="967"/>
        <item m="1" x="752"/>
        <item m="1" x="956"/>
        <item m="1" x="1722"/>
        <item m="1" x="1664"/>
        <item m="1" x="809"/>
        <item m="1" x="1610"/>
        <item m="1" x="616"/>
        <item m="1" x="1632"/>
        <item m="1" x="651"/>
        <item m="1" x="953"/>
        <item m="1" x="1051"/>
        <item m="1" x="998"/>
        <item m="1" x="1605"/>
        <item m="1" x="1508"/>
        <item m="1" x="749"/>
        <item m="1" x="1319"/>
        <item m="1" x="1527"/>
        <item m="1" x="1661"/>
        <item m="1" x="1568"/>
        <item m="1" x="654"/>
        <item m="1" x="1734"/>
        <item m="1" x="805"/>
        <item m="1" x="1086"/>
        <item m="1" x="1530"/>
        <item m="1" x="653"/>
        <item m="1" x="1589"/>
        <item m="1" x="818"/>
        <item m="1" x="1462"/>
        <item m="1" x="1326"/>
        <item m="1" x="1304"/>
        <item m="1" x="883"/>
        <item m="1" x="845"/>
        <item m="1" x="1657"/>
        <item m="1" x="598"/>
        <item m="1" x="780"/>
        <item m="1" x="1439"/>
        <item m="1" x="1550"/>
        <item m="1" x="1477"/>
        <item m="1" x="1681"/>
        <item m="1" x="1185"/>
        <item m="1" x="812"/>
        <item m="1" x="932"/>
        <item m="1" x="1251"/>
        <item m="1" x="993"/>
        <item m="1" x="1321"/>
        <item m="1" x="934"/>
        <item m="1" x="736"/>
        <item m="1" x="1389"/>
        <item m="1" x="791"/>
        <item m="1" x="671"/>
        <item m="1" x="1523"/>
        <item m="1" x="1670"/>
        <item m="1" x="1371"/>
        <item m="1" x="636"/>
        <item m="1" x="1562"/>
        <item m="1" x="1360"/>
        <item m="1" x="1470"/>
        <item m="1" x="1609"/>
        <item m="1" x="837"/>
        <item m="1" x="1029"/>
        <item m="1" x="867"/>
        <item m="1" x="1135"/>
        <item m="1" x="1059"/>
        <item m="1" x="1089"/>
        <item m="1" x="1625"/>
        <item m="1" x="1071"/>
        <item m="1" x="1274"/>
        <item m="1" x="806"/>
        <item m="1" x="1005"/>
        <item m="1" x="979"/>
        <item m="1" x="1322"/>
        <item m="1" x="1225"/>
        <item m="1" x="1453"/>
        <item m="1" x="975"/>
        <item m="1" x="1611"/>
        <item m="1" x="813"/>
        <item m="1" x="739"/>
        <item m="1" x="995"/>
        <item m="1" x="1536"/>
        <item m="1" x="646"/>
        <item m="1" x="647"/>
        <item m="1" x="943"/>
        <item m="1" x="1616"/>
        <item m="1" x="1010"/>
        <item m="1" x="655"/>
        <item m="1" x="815"/>
        <item m="1" x="1057"/>
        <item m="1" x="1368"/>
        <item m="1" x="1340"/>
        <item m="1" x="1011"/>
        <item m="1" x="592"/>
        <item m="1" x="730"/>
        <item m="1" x="942"/>
        <item m="1" x="830"/>
        <item m="1" x="587"/>
        <item m="1" x="1540"/>
        <item m="1" x="1669"/>
        <item m="1" x="1139"/>
        <item m="1" x="1569"/>
        <item m="1" x="1629"/>
        <item m="1" x="652"/>
        <item m="1" x="1667"/>
        <item m="1" x="1405"/>
        <item m="1" x="828"/>
        <item m="1" x="1014"/>
        <item m="1" x="918"/>
        <item m="1" x="1280"/>
        <item m="1" x="851"/>
        <item m="1" x="1067"/>
        <item m="1" x="1362"/>
        <item m="1" x="1487"/>
        <item m="1" x="990"/>
        <item m="1" x="1118"/>
        <item m="1" x="930"/>
        <item m="1" x="856"/>
        <item m="1" x="1367"/>
        <item m="1" x="1482"/>
        <item m="1" x="1644"/>
        <item m="1" x="686"/>
        <item m="1" x="890"/>
        <item m="1" x="1330"/>
        <item m="1" x="731"/>
        <item m="1" x="1018"/>
        <item m="1" x="1399"/>
        <item m="1" x="664"/>
        <item m="1" x="874"/>
        <item m="1" x="984"/>
        <item m="1" x="1590"/>
        <item m="1" x="823"/>
        <item m="1" x="1093"/>
        <item m="1" x="1646"/>
        <item m="1" x="774"/>
        <item m="1" x="963"/>
        <item m="1" x="1151"/>
        <item m="1" x="1488"/>
        <item m="1" x="786"/>
        <item m="1" x="1042"/>
        <item m="1" x="884"/>
        <item m="1" x="1380"/>
        <item m="1" x="1566"/>
        <item m="1" x="692"/>
        <item m="1" x="912"/>
        <item m="1" x="1648"/>
        <item m="1" x="1613"/>
        <item m="1" x="713"/>
        <item m="1" x="1030"/>
        <item m="1" x="1554"/>
        <item m="1" x="1685"/>
        <item m="1" x="1556"/>
        <item m="1" x="1531"/>
        <item m="1" x="662"/>
        <item m="1" x="838"/>
        <item m="1" x="920"/>
        <item m="1" x="909"/>
        <item m="1" x="1136"/>
        <item m="1" x="624"/>
        <item m="1" x="1323"/>
        <item m="1" x="1394"/>
        <item m="1" x="576"/>
        <item m="1" x="1654"/>
        <item m="1" x="1516"/>
        <item m="1" x="1645"/>
        <item m="1" x="1675"/>
        <item m="1" x="1711"/>
        <item m="1" x="1649"/>
        <item m="1" x="1013"/>
        <item m="1" x="1373"/>
        <item m="1" x="980"/>
        <item m="1" x="1386"/>
        <item m="1" x="1351"/>
        <item m="1" x="789"/>
        <item m="1" x="827"/>
        <item m="1" x="965"/>
        <item m="1" x="1430"/>
        <item m="1" x="950"/>
        <item m="1" x="696"/>
        <item m="1" x="1695"/>
        <item m="1" x="1445"/>
        <item m="1" x="1278"/>
        <item m="1" x="1310"/>
        <item m="1" x="1359"/>
        <item m="1" x="784"/>
        <item m="1" x="1126"/>
        <item m="1" x="1471"/>
        <item m="1" x="622"/>
        <item m="1" x="865"/>
        <item m="1" x="765"/>
        <item m="1" x="762"/>
        <item m="1" x="766"/>
        <item m="1" x="567"/>
        <item m="1" x="788"/>
        <item m="1" x="1585"/>
        <item m="1" x="589"/>
        <item m="1" x="1235"/>
        <item m="1" x="1672"/>
        <item m="1" x="1483"/>
        <item m="1" x="743"/>
        <item m="1" x="1743"/>
        <item m="1" x="672"/>
        <item m="1" x="1039"/>
        <item m="1" x="1262"/>
        <item m="1" x="718"/>
        <item m="1" x="1171"/>
        <item m="1" x="1331"/>
        <item m="1" x="1599"/>
        <item m="1" x="1501"/>
        <item m="1" x="580"/>
        <item m="1" x="1263"/>
        <item m="1" x="663"/>
        <item m="1" x="899"/>
        <item m="1" x="871"/>
        <item m="1" x="633"/>
        <item m="1" x="1226"/>
        <item m="1" x="1233"/>
        <item m="1" x="1333"/>
        <item m="1" x="1082"/>
        <item m="1" x="1582"/>
        <item m="1" x="991"/>
        <item m="1" x="1701"/>
        <item m="1" x="1336"/>
        <item m="1" x="1227"/>
        <item m="1" x="891"/>
        <item m="1" x="1299"/>
        <item m="1" x="1597"/>
        <item m="1" x="1662"/>
        <item m="1" x="1641"/>
        <item m="1" x="1571"/>
        <item m="1" x="1320"/>
        <item m="1" x="1433"/>
        <item m="1" x="946"/>
        <item m="1" x="1395"/>
        <item m="1" x="1220"/>
        <item m="1" x="1179"/>
        <item m="1" x="1177"/>
        <item m="1" x="1178"/>
        <item m="1" x="875"/>
        <item m="1" x="919"/>
        <item m="1" x="1532"/>
        <item m="1" x="1097"/>
        <item m="1" x="939"/>
        <item m="1" x="981"/>
        <item m="1" x="1027"/>
        <item m="1" x="1279"/>
        <item m="1" x="1617"/>
        <item m="1" x="1706"/>
        <item m="1" x="824"/>
        <item m="1" x="775"/>
        <item m="1" x="612"/>
        <item m="1" x="634"/>
        <item m="1" x="931"/>
        <item m="1" x="719"/>
        <item m="1" x="1047"/>
        <item m="1" x="1583"/>
        <item m="1" x="924"/>
        <item m="1" x="716"/>
        <item m="1" x="1475"/>
        <item m="1" x="593"/>
        <item m="1" x="1601"/>
        <item m="1" x="1676"/>
        <item m="1" x="1740"/>
        <item m="1" x="1615"/>
        <item m="1" x="858"/>
        <item m="1" x="635"/>
        <item m="1" x="1099"/>
        <item m="1" x="1183"/>
        <item m="1" x="1379"/>
        <item m="1" x="1347"/>
        <item m="1" x="1383"/>
        <item m="1" x="1160"/>
        <item m="1" x="1198"/>
        <item m="1" x="1639"/>
        <item m="1" x="1402"/>
        <item m="1" x="1372"/>
        <item m="1" x="1311"/>
        <item m="1" x="1384"/>
        <item m="1" x="585"/>
        <item m="1" x="590"/>
        <item m="1" x="1193"/>
        <item m="1" x="1578"/>
        <item m="1" x="1148"/>
        <item m="1" x="1718"/>
        <item m="1" x="1117"/>
        <item m="1" x="1293"/>
        <item m="1" x="1364"/>
        <item m="1" x="978"/>
        <item m="1" x="810"/>
        <item m="1" x="1186"/>
        <item m="1" x="872"/>
        <item m="1" x="1727"/>
        <item m="1" x="1642"/>
        <item m="1" x="1455"/>
        <item m="1" x="712"/>
        <item m="1" x="639"/>
        <item m="1" x="1212"/>
        <item m="1" x="1456"/>
        <item m="1" x="1745"/>
        <item m="1" x="1091"/>
        <item m="1" x="1692"/>
        <item m="1" x="626"/>
        <item m="1" x="740"/>
        <item m="1" x="1052"/>
        <item m="1" x="1143"/>
        <item m="1" x="1572"/>
        <item m="1" x="896"/>
        <item m="1" x="1575"/>
        <item m="1" x="992"/>
        <item m="1" x="1564"/>
        <item m="1" x="1728"/>
        <item m="1" x="656"/>
        <item m="1" x="1712"/>
        <item m="1" x="603"/>
        <item m="1" x="1465"/>
        <item m="1" x="1083"/>
        <item m="1" x="914"/>
        <item m="1" x="877"/>
        <item m="1" x="1021"/>
        <item m="1" x="620"/>
        <item m="1" x="1705"/>
        <item m="1" x="704"/>
        <item m="1" x="725"/>
        <item m="1" x="1598"/>
        <item m="1" x="1677"/>
        <item m="1" x="1191"/>
        <item m="1" x="1332"/>
        <item m="1" x="1033"/>
        <item m="1" x="1146"/>
        <item m="1" x="1295"/>
        <item m="1" x="1412"/>
        <item m="1" x="999"/>
        <item m="1" x="1275"/>
        <item m="1" x="1094"/>
        <item m="1" x="1731"/>
        <item m="1" x="584"/>
        <item m="1" x="1023"/>
        <item m="1" x="964"/>
        <item m="1" x="925"/>
        <item m="1" x="1719"/>
        <item m="1" x="1537"/>
        <item m="1" x="1668"/>
        <item m="1" x="681"/>
        <item m="1" x="1679"/>
        <item m="1" x="1666"/>
        <item m="1" x="1543"/>
        <item m="1" x="778"/>
        <item m="1" x="1147"/>
        <item m="1" x="1240"/>
        <item m="1" x="986"/>
        <item m="1" x="1584"/>
        <item m="1" x="1370"/>
        <item m="1" x="1390"/>
        <item m="1" x="1284"/>
        <item m="1" x="627"/>
        <item m="1" x="1457"/>
        <item m="1" x="1619"/>
        <item m="1" x="1024"/>
        <item m="1" x="1738"/>
        <item m="1" x="1232"/>
        <item m="1" x="819"/>
        <item m="1" x="952"/>
        <item m="1" x="988"/>
        <item m="1" x="1647"/>
        <item m="1" x="1631"/>
        <item m="1" x="691"/>
        <item m="1" x="693"/>
        <item m="1" x="607"/>
        <item m="1" x="1567"/>
        <item m="1" x="609"/>
        <item m="1" x="1026"/>
        <item m="1" x="926"/>
        <item m="1" x="1382"/>
        <item m="1" x="1325"/>
        <item m="1" x="1674"/>
        <item m="1" x="1606"/>
        <item m="1" x="1098"/>
        <item m="1" x="1312"/>
        <item m="1" x="1547"/>
        <item m="1" x="660"/>
        <item m="1" x="1092"/>
        <item m="1" x="1022"/>
        <item m="1" x="1716"/>
        <item m="1" x="1683"/>
        <item m="1" x="1114"/>
        <item m="1" x="720"/>
        <item m="1" x="1015"/>
        <item m="1" x="1188"/>
        <item m="1" x="642"/>
        <item m="1" x="1478"/>
        <item m="1" x="1072"/>
        <item m="1" x="882"/>
        <item m="1" x="976"/>
        <item m="1" x="1422"/>
        <item m="1" x="1721"/>
        <item m="1" x="800"/>
        <item m="1" x="1573"/>
        <item m="1" x="794"/>
        <item m="1" x="1358"/>
        <item m="1" x="1130"/>
        <item m="1" x="1061"/>
        <item m="1" x="783"/>
        <item m="1" x="850"/>
        <item m="1" x="638"/>
        <item m="1" x="1438"/>
        <item m="1" x="951"/>
        <item m="1" x="675"/>
        <item m="1" x="1289"/>
        <item m="1" x="1604"/>
        <item m="1" x="1144"/>
        <item m="1" x="1102"/>
        <item m="1" x="573"/>
        <item m="1" x="1709"/>
        <item m="1" x="959"/>
        <item m="1" x="1019"/>
        <item m="1" x="1426"/>
        <item m="1" x="1703"/>
        <item m="1" x="1628"/>
        <item m="1" x="1479"/>
        <item m="1" x="1594"/>
        <item m="1" x="755"/>
        <item m="1" x="954"/>
        <item m="1" x="787"/>
        <item m="1" x="579"/>
        <item m="1" x="1192"/>
        <item m="1" x="641"/>
        <item m="1" x="863"/>
        <item m="1" x="807"/>
        <item m="1" x="753"/>
        <item m="1" x="1708"/>
        <item m="1" x="804"/>
        <item m="1" x="1406"/>
        <item m="1" x="1618"/>
        <item m="1" x="744"/>
        <item m="1" x="648"/>
        <item m="1" x="1441"/>
        <item m="1" x="1417"/>
        <item m="1" x="1458"/>
        <item m="1" x="1377"/>
        <item m="1" x="721"/>
        <item m="1" x="1077"/>
        <item m="1" x="1345"/>
        <item m="1" x="1595"/>
        <item m="1" x="1189"/>
        <item m="1" x="1307"/>
        <item m="1" x="1651"/>
        <item m="1" x="1063"/>
        <item m="1" x="907"/>
        <item m="1" x="1140"/>
        <item m="1" x="1087"/>
        <item m="1" x="1017"/>
        <item m="1" x="1534"/>
        <item m="1" x="1221"/>
        <item m="1" x="1317"/>
        <item m="1" x="568"/>
        <item m="1" x="1113"/>
        <item m="1" x="715"/>
        <item m="1" x="982"/>
        <item m="1" x="1120"/>
        <item m="1" x="650"/>
        <item m="1" x="767"/>
        <item m="1" x="1222"/>
        <item m="1" x="1419"/>
        <item m="1" x="1689"/>
        <item m="1" x="1732"/>
        <item m="1" x="1342"/>
        <item m="1" x="690"/>
        <item m="1" x="618"/>
        <item m="1" x="1204"/>
        <item m="1" x="826"/>
        <item m="1" x="1100"/>
        <item m="1" x="728"/>
        <item m="1" x="831"/>
        <item m="1" x="1258"/>
        <item m="1" x="1614"/>
        <item m="1" x="1545"/>
        <item m="1" x="961"/>
        <item m="1" x="996"/>
        <item m="1" x="1272"/>
        <item m="1" x="1702"/>
        <item m="1" x="1428"/>
        <item m="1" x="594"/>
        <item m="1" x="1656"/>
        <item m="1" x="702"/>
        <item m="1" x="1348"/>
        <item m="1" x="1393"/>
        <item m="1" x="1396"/>
        <item m="1" x="1736"/>
        <item m="1" x="629"/>
        <item m="1" x="1407"/>
        <item m="1" x="1504"/>
        <item m="1" x="1276"/>
        <item m="1" x="1446"/>
        <item m="1" x="688"/>
        <item m="1" x="1080"/>
        <item m="1" x="927"/>
        <item m="1" x="1539"/>
        <item m="1" x="1634"/>
        <item m="1" x="1163"/>
        <item m="1" x="1602"/>
        <item m="1" x="1650"/>
        <item m="1" x="1003"/>
        <item m="1" x="1506"/>
        <item m="1" x="1369"/>
        <item m="1" x="1652"/>
        <item m="1" x="1696"/>
        <item m="1" x="1434"/>
        <item m="1" x="1044"/>
        <item m="1" x="849"/>
        <item m="1" x="1684"/>
        <item m="1" x="1231"/>
        <item m="1" x="1205"/>
        <item m="1" x="1214"/>
        <item m="1" x="1735"/>
        <item m="1" x="1459"/>
        <item m="1" x="1154"/>
        <item m="1" x="1423"/>
        <item m="1" x="1400"/>
        <item m="1" x="1016"/>
        <item m="1" x="917"/>
        <item m="1" x="1416"/>
        <item m="1" x="811"/>
        <item m="1" x="768"/>
        <item m="1" x="710"/>
        <item m="1" x="1697"/>
        <item m="1" x="1313"/>
        <item m="1" x="1048"/>
        <item m="1" x="1129"/>
        <item m="1" x="610"/>
        <item m="1" x="1686"/>
        <item m="1" x="1237"/>
        <item m="1" x="1385"/>
        <item m="1" x="833"/>
        <item m="1" x="1517"/>
        <item m="1" x="1020"/>
        <item m="1" x="913"/>
        <item m="1" x="1741"/>
        <item m="1" x="1043"/>
        <item m="1" x="1682"/>
        <item m="1" x="1268"/>
        <item m="1" x="944"/>
        <item m="1" x="735"/>
        <item m="1" x="678"/>
        <item m="1" x="972"/>
        <item m="1" x="669"/>
        <item m="1" x="640"/>
        <item m="1" x="657"/>
        <item m="1" x="936"/>
        <item m="1" x="781"/>
        <item m="1" x="1088"/>
        <item m="1" x="1145"/>
        <item m="1" x="1244"/>
        <item m="1" x="1115"/>
        <item m="1" x="1448"/>
        <item m="1" x="1512"/>
        <item m="1" x="724"/>
        <item m="1" x="734"/>
        <item m="1" x="923"/>
        <item m="1" x="1065"/>
        <item m="1" x="855"/>
        <item m="1" x="1408"/>
        <item m="1" x="1158"/>
        <item m="1" x="1075"/>
        <item m="1" x="1208"/>
        <item m="1" x="1514"/>
        <item m="1" x="1452"/>
        <item m="1" x="1538"/>
        <item m="1" x="1294"/>
        <item m="1" x="714"/>
        <item m="1" x="1720"/>
        <item m="1" x="1133"/>
        <item m="1" x="748"/>
        <item m="1" x="572"/>
        <item m="1" x="1717"/>
        <item m="1" x="1201"/>
        <item m="1" x="1168"/>
        <item m="1" x="940"/>
        <item m="1" x="820"/>
        <item m="1" x="904"/>
        <item m="1" x="1058"/>
        <item m="1" x="1633"/>
        <item m="1" x="1552"/>
        <item m="1" x="928"/>
        <item m="1" x="1001"/>
        <item m="1" x="1008"/>
        <item m="1" x="1546"/>
        <item m="1" x="1149"/>
        <item m="1" x="621"/>
        <item m="1" x="1182"/>
        <item m="1" x="1461"/>
        <item m="1" x="1587"/>
        <item m="1" x="1480"/>
        <item m="1" x="1288"/>
        <item m="1" x="1586"/>
        <item m="1" x="600"/>
        <item m="1" x="1503"/>
        <item m="1" x="582"/>
        <item m="1" x="922"/>
        <item m="1" x="586"/>
        <item m="1" x="745"/>
        <item m="1" x="835"/>
        <item m="1" x="841"/>
        <item m="1" x="1259"/>
        <item m="1" x="1513"/>
        <item m="1" x="1040"/>
        <item m="1" x="611"/>
        <item m="1" x="817"/>
        <item m="1" x="605"/>
        <item m="1" x="1600"/>
        <item m="1" x="825"/>
        <item m="1" x="1161"/>
        <item m="1" x="1620"/>
        <item m="1" x="947"/>
        <item m="1" x="889"/>
        <item m="1" x="1285"/>
        <item m="1" x="842"/>
        <item m="1" x="1150"/>
        <item m="1" x="1444"/>
        <item m="1" x="583"/>
        <item m="1" x="1096"/>
        <item m="1" x="1215"/>
        <item m="1" x="707"/>
        <item m="1" x="1049"/>
        <item m="1" x="1184"/>
        <item m="1" x="935"/>
        <item m="1" x="973"/>
        <item m="1" x="700"/>
        <item m="1" x="1106"/>
        <item m="1" x="570"/>
        <item m="1" x="1242"/>
        <item m="1" x="1635"/>
        <item m="1" x="1356"/>
        <item m="1" x="1350"/>
        <item m="1" x="1249"/>
        <item m="1" x="575"/>
        <item m="1" x="1381"/>
        <item m="1" x="1424"/>
        <item m="1" x="1230"/>
        <item m="1" x="574"/>
        <item m="1" x="1581"/>
        <item m="1" x="1548"/>
        <item m="1" x="578"/>
        <item m="1" x="857"/>
        <item m="1" x="1247"/>
        <item m="1" x="1502"/>
        <item m="1" x="699"/>
        <item m="1" x="595"/>
        <item m="1" x="754"/>
        <item m="1" x="645"/>
        <item m="1" x="1053"/>
        <item m="1" x="866"/>
        <item m="1" x="864"/>
        <item m="1" x="1035"/>
        <item m="1" x="1137"/>
        <item m="1" x="1041"/>
        <item m="1" x="1238"/>
        <item m="1" x="1090"/>
        <item m="1" x="955"/>
        <item m="1" x="1070"/>
        <item m="1" x="1563"/>
        <item m="1" x="1658"/>
        <item m="1" x="915"/>
        <item m="1" x="1638"/>
        <item m="1" x="680"/>
        <item m="1" x="1627"/>
        <item m="1" x="1324"/>
        <item m="1" x="1495"/>
        <item m="1" x="1574"/>
        <item m="1" x="1254"/>
        <item m="1" x="1466"/>
        <item m="1" x="758"/>
        <item m="1" x="741"/>
        <item m="1" x="1363"/>
        <item m="1" x="1335"/>
        <item m="1" x="897"/>
        <item m="1" x="1733"/>
        <item m="1" x="1305"/>
        <item m="1" x="1045"/>
        <item m="1" x="1119"/>
        <item m="1" x="1078"/>
        <item m="1" x="1588"/>
        <item m="1" x="1592"/>
        <item m="1" x="588"/>
        <item m="1" x="1472"/>
        <item m="1" x="1518"/>
        <item m="1" x="637"/>
        <item m="1" x="1009"/>
        <item m="1" x="1000"/>
        <item m="1" x="1507"/>
        <item m="1" x="1206"/>
        <item m="1" x="1410"/>
        <item m="1" x="1076"/>
        <item m="1" x="1427"/>
        <item m="1" x="615"/>
        <item m="1" x="738"/>
        <item m="1" x="1707"/>
        <item m="1" x="1327"/>
        <item m="1" x="1699"/>
        <item m="1" x="619"/>
        <item m="1" x="879"/>
        <item m="1" x="695"/>
        <item m="1" x="628"/>
        <item m="1" x="643"/>
        <item m="1" x="1195"/>
        <item m="1" x="1228"/>
        <item m="1" x="900"/>
        <item m="1" x="1318"/>
        <item m="1" x="1636"/>
        <item m="1" x="987"/>
        <item m="1" x="1066"/>
        <item m="1" x="1216"/>
        <item m="1" x="1704"/>
        <item m="1" x="881"/>
        <item m="1" x="893"/>
        <item m="1" x="903"/>
        <item m="1" x="1524"/>
        <item m="1" x="1660"/>
        <item m="1" x="577"/>
        <item m="1" x="1404"/>
        <item m="1" x="1700"/>
        <item m="1" x="801"/>
        <item m="1" x="1116"/>
        <item m="1" x="1737"/>
        <item m="1" x="1643"/>
        <item m="1" x="790"/>
        <item m="1" x="902"/>
        <item m="1" x="989"/>
        <item m="1" x="1314"/>
        <item m="1" x="1511"/>
        <item m="1" x="746"/>
        <item m="1" x="1217"/>
        <item m="1" x="742"/>
        <item m="1" x="711"/>
        <item m="1" x="659"/>
        <item m="1" x="1630"/>
        <item m="1" x="1223"/>
        <item m="1" x="1671"/>
        <item m="1" x="1064"/>
        <item m="1" x="1688"/>
        <item m="1" x="1440"/>
        <item m="1" x="729"/>
        <item m="1" x="1544"/>
        <item m="1" x="1558"/>
        <item m="1" x="1218"/>
        <item m="1" x="1593"/>
        <item m="1" x="1431"/>
        <item m="1" x="1296"/>
        <item m="1" x="613"/>
        <item m="1" x="1442"/>
        <item m="1" x="1174"/>
        <item m="1" x="1107"/>
        <item m="1" x="1450"/>
        <item m="1" x="1034"/>
        <item m="1" x="668"/>
        <item m="1" x="840"/>
        <item m="1" x="617"/>
        <item m="1" x="966"/>
        <item m="1" x="1344"/>
        <item m="1" x="929"/>
        <item m="1" x="792"/>
        <item m="1" x="1007"/>
        <item m="1" x="685"/>
        <item m="1" x="937"/>
        <item m="1" x="808"/>
        <item m="1" x="1159"/>
        <item m="1" x="1746"/>
        <item m="1" x="1200"/>
        <item m="1" x="796"/>
        <item m="1" x="1073"/>
        <item m="1" x="779"/>
        <item m="1" x="832"/>
        <item m="1" x="1124"/>
        <item m="1" x="1392"/>
        <item m="1" x="1109"/>
        <item m="1" x="1559"/>
        <item m="1" x="1121"/>
        <item m="1" x="1355"/>
        <item m="1" x="670"/>
        <item m="1" x="1153"/>
        <item m="1" x="793"/>
        <item m="1" x="723"/>
        <item m="1" x="1449"/>
        <item m="1" x="764"/>
        <item m="1" x="1473"/>
        <item m="1" x="665"/>
        <item m="1" x="1290"/>
        <item m="1" x="1297"/>
        <item m="1" x="701"/>
        <item m="1" x="1219"/>
        <item m="1" x="597"/>
        <item m="1" x="1420"/>
        <item m="1" x="1125"/>
        <item m="1" x="1346"/>
        <item m="1" x="1315"/>
        <item m="1" x="1535"/>
        <item m="1" x="1308"/>
        <item m="1" x="886"/>
        <item m="1" x="1387"/>
        <item m="1" x="1521"/>
        <item m="1" x="1211"/>
        <item m="1" x="1343"/>
        <item m="1" x="676"/>
        <item m="1" x="1509"/>
        <item m="1" x="1166"/>
        <item m="1" x="1031"/>
        <item m="1" x="1415"/>
        <item m="1" x="941"/>
        <item m="1" x="1264"/>
        <item m="1" x="798"/>
        <item m="1" x="894"/>
        <item m="1" x="1291"/>
        <item m="1" x="1060"/>
        <item m="1" x="604"/>
        <item m="1" x="938"/>
        <item m="1" x="1418"/>
        <item m="1" x="1520"/>
        <item m="1" x="623"/>
        <item m="1" x="908"/>
        <item m="1" x="843"/>
        <item m="1" x="1176"/>
        <item m="1" x="1269"/>
        <item m="1" x="709"/>
        <item m="1" x="1691"/>
        <item m="1" x="674"/>
        <item m="1" x="747"/>
        <item m="1" x="1528"/>
        <item m="1" x="1036"/>
        <item m="1" x="1050"/>
        <item m="1" x="1104"/>
        <item m="1" x="679"/>
        <item m="1" x="958"/>
        <item m="1" x="1353"/>
        <item m="1" x="1265"/>
        <item m="1" x="1055"/>
        <item m="1" x="1002"/>
        <item m="1" x="632"/>
        <item m="1" x="870"/>
        <item m="1" x="1334"/>
        <item m="1" x="968"/>
        <item m="1" x="1131"/>
        <item m="1" x="1068"/>
        <item m="1" x="1250"/>
        <item m="1" x="614"/>
        <item m="1" x="1095"/>
        <item m="1" x="769"/>
        <item m="1" x="1172"/>
        <item m="1" x="1298"/>
        <item m="1" x="1374"/>
        <item m="1" x="1309"/>
        <item m="1" x="1270"/>
        <item m="1" x="1196"/>
        <item m="1" x="1607"/>
        <item m="1" x="1499"/>
        <item m="1" x="750"/>
        <item m="1" x="1491"/>
        <item m="1" x="945"/>
        <item m="1" x="1255"/>
        <item m="1" x="661"/>
        <item m="1" x="1234"/>
        <item m="1" x="1101"/>
        <item m="1" x="1533"/>
        <item m="1" x="687"/>
        <item m="1" x="1744"/>
        <item m="1" x="726"/>
        <item m="1" x="666"/>
        <item m="1" x="1236"/>
        <item m="1" x="1436"/>
        <item m="1" x="1339"/>
        <item m="1" x="625"/>
        <item m="1" x="777"/>
        <item m="1" x="1565"/>
        <item m="1" x="1505"/>
        <item m="1" x="760"/>
        <item m="1" x="733"/>
        <item m="1" x="1028"/>
        <item m="1" x="649"/>
        <item m="1" x="1256"/>
        <item m="1" x="689"/>
        <item m="1" x="859"/>
        <item m="1" x="1156"/>
        <item m="1" x="1687"/>
        <item m="1" x="727"/>
        <item m="1" x="997"/>
        <item m="1" x="844"/>
        <item m="1" x="1006"/>
        <item m="1" x="1560"/>
        <item m="1" x="1443"/>
        <item m="1" x="905"/>
        <item m="1" x="658"/>
        <item m="1" x="1608"/>
        <item m="1" x="771"/>
        <item m="1" x="1553"/>
        <item m="1" x="1110"/>
        <item m="1" x="1494"/>
        <item m="1" x="853"/>
        <item m="1" x="1025"/>
        <item m="1" x="1510"/>
        <item m="1" x="1698"/>
        <item m="1" x="1474"/>
        <item m="1" x="873"/>
        <item m="1" x="816"/>
        <item m="1" x="1519"/>
        <item m="1" x="1283"/>
        <item m="1" x="1127"/>
        <item m="1" x="1551"/>
        <item m="1" x="599"/>
        <item m="1" x="596"/>
        <item m="1" x="1271"/>
        <item m="1" x="1411"/>
        <item m="1" x="1366"/>
        <item m="1" x="1549"/>
        <item m="1" x="1074"/>
        <item m="1" x="821"/>
        <item m="1" x="895"/>
        <item m="1" x="1425"/>
        <item m="1" x="977"/>
        <item m="1" x="1207"/>
        <item m="1" x="1622"/>
        <item m="1" x="860"/>
        <item m="1" x="1197"/>
        <item m="1" x="581"/>
        <item m="1" x="9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m="1" x="898"/>
        <item m="1" x="1659"/>
        <item m="1" x="601"/>
        <item m="1" x="56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0">
    <i>
      <x/>
    </i>
    <i r="1">
      <x v="1738"/>
    </i>
    <i r="2">
      <x v="8"/>
    </i>
    <i r="2">
      <x v="11"/>
    </i>
    <i r="1">
      <x v="1739"/>
    </i>
    <i r="2">
      <x v="11"/>
    </i>
    <i r="1">
      <x v="1740"/>
    </i>
    <i r="2">
      <x v="8"/>
    </i>
    <i r="1">
      <x v="1741"/>
    </i>
    <i r="2">
      <x v="8"/>
    </i>
    <i r="1">
      <x v="1742"/>
    </i>
    <i r="2">
      <x v="3"/>
    </i>
    <i r="2">
      <x v="8"/>
    </i>
    <i r="2">
      <x v="10"/>
    </i>
    <i r="2">
      <x v="11"/>
    </i>
    <i>
      <x v="1"/>
    </i>
    <i r="1">
      <x v="1732"/>
    </i>
    <i r="2">
      <x v="3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5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2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BC48AB-2264-416D-B845-3D02F3E5C1D4}" name="Table5" displayName="Table5" ref="A1:S106" totalsRowShown="0">
  <autoFilter ref="A1:S106" xr:uid="{31BC48AB-2264-416D-B845-3D02F3E5C1D4}"/>
  <tableColumns count="19">
    <tableColumn id="1" xr3:uid="{EA453468-9052-49B0-9D2C-4E8550F82F33}" name="App"/>
    <tableColumn id="2" xr3:uid="{F320D8AF-E305-4DC6-BC85-A47CD14A6F84}" name="Filter"/>
    <tableColumn id="3" xr3:uid="{39BBF24C-E6B8-47D3-BF0F-3C89BCFCCE1E}" name="Status"/>
    <tableColumn id="4" xr3:uid="{A7004C5C-DD10-4219-8B14-E7DF66D920C6}" name="Obj"/>
    <tableColumn id="5" xr3:uid="{188B35DA-61D9-40DA-8D77-333081BEF182}" name="Requested"/>
    <tableColumn id="6" xr3:uid="{142ACBD9-A8F3-4A89-8160-2F13EC8686C1}" name="CurrentParent"/>
    <tableColumn id="7" xr3:uid="{4C80B0CB-6EE0-4D10-82AF-338E5014FE88}" name="type"/>
    <tableColumn id="8" xr3:uid="{445780F1-9F5B-455E-9313-911C8918C425}" name="LFF_ID"/>
    <tableColumn id="9" xr3:uid="{22210CCC-AEFD-494B-A375-EEA2924DCA0D}" name="Analysis"/>
    <tableColumn id="10" xr3:uid="{E7D8EBCE-0AC7-4540-8074-418CB6803603}" name="Check"/>
    <tableColumn id="11" xr3:uid="{A45985AE-D43C-42CE-B70F-EA7421FFF39D}" name="Sector"/>
    <tableColumn id="12" xr3:uid="{4E03C237-4483-4CF7-9452-B92DEC8EF3DE}" name="Forecast"/>
    <tableColumn id="13" xr3:uid="{37734B65-43E6-46BB-AEE2-8ABD05C4E711}" name="DateOpened" dataDxfId="0"/>
    <tableColumn id="14" xr3:uid="{5C22DD6F-6106-4A10-89D7-589AA9060952}" name="DateMapped"/>
    <tableColumn id="15" xr3:uid="{386EC2A4-0DA8-4ED1-A5BE-35D2FC0162CA}" name="DateClosed"/>
    <tableColumn id="16" xr3:uid="{3D9EFDD2-D98D-41FD-A093-89B0B3ED3C74}" name="Delayed?"/>
    <tableColumn id="17" xr3:uid="{6B0BF91F-93E6-4692-83B2-D9ADAE3C9F66}" name="DaysAgeing"/>
    <tableColumn id="18" xr3:uid="{AB8D2F77-7664-4460-ACDD-3FBB1B4EB8B7}" name="Author"/>
    <tableColumn id="19" xr3:uid="{EB24D77C-0250-4FB7-91D2-10BBD8046172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86" totalsRowShown="0" totalsRowDxfId="28">
  <autoFilter ref="A1:C1486" xr:uid="{43456A03-EFD4-416A-B021-C441A7C21E4E}"/>
  <tableColumns count="3">
    <tableColumn id="1" xr3:uid="{96F9219D-1D74-4611-A7AA-8AB4E044352A}" name="Ticket" totalsRowDxfId="27"/>
    <tableColumn id="2" xr3:uid="{D6F02EDE-42BA-4EF9-A278-EA070340E315}" name="Number" totalsRowDxfId="26"/>
    <tableColumn id="3" xr3:uid="{F6A90E5F-0E5C-41D7-A40C-1CC9A86DC194}" name="Status" totalsRow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341" totalsRowShown="0">
  <autoFilter ref="A1:S8341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92" t="s">
        <v>10500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93">
        <v>279</v>
      </c>
    </row>
    <row r="5" spans="1:2">
      <c r="A5" s="111" t="s">
        <v>369</v>
      </c>
      <c r="B5" s="193">
        <v>277</v>
      </c>
    </row>
    <row r="6" spans="1:2">
      <c r="A6" s="111" t="s">
        <v>404</v>
      </c>
      <c r="B6" s="193"/>
    </row>
    <row r="7" spans="1:2">
      <c r="A7" s="111" t="s">
        <v>370</v>
      </c>
      <c r="B7" s="193"/>
    </row>
    <row r="8" spans="1:2">
      <c r="A8" s="111" t="s">
        <v>403</v>
      </c>
      <c r="B8" s="193"/>
    </row>
    <row r="9" spans="1:2">
      <c r="A9" s="111" t="s">
        <v>398</v>
      </c>
      <c r="B9" s="193"/>
    </row>
    <row r="10" spans="1:2">
      <c r="A10" s="111" t="s">
        <v>377</v>
      </c>
      <c r="B10" s="193">
        <v>1</v>
      </c>
    </row>
    <row r="11" spans="1:2">
      <c r="A11" s="111" t="s">
        <v>375</v>
      </c>
      <c r="B11" s="193"/>
    </row>
    <row r="12" spans="1:2">
      <c r="A12" s="111" t="s">
        <v>405</v>
      </c>
      <c r="B12" s="193"/>
    </row>
    <row r="13" spans="1:2">
      <c r="A13" s="111" t="s">
        <v>692</v>
      </c>
      <c r="B13" s="193">
        <v>1</v>
      </c>
    </row>
    <row r="14" spans="1:2">
      <c r="A14" s="17" t="s">
        <v>568</v>
      </c>
      <c r="B14" s="193">
        <v>230</v>
      </c>
    </row>
    <row r="15" spans="1:2">
      <c r="A15" s="111" t="s">
        <v>369</v>
      </c>
      <c r="B15" s="193">
        <v>230</v>
      </c>
    </row>
    <row r="16" spans="1:2">
      <c r="A16" s="17" t="s">
        <v>569</v>
      </c>
      <c r="B16" s="193">
        <v>221</v>
      </c>
    </row>
    <row r="17" spans="1:2">
      <c r="A17" s="111" t="s">
        <v>369</v>
      </c>
      <c r="B17" s="193">
        <v>218</v>
      </c>
    </row>
    <row r="18" spans="1:2">
      <c r="A18" s="111" t="s">
        <v>377</v>
      </c>
      <c r="B18" s="193">
        <v>2</v>
      </c>
    </row>
    <row r="19" spans="1:2">
      <c r="A19" s="111" t="s">
        <v>692</v>
      </c>
      <c r="B19" s="193">
        <v>1</v>
      </c>
    </row>
    <row r="20" spans="1:2">
      <c r="A20" s="17" t="s">
        <v>570</v>
      </c>
      <c r="B20" s="193">
        <v>307</v>
      </c>
    </row>
    <row r="21" spans="1:2">
      <c r="A21" s="111" t="s">
        <v>369</v>
      </c>
      <c r="B21" s="193">
        <v>298</v>
      </c>
    </row>
    <row r="22" spans="1:2">
      <c r="A22" s="111" t="s">
        <v>377</v>
      </c>
      <c r="B22" s="193">
        <v>9</v>
      </c>
    </row>
    <row r="23" spans="1:2">
      <c r="A23" s="17" t="s">
        <v>6997</v>
      </c>
      <c r="B23" s="193">
        <v>4</v>
      </c>
    </row>
    <row r="24" spans="1:2">
      <c r="A24" s="111" t="s">
        <v>369</v>
      </c>
      <c r="B24" s="193">
        <v>4</v>
      </c>
    </row>
    <row r="25" spans="1:2">
      <c r="A25" s="17" t="s">
        <v>7193</v>
      </c>
      <c r="B25" s="193">
        <v>5</v>
      </c>
    </row>
    <row r="26" spans="1:2">
      <c r="A26" s="111" t="s">
        <v>369</v>
      </c>
      <c r="B26" s="193">
        <v>5</v>
      </c>
    </row>
    <row r="27" spans="1:2">
      <c r="A27" s="17" t="s">
        <v>381</v>
      </c>
      <c r="B27" s="193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9A406-E8C4-4B66-9934-ABE433DC687E}">
  <dimension ref="A1:S106"/>
  <sheetViews>
    <sheetView tabSelected="1" topLeftCell="A75" workbookViewId="0">
      <selection activeCell="D2" sqref="D2:D106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10801</v>
      </c>
      <c r="B2" t="s">
        <v>925</v>
      </c>
      <c r="C2" t="s">
        <v>377</v>
      </c>
      <c r="D2" t="s">
        <v>10782</v>
      </c>
      <c r="E2" t="s">
        <v>9977</v>
      </c>
      <c r="F2" t="s">
        <v>10874</v>
      </c>
      <c r="G2" t="s">
        <v>400</v>
      </c>
      <c r="H2" t="s">
        <v>10875</v>
      </c>
      <c r="I2" t="s">
        <v>9977</v>
      </c>
      <c r="J2" t="b">
        <v>0</v>
      </c>
      <c r="K2" t="s">
        <v>570</v>
      </c>
      <c r="L2" t="s">
        <v>509</v>
      </c>
      <c r="M2" s="178">
        <v>46086</v>
      </c>
      <c r="P2" t="s">
        <v>6531</v>
      </c>
      <c r="Q2">
        <v>0</v>
      </c>
      <c r="R2" t="s">
        <v>5708</v>
      </c>
    </row>
    <row r="3" spans="1:19">
      <c r="A3" t="s">
        <v>10801</v>
      </c>
      <c r="B3" t="s">
        <v>925</v>
      </c>
      <c r="C3" t="s">
        <v>377</v>
      </c>
      <c r="D3" t="s">
        <v>10781</v>
      </c>
      <c r="E3" t="s">
        <v>9977</v>
      </c>
      <c r="F3" t="s">
        <v>10874</v>
      </c>
      <c r="G3" t="s">
        <v>400</v>
      </c>
      <c r="H3" t="s">
        <v>10875</v>
      </c>
      <c r="I3" t="s">
        <v>9977</v>
      </c>
      <c r="J3" t="b">
        <v>0</v>
      </c>
      <c r="K3" t="s">
        <v>570</v>
      </c>
      <c r="L3" t="s">
        <v>509</v>
      </c>
      <c r="M3" s="178">
        <v>46086</v>
      </c>
      <c r="P3" t="s">
        <v>6531</v>
      </c>
      <c r="Q3">
        <v>0</v>
      </c>
      <c r="R3" t="s">
        <v>5708</v>
      </c>
    </row>
    <row r="4" spans="1:19">
      <c r="A4" t="s">
        <v>10801</v>
      </c>
      <c r="B4" t="s">
        <v>925</v>
      </c>
      <c r="C4" t="s">
        <v>377</v>
      </c>
      <c r="D4" t="s">
        <v>10780</v>
      </c>
      <c r="E4" t="s">
        <v>9977</v>
      </c>
      <c r="F4" t="s">
        <v>10874</v>
      </c>
      <c r="G4" t="s">
        <v>400</v>
      </c>
      <c r="H4" t="s">
        <v>10875</v>
      </c>
      <c r="I4" t="s">
        <v>9977</v>
      </c>
      <c r="J4" t="b">
        <v>0</v>
      </c>
      <c r="K4" t="s">
        <v>570</v>
      </c>
      <c r="L4" t="s">
        <v>509</v>
      </c>
      <c r="M4" s="178">
        <v>46086</v>
      </c>
      <c r="P4" t="s">
        <v>6531</v>
      </c>
      <c r="Q4">
        <v>0</v>
      </c>
      <c r="R4" t="s">
        <v>5708</v>
      </c>
    </row>
    <row r="5" spans="1:19">
      <c r="A5" t="s">
        <v>10801</v>
      </c>
      <c r="B5" t="s">
        <v>925</v>
      </c>
      <c r="C5" t="s">
        <v>377</v>
      </c>
      <c r="D5" t="s">
        <v>10779</v>
      </c>
      <c r="E5" t="s">
        <v>9977</v>
      </c>
      <c r="F5" t="s">
        <v>10874</v>
      </c>
      <c r="G5" t="s">
        <v>400</v>
      </c>
      <c r="H5" t="s">
        <v>10875</v>
      </c>
      <c r="I5" t="s">
        <v>9977</v>
      </c>
      <c r="J5" t="b">
        <v>0</v>
      </c>
      <c r="K5" t="s">
        <v>570</v>
      </c>
      <c r="L5" t="s">
        <v>509</v>
      </c>
      <c r="M5" s="178">
        <v>46086</v>
      </c>
      <c r="P5" t="s">
        <v>6531</v>
      </c>
      <c r="Q5">
        <v>0</v>
      </c>
      <c r="R5" t="s">
        <v>5708</v>
      </c>
    </row>
    <row r="6" spans="1:19">
      <c r="A6" t="s">
        <v>10801</v>
      </c>
      <c r="B6" t="s">
        <v>925</v>
      </c>
      <c r="C6" t="s">
        <v>377</v>
      </c>
      <c r="D6" t="s">
        <v>10778</v>
      </c>
      <c r="E6" t="s">
        <v>9977</v>
      </c>
      <c r="F6" t="s">
        <v>10874</v>
      </c>
      <c r="G6" t="s">
        <v>400</v>
      </c>
      <c r="H6" t="s">
        <v>10875</v>
      </c>
      <c r="I6" t="s">
        <v>9977</v>
      </c>
      <c r="J6" t="b">
        <v>0</v>
      </c>
      <c r="K6" t="s">
        <v>570</v>
      </c>
      <c r="L6" t="s">
        <v>509</v>
      </c>
      <c r="M6" s="178">
        <v>46086</v>
      </c>
      <c r="P6" t="s">
        <v>6531</v>
      </c>
      <c r="Q6">
        <v>0</v>
      </c>
      <c r="R6" t="s">
        <v>5708</v>
      </c>
    </row>
    <row r="7" spans="1:19">
      <c r="A7" t="s">
        <v>10801</v>
      </c>
      <c r="B7" t="s">
        <v>925</v>
      </c>
      <c r="C7" t="s">
        <v>377</v>
      </c>
      <c r="D7" t="s">
        <v>10777</v>
      </c>
      <c r="E7" t="s">
        <v>9977</v>
      </c>
      <c r="F7" t="s">
        <v>10874</v>
      </c>
      <c r="G7" t="s">
        <v>400</v>
      </c>
      <c r="H7" t="s">
        <v>10875</v>
      </c>
      <c r="I7" t="s">
        <v>9977</v>
      </c>
      <c r="J7" t="b">
        <v>0</v>
      </c>
      <c r="K7" t="s">
        <v>570</v>
      </c>
      <c r="L7" t="s">
        <v>509</v>
      </c>
      <c r="M7" s="178">
        <v>46086</v>
      </c>
      <c r="P7" t="s">
        <v>6531</v>
      </c>
      <c r="Q7">
        <v>0</v>
      </c>
      <c r="R7" t="s">
        <v>5708</v>
      </c>
    </row>
    <row r="8" spans="1:19">
      <c r="A8" t="s">
        <v>10801</v>
      </c>
      <c r="B8" t="s">
        <v>925</v>
      </c>
      <c r="C8" t="s">
        <v>377</v>
      </c>
      <c r="D8" t="s">
        <v>10776</v>
      </c>
      <c r="E8" t="s">
        <v>9977</v>
      </c>
      <c r="F8" t="s">
        <v>10874</v>
      </c>
      <c r="G8" t="s">
        <v>400</v>
      </c>
      <c r="H8" t="s">
        <v>10875</v>
      </c>
      <c r="I8" t="s">
        <v>9977</v>
      </c>
      <c r="J8" t="b">
        <v>0</v>
      </c>
      <c r="K8" t="s">
        <v>570</v>
      </c>
      <c r="L8" t="s">
        <v>509</v>
      </c>
      <c r="M8" s="178">
        <v>46086</v>
      </c>
      <c r="P8" t="s">
        <v>6531</v>
      </c>
      <c r="Q8">
        <v>0</v>
      </c>
      <c r="R8" t="s">
        <v>5708</v>
      </c>
    </row>
    <row r="9" spans="1:19">
      <c r="A9" t="s">
        <v>10801</v>
      </c>
      <c r="B9" t="s">
        <v>925</v>
      </c>
      <c r="C9" t="s">
        <v>377</v>
      </c>
      <c r="D9" t="s">
        <v>10775</v>
      </c>
      <c r="E9" t="s">
        <v>9977</v>
      </c>
      <c r="F9" t="s">
        <v>10005</v>
      </c>
      <c r="G9" t="s">
        <v>400</v>
      </c>
      <c r="H9" t="s">
        <v>10875</v>
      </c>
      <c r="I9" t="s">
        <v>9977</v>
      </c>
      <c r="J9" t="b">
        <v>0</v>
      </c>
      <c r="K9" t="s">
        <v>570</v>
      </c>
      <c r="L9" t="s">
        <v>509</v>
      </c>
      <c r="M9" s="178">
        <v>46086</v>
      </c>
      <c r="P9" t="s">
        <v>6531</v>
      </c>
      <c r="Q9">
        <v>0</v>
      </c>
      <c r="R9" t="s">
        <v>5708</v>
      </c>
    </row>
    <row r="10" spans="1:19">
      <c r="A10" t="s">
        <v>10801</v>
      </c>
      <c r="B10" t="s">
        <v>925</v>
      </c>
      <c r="C10" t="s">
        <v>377</v>
      </c>
      <c r="D10" t="s">
        <v>10773</v>
      </c>
      <c r="E10" t="s">
        <v>9977</v>
      </c>
      <c r="F10" t="s">
        <v>10873</v>
      </c>
      <c r="G10" t="s">
        <v>400</v>
      </c>
      <c r="H10" t="s">
        <v>10875</v>
      </c>
      <c r="I10" t="s">
        <v>9977</v>
      </c>
      <c r="J10" t="b">
        <v>0</v>
      </c>
      <c r="K10" t="s">
        <v>570</v>
      </c>
      <c r="L10" t="s">
        <v>509</v>
      </c>
      <c r="M10" s="178">
        <v>46086</v>
      </c>
      <c r="P10" t="s">
        <v>6531</v>
      </c>
      <c r="Q10">
        <v>0</v>
      </c>
      <c r="R10" t="s">
        <v>5708</v>
      </c>
    </row>
    <row r="11" spans="1:19">
      <c r="A11" t="s">
        <v>10801</v>
      </c>
      <c r="B11" t="s">
        <v>925</v>
      </c>
      <c r="C11" t="s">
        <v>377</v>
      </c>
      <c r="D11" t="s">
        <v>10772</v>
      </c>
      <c r="E11" t="s">
        <v>9977</v>
      </c>
      <c r="F11" t="s">
        <v>10873</v>
      </c>
      <c r="G11" t="s">
        <v>400</v>
      </c>
      <c r="H11" t="s">
        <v>10875</v>
      </c>
      <c r="I11" t="s">
        <v>9977</v>
      </c>
      <c r="J11" t="b">
        <v>0</v>
      </c>
      <c r="K11" t="s">
        <v>570</v>
      </c>
      <c r="L11" t="s">
        <v>509</v>
      </c>
      <c r="M11" s="178">
        <v>46086</v>
      </c>
      <c r="P11" t="s">
        <v>6531</v>
      </c>
      <c r="Q11">
        <v>0</v>
      </c>
      <c r="R11" t="s">
        <v>5708</v>
      </c>
    </row>
    <row r="12" spans="1:19">
      <c r="A12" t="s">
        <v>10801</v>
      </c>
      <c r="B12" t="s">
        <v>925</v>
      </c>
      <c r="C12" t="s">
        <v>377</v>
      </c>
      <c r="D12" t="s">
        <v>10771</v>
      </c>
      <c r="E12" t="s">
        <v>9977</v>
      </c>
      <c r="F12" t="s">
        <v>10873</v>
      </c>
      <c r="G12" t="s">
        <v>400</v>
      </c>
      <c r="H12" t="s">
        <v>10875</v>
      </c>
      <c r="I12" t="s">
        <v>9977</v>
      </c>
      <c r="J12" t="b">
        <v>0</v>
      </c>
      <c r="K12" t="s">
        <v>570</v>
      </c>
      <c r="L12" t="s">
        <v>509</v>
      </c>
      <c r="M12" s="178">
        <v>46086</v>
      </c>
      <c r="P12" t="s">
        <v>6531</v>
      </c>
      <c r="Q12">
        <v>0</v>
      </c>
      <c r="R12" t="s">
        <v>5708</v>
      </c>
    </row>
    <row r="13" spans="1:19">
      <c r="A13" t="s">
        <v>10801</v>
      </c>
      <c r="B13" t="s">
        <v>925</v>
      </c>
      <c r="C13" t="s">
        <v>377</v>
      </c>
      <c r="D13" t="s">
        <v>10770</v>
      </c>
      <c r="E13" t="s">
        <v>9977</v>
      </c>
      <c r="F13" t="s">
        <v>10004</v>
      </c>
      <c r="G13" t="s">
        <v>400</v>
      </c>
      <c r="H13" t="s">
        <v>10875</v>
      </c>
      <c r="I13" t="s">
        <v>9977</v>
      </c>
      <c r="J13" t="b">
        <v>0</v>
      </c>
      <c r="K13" t="s">
        <v>570</v>
      </c>
      <c r="L13" t="s">
        <v>509</v>
      </c>
      <c r="M13" s="178">
        <v>46086</v>
      </c>
      <c r="P13" t="s">
        <v>6531</v>
      </c>
      <c r="Q13">
        <v>0</v>
      </c>
      <c r="R13" t="s">
        <v>5708</v>
      </c>
    </row>
    <row r="14" spans="1:19">
      <c r="A14" t="s">
        <v>10801</v>
      </c>
      <c r="B14" t="s">
        <v>925</v>
      </c>
      <c r="C14" t="s">
        <v>377</v>
      </c>
      <c r="D14" t="s">
        <v>10764</v>
      </c>
      <c r="E14" t="s">
        <v>9977</v>
      </c>
      <c r="F14" t="s">
        <v>10872</v>
      </c>
      <c r="G14" t="s">
        <v>400</v>
      </c>
      <c r="H14" t="s">
        <v>10875</v>
      </c>
      <c r="I14" t="s">
        <v>9977</v>
      </c>
      <c r="J14" t="b">
        <v>0</v>
      </c>
      <c r="K14" t="s">
        <v>570</v>
      </c>
      <c r="L14" t="s">
        <v>509</v>
      </c>
      <c r="M14" s="178">
        <v>46086</v>
      </c>
      <c r="P14" t="s">
        <v>6531</v>
      </c>
      <c r="Q14">
        <v>0</v>
      </c>
      <c r="R14" t="s">
        <v>5708</v>
      </c>
    </row>
    <row r="15" spans="1:19">
      <c r="A15" t="s">
        <v>10801</v>
      </c>
      <c r="B15" t="s">
        <v>925</v>
      </c>
      <c r="C15" t="s">
        <v>377</v>
      </c>
      <c r="D15" t="s">
        <v>10763</v>
      </c>
      <c r="E15" t="s">
        <v>9977</v>
      </c>
      <c r="F15" t="s">
        <v>10872</v>
      </c>
      <c r="G15" t="s">
        <v>400</v>
      </c>
      <c r="H15" t="s">
        <v>10875</v>
      </c>
      <c r="I15" t="s">
        <v>9977</v>
      </c>
      <c r="J15" t="b">
        <v>0</v>
      </c>
      <c r="K15" t="s">
        <v>570</v>
      </c>
      <c r="L15" t="s">
        <v>509</v>
      </c>
      <c r="M15" s="178">
        <v>46086</v>
      </c>
      <c r="P15" t="s">
        <v>6531</v>
      </c>
      <c r="Q15">
        <v>0</v>
      </c>
      <c r="R15" t="s">
        <v>5708</v>
      </c>
    </row>
    <row r="16" spans="1:19">
      <c r="A16" t="s">
        <v>10801</v>
      </c>
      <c r="B16" t="s">
        <v>925</v>
      </c>
      <c r="C16" t="s">
        <v>377</v>
      </c>
      <c r="D16" t="s">
        <v>10762</v>
      </c>
      <c r="E16" t="s">
        <v>9977</v>
      </c>
      <c r="F16" t="s">
        <v>10872</v>
      </c>
      <c r="G16" t="s">
        <v>400</v>
      </c>
      <c r="H16" t="s">
        <v>10875</v>
      </c>
      <c r="I16" t="s">
        <v>9977</v>
      </c>
      <c r="J16" t="b">
        <v>0</v>
      </c>
      <c r="K16" t="s">
        <v>570</v>
      </c>
      <c r="L16" t="s">
        <v>509</v>
      </c>
      <c r="M16" s="178">
        <v>46086</v>
      </c>
      <c r="P16" t="s">
        <v>6531</v>
      </c>
      <c r="Q16">
        <v>0</v>
      </c>
      <c r="R16" t="s">
        <v>5708</v>
      </c>
    </row>
    <row r="17" spans="1:18">
      <c r="A17" t="s">
        <v>10801</v>
      </c>
      <c r="B17" t="s">
        <v>925</v>
      </c>
      <c r="C17" t="s">
        <v>377</v>
      </c>
      <c r="D17" t="s">
        <v>10761</v>
      </c>
      <c r="E17" t="s">
        <v>9977</v>
      </c>
      <c r="F17" t="s">
        <v>10003</v>
      </c>
      <c r="G17" t="s">
        <v>400</v>
      </c>
      <c r="H17" t="s">
        <v>10875</v>
      </c>
      <c r="I17" t="s">
        <v>9977</v>
      </c>
      <c r="J17" t="b">
        <v>0</v>
      </c>
      <c r="K17" t="s">
        <v>570</v>
      </c>
      <c r="L17" t="s">
        <v>509</v>
      </c>
      <c r="M17" s="178">
        <v>46086</v>
      </c>
      <c r="P17" t="s">
        <v>6531</v>
      </c>
      <c r="Q17">
        <v>0</v>
      </c>
      <c r="R17" t="s">
        <v>5708</v>
      </c>
    </row>
    <row r="18" spans="1:18">
      <c r="A18" t="s">
        <v>10801</v>
      </c>
      <c r="B18" t="s">
        <v>925</v>
      </c>
      <c r="C18" t="s">
        <v>377</v>
      </c>
      <c r="D18" t="s">
        <v>10759</v>
      </c>
      <c r="E18" t="s">
        <v>9977</v>
      </c>
      <c r="F18" t="s">
        <v>10002</v>
      </c>
      <c r="G18" t="s">
        <v>400</v>
      </c>
      <c r="H18" t="s">
        <v>10875</v>
      </c>
      <c r="I18" t="s">
        <v>9977</v>
      </c>
      <c r="J18" t="b">
        <v>0</v>
      </c>
      <c r="K18" t="s">
        <v>570</v>
      </c>
      <c r="L18" t="s">
        <v>509</v>
      </c>
      <c r="M18" s="178">
        <v>46086</v>
      </c>
      <c r="P18" t="s">
        <v>6531</v>
      </c>
      <c r="Q18">
        <v>0</v>
      </c>
      <c r="R18" t="s">
        <v>5708</v>
      </c>
    </row>
    <row r="19" spans="1:18">
      <c r="A19" t="s">
        <v>10801</v>
      </c>
      <c r="B19" t="s">
        <v>925</v>
      </c>
      <c r="C19" t="s">
        <v>377</v>
      </c>
      <c r="D19" t="s">
        <v>10743</v>
      </c>
      <c r="E19" t="s">
        <v>10833</v>
      </c>
      <c r="F19" t="s">
        <v>10741</v>
      </c>
      <c r="G19" t="s">
        <v>400</v>
      </c>
      <c r="H19" t="s">
        <v>10875</v>
      </c>
      <c r="I19" t="s">
        <v>10833</v>
      </c>
      <c r="J19" t="b">
        <v>0</v>
      </c>
      <c r="K19" t="s">
        <v>570</v>
      </c>
      <c r="L19" t="s">
        <v>509</v>
      </c>
      <c r="M19" s="178">
        <v>46086</v>
      </c>
      <c r="P19" t="s">
        <v>6531</v>
      </c>
      <c r="Q19">
        <v>0</v>
      </c>
      <c r="R19" t="s">
        <v>5708</v>
      </c>
    </row>
    <row r="20" spans="1:18">
      <c r="A20" t="s">
        <v>10801</v>
      </c>
      <c r="B20" t="s">
        <v>925</v>
      </c>
      <c r="C20" t="s">
        <v>377</v>
      </c>
      <c r="D20" t="s">
        <v>10742</v>
      </c>
      <c r="E20" t="s">
        <v>10833</v>
      </c>
      <c r="F20" t="s">
        <v>10741</v>
      </c>
      <c r="G20" t="s">
        <v>400</v>
      </c>
      <c r="H20" t="s">
        <v>10875</v>
      </c>
      <c r="I20" t="s">
        <v>10833</v>
      </c>
      <c r="J20" t="b">
        <v>0</v>
      </c>
      <c r="K20" t="s">
        <v>570</v>
      </c>
      <c r="L20" t="s">
        <v>509</v>
      </c>
      <c r="M20" s="178">
        <v>46086</v>
      </c>
      <c r="P20" t="s">
        <v>6531</v>
      </c>
      <c r="Q20">
        <v>0</v>
      </c>
      <c r="R20" t="s">
        <v>5708</v>
      </c>
    </row>
    <row r="21" spans="1:18">
      <c r="A21" t="s">
        <v>10801</v>
      </c>
      <c r="B21" t="s">
        <v>925</v>
      </c>
      <c r="C21" t="s">
        <v>377</v>
      </c>
      <c r="D21" t="s">
        <v>10741</v>
      </c>
      <c r="E21" t="s">
        <v>10833</v>
      </c>
      <c r="F21" t="s">
        <v>10871</v>
      </c>
      <c r="G21" t="s">
        <v>400</v>
      </c>
      <c r="H21" t="s">
        <v>10875</v>
      </c>
      <c r="I21" t="s">
        <v>10833</v>
      </c>
      <c r="J21" t="b">
        <v>0</v>
      </c>
      <c r="K21" t="s">
        <v>570</v>
      </c>
      <c r="L21" t="s">
        <v>509</v>
      </c>
      <c r="M21" s="178">
        <v>46086</v>
      </c>
      <c r="P21" t="s">
        <v>6531</v>
      </c>
      <c r="Q21">
        <v>0</v>
      </c>
      <c r="R21" t="s">
        <v>5708</v>
      </c>
    </row>
    <row r="22" spans="1:18">
      <c r="A22" t="s">
        <v>10801</v>
      </c>
      <c r="B22" t="s">
        <v>925</v>
      </c>
      <c r="C22" t="s">
        <v>377</v>
      </c>
      <c r="D22" t="s">
        <v>10738</v>
      </c>
      <c r="E22" t="s">
        <v>9977</v>
      </c>
      <c r="F22" t="s">
        <v>10870</v>
      </c>
      <c r="G22" t="s">
        <v>400</v>
      </c>
      <c r="H22" t="s">
        <v>10875</v>
      </c>
      <c r="I22" t="s">
        <v>9977</v>
      </c>
      <c r="J22" t="b">
        <v>0</v>
      </c>
      <c r="K22" t="s">
        <v>570</v>
      </c>
      <c r="L22" t="s">
        <v>509</v>
      </c>
      <c r="M22" s="178">
        <v>46086</v>
      </c>
      <c r="P22" t="s">
        <v>6531</v>
      </c>
      <c r="Q22">
        <v>0</v>
      </c>
      <c r="R22" t="s">
        <v>5708</v>
      </c>
    </row>
    <row r="23" spans="1:18">
      <c r="A23" t="s">
        <v>10801</v>
      </c>
      <c r="B23" t="s">
        <v>925</v>
      </c>
      <c r="C23" t="s">
        <v>377</v>
      </c>
      <c r="D23" t="s">
        <v>10737</v>
      </c>
      <c r="E23" t="s">
        <v>9977</v>
      </c>
      <c r="F23" t="s">
        <v>10870</v>
      </c>
      <c r="G23" t="s">
        <v>400</v>
      </c>
      <c r="H23" t="s">
        <v>10875</v>
      </c>
      <c r="I23" t="s">
        <v>9977</v>
      </c>
      <c r="J23" t="b">
        <v>0</v>
      </c>
      <c r="K23" t="s">
        <v>570</v>
      </c>
      <c r="L23" t="s">
        <v>509</v>
      </c>
      <c r="M23" s="178">
        <v>46086</v>
      </c>
      <c r="P23" t="s">
        <v>6531</v>
      </c>
      <c r="Q23">
        <v>0</v>
      </c>
      <c r="R23" t="s">
        <v>5708</v>
      </c>
    </row>
    <row r="24" spans="1:18">
      <c r="A24" t="s">
        <v>10801</v>
      </c>
      <c r="B24" t="s">
        <v>925</v>
      </c>
      <c r="C24" t="s">
        <v>377</v>
      </c>
      <c r="D24" t="s">
        <v>10736</v>
      </c>
      <c r="E24" t="s">
        <v>9977</v>
      </c>
      <c r="F24" t="s">
        <v>10870</v>
      </c>
      <c r="G24" t="s">
        <v>400</v>
      </c>
      <c r="H24" t="s">
        <v>10875</v>
      </c>
      <c r="I24" t="s">
        <v>9977</v>
      </c>
      <c r="J24" t="b">
        <v>0</v>
      </c>
      <c r="K24" t="s">
        <v>570</v>
      </c>
      <c r="L24" t="s">
        <v>509</v>
      </c>
      <c r="M24" s="178">
        <v>46086</v>
      </c>
      <c r="P24" t="s">
        <v>6531</v>
      </c>
      <c r="Q24">
        <v>0</v>
      </c>
      <c r="R24" t="s">
        <v>5708</v>
      </c>
    </row>
    <row r="25" spans="1:18">
      <c r="A25" t="s">
        <v>10801</v>
      </c>
      <c r="B25" t="s">
        <v>925</v>
      </c>
      <c r="C25" t="s">
        <v>377</v>
      </c>
      <c r="D25" t="s">
        <v>10735</v>
      </c>
      <c r="E25" t="s">
        <v>9977</v>
      </c>
      <c r="F25" t="s">
        <v>10870</v>
      </c>
      <c r="G25" t="s">
        <v>400</v>
      </c>
      <c r="H25" t="s">
        <v>10875</v>
      </c>
      <c r="I25" t="s">
        <v>9977</v>
      </c>
      <c r="J25" t="b">
        <v>0</v>
      </c>
      <c r="K25" t="s">
        <v>570</v>
      </c>
      <c r="L25" t="s">
        <v>509</v>
      </c>
      <c r="M25" s="178">
        <v>46086</v>
      </c>
      <c r="P25" t="s">
        <v>6531</v>
      </c>
      <c r="Q25">
        <v>0</v>
      </c>
      <c r="R25" t="s">
        <v>5708</v>
      </c>
    </row>
    <row r="26" spans="1:18">
      <c r="A26" t="s">
        <v>10801</v>
      </c>
      <c r="B26" t="s">
        <v>925</v>
      </c>
      <c r="C26" t="s">
        <v>377</v>
      </c>
      <c r="D26" t="s">
        <v>10734</v>
      </c>
      <c r="E26" t="s">
        <v>9977</v>
      </c>
      <c r="F26" t="s">
        <v>10870</v>
      </c>
      <c r="G26" t="s">
        <v>400</v>
      </c>
      <c r="H26" t="s">
        <v>10875</v>
      </c>
      <c r="I26" t="s">
        <v>9977</v>
      </c>
      <c r="J26" t="b">
        <v>0</v>
      </c>
      <c r="K26" t="s">
        <v>570</v>
      </c>
      <c r="L26" t="s">
        <v>509</v>
      </c>
      <c r="M26" s="178">
        <v>46086</v>
      </c>
      <c r="P26" t="s">
        <v>6531</v>
      </c>
      <c r="Q26">
        <v>0</v>
      </c>
      <c r="R26" t="s">
        <v>5708</v>
      </c>
    </row>
    <row r="27" spans="1:18">
      <c r="A27" t="s">
        <v>10801</v>
      </c>
      <c r="B27" t="s">
        <v>925</v>
      </c>
      <c r="C27" t="s">
        <v>377</v>
      </c>
      <c r="D27" t="s">
        <v>10733</v>
      </c>
      <c r="E27" t="s">
        <v>9977</v>
      </c>
      <c r="F27" t="s">
        <v>10870</v>
      </c>
      <c r="G27" t="s">
        <v>400</v>
      </c>
      <c r="H27" t="s">
        <v>10875</v>
      </c>
      <c r="I27" t="s">
        <v>9977</v>
      </c>
      <c r="J27" t="b">
        <v>0</v>
      </c>
      <c r="K27" t="s">
        <v>570</v>
      </c>
      <c r="L27" t="s">
        <v>509</v>
      </c>
      <c r="M27" s="178">
        <v>46086</v>
      </c>
      <c r="P27" t="s">
        <v>6531</v>
      </c>
      <c r="Q27">
        <v>0</v>
      </c>
      <c r="R27" t="s">
        <v>5708</v>
      </c>
    </row>
    <row r="28" spans="1:18">
      <c r="A28" t="s">
        <v>10801</v>
      </c>
      <c r="B28" t="s">
        <v>925</v>
      </c>
      <c r="C28" t="s">
        <v>377</v>
      </c>
      <c r="D28" t="s">
        <v>10732</v>
      </c>
      <c r="E28" t="s">
        <v>9977</v>
      </c>
      <c r="F28" t="s">
        <v>10869</v>
      </c>
      <c r="G28" t="s">
        <v>400</v>
      </c>
      <c r="H28" t="s">
        <v>10875</v>
      </c>
      <c r="I28" t="s">
        <v>9977</v>
      </c>
      <c r="J28" t="b">
        <v>0</v>
      </c>
      <c r="K28" t="s">
        <v>570</v>
      </c>
      <c r="L28" t="s">
        <v>509</v>
      </c>
      <c r="M28" s="178">
        <v>46086</v>
      </c>
      <c r="P28" t="s">
        <v>6531</v>
      </c>
      <c r="Q28">
        <v>0</v>
      </c>
      <c r="R28" t="s">
        <v>5708</v>
      </c>
    </row>
    <row r="29" spans="1:18">
      <c r="A29" t="s">
        <v>10801</v>
      </c>
      <c r="B29" t="s">
        <v>925</v>
      </c>
      <c r="C29" t="s">
        <v>377</v>
      </c>
      <c r="D29" t="s">
        <v>10731</v>
      </c>
      <c r="E29" t="s">
        <v>9977</v>
      </c>
      <c r="F29" t="s">
        <v>10869</v>
      </c>
      <c r="G29" t="s">
        <v>400</v>
      </c>
      <c r="H29" t="s">
        <v>10875</v>
      </c>
      <c r="I29" t="s">
        <v>9977</v>
      </c>
      <c r="J29" t="b">
        <v>0</v>
      </c>
      <c r="K29" t="s">
        <v>570</v>
      </c>
      <c r="L29" t="s">
        <v>509</v>
      </c>
      <c r="M29" s="178">
        <v>46086</v>
      </c>
      <c r="P29" t="s">
        <v>6531</v>
      </c>
      <c r="Q29">
        <v>0</v>
      </c>
      <c r="R29" t="s">
        <v>5708</v>
      </c>
    </row>
    <row r="30" spans="1:18">
      <c r="A30" t="s">
        <v>10801</v>
      </c>
      <c r="B30" t="s">
        <v>925</v>
      </c>
      <c r="C30" t="s">
        <v>377</v>
      </c>
      <c r="D30" t="s">
        <v>10730</v>
      </c>
      <c r="E30" t="s">
        <v>9977</v>
      </c>
      <c r="F30" t="s">
        <v>10869</v>
      </c>
      <c r="G30" t="s">
        <v>400</v>
      </c>
      <c r="H30" t="s">
        <v>10875</v>
      </c>
      <c r="I30" t="s">
        <v>9977</v>
      </c>
      <c r="J30" t="b">
        <v>0</v>
      </c>
      <c r="K30" t="s">
        <v>570</v>
      </c>
      <c r="L30" t="s">
        <v>509</v>
      </c>
      <c r="M30" s="178">
        <v>46086</v>
      </c>
      <c r="P30" t="s">
        <v>6531</v>
      </c>
      <c r="Q30">
        <v>0</v>
      </c>
      <c r="R30" t="s">
        <v>5708</v>
      </c>
    </row>
    <row r="31" spans="1:18">
      <c r="A31" t="s">
        <v>10801</v>
      </c>
      <c r="B31" t="s">
        <v>925</v>
      </c>
      <c r="C31" t="s">
        <v>377</v>
      </c>
      <c r="D31" t="s">
        <v>10729</v>
      </c>
      <c r="E31" t="s">
        <v>9977</v>
      </c>
      <c r="F31" t="s">
        <v>10869</v>
      </c>
      <c r="G31" t="s">
        <v>400</v>
      </c>
      <c r="H31" t="s">
        <v>10875</v>
      </c>
      <c r="I31" t="s">
        <v>9977</v>
      </c>
      <c r="J31" t="b">
        <v>0</v>
      </c>
      <c r="K31" t="s">
        <v>570</v>
      </c>
      <c r="L31" t="s">
        <v>509</v>
      </c>
      <c r="M31" s="178">
        <v>46086</v>
      </c>
      <c r="P31" t="s">
        <v>6531</v>
      </c>
      <c r="Q31">
        <v>0</v>
      </c>
      <c r="R31" t="s">
        <v>5708</v>
      </c>
    </row>
    <row r="32" spans="1:18">
      <c r="A32" t="s">
        <v>10801</v>
      </c>
      <c r="B32" t="s">
        <v>925</v>
      </c>
      <c r="C32" t="s">
        <v>377</v>
      </c>
      <c r="D32" t="s">
        <v>10727</v>
      </c>
      <c r="E32" t="s">
        <v>9977</v>
      </c>
      <c r="F32" t="s">
        <v>10868</v>
      </c>
      <c r="G32" t="s">
        <v>400</v>
      </c>
      <c r="H32" t="s">
        <v>10875</v>
      </c>
      <c r="I32" t="s">
        <v>9977</v>
      </c>
      <c r="J32" t="b">
        <v>0</v>
      </c>
      <c r="K32" t="s">
        <v>570</v>
      </c>
      <c r="L32" t="s">
        <v>509</v>
      </c>
      <c r="M32" s="178">
        <v>46086</v>
      </c>
      <c r="P32" t="s">
        <v>6531</v>
      </c>
      <c r="Q32">
        <v>0</v>
      </c>
      <c r="R32" t="s">
        <v>5708</v>
      </c>
    </row>
    <row r="33" spans="1:18">
      <c r="A33" t="s">
        <v>10801</v>
      </c>
      <c r="B33" t="s">
        <v>925</v>
      </c>
      <c r="C33" t="s">
        <v>377</v>
      </c>
      <c r="D33" t="s">
        <v>10726</v>
      </c>
      <c r="E33" t="s">
        <v>9977</v>
      </c>
      <c r="F33" t="s">
        <v>10868</v>
      </c>
      <c r="G33" t="s">
        <v>400</v>
      </c>
      <c r="H33" t="s">
        <v>10875</v>
      </c>
      <c r="I33" t="s">
        <v>9977</v>
      </c>
      <c r="J33" t="b">
        <v>0</v>
      </c>
      <c r="K33" t="s">
        <v>570</v>
      </c>
      <c r="L33" t="s">
        <v>509</v>
      </c>
      <c r="M33" s="178">
        <v>46086</v>
      </c>
      <c r="P33" t="s">
        <v>6531</v>
      </c>
      <c r="Q33">
        <v>0</v>
      </c>
      <c r="R33" t="s">
        <v>5708</v>
      </c>
    </row>
    <row r="34" spans="1:18">
      <c r="A34" t="s">
        <v>10801</v>
      </c>
      <c r="B34" t="s">
        <v>925</v>
      </c>
      <c r="C34" t="s">
        <v>377</v>
      </c>
      <c r="D34" t="s">
        <v>10725</v>
      </c>
      <c r="E34" t="s">
        <v>9977</v>
      </c>
      <c r="F34" t="s">
        <v>10868</v>
      </c>
      <c r="G34" t="s">
        <v>400</v>
      </c>
      <c r="H34" t="s">
        <v>10875</v>
      </c>
      <c r="I34" t="s">
        <v>9977</v>
      </c>
      <c r="J34" t="b">
        <v>0</v>
      </c>
      <c r="K34" t="s">
        <v>570</v>
      </c>
      <c r="L34" t="s">
        <v>509</v>
      </c>
      <c r="M34" s="178">
        <v>46086</v>
      </c>
      <c r="P34" t="s">
        <v>6531</v>
      </c>
      <c r="Q34">
        <v>0</v>
      </c>
      <c r="R34" t="s">
        <v>5708</v>
      </c>
    </row>
    <row r="35" spans="1:18">
      <c r="A35" t="s">
        <v>10801</v>
      </c>
      <c r="B35" t="s">
        <v>925</v>
      </c>
      <c r="C35" t="s">
        <v>377</v>
      </c>
      <c r="D35" t="s">
        <v>10724</v>
      </c>
      <c r="E35" t="s">
        <v>9977</v>
      </c>
      <c r="F35" t="s">
        <v>10868</v>
      </c>
      <c r="G35" t="s">
        <v>400</v>
      </c>
      <c r="H35" t="s">
        <v>10875</v>
      </c>
      <c r="I35" t="s">
        <v>9977</v>
      </c>
      <c r="J35" t="b">
        <v>0</v>
      </c>
      <c r="K35" t="s">
        <v>570</v>
      </c>
      <c r="L35" t="s">
        <v>509</v>
      </c>
      <c r="M35" s="178">
        <v>46086</v>
      </c>
      <c r="P35" t="s">
        <v>6531</v>
      </c>
      <c r="Q35">
        <v>0</v>
      </c>
      <c r="R35" t="s">
        <v>5708</v>
      </c>
    </row>
    <row r="36" spans="1:18">
      <c r="A36" t="s">
        <v>10801</v>
      </c>
      <c r="B36" t="s">
        <v>925</v>
      </c>
      <c r="C36" t="s">
        <v>377</v>
      </c>
      <c r="D36" t="s">
        <v>10723</v>
      </c>
      <c r="E36" t="s">
        <v>9977</v>
      </c>
      <c r="F36" t="s">
        <v>10867</v>
      </c>
      <c r="G36" t="s">
        <v>400</v>
      </c>
      <c r="H36" t="s">
        <v>10875</v>
      </c>
      <c r="I36" t="s">
        <v>9977</v>
      </c>
      <c r="J36" t="b">
        <v>0</v>
      </c>
      <c r="K36" t="s">
        <v>570</v>
      </c>
      <c r="L36" t="s">
        <v>509</v>
      </c>
      <c r="M36" s="178">
        <v>46086</v>
      </c>
      <c r="P36" t="s">
        <v>6531</v>
      </c>
      <c r="Q36">
        <v>0</v>
      </c>
      <c r="R36" t="s">
        <v>5708</v>
      </c>
    </row>
    <row r="37" spans="1:18">
      <c r="A37" t="s">
        <v>10801</v>
      </c>
      <c r="B37" t="s">
        <v>925</v>
      </c>
      <c r="C37" t="s">
        <v>377</v>
      </c>
      <c r="D37" t="s">
        <v>10722</v>
      </c>
      <c r="E37" t="s">
        <v>9977</v>
      </c>
      <c r="F37" t="s">
        <v>10867</v>
      </c>
      <c r="G37" t="s">
        <v>400</v>
      </c>
      <c r="H37" t="s">
        <v>10875</v>
      </c>
      <c r="I37" t="s">
        <v>9977</v>
      </c>
      <c r="J37" t="b">
        <v>0</v>
      </c>
      <c r="K37" t="s">
        <v>570</v>
      </c>
      <c r="L37" t="s">
        <v>509</v>
      </c>
      <c r="M37" s="178">
        <v>46086</v>
      </c>
      <c r="P37" t="s">
        <v>6531</v>
      </c>
      <c r="Q37">
        <v>0</v>
      </c>
      <c r="R37" t="s">
        <v>5708</v>
      </c>
    </row>
    <row r="38" spans="1:18">
      <c r="A38" t="s">
        <v>10801</v>
      </c>
      <c r="B38" t="s">
        <v>925</v>
      </c>
      <c r="C38" t="s">
        <v>377</v>
      </c>
      <c r="D38" t="s">
        <v>10720</v>
      </c>
      <c r="E38" t="s">
        <v>9977</v>
      </c>
      <c r="F38" t="s">
        <v>10866</v>
      </c>
      <c r="G38" t="s">
        <v>400</v>
      </c>
      <c r="H38" t="s">
        <v>10875</v>
      </c>
      <c r="I38" t="s">
        <v>9977</v>
      </c>
      <c r="J38" t="b">
        <v>0</v>
      </c>
      <c r="K38" t="s">
        <v>570</v>
      </c>
      <c r="L38" t="s">
        <v>509</v>
      </c>
      <c r="M38" s="178">
        <v>46086</v>
      </c>
      <c r="P38" t="s">
        <v>6531</v>
      </c>
      <c r="Q38">
        <v>0</v>
      </c>
      <c r="R38" t="s">
        <v>5708</v>
      </c>
    </row>
    <row r="39" spans="1:18">
      <c r="A39" t="s">
        <v>10801</v>
      </c>
      <c r="B39" t="s">
        <v>925</v>
      </c>
      <c r="C39" t="s">
        <v>377</v>
      </c>
      <c r="D39" t="s">
        <v>10719</v>
      </c>
      <c r="E39" t="s">
        <v>9977</v>
      </c>
      <c r="F39" t="s">
        <v>10866</v>
      </c>
      <c r="G39" t="s">
        <v>400</v>
      </c>
      <c r="H39" t="s">
        <v>10875</v>
      </c>
      <c r="I39" t="s">
        <v>9977</v>
      </c>
      <c r="J39" t="b">
        <v>0</v>
      </c>
      <c r="K39" t="s">
        <v>570</v>
      </c>
      <c r="L39" t="s">
        <v>509</v>
      </c>
      <c r="M39" s="178">
        <v>46086</v>
      </c>
      <c r="P39" t="s">
        <v>6531</v>
      </c>
      <c r="Q39">
        <v>0</v>
      </c>
      <c r="R39" t="s">
        <v>5708</v>
      </c>
    </row>
    <row r="40" spans="1:18">
      <c r="A40" t="s">
        <v>10801</v>
      </c>
      <c r="B40" t="s">
        <v>925</v>
      </c>
      <c r="C40" t="s">
        <v>377</v>
      </c>
      <c r="D40" t="s">
        <v>10713</v>
      </c>
      <c r="E40" t="s">
        <v>10831</v>
      </c>
      <c r="F40" t="s">
        <v>10711</v>
      </c>
      <c r="G40" t="s">
        <v>400</v>
      </c>
      <c r="H40" t="s">
        <v>10875</v>
      </c>
      <c r="I40" t="s">
        <v>10831</v>
      </c>
      <c r="J40" t="b">
        <v>0</v>
      </c>
      <c r="K40" t="s">
        <v>570</v>
      </c>
      <c r="L40" t="s">
        <v>509</v>
      </c>
      <c r="M40" s="178">
        <v>46086</v>
      </c>
      <c r="P40" t="s">
        <v>6531</v>
      </c>
      <c r="Q40">
        <v>0</v>
      </c>
      <c r="R40" t="s">
        <v>5708</v>
      </c>
    </row>
    <row r="41" spans="1:18">
      <c r="A41" t="s">
        <v>10801</v>
      </c>
      <c r="B41" t="s">
        <v>925</v>
      </c>
      <c r="C41" t="s">
        <v>377</v>
      </c>
      <c r="D41" t="s">
        <v>10712</v>
      </c>
      <c r="E41" t="s">
        <v>10831</v>
      </c>
      <c r="F41" t="s">
        <v>10711</v>
      </c>
      <c r="G41" t="s">
        <v>400</v>
      </c>
      <c r="H41" t="s">
        <v>10875</v>
      </c>
      <c r="I41" t="s">
        <v>10831</v>
      </c>
      <c r="J41" t="b">
        <v>0</v>
      </c>
      <c r="K41" t="s">
        <v>570</v>
      </c>
      <c r="L41" t="s">
        <v>509</v>
      </c>
      <c r="M41" s="178">
        <v>46086</v>
      </c>
      <c r="P41" t="s">
        <v>6531</v>
      </c>
      <c r="Q41">
        <v>0</v>
      </c>
      <c r="R41" t="s">
        <v>5708</v>
      </c>
    </row>
    <row r="42" spans="1:18">
      <c r="A42" t="s">
        <v>10801</v>
      </c>
      <c r="B42" t="s">
        <v>925</v>
      </c>
      <c r="C42" t="s">
        <v>377</v>
      </c>
      <c r="D42" t="s">
        <v>10711</v>
      </c>
      <c r="E42" t="s">
        <v>10831</v>
      </c>
      <c r="F42" t="s">
        <v>10865</v>
      </c>
      <c r="G42" t="s">
        <v>400</v>
      </c>
      <c r="H42" t="s">
        <v>10875</v>
      </c>
      <c r="I42" t="s">
        <v>10831</v>
      </c>
      <c r="J42" t="b">
        <v>0</v>
      </c>
      <c r="K42" t="s">
        <v>570</v>
      </c>
      <c r="L42" t="s">
        <v>509</v>
      </c>
      <c r="M42" s="178">
        <v>46086</v>
      </c>
      <c r="P42" t="s">
        <v>6531</v>
      </c>
      <c r="Q42">
        <v>0</v>
      </c>
      <c r="R42" t="s">
        <v>5708</v>
      </c>
    </row>
    <row r="43" spans="1:18">
      <c r="A43" t="s">
        <v>10801</v>
      </c>
      <c r="B43" t="s">
        <v>925</v>
      </c>
      <c r="C43" t="s">
        <v>377</v>
      </c>
      <c r="D43" t="s">
        <v>10697</v>
      </c>
      <c r="E43" t="s">
        <v>10831</v>
      </c>
      <c r="F43" t="s">
        <v>10695</v>
      </c>
      <c r="G43" t="s">
        <v>400</v>
      </c>
      <c r="H43" t="s">
        <v>10875</v>
      </c>
      <c r="I43" t="s">
        <v>10831</v>
      </c>
      <c r="J43" t="b">
        <v>0</v>
      </c>
      <c r="K43" t="s">
        <v>570</v>
      </c>
      <c r="L43" t="s">
        <v>509</v>
      </c>
      <c r="M43" s="178">
        <v>46086</v>
      </c>
      <c r="P43" t="s">
        <v>6531</v>
      </c>
      <c r="Q43">
        <v>0</v>
      </c>
      <c r="R43" t="s">
        <v>5708</v>
      </c>
    </row>
    <row r="44" spans="1:18">
      <c r="A44" t="s">
        <v>10801</v>
      </c>
      <c r="B44" t="s">
        <v>925</v>
      </c>
      <c r="C44" t="s">
        <v>377</v>
      </c>
      <c r="D44" t="s">
        <v>10696</v>
      </c>
      <c r="E44" t="s">
        <v>10831</v>
      </c>
      <c r="F44" t="s">
        <v>10695</v>
      </c>
      <c r="G44" t="s">
        <v>400</v>
      </c>
      <c r="H44" t="s">
        <v>10875</v>
      </c>
      <c r="I44" t="s">
        <v>10831</v>
      </c>
      <c r="J44" t="b">
        <v>0</v>
      </c>
      <c r="K44" t="s">
        <v>570</v>
      </c>
      <c r="L44" t="s">
        <v>509</v>
      </c>
      <c r="M44" s="178">
        <v>46086</v>
      </c>
      <c r="P44" t="s">
        <v>6531</v>
      </c>
      <c r="Q44">
        <v>0</v>
      </c>
      <c r="R44" t="s">
        <v>5708</v>
      </c>
    </row>
    <row r="45" spans="1:18">
      <c r="A45" t="s">
        <v>10801</v>
      </c>
      <c r="B45" t="s">
        <v>925</v>
      </c>
      <c r="C45" t="s">
        <v>377</v>
      </c>
      <c r="D45" t="s">
        <v>10695</v>
      </c>
      <c r="E45" t="s">
        <v>10831</v>
      </c>
      <c r="F45" t="s">
        <v>10864</v>
      </c>
      <c r="G45" t="s">
        <v>400</v>
      </c>
      <c r="H45" t="s">
        <v>10875</v>
      </c>
      <c r="I45" t="s">
        <v>10831</v>
      </c>
      <c r="J45" t="b">
        <v>0</v>
      </c>
      <c r="K45" t="s">
        <v>570</v>
      </c>
      <c r="L45" t="s">
        <v>509</v>
      </c>
      <c r="M45" s="178">
        <v>46086</v>
      </c>
      <c r="P45" t="s">
        <v>6531</v>
      </c>
      <c r="Q45">
        <v>0</v>
      </c>
      <c r="R45" t="s">
        <v>5708</v>
      </c>
    </row>
    <row r="46" spans="1:18">
      <c r="A46" t="s">
        <v>10801</v>
      </c>
      <c r="B46" t="s">
        <v>925</v>
      </c>
      <c r="C46" t="s">
        <v>377</v>
      </c>
      <c r="D46" t="s">
        <v>10694</v>
      </c>
      <c r="E46" t="s">
        <v>10831</v>
      </c>
      <c r="F46" t="s">
        <v>10692</v>
      </c>
      <c r="G46" t="s">
        <v>400</v>
      </c>
      <c r="H46" t="s">
        <v>10875</v>
      </c>
      <c r="I46" t="s">
        <v>10831</v>
      </c>
      <c r="J46" t="b">
        <v>0</v>
      </c>
      <c r="K46" t="s">
        <v>570</v>
      </c>
      <c r="L46" t="s">
        <v>509</v>
      </c>
      <c r="M46" s="178">
        <v>46086</v>
      </c>
      <c r="P46" t="s">
        <v>6531</v>
      </c>
      <c r="Q46">
        <v>0</v>
      </c>
      <c r="R46" t="s">
        <v>5708</v>
      </c>
    </row>
    <row r="47" spans="1:18">
      <c r="A47" t="s">
        <v>10801</v>
      </c>
      <c r="B47" t="s">
        <v>925</v>
      </c>
      <c r="C47" t="s">
        <v>377</v>
      </c>
      <c r="D47" t="s">
        <v>10693</v>
      </c>
      <c r="E47" t="s">
        <v>10831</v>
      </c>
      <c r="F47" t="s">
        <v>10692</v>
      </c>
      <c r="G47" t="s">
        <v>400</v>
      </c>
      <c r="H47" t="s">
        <v>10875</v>
      </c>
      <c r="I47" t="s">
        <v>10831</v>
      </c>
      <c r="J47" t="b">
        <v>0</v>
      </c>
      <c r="K47" t="s">
        <v>570</v>
      </c>
      <c r="L47" t="s">
        <v>509</v>
      </c>
      <c r="M47" s="178">
        <v>46086</v>
      </c>
      <c r="P47" t="s">
        <v>6531</v>
      </c>
      <c r="Q47">
        <v>0</v>
      </c>
      <c r="R47" t="s">
        <v>5708</v>
      </c>
    </row>
    <row r="48" spans="1:18">
      <c r="A48" t="s">
        <v>10801</v>
      </c>
      <c r="B48" t="s">
        <v>925</v>
      </c>
      <c r="C48" t="s">
        <v>377</v>
      </c>
      <c r="D48" t="s">
        <v>10692</v>
      </c>
      <c r="E48" t="s">
        <v>10831</v>
      </c>
      <c r="F48" t="s">
        <v>10864</v>
      </c>
      <c r="G48" t="s">
        <v>400</v>
      </c>
      <c r="H48" t="s">
        <v>10875</v>
      </c>
      <c r="I48" t="s">
        <v>10831</v>
      </c>
      <c r="J48" t="b">
        <v>0</v>
      </c>
      <c r="K48" t="s">
        <v>570</v>
      </c>
      <c r="L48" t="s">
        <v>509</v>
      </c>
      <c r="M48" s="178">
        <v>46086</v>
      </c>
      <c r="P48" t="s">
        <v>6531</v>
      </c>
      <c r="Q48">
        <v>0</v>
      </c>
      <c r="R48" t="s">
        <v>5708</v>
      </c>
    </row>
    <row r="49" spans="1:18">
      <c r="A49" t="s">
        <v>10801</v>
      </c>
      <c r="B49" t="s">
        <v>925</v>
      </c>
      <c r="C49" t="s">
        <v>377</v>
      </c>
      <c r="D49" t="s">
        <v>10691</v>
      </c>
      <c r="E49" t="s">
        <v>10831</v>
      </c>
      <c r="F49" t="s">
        <v>10689</v>
      </c>
      <c r="G49" t="s">
        <v>400</v>
      </c>
      <c r="H49" t="s">
        <v>10875</v>
      </c>
      <c r="I49" t="s">
        <v>10831</v>
      </c>
      <c r="J49" t="b">
        <v>0</v>
      </c>
      <c r="K49" t="s">
        <v>570</v>
      </c>
      <c r="L49" t="s">
        <v>509</v>
      </c>
      <c r="M49" s="178">
        <v>46086</v>
      </c>
      <c r="P49" t="s">
        <v>6531</v>
      </c>
      <c r="Q49">
        <v>0</v>
      </c>
      <c r="R49" t="s">
        <v>5708</v>
      </c>
    </row>
    <row r="50" spans="1:18">
      <c r="A50" t="s">
        <v>10801</v>
      </c>
      <c r="B50" t="s">
        <v>925</v>
      </c>
      <c r="C50" t="s">
        <v>377</v>
      </c>
      <c r="D50" t="s">
        <v>10690</v>
      </c>
      <c r="E50" t="s">
        <v>10831</v>
      </c>
      <c r="F50" t="s">
        <v>10689</v>
      </c>
      <c r="G50" t="s">
        <v>400</v>
      </c>
      <c r="H50" t="s">
        <v>10875</v>
      </c>
      <c r="I50" t="s">
        <v>10831</v>
      </c>
      <c r="J50" t="b">
        <v>0</v>
      </c>
      <c r="K50" t="s">
        <v>570</v>
      </c>
      <c r="L50" t="s">
        <v>509</v>
      </c>
      <c r="M50" s="178">
        <v>46086</v>
      </c>
      <c r="P50" t="s">
        <v>6531</v>
      </c>
      <c r="Q50">
        <v>0</v>
      </c>
      <c r="R50" t="s">
        <v>5708</v>
      </c>
    </row>
    <row r="51" spans="1:18">
      <c r="A51" t="s">
        <v>10801</v>
      </c>
      <c r="B51" t="s">
        <v>925</v>
      </c>
      <c r="C51" t="s">
        <v>377</v>
      </c>
      <c r="D51" t="s">
        <v>10689</v>
      </c>
      <c r="E51" t="s">
        <v>10831</v>
      </c>
      <c r="F51" t="s">
        <v>10864</v>
      </c>
      <c r="G51" t="s">
        <v>400</v>
      </c>
      <c r="H51" t="s">
        <v>10875</v>
      </c>
      <c r="I51" t="s">
        <v>10831</v>
      </c>
      <c r="J51" t="b">
        <v>0</v>
      </c>
      <c r="K51" t="s">
        <v>570</v>
      </c>
      <c r="L51" t="s">
        <v>509</v>
      </c>
      <c r="M51" s="178">
        <v>46086</v>
      </c>
      <c r="P51" t="s">
        <v>6531</v>
      </c>
      <c r="Q51">
        <v>0</v>
      </c>
      <c r="R51" t="s">
        <v>5708</v>
      </c>
    </row>
    <row r="52" spans="1:18">
      <c r="A52" t="s">
        <v>10801</v>
      </c>
      <c r="B52" t="s">
        <v>925</v>
      </c>
      <c r="C52" t="s">
        <v>377</v>
      </c>
      <c r="D52" t="s">
        <v>10688</v>
      </c>
      <c r="E52" t="s">
        <v>10831</v>
      </c>
      <c r="F52" t="s">
        <v>10686</v>
      </c>
      <c r="G52" t="s">
        <v>400</v>
      </c>
      <c r="H52" t="s">
        <v>10875</v>
      </c>
      <c r="I52" t="s">
        <v>10831</v>
      </c>
      <c r="J52" t="b">
        <v>0</v>
      </c>
      <c r="K52" t="s">
        <v>570</v>
      </c>
      <c r="L52" t="s">
        <v>509</v>
      </c>
      <c r="M52" s="178">
        <v>46086</v>
      </c>
      <c r="P52" t="s">
        <v>6531</v>
      </c>
      <c r="Q52">
        <v>0</v>
      </c>
      <c r="R52" t="s">
        <v>5708</v>
      </c>
    </row>
    <row r="53" spans="1:18">
      <c r="A53" t="s">
        <v>10801</v>
      </c>
      <c r="B53" t="s">
        <v>925</v>
      </c>
      <c r="C53" t="s">
        <v>377</v>
      </c>
      <c r="D53" t="s">
        <v>10687</v>
      </c>
      <c r="E53" t="s">
        <v>10831</v>
      </c>
      <c r="F53" t="s">
        <v>10686</v>
      </c>
      <c r="G53" t="s">
        <v>400</v>
      </c>
      <c r="H53" t="s">
        <v>10875</v>
      </c>
      <c r="I53" t="s">
        <v>10831</v>
      </c>
      <c r="J53" t="b">
        <v>0</v>
      </c>
      <c r="K53" t="s">
        <v>570</v>
      </c>
      <c r="L53" t="s">
        <v>509</v>
      </c>
      <c r="M53" s="178">
        <v>46086</v>
      </c>
      <c r="P53" t="s">
        <v>6531</v>
      </c>
      <c r="Q53">
        <v>0</v>
      </c>
      <c r="R53" t="s">
        <v>5708</v>
      </c>
    </row>
    <row r="54" spans="1:18">
      <c r="A54" t="s">
        <v>10801</v>
      </c>
      <c r="B54" t="s">
        <v>925</v>
      </c>
      <c r="C54" t="s">
        <v>377</v>
      </c>
      <c r="D54" t="s">
        <v>10686</v>
      </c>
      <c r="E54" t="s">
        <v>10831</v>
      </c>
      <c r="F54" t="s">
        <v>10864</v>
      </c>
      <c r="G54" t="s">
        <v>400</v>
      </c>
      <c r="H54" t="s">
        <v>10875</v>
      </c>
      <c r="I54" t="s">
        <v>10831</v>
      </c>
      <c r="J54" t="b">
        <v>0</v>
      </c>
      <c r="K54" t="s">
        <v>570</v>
      </c>
      <c r="L54" t="s">
        <v>509</v>
      </c>
      <c r="M54" s="178">
        <v>46086</v>
      </c>
      <c r="P54" t="s">
        <v>6531</v>
      </c>
      <c r="Q54">
        <v>0</v>
      </c>
      <c r="R54" t="s">
        <v>5708</v>
      </c>
    </row>
    <row r="55" spans="1:18">
      <c r="A55" t="s">
        <v>10801</v>
      </c>
      <c r="B55" t="s">
        <v>925</v>
      </c>
      <c r="C55" t="s">
        <v>377</v>
      </c>
      <c r="D55" t="s">
        <v>10667</v>
      </c>
      <c r="E55" t="s">
        <v>10829</v>
      </c>
      <c r="F55" t="s">
        <v>10861</v>
      </c>
      <c r="G55" t="s">
        <v>400</v>
      </c>
      <c r="H55" t="s">
        <v>10875</v>
      </c>
      <c r="I55" t="s">
        <v>10829</v>
      </c>
      <c r="J55" t="b">
        <v>0</v>
      </c>
      <c r="K55" t="s">
        <v>570</v>
      </c>
      <c r="L55" t="s">
        <v>509</v>
      </c>
      <c r="M55" s="178">
        <v>46086</v>
      </c>
      <c r="P55" t="s">
        <v>6531</v>
      </c>
      <c r="Q55">
        <v>0</v>
      </c>
      <c r="R55" t="s">
        <v>5708</v>
      </c>
    </row>
    <row r="56" spans="1:18">
      <c r="A56" t="s">
        <v>10801</v>
      </c>
      <c r="B56" t="s">
        <v>925</v>
      </c>
      <c r="C56" t="s">
        <v>377</v>
      </c>
      <c r="D56" t="s">
        <v>10666</v>
      </c>
      <c r="E56" t="s">
        <v>10829</v>
      </c>
      <c r="F56" t="s">
        <v>10863</v>
      </c>
      <c r="G56" t="s">
        <v>400</v>
      </c>
      <c r="H56" t="s">
        <v>10875</v>
      </c>
      <c r="I56" t="s">
        <v>10829</v>
      </c>
      <c r="J56" t="b">
        <v>0</v>
      </c>
      <c r="K56" t="s">
        <v>570</v>
      </c>
      <c r="L56" t="s">
        <v>509</v>
      </c>
      <c r="M56" s="178">
        <v>46086</v>
      </c>
      <c r="P56" t="s">
        <v>6531</v>
      </c>
      <c r="Q56">
        <v>0</v>
      </c>
      <c r="R56" t="s">
        <v>5708</v>
      </c>
    </row>
    <row r="57" spans="1:18">
      <c r="A57" t="s">
        <v>10801</v>
      </c>
      <c r="B57" t="s">
        <v>925</v>
      </c>
      <c r="C57" t="s">
        <v>377</v>
      </c>
      <c r="D57" t="s">
        <v>10665</v>
      </c>
      <c r="E57" t="s">
        <v>10829</v>
      </c>
      <c r="F57" t="s">
        <v>10863</v>
      </c>
      <c r="G57" t="s">
        <v>400</v>
      </c>
      <c r="H57" t="s">
        <v>10875</v>
      </c>
      <c r="I57" t="s">
        <v>10829</v>
      </c>
      <c r="J57" t="b">
        <v>0</v>
      </c>
      <c r="K57" t="s">
        <v>570</v>
      </c>
      <c r="L57" t="s">
        <v>509</v>
      </c>
      <c r="M57" s="178">
        <v>46086</v>
      </c>
      <c r="P57" t="s">
        <v>6531</v>
      </c>
      <c r="Q57">
        <v>0</v>
      </c>
      <c r="R57" t="s">
        <v>5708</v>
      </c>
    </row>
    <row r="58" spans="1:18">
      <c r="A58" t="s">
        <v>10801</v>
      </c>
      <c r="B58" t="s">
        <v>925</v>
      </c>
      <c r="C58" t="s">
        <v>377</v>
      </c>
      <c r="D58" t="s">
        <v>10664</v>
      </c>
      <c r="E58" t="s">
        <v>10829</v>
      </c>
      <c r="F58" t="s">
        <v>10863</v>
      </c>
      <c r="G58" t="s">
        <v>400</v>
      </c>
      <c r="H58" t="s">
        <v>10875</v>
      </c>
      <c r="I58" t="s">
        <v>10829</v>
      </c>
      <c r="J58" t="b">
        <v>0</v>
      </c>
      <c r="K58" t="s">
        <v>570</v>
      </c>
      <c r="L58" t="s">
        <v>509</v>
      </c>
      <c r="M58" s="178">
        <v>46086</v>
      </c>
      <c r="P58" t="s">
        <v>6531</v>
      </c>
      <c r="Q58">
        <v>0</v>
      </c>
      <c r="R58" t="s">
        <v>5708</v>
      </c>
    </row>
    <row r="59" spans="1:18">
      <c r="A59" t="s">
        <v>10801</v>
      </c>
      <c r="B59" t="s">
        <v>925</v>
      </c>
      <c r="C59" t="s">
        <v>377</v>
      </c>
      <c r="D59" t="s">
        <v>10663</v>
      </c>
      <c r="E59" t="s">
        <v>10829</v>
      </c>
      <c r="F59" t="s">
        <v>10863</v>
      </c>
      <c r="G59" t="s">
        <v>400</v>
      </c>
      <c r="H59" t="s">
        <v>10875</v>
      </c>
      <c r="I59" t="s">
        <v>10829</v>
      </c>
      <c r="J59" t="b">
        <v>0</v>
      </c>
      <c r="K59" t="s">
        <v>570</v>
      </c>
      <c r="L59" t="s">
        <v>509</v>
      </c>
      <c r="M59" s="178">
        <v>46086</v>
      </c>
      <c r="P59" t="s">
        <v>6531</v>
      </c>
      <c r="Q59">
        <v>0</v>
      </c>
      <c r="R59" t="s">
        <v>5708</v>
      </c>
    </row>
    <row r="60" spans="1:18">
      <c r="A60" t="s">
        <v>10801</v>
      </c>
      <c r="B60" t="s">
        <v>925</v>
      </c>
      <c r="C60" t="s">
        <v>377</v>
      </c>
      <c r="D60" t="s">
        <v>10662</v>
      </c>
      <c r="E60" t="s">
        <v>10829</v>
      </c>
      <c r="F60" t="s">
        <v>10862</v>
      </c>
      <c r="G60" t="s">
        <v>400</v>
      </c>
      <c r="H60" t="s">
        <v>10875</v>
      </c>
      <c r="I60" t="s">
        <v>10829</v>
      </c>
      <c r="J60" t="b">
        <v>0</v>
      </c>
      <c r="K60" t="s">
        <v>570</v>
      </c>
      <c r="L60" t="s">
        <v>509</v>
      </c>
      <c r="M60" s="178">
        <v>46086</v>
      </c>
      <c r="P60" t="s">
        <v>6531</v>
      </c>
      <c r="Q60">
        <v>0</v>
      </c>
      <c r="R60" t="s">
        <v>5708</v>
      </c>
    </row>
    <row r="61" spans="1:18">
      <c r="A61" t="s">
        <v>10801</v>
      </c>
      <c r="B61" t="s">
        <v>925</v>
      </c>
      <c r="C61" t="s">
        <v>377</v>
      </c>
      <c r="D61" t="s">
        <v>10659</v>
      </c>
      <c r="E61" t="s">
        <v>10828</v>
      </c>
      <c r="F61" t="s">
        <v>10657</v>
      </c>
      <c r="G61" t="s">
        <v>400</v>
      </c>
      <c r="H61" t="s">
        <v>10875</v>
      </c>
      <c r="I61" t="s">
        <v>10828</v>
      </c>
      <c r="J61" t="b">
        <v>0</v>
      </c>
      <c r="K61" t="s">
        <v>570</v>
      </c>
      <c r="L61" t="s">
        <v>509</v>
      </c>
      <c r="M61" s="178">
        <v>46086</v>
      </c>
      <c r="P61" t="s">
        <v>6531</v>
      </c>
      <c r="Q61">
        <v>0</v>
      </c>
      <c r="R61" t="s">
        <v>5708</v>
      </c>
    </row>
    <row r="62" spans="1:18">
      <c r="A62" t="s">
        <v>10801</v>
      </c>
      <c r="B62" t="s">
        <v>925</v>
      </c>
      <c r="C62" t="s">
        <v>377</v>
      </c>
      <c r="D62" t="s">
        <v>10658</v>
      </c>
      <c r="E62" t="s">
        <v>10828</v>
      </c>
      <c r="F62" t="s">
        <v>10657</v>
      </c>
      <c r="G62" t="s">
        <v>400</v>
      </c>
      <c r="H62" t="s">
        <v>10875</v>
      </c>
      <c r="I62" t="s">
        <v>10828</v>
      </c>
      <c r="J62" t="b">
        <v>0</v>
      </c>
      <c r="K62" t="s">
        <v>570</v>
      </c>
      <c r="L62" t="s">
        <v>509</v>
      </c>
      <c r="M62" s="178">
        <v>46086</v>
      </c>
      <c r="P62" t="s">
        <v>6531</v>
      </c>
      <c r="Q62">
        <v>0</v>
      </c>
      <c r="R62" t="s">
        <v>5708</v>
      </c>
    </row>
    <row r="63" spans="1:18">
      <c r="A63" t="s">
        <v>10801</v>
      </c>
      <c r="B63" t="s">
        <v>925</v>
      </c>
      <c r="C63" t="s">
        <v>377</v>
      </c>
      <c r="D63" t="s">
        <v>10657</v>
      </c>
      <c r="E63" t="s">
        <v>10828</v>
      </c>
      <c r="F63" t="s">
        <v>10860</v>
      </c>
      <c r="G63" t="s">
        <v>400</v>
      </c>
      <c r="H63" t="s">
        <v>10875</v>
      </c>
      <c r="I63" t="s">
        <v>10828</v>
      </c>
      <c r="J63" t="b">
        <v>0</v>
      </c>
      <c r="K63" t="s">
        <v>570</v>
      </c>
      <c r="L63" t="s">
        <v>509</v>
      </c>
      <c r="M63" s="178">
        <v>46086</v>
      </c>
      <c r="P63" t="s">
        <v>6531</v>
      </c>
      <c r="Q63">
        <v>0</v>
      </c>
      <c r="R63" t="s">
        <v>5708</v>
      </c>
    </row>
    <row r="64" spans="1:18">
      <c r="A64" t="s">
        <v>10801</v>
      </c>
      <c r="B64" t="s">
        <v>925</v>
      </c>
      <c r="C64" t="s">
        <v>377</v>
      </c>
      <c r="D64" t="s">
        <v>10656</v>
      </c>
      <c r="E64" t="s">
        <v>10828</v>
      </c>
      <c r="F64" t="s">
        <v>10654</v>
      </c>
      <c r="G64" t="s">
        <v>400</v>
      </c>
      <c r="H64" t="s">
        <v>10875</v>
      </c>
      <c r="I64" t="s">
        <v>10828</v>
      </c>
      <c r="J64" t="b">
        <v>0</v>
      </c>
      <c r="K64" t="s">
        <v>570</v>
      </c>
      <c r="L64" t="s">
        <v>509</v>
      </c>
      <c r="M64" s="178">
        <v>46086</v>
      </c>
      <c r="P64" t="s">
        <v>6531</v>
      </c>
      <c r="Q64">
        <v>0</v>
      </c>
      <c r="R64" t="s">
        <v>5708</v>
      </c>
    </row>
    <row r="65" spans="1:18">
      <c r="A65" t="s">
        <v>10801</v>
      </c>
      <c r="B65" t="s">
        <v>925</v>
      </c>
      <c r="C65" t="s">
        <v>377</v>
      </c>
      <c r="D65" t="s">
        <v>10655</v>
      </c>
      <c r="E65" t="s">
        <v>10828</v>
      </c>
      <c r="F65" t="s">
        <v>10654</v>
      </c>
      <c r="G65" t="s">
        <v>400</v>
      </c>
      <c r="H65" t="s">
        <v>10875</v>
      </c>
      <c r="I65" t="s">
        <v>10828</v>
      </c>
      <c r="J65" t="b">
        <v>0</v>
      </c>
      <c r="K65" t="s">
        <v>570</v>
      </c>
      <c r="L65" t="s">
        <v>509</v>
      </c>
      <c r="M65" s="178">
        <v>46086</v>
      </c>
      <c r="P65" t="s">
        <v>6531</v>
      </c>
      <c r="Q65">
        <v>0</v>
      </c>
      <c r="R65" t="s">
        <v>5708</v>
      </c>
    </row>
    <row r="66" spans="1:18">
      <c r="A66" t="s">
        <v>10801</v>
      </c>
      <c r="B66" t="s">
        <v>925</v>
      </c>
      <c r="C66" t="s">
        <v>377</v>
      </c>
      <c r="D66" t="s">
        <v>10654</v>
      </c>
      <c r="E66" t="s">
        <v>10828</v>
      </c>
      <c r="F66" t="s">
        <v>10860</v>
      </c>
      <c r="G66" t="s">
        <v>400</v>
      </c>
      <c r="H66" t="s">
        <v>10875</v>
      </c>
      <c r="I66" t="s">
        <v>10828</v>
      </c>
      <c r="J66" t="b">
        <v>0</v>
      </c>
      <c r="K66" t="s">
        <v>570</v>
      </c>
      <c r="L66" t="s">
        <v>509</v>
      </c>
      <c r="M66" s="178">
        <v>46086</v>
      </c>
      <c r="P66" t="s">
        <v>6531</v>
      </c>
      <c r="Q66">
        <v>0</v>
      </c>
      <c r="R66" t="s">
        <v>5708</v>
      </c>
    </row>
    <row r="67" spans="1:18">
      <c r="A67" t="s">
        <v>10801</v>
      </c>
      <c r="B67" t="s">
        <v>925</v>
      </c>
      <c r="C67" t="s">
        <v>377</v>
      </c>
      <c r="D67" t="s">
        <v>10653</v>
      </c>
      <c r="E67" t="s">
        <v>10828</v>
      </c>
      <c r="F67" t="s">
        <v>10651</v>
      </c>
      <c r="G67" t="s">
        <v>400</v>
      </c>
      <c r="H67" t="s">
        <v>10875</v>
      </c>
      <c r="I67" t="s">
        <v>10828</v>
      </c>
      <c r="J67" t="b">
        <v>0</v>
      </c>
      <c r="K67" t="s">
        <v>570</v>
      </c>
      <c r="L67" t="s">
        <v>509</v>
      </c>
      <c r="M67" s="178">
        <v>46086</v>
      </c>
      <c r="P67" t="s">
        <v>6531</v>
      </c>
      <c r="Q67">
        <v>0</v>
      </c>
      <c r="R67" t="s">
        <v>5708</v>
      </c>
    </row>
    <row r="68" spans="1:18">
      <c r="A68" t="s">
        <v>10801</v>
      </c>
      <c r="B68" t="s">
        <v>925</v>
      </c>
      <c r="C68" t="s">
        <v>377</v>
      </c>
      <c r="D68" t="s">
        <v>10652</v>
      </c>
      <c r="E68" t="s">
        <v>10828</v>
      </c>
      <c r="F68" t="s">
        <v>10651</v>
      </c>
      <c r="G68" t="s">
        <v>400</v>
      </c>
      <c r="H68" t="s">
        <v>10875</v>
      </c>
      <c r="I68" t="s">
        <v>10828</v>
      </c>
      <c r="J68" t="b">
        <v>0</v>
      </c>
      <c r="K68" t="s">
        <v>570</v>
      </c>
      <c r="L68" t="s">
        <v>509</v>
      </c>
      <c r="M68" s="178">
        <v>46086</v>
      </c>
      <c r="P68" t="s">
        <v>6531</v>
      </c>
      <c r="Q68">
        <v>0</v>
      </c>
      <c r="R68" t="s">
        <v>5708</v>
      </c>
    </row>
    <row r="69" spans="1:18">
      <c r="A69" t="s">
        <v>10801</v>
      </c>
      <c r="B69" t="s">
        <v>925</v>
      </c>
      <c r="C69" t="s">
        <v>377</v>
      </c>
      <c r="D69" t="s">
        <v>10651</v>
      </c>
      <c r="E69" t="s">
        <v>10828</v>
      </c>
      <c r="F69" t="s">
        <v>10860</v>
      </c>
      <c r="G69" t="s">
        <v>400</v>
      </c>
      <c r="H69" t="s">
        <v>10875</v>
      </c>
      <c r="I69" t="s">
        <v>10828</v>
      </c>
      <c r="J69" t="b">
        <v>0</v>
      </c>
      <c r="K69" t="s">
        <v>570</v>
      </c>
      <c r="L69" t="s">
        <v>509</v>
      </c>
      <c r="M69" s="178">
        <v>46086</v>
      </c>
      <c r="P69" t="s">
        <v>6531</v>
      </c>
      <c r="Q69">
        <v>0</v>
      </c>
      <c r="R69" t="s">
        <v>5708</v>
      </c>
    </row>
    <row r="70" spans="1:18">
      <c r="A70" t="s">
        <v>10801</v>
      </c>
      <c r="B70" t="s">
        <v>925</v>
      </c>
      <c r="C70" t="s">
        <v>377</v>
      </c>
      <c r="D70" t="s">
        <v>10650</v>
      </c>
      <c r="E70" t="s">
        <v>10828</v>
      </c>
      <c r="F70" t="s">
        <v>10648</v>
      </c>
      <c r="G70" t="s">
        <v>400</v>
      </c>
      <c r="H70" t="s">
        <v>10875</v>
      </c>
      <c r="I70" t="s">
        <v>10828</v>
      </c>
      <c r="J70" t="b">
        <v>0</v>
      </c>
      <c r="K70" t="s">
        <v>570</v>
      </c>
      <c r="L70" t="s">
        <v>509</v>
      </c>
      <c r="M70" s="178">
        <v>46086</v>
      </c>
      <c r="P70" t="s">
        <v>6531</v>
      </c>
      <c r="Q70">
        <v>0</v>
      </c>
      <c r="R70" t="s">
        <v>5708</v>
      </c>
    </row>
    <row r="71" spans="1:18">
      <c r="A71" t="s">
        <v>10801</v>
      </c>
      <c r="B71" t="s">
        <v>925</v>
      </c>
      <c r="C71" t="s">
        <v>377</v>
      </c>
      <c r="D71" t="s">
        <v>10649</v>
      </c>
      <c r="E71" t="s">
        <v>10828</v>
      </c>
      <c r="F71" t="s">
        <v>10648</v>
      </c>
      <c r="G71" t="s">
        <v>400</v>
      </c>
      <c r="H71" t="s">
        <v>10875</v>
      </c>
      <c r="I71" t="s">
        <v>10828</v>
      </c>
      <c r="J71" t="b">
        <v>0</v>
      </c>
      <c r="K71" t="s">
        <v>570</v>
      </c>
      <c r="L71" t="s">
        <v>509</v>
      </c>
      <c r="M71" s="178">
        <v>46086</v>
      </c>
      <c r="P71" t="s">
        <v>6531</v>
      </c>
      <c r="Q71">
        <v>0</v>
      </c>
      <c r="R71" t="s">
        <v>5708</v>
      </c>
    </row>
    <row r="72" spans="1:18">
      <c r="A72" t="s">
        <v>10801</v>
      </c>
      <c r="B72" t="s">
        <v>925</v>
      </c>
      <c r="C72" t="s">
        <v>377</v>
      </c>
      <c r="D72" t="s">
        <v>10648</v>
      </c>
      <c r="E72" t="s">
        <v>10828</v>
      </c>
      <c r="F72" t="s">
        <v>10860</v>
      </c>
      <c r="G72" t="s">
        <v>400</v>
      </c>
      <c r="H72" t="s">
        <v>10875</v>
      </c>
      <c r="I72" t="s">
        <v>10828</v>
      </c>
      <c r="J72" t="b">
        <v>0</v>
      </c>
      <c r="K72" t="s">
        <v>570</v>
      </c>
      <c r="L72" t="s">
        <v>509</v>
      </c>
      <c r="M72" s="178">
        <v>46086</v>
      </c>
      <c r="P72" t="s">
        <v>6531</v>
      </c>
      <c r="Q72">
        <v>0</v>
      </c>
      <c r="R72" t="s">
        <v>5708</v>
      </c>
    </row>
    <row r="73" spans="1:18">
      <c r="A73" t="s">
        <v>10801</v>
      </c>
      <c r="B73" t="s">
        <v>925</v>
      </c>
      <c r="C73" t="s">
        <v>377</v>
      </c>
      <c r="D73" t="s">
        <v>10647</v>
      </c>
      <c r="E73" t="s">
        <v>10828</v>
      </c>
      <c r="F73" t="s">
        <v>10645</v>
      </c>
      <c r="G73" t="s">
        <v>400</v>
      </c>
      <c r="H73" t="s">
        <v>10875</v>
      </c>
      <c r="I73" t="s">
        <v>10828</v>
      </c>
      <c r="J73" t="b">
        <v>0</v>
      </c>
      <c r="K73" t="s">
        <v>570</v>
      </c>
      <c r="L73" t="s">
        <v>509</v>
      </c>
      <c r="M73" s="178">
        <v>46086</v>
      </c>
      <c r="P73" t="s">
        <v>6531</v>
      </c>
      <c r="Q73">
        <v>0</v>
      </c>
      <c r="R73" t="s">
        <v>5708</v>
      </c>
    </row>
    <row r="74" spans="1:18">
      <c r="A74" t="s">
        <v>10801</v>
      </c>
      <c r="B74" t="s">
        <v>925</v>
      </c>
      <c r="C74" t="s">
        <v>377</v>
      </c>
      <c r="D74" t="s">
        <v>10646</v>
      </c>
      <c r="E74" t="s">
        <v>10828</v>
      </c>
      <c r="F74" t="s">
        <v>10645</v>
      </c>
      <c r="G74" t="s">
        <v>400</v>
      </c>
      <c r="H74" t="s">
        <v>10875</v>
      </c>
      <c r="I74" t="s">
        <v>10828</v>
      </c>
      <c r="J74" t="b">
        <v>0</v>
      </c>
      <c r="K74" t="s">
        <v>570</v>
      </c>
      <c r="L74" t="s">
        <v>509</v>
      </c>
      <c r="M74" s="178">
        <v>46086</v>
      </c>
      <c r="P74" t="s">
        <v>6531</v>
      </c>
      <c r="Q74">
        <v>0</v>
      </c>
      <c r="R74" t="s">
        <v>5708</v>
      </c>
    </row>
    <row r="75" spans="1:18">
      <c r="A75" t="s">
        <v>10801</v>
      </c>
      <c r="B75" t="s">
        <v>925</v>
      </c>
      <c r="C75" t="s">
        <v>377</v>
      </c>
      <c r="D75" t="s">
        <v>10645</v>
      </c>
      <c r="E75" t="s">
        <v>10828</v>
      </c>
      <c r="F75" t="s">
        <v>10860</v>
      </c>
      <c r="G75" t="s">
        <v>400</v>
      </c>
      <c r="H75" t="s">
        <v>10875</v>
      </c>
      <c r="I75" t="s">
        <v>10828</v>
      </c>
      <c r="J75" t="b">
        <v>0</v>
      </c>
      <c r="K75" t="s">
        <v>570</v>
      </c>
      <c r="L75" t="s">
        <v>509</v>
      </c>
      <c r="M75" s="178">
        <v>46086</v>
      </c>
      <c r="P75" t="s">
        <v>6531</v>
      </c>
      <c r="Q75">
        <v>0</v>
      </c>
      <c r="R75" t="s">
        <v>5708</v>
      </c>
    </row>
    <row r="76" spans="1:18">
      <c r="A76" t="s">
        <v>10801</v>
      </c>
      <c r="B76" t="s">
        <v>925</v>
      </c>
      <c r="C76" t="s">
        <v>377</v>
      </c>
      <c r="D76" t="s">
        <v>10635</v>
      </c>
      <c r="E76" t="s">
        <v>10828</v>
      </c>
      <c r="F76" t="s">
        <v>10633</v>
      </c>
      <c r="G76" t="s">
        <v>400</v>
      </c>
      <c r="H76" t="s">
        <v>10875</v>
      </c>
      <c r="I76" t="s">
        <v>10828</v>
      </c>
      <c r="J76" t="b">
        <v>0</v>
      </c>
      <c r="K76" t="s">
        <v>570</v>
      </c>
      <c r="L76" t="s">
        <v>509</v>
      </c>
      <c r="M76" s="178">
        <v>46086</v>
      </c>
      <c r="P76" t="s">
        <v>6531</v>
      </c>
      <c r="Q76">
        <v>0</v>
      </c>
      <c r="R76" t="s">
        <v>5708</v>
      </c>
    </row>
    <row r="77" spans="1:18">
      <c r="A77" t="s">
        <v>10801</v>
      </c>
      <c r="B77" t="s">
        <v>925</v>
      </c>
      <c r="C77" t="s">
        <v>377</v>
      </c>
      <c r="D77" t="s">
        <v>10634</v>
      </c>
      <c r="E77" t="s">
        <v>10828</v>
      </c>
      <c r="F77" t="s">
        <v>10633</v>
      </c>
      <c r="G77" t="s">
        <v>400</v>
      </c>
      <c r="H77" t="s">
        <v>10875</v>
      </c>
      <c r="I77" t="s">
        <v>10828</v>
      </c>
      <c r="J77" t="b">
        <v>0</v>
      </c>
      <c r="K77" t="s">
        <v>570</v>
      </c>
      <c r="L77" t="s">
        <v>509</v>
      </c>
      <c r="M77" s="178">
        <v>46086</v>
      </c>
      <c r="P77" t="s">
        <v>6531</v>
      </c>
      <c r="Q77">
        <v>0</v>
      </c>
      <c r="R77" t="s">
        <v>5708</v>
      </c>
    </row>
    <row r="78" spans="1:18">
      <c r="A78" t="s">
        <v>10801</v>
      </c>
      <c r="B78" t="s">
        <v>925</v>
      </c>
      <c r="C78" t="s">
        <v>377</v>
      </c>
      <c r="D78" t="s">
        <v>10633</v>
      </c>
      <c r="E78" t="s">
        <v>10828</v>
      </c>
      <c r="F78" t="s">
        <v>10859</v>
      </c>
      <c r="G78" t="s">
        <v>400</v>
      </c>
      <c r="H78" t="s">
        <v>10875</v>
      </c>
      <c r="I78" t="s">
        <v>10828</v>
      </c>
      <c r="J78" t="b">
        <v>0</v>
      </c>
      <c r="K78" t="s">
        <v>570</v>
      </c>
      <c r="L78" t="s">
        <v>509</v>
      </c>
      <c r="M78" s="178">
        <v>46086</v>
      </c>
      <c r="P78" t="s">
        <v>6531</v>
      </c>
      <c r="Q78">
        <v>0</v>
      </c>
      <c r="R78" t="s">
        <v>5708</v>
      </c>
    </row>
    <row r="79" spans="1:18">
      <c r="A79" t="s">
        <v>10801</v>
      </c>
      <c r="B79" t="s">
        <v>925</v>
      </c>
      <c r="C79" t="s">
        <v>377</v>
      </c>
      <c r="D79" t="s">
        <v>10605</v>
      </c>
      <c r="E79" t="s">
        <v>9977</v>
      </c>
      <c r="F79" t="s">
        <v>10858</v>
      </c>
      <c r="G79" t="s">
        <v>400</v>
      </c>
      <c r="H79" t="s">
        <v>10875</v>
      </c>
      <c r="I79" t="s">
        <v>9977</v>
      </c>
      <c r="J79" t="b">
        <v>0</v>
      </c>
      <c r="K79" t="s">
        <v>570</v>
      </c>
      <c r="L79" t="s">
        <v>509</v>
      </c>
      <c r="M79" s="178">
        <v>46086</v>
      </c>
      <c r="P79" t="s">
        <v>6531</v>
      </c>
      <c r="Q79">
        <v>0</v>
      </c>
      <c r="R79" t="s">
        <v>5708</v>
      </c>
    </row>
    <row r="80" spans="1:18">
      <c r="A80" t="s">
        <v>10801</v>
      </c>
      <c r="B80" t="s">
        <v>925</v>
      </c>
      <c r="C80" t="s">
        <v>377</v>
      </c>
      <c r="D80" t="s">
        <v>10603</v>
      </c>
      <c r="E80" t="s">
        <v>9977</v>
      </c>
      <c r="F80" t="s">
        <v>10857</v>
      </c>
      <c r="G80" t="s">
        <v>400</v>
      </c>
      <c r="H80" t="s">
        <v>10875</v>
      </c>
      <c r="I80" t="s">
        <v>9977</v>
      </c>
      <c r="J80" t="b">
        <v>0</v>
      </c>
      <c r="K80" t="s">
        <v>570</v>
      </c>
      <c r="L80" t="s">
        <v>509</v>
      </c>
      <c r="M80" s="178">
        <v>46086</v>
      </c>
      <c r="P80" t="s">
        <v>6531</v>
      </c>
      <c r="Q80">
        <v>0</v>
      </c>
      <c r="R80" t="s">
        <v>5708</v>
      </c>
    </row>
    <row r="81" spans="1:18">
      <c r="A81" t="s">
        <v>10801</v>
      </c>
      <c r="B81" t="s">
        <v>925</v>
      </c>
      <c r="C81" t="s">
        <v>377</v>
      </c>
      <c r="D81" t="s">
        <v>10602</v>
      </c>
      <c r="E81" t="s">
        <v>9977</v>
      </c>
      <c r="F81" t="s">
        <v>10857</v>
      </c>
      <c r="G81" t="s">
        <v>400</v>
      </c>
      <c r="H81" t="s">
        <v>10875</v>
      </c>
      <c r="I81" t="s">
        <v>9977</v>
      </c>
      <c r="J81" t="b">
        <v>0</v>
      </c>
      <c r="K81" t="s">
        <v>570</v>
      </c>
      <c r="L81" t="s">
        <v>509</v>
      </c>
      <c r="M81" s="178">
        <v>46086</v>
      </c>
      <c r="P81" t="s">
        <v>6531</v>
      </c>
      <c r="Q81">
        <v>0</v>
      </c>
      <c r="R81" t="s">
        <v>5708</v>
      </c>
    </row>
    <row r="82" spans="1:18">
      <c r="A82" t="s">
        <v>10801</v>
      </c>
      <c r="B82" t="s">
        <v>925</v>
      </c>
      <c r="C82" t="s">
        <v>377</v>
      </c>
      <c r="D82" t="s">
        <v>10601</v>
      </c>
      <c r="E82" t="s">
        <v>9977</v>
      </c>
      <c r="F82" t="s">
        <v>10857</v>
      </c>
      <c r="G82" t="s">
        <v>400</v>
      </c>
      <c r="H82" t="s">
        <v>10875</v>
      </c>
      <c r="I82" t="s">
        <v>9977</v>
      </c>
      <c r="J82" t="b">
        <v>0</v>
      </c>
      <c r="K82" t="s">
        <v>570</v>
      </c>
      <c r="L82" t="s">
        <v>509</v>
      </c>
      <c r="M82" s="178">
        <v>46086</v>
      </c>
      <c r="P82" t="s">
        <v>6531</v>
      </c>
      <c r="Q82">
        <v>0</v>
      </c>
      <c r="R82" t="s">
        <v>5708</v>
      </c>
    </row>
    <row r="83" spans="1:18">
      <c r="A83" t="s">
        <v>10801</v>
      </c>
      <c r="B83" t="s">
        <v>925</v>
      </c>
      <c r="C83" t="s">
        <v>377</v>
      </c>
      <c r="D83" t="s">
        <v>10600</v>
      </c>
      <c r="E83" t="s">
        <v>9977</v>
      </c>
      <c r="F83" t="s">
        <v>10857</v>
      </c>
      <c r="G83" t="s">
        <v>400</v>
      </c>
      <c r="H83" t="s">
        <v>10875</v>
      </c>
      <c r="I83" t="s">
        <v>9977</v>
      </c>
      <c r="J83" t="b">
        <v>0</v>
      </c>
      <c r="K83" t="s">
        <v>570</v>
      </c>
      <c r="L83" t="s">
        <v>509</v>
      </c>
      <c r="M83" s="178">
        <v>46086</v>
      </c>
      <c r="P83" t="s">
        <v>6531</v>
      </c>
      <c r="Q83">
        <v>0</v>
      </c>
      <c r="R83" t="s">
        <v>5708</v>
      </c>
    </row>
    <row r="84" spans="1:18">
      <c r="A84" t="s">
        <v>10801</v>
      </c>
      <c r="B84" t="s">
        <v>925</v>
      </c>
      <c r="C84" t="s">
        <v>377</v>
      </c>
      <c r="D84" t="s">
        <v>10599</v>
      </c>
      <c r="E84" t="s">
        <v>9977</v>
      </c>
      <c r="F84" t="s">
        <v>10857</v>
      </c>
      <c r="G84" t="s">
        <v>400</v>
      </c>
      <c r="H84" t="s">
        <v>10875</v>
      </c>
      <c r="I84" t="s">
        <v>9977</v>
      </c>
      <c r="J84" t="b">
        <v>0</v>
      </c>
      <c r="K84" t="s">
        <v>570</v>
      </c>
      <c r="L84" t="s">
        <v>509</v>
      </c>
      <c r="M84" s="178">
        <v>46086</v>
      </c>
      <c r="P84" t="s">
        <v>6531</v>
      </c>
      <c r="Q84">
        <v>0</v>
      </c>
      <c r="R84" t="s">
        <v>5708</v>
      </c>
    </row>
    <row r="85" spans="1:18">
      <c r="A85" t="s">
        <v>10801</v>
      </c>
      <c r="B85" t="s">
        <v>925</v>
      </c>
      <c r="C85" t="s">
        <v>377</v>
      </c>
      <c r="D85" t="s">
        <v>10598</v>
      </c>
      <c r="E85" t="s">
        <v>9977</v>
      </c>
      <c r="F85" t="s">
        <v>10856</v>
      </c>
      <c r="G85" t="s">
        <v>400</v>
      </c>
      <c r="H85" t="s">
        <v>10875</v>
      </c>
      <c r="I85" t="s">
        <v>9977</v>
      </c>
      <c r="J85" t="b">
        <v>0</v>
      </c>
      <c r="K85" t="s">
        <v>570</v>
      </c>
      <c r="L85" t="s">
        <v>509</v>
      </c>
      <c r="M85" s="178">
        <v>46086</v>
      </c>
      <c r="P85" t="s">
        <v>6531</v>
      </c>
      <c r="Q85">
        <v>0</v>
      </c>
      <c r="R85" t="s">
        <v>5708</v>
      </c>
    </row>
    <row r="86" spans="1:18">
      <c r="A86" t="s">
        <v>10801</v>
      </c>
      <c r="B86" t="s">
        <v>925</v>
      </c>
      <c r="C86" t="s">
        <v>377</v>
      </c>
      <c r="D86" t="s">
        <v>10596</v>
      </c>
      <c r="E86" t="s">
        <v>9977</v>
      </c>
      <c r="F86" t="s">
        <v>10855</v>
      </c>
      <c r="G86" t="s">
        <v>400</v>
      </c>
      <c r="H86" t="s">
        <v>10875</v>
      </c>
      <c r="I86" t="s">
        <v>9977</v>
      </c>
      <c r="J86" t="b">
        <v>0</v>
      </c>
      <c r="K86" t="s">
        <v>570</v>
      </c>
      <c r="L86" t="s">
        <v>509</v>
      </c>
      <c r="M86" s="178">
        <v>46086</v>
      </c>
      <c r="P86" t="s">
        <v>6531</v>
      </c>
      <c r="Q86">
        <v>0</v>
      </c>
      <c r="R86" t="s">
        <v>5708</v>
      </c>
    </row>
    <row r="87" spans="1:18">
      <c r="A87" t="s">
        <v>10801</v>
      </c>
      <c r="B87" t="s">
        <v>925</v>
      </c>
      <c r="C87" t="s">
        <v>377</v>
      </c>
      <c r="D87" t="s">
        <v>10595</v>
      </c>
      <c r="E87" t="s">
        <v>9977</v>
      </c>
      <c r="F87" t="s">
        <v>10855</v>
      </c>
      <c r="G87" t="s">
        <v>400</v>
      </c>
      <c r="H87" t="s">
        <v>10875</v>
      </c>
      <c r="I87" t="s">
        <v>9977</v>
      </c>
      <c r="J87" t="b">
        <v>0</v>
      </c>
      <c r="K87" t="s">
        <v>570</v>
      </c>
      <c r="L87" t="s">
        <v>509</v>
      </c>
      <c r="M87" s="178">
        <v>46086</v>
      </c>
      <c r="P87" t="s">
        <v>6531</v>
      </c>
      <c r="Q87">
        <v>0</v>
      </c>
      <c r="R87" t="s">
        <v>5708</v>
      </c>
    </row>
    <row r="88" spans="1:18">
      <c r="A88" t="s">
        <v>10801</v>
      </c>
      <c r="B88" t="s">
        <v>925</v>
      </c>
      <c r="C88" t="s">
        <v>377</v>
      </c>
      <c r="D88" t="s">
        <v>10594</v>
      </c>
      <c r="E88" t="s">
        <v>9977</v>
      </c>
      <c r="F88" t="s">
        <v>10854</v>
      </c>
      <c r="G88" t="s">
        <v>400</v>
      </c>
      <c r="H88" t="s">
        <v>10875</v>
      </c>
      <c r="I88" t="s">
        <v>9977</v>
      </c>
      <c r="J88" t="b">
        <v>0</v>
      </c>
      <c r="K88" t="s">
        <v>570</v>
      </c>
      <c r="L88" t="s">
        <v>509</v>
      </c>
      <c r="M88" s="178">
        <v>46086</v>
      </c>
      <c r="P88" t="s">
        <v>6531</v>
      </c>
      <c r="Q88">
        <v>0</v>
      </c>
      <c r="R88" t="s">
        <v>5708</v>
      </c>
    </row>
    <row r="89" spans="1:18">
      <c r="A89" t="s">
        <v>10801</v>
      </c>
      <c r="B89" t="s">
        <v>925</v>
      </c>
      <c r="C89" t="s">
        <v>377</v>
      </c>
      <c r="D89" t="s">
        <v>10593</v>
      </c>
      <c r="E89" t="s">
        <v>9977</v>
      </c>
      <c r="F89" t="s">
        <v>10854</v>
      </c>
      <c r="G89" t="s">
        <v>400</v>
      </c>
      <c r="H89" t="s">
        <v>10875</v>
      </c>
      <c r="I89" t="s">
        <v>9977</v>
      </c>
      <c r="J89" t="b">
        <v>0</v>
      </c>
      <c r="K89" t="s">
        <v>570</v>
      </c>
      <c r="L89" t="s">
        <v>509</v>
      </c>
      <c r="M89" s="178">
        <v>46086</v>
      </c>
      <c r="P89" t="s">
        <v>6531</v>
      </c>
      <c r="Q89">
        <v>0</v>
      </c>
      <c r="R89" t="s">
        <v>5708</v>
      </c>
    </row>
    <row r="90" spans="1:18">
      <c r="A90" t="s">
        <v>10801</v>
      </c>
      <c r="B90" t="s">
        <v>925</v>
      </c>
      <c r="C90" t="s">
        <v>377</v>
      </c>
      <c r="D90" t="s">
        <v>10592</v>
      </c>
      <c r="E90" t="s">
        <v>9977</v>
      </c>
      <c r="F90" t="s">
        <v>10854</v>
      </c>
      <c r="G90" t="s">
        <v>400</v>
      </c>
      <c r="H90" t="s">
        <v>10875</v>
      </c>
      <c r="I90" t="s">
        <v>9977</v>
      </c>
      <c r="J90" t="b">
        <v>0</v>
      </c>
      <c r="K90" t="s">
        <v>570</v>
      </c>
      <c r="L90" t="s">
        <v>509</v>
      </c>
      <c r="M90" s="178">
        <v>46086</v>
      </c>
      <c r="P90" t="s">
        <v>6531</v>
      </c>
      <c r="Q90">
        <v>0</v>
      </c>
      <c r="R90" t="s">
        <v>5708</v>
      </c>
    </row>
    <row r="91" spans="1:18">
      <c r="A91" t="s">
        <v>10801</v>
      </c>
      <c r="B91" t="s">
        <v>925</v>
      </c>
      <c r="C91" t="s">
        <v>377</v>
      </c>
      <c r="D91" t="s">
        <v>10591</v>
      </c>
      <c r="E91" t="s">
        <v>9977</v>
      </c>
      <c r="F91" t="s">
        <v>10854</v>
      </c>
      <c r="G91" t="s">
        <v>400</v>
      </c>
      <c r="H91" t="s">
        <v>10875</v>
      </c>
      <c r="I91" t="s">
        <v>9977</v>
      </c>
      <c r="J91" t="b">
        <v>0</v>
      </c>
      <c r="K91" t="s">
        <v>570</v>
      </c>
      <c r="L91" t="s">
        <v>509</v>
      </c>
      <c r="M91" s="178">
        <v>46086</v>
      </c>
      <c r="P91" t="s">
        <v>6531</v>
      </c>
      <c r="Q91">
        <v>0</v>
      </c>
      <c r="R91" t="s">
        <v>5708</v>
      </c>
    </row>
    <row r="92" spans="1:18">
      <c r="A92" t="s">
        <v>10801</v>
      </c>
      <c r="B92" t="s">
        <v>925</v>
      </c>
      <c r="C92" t="s">
        <v>377</v>
      </c>
      <c r="D92" t="s">
        <v>10589</v>
      </c>
      <c r="E92" t="s">
        <v>9977</v>
      </c>
      <c r="F92" t="s">
        <v>10853</v>
      </c>
      <c r="G92" t="s">
        <v>400</v>
      </c>
      <c r="H92" t="s">
        <v>10875</v>
      </c>
      <c r="I92" t="s">
        <v>9977</v>
      </c>
      <c r="J92" t="b">
        <v>0</v>
      </c>
      <c r="K92" t="s">
        <v>570</v>
      </c>
      <c r="L92" t="s">
        <v>509</v>
      </c>
      <c r="M92" s="178">
        <v>46086</v>
      </c>
      <c r="P92" t="s">
        <v>6531</v>
      </c>
      <c r="Q92">
        <v>0</v>
      </c>
      <c r="R92" t="s">
        <v>5708</v>
      </c>
    </row>
    <row r="93" spans="1:18">
      <c r="A93" t="s">
        <v>10801</v>
      </c>
      <c r="B93" t="s">
        <v>925</v>
      </c>
      <c r="C93" t="s">
        <v>377</v>
      </c>
      <c r="D93" t="s">
        <v>10588</v>
      </c>
      <c r="E93" t="s">
        <v>9977</v>
      </c>
      <c r="F93" t="s">
        <v>10853</v>
      </c>
      <c r="G93" t="s">
        <v>400</v>
      </c>
      <c r="H93" t="s">
        <v>10875</v>
      </c>
      <c r="I93" t="s">
        <v>9977</v>
      </c>
      <c r="J93" t="b">
        <v>0</v>
      </c>
      <c r="K93" t="s">
        <v>570</v>
      </c>
      <c r="L93" t="s">
        <v>509</v>
      </c>
      <c r="M93" s="178">
        <v>46086</v>
      </c>
      <c r="P93" t="s">
        <v>6531</v>
      </c>
      <c r="Q93">
        <v>0</v>
      </c>
      <c r="R93" t="s">
        <v>5708</v>
      </c>
    </row>
    <row r="94" spans="1:18">
      <c r="A94" t="s">
        <v>10801</v>
      </c>
      <c r="B94" t="s">
        <v>925</v>
      </c>
      <c r="C94" t="s">
        <v>377</v>
      </c>
      <c r="D94" t="s">
        <v>10587</v>
      </c>
      <c r="E94" t="s">
        <v>9977</v>
      </c>
      <c r="F94" t="s">
        <v>10853</v>
      </c>
      <c r="G94" t="s">
        <v>400</v>
      </c>
      <c r="H94" t="s">
        <v>10875</v>
      </c>
      <c r="I94" t="s">
        <v>9977</v>
      </c>
      <c r="J94" t="b">
        <v>0</v>
      </c>
      <c r="K94" t="s">
        <v>570</v>
      </c>
      <c r="L94" t="s">
        <v>509</v>
      </c>
      <c r="M94" s="178">
        <v>46086</v>
      </c>
      <c r="P94" t="s">
        <v>6531</v>
      </c>
      <c r="Q94">
        <v>0</v>
      </c>
      <c r="R94" t="s">
        <v>5708</v>
      </c>
    </row>
    <row r="95" spans="1:18">
      <c r="A95" t="s">
        <v>10801</v>
      </c>
      <c r="B95" t="s">
        <v>925</v>
      </c>
      <c r="C95" t="s">
        <v>377</v>
      </c>
      <c r="D95" t="s">
        <v>10586</v>
      </c>
      <c r="E95" t="s">
        <v>9977</v>
      </c>
      <c r="F95" t="s">
        <v>10853</v>
      </c>
      <c r="G95" t="s">
        <v>400</v>
      </c>
      <c r="H95" t="s">
        <v>10875</v>
      </c>
      <c r="I95" t="s">
        <v>9977</v>
      </c>
      <c r="J95" t="b">
        <v>0</v>
      </c>
      <c r="K95" t="s">
        <v>570</v>
      </c>
      <c r="L95" t="s">
        <v>509</v>
      </c>
      <c r="M95" s="178">
        <v>46086</v>
      </c>
      <c r="P95" t="s">
        <v>6531</v>
      </c>
      <c r="Q95">
        <v>0</v>
      </c>
      <c r="R95" t="s">
        <v>5708</v>
      </c>
    </row>
    <row r="96" spans="1:18">
      <c r="A96" t="s">
        <v>10801</v>
      </c>
      <c r="B96" t="s">
        <v>925</v>
      </c>
      <c r="C96" t="s">
        <v>377</v>
      </c>
      <c r="D96" t="s">
        <v>10585</v>
      </c>
      <c r="E96" t="s">
        <v>9977</v>
      </c>
      <c r="F96" t="s">
        <v>10853</v>
      </c>
      <c r="G96" t="s">
        <v>400</v>
      </c>
      <c r="H96" t="s">
        <v>10875</v>
      </c>
      <c r="I96" t="s">
        <v>9977</v>
      </c>
      <c r="J96" t="b">
        <v>0</v>
      </c>
      <c r="K96" t="s">
        <v>570</v>
      </c>
      <c r="L96" t="s">
        <v>509</v>
      </c>
      <c r="M96" s="178">
        <v>46086</v>
      </c>
      <c r="P96" t="s">
        <v>6531</v>
      </c>
      <c r="Q96">
        <v>0</v>
      </c>
      <c r="R96" t="s">
        <v>5708</v>
      </c>
    </row>
    <row r="97" spans="1:18">
      <c r="A97" t="s">
        <v>10801</v>
      </c>
      <c r="B97" t="s">
        <v>925</v>
      </c>
      <c r="C97" t="s">
        <v>377</v>
      </c>
      <c r="D97" t="s">
        <v>10584</v>
      </c>
      <c r="E97" t="s">
        <v>9977</v>
      </c>
      <c r="F97" t="s">
        <v>10853</v>
      </c>
      <c r="G97" t="s">
        <v>400</v>
      </c>
      <c r="H97" t="s">
        <v>10875</v>
      </c>
      <c r="I97" t="s">
        <v>9977</v>
      </c>
      <c r="J97" t="b">
        <v>0</v>
      </c>
      <c r="K97" t="s">
        <v>570</v>
      </c>
      <c r="L97" t="s">
        <v>509</v>
      </c>
      <c r="M97" s="178">
        <v>46086</v>
      </c>
      <c r="P97" t="s">
        <v>6531</v>
      </c>
      <c r="Q97">
        <v>0</v>
      </c>
      <c r="R97" t="s">
        <v>5708</v>
      </c>
    </row>
    <row r="98" spans="1:18">
      <c r="A98" t="s">
        <v>10801</v>
      </c>
      <c r="B98" t="s">
        <v>925</v>
      </c>
      <c r="C98" t="s">
        <v>377</v>
      </c>
      <c r="D98" t="s">
        <v>10583</v>
      </c>
      <c r="E98" t="s">
        <v>9977</v>
      </c>
      <c r="F98" t="s">
        <v>10853</v>
      </c>
      <c r="G98" t="s">
        <v>400</v>
      </c>
      <c r="H98" t="s">
        <v>10875</v>
      </c>
      <c r="I98" t="s">
        <v>9977</v>
      </c>
      <c r="J98" t="b">
        <v>0</v>
      </c>
      <c r="K98" t="s">
        <v>570</v>
      </c>
      <c r="L98" t="s">
        <v>509</v>
      </c>
      <c r="M98" s="178">
        <v>46086</v>
      </c>
      <c r="P98" t="s">
        <v>6531</v>
      </c>
      <c r="Q98">
        <v>0</v>
      </c>
      <c r="R98" t="s">
        <v>5708</v>
      </c>
    </row>
    <row r="99" spans="1:18">
      <c r="A99" t="s">
        <v>10801</v>
      </c>
      <c r="B99" t="s">
        <v>925</v>
      </c>
      <c r="C99" t="s">
        <v>377</v>
      </c>
      <c r="D99" t="s">
        <v>10582</v>
      </c>
      <c r="E99" t="s">
        <v>9977</v>
      </c>
      <c r="F99" t="s">
        <v>10852</v>
      </c>
      <c r="G99" t="s">
        <v>400</v>
      </c>
      <c r="H99" t="s">
        <v>10875</v>
      </c>
      <c r="I99" t="s">
        <v>9977</v>
      </c>
      <c r="J99" t="b">
        <v>0</v>
      </c>
      <c r="K99" t="s">
        <v>570</v>
      </c>
      <c r="L99" t="s">
        <v>509</v>
      </c>
      <c r="M99" s="178">
        <v>46086</v>
      </c>
      <c r="P99" t="s">
        <v>6531</v>
      </c>
      <c r="Q99">
        <v>0</v>
      </c>
      <c r="R99" t="s">
        <v>5708</v>
      </c>
    </row>
    <row r="100" spans="1:18">
      <c r="A100" t="s">
        <v>10801</v>
      </c>
      <c r="B100" t="s">
        <v>925</v>
      </c>
      <c r="C100" t="s">
        <v>377</v>
      </c>
      <c r="D100" t="s">
        <v>10581</v>
      </c>
      <c r="E100" t="s">
        <v>9977</v>
      </c>
      <c r="F100" t="s">
        <v>10852</v>
      </c>
      <c r="G100" t="s">
        <v>400</v>
      </c>
      <c r="H100" t="s">
        <v>10875</v>
      </c>
      <c r="I100" t="s">
        <v>9977</v>
      </c>
      <c r="J100" t="b">
        <v>0</v>
      </c>
      <c r="K100" t="s">
        <v>570</v>
      </c>
      <c r="L100" t="s">
        <v>509</v>
      </c>
      <c r="M100" s="178">
        <v>46086</v>
      </c>
      <c r="P100" t="s">
        <v>6531</v>
      </c>
      <c r="Q100">
        <v>0</v>
      </c>
      <c r="R100" t="s">
        <v>5708</v>
      </c>
    </row>
    <row r="101" spans="1:18">
      <c r="A101" t="s">
        <v>10801</v>
      </c>
      <c r="B101" t="s">
        <v>925</v>
      </c>
      <c r="C101" t="s">
        <v>377</v>
      </c>
      <c r="D101" t="s">
        <v>10580</v>
      </c>
      <c r="E101" t="s">
        <v>9977</v>
      </c>
      <c r="F101" t="s">
        <v>10852</v>
      </c>
      <c r="G101" t="s">
        <v>400</v>
      </c>
      <c r="H101" t="s">
        <v>10875</v>
      </c>
      <c r="I101" t="s">
        <v>9977</v>
      </c>
      <c r="J101" t="b">
        <v>0</v>
      </c>
      <c r="K101" t="s">
        <v>570</v>
      </c>
      <c r="L101" t="s">
        <v>509</v>
      </c>
      <c r="M101" s="178">
        <v>46086</v>
      </c>
      <c r="P101" t="s">
        <v>6531</v>
      </c>
      <c r="Q101">
        <v>0</v>
      </c>
      <c r="R101" t="s">
        <v>5708</v>
      </c>
    </row>
    <row r="102" spans="1:18">
      <c r="A102" t="s">
        <v>10801</v>
      </c>
      <c r="B102" t="s">
        <v>925</v>
      </c>
      <c r="C102" t="s">
        <v>377</v>
      </c>
      <c r="D102" t="s">
        <v>10579</v>
      </c>
      <c r="E102" t="s">
        <v>9977</v>
      </c>
      <c r="F102" t="s">
        <v>10851</v>
      </c>
      <c r="G102" t="s">
        <v>400</v>
      </c>
      <c r="H102" t="s">
        <v>10875</v>
      </c>
      <c r="I102" t="s">
        <v>9977</v>
      </c>
      <c r="J102" t="b">
        <v>0</v>
      </c>
      <c r="K102" t="s">
        <v>570</v>
      </c>
      <c r="L102" t="s">
        <v>509</v>
      </c>
      <c r="M102" s="178">
        <v>46086</v>
      </c>
      <c r="P102" t="s">
        <v>6531</v>
      </c>
      <c r="Q102">
        <v>0</v>
      </c>
      <c r="R102" t="s">
        <v>5708</v>
      </c>
    </row>
    <row r="103" spans="1:18">
      <c r="A103" t="s">
        <v>10801</v>
      </c>
      <c r="B103" t="s">
        <v>925</v>
      </c>
      <c r="C103" t="s">
        <v>377</v>
      </c>
      <c r="D103" t="s">
        <v>10577</v>
      </c>
      <c r="E103" t="s">
        <v>9977</v>
      </c>
      <c r="F103" t="s">
        <v>10850</v>
      </c>
      <c r="G103" t="s">
        <v>400</v>
      </c>
      <c r="H103" t="s">
        <v>10875</v>
      </c>
      <c r="I103" t="s">
        <v>9977</v>
      </c>
      <c r="J103" t="b">
        <v>0</v>
      </c>
      <c r="K103" t="s">
        <v>570</v>
      </c>
      <c r="L103" t="s">
        <v>509</v>
      </c>
      <c r="M103" s="178">
        <v>46086</v>
      </c>
      <c r="P103" t="s">
        <v>6531</v>
      </c>
      <c r="Q103">
        <v>0</v>
      </c>
      <c r="R103" t="s">
        <v>5708</v>
      </c>
    </row>
    <row r="104" spans="1:18">
      <c r="A104" t="s">
        <v>10801</v>
      </c>
      <c r="B104" t="s">
        <v>925</v>
      </c>
      <c r="C104" t="s">
        <v>377</v>
      </c>
      <c r="D104" t="s">
        <v>10576</v>
      </c>
      <c r="E104" t="s">
        <v>9977</v>
      </c>
      <c r="F104" t="s">
        <v>10850</v>
      </c>
      <c r="G104" t="s">
        <v>400</v>
      </c>
      <c r="H104" t="s">
        <v>10875</v>
      </c>
      <c r="I104" t="s">
        <v>9977</v>
      </c>
      <c r="J104" t="b">
        <v>0</v>
      </c>
      <c r="K104" t="s">
        <v>570</v>
      </c>
      <c r="L104" t="s">
        <v>509</v>
      </c>
      <c r="M104" s="178">
        <v>46086</v>
      </c>
      <c r="P104" t="s">
        <v>6531</v>
      </c>
      <c r="Q104">
        <v>0</v>
      </c>
      <c r="R104" t="s">
        <v>5708</v>
      </c>
    </row>
    <row r="105" spans="1:18">
      <c r="A105" t="s">
        <v>10801</v>
      </c>
      <c r="B105" t="s">
        <v>925</v>
      </c>
      <c r="C105" t="s">
        <v>377</v>
      </c>
      <c r="D105" t="s">
        <v>10575</v>
      </c>
      <c r="E105" t="s">
        <v>9977</v>
      </c>
      <c r="F105" t="s">
        <v>10850</v>
      </c>
      <c r="G105" t="s">
        <v>400</v>
      </c>
      <c r="H105" t="s">
        <v>10875</v>
      </c>
      <c r="I105" t="s">
        <v>9977</v>
      </c>
      <c r="J105" t="b">
        <v>0</v>
      </c>
      <c r="K105" t="s">
        <v>570</v>
      </c>
      <c r="L105" t="s">
        <v>509</v>
      </c>
      <c r="M105" s="178">
        <v>46086</v>
      </c>
      <c r="P105" t="s">
        <v>6531</v>
      </c>
      <c r="Q105">
        <v>0</v>
      </c>
      <c r="R105" t="s">
        <v>5708</v>
      </c>
    </row>
    <row r="106" spans="1:18">
      <c r="A106" t="s">
        <v>10801</v>
      </c>
      <c r="B106" t="s">
        <v>925</v>
      </c>
      <c r="C106" t="s">
        <v>377</v>
      </c>
      <c r="D106" t="s">
        <v>10574</v>
      </c>
      <c r="E106" t="s">
        <v>9977</v>
      </c>
      <c r="F106" t="s">
        <v>10850</v>
      </c>
      <c r="G106" t="s">
        <v>400</v>
      </c>
      <c r="H106" t="s">
        <v>10875</v>
      </c>
      <c r="I106" t="s">
        <v>9977</v>
      </c>
      <c r="J106" t="b">
        <v>0</v>
      </c>
      <c r="K106" t="s">
        <v>570</v>
      </c>
      <c r="L106" t="s">
        <v>509</v>
      </c>
      <c r="M106" s="178">
        <v>46086</v>
      </c>
      <c r="P106" t="s">
        <v>6531</v>
      </c>
      <c r="Q106">
        <v>0</v>
      </c>
      <c r="R106" t="s">
        <v>5708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B18" sqref="B1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92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93">
        <v>305</v>
      </c>
      <c r="C5"/>
      <c r="D5"/>
      <c r="E5"/>
    </row>
    <row r="6" spans="1:6">
      <c r="A6" s="111" t="s">
        <v>10511</v>
      </c>
      <c r="B6" s="193">
        <v>30</v>
      </c>
      <c r="C6" s="126"/>
      <c r="D6" s="124"/>
      <c r="E6" s="124"/>
    </row>
    <row r="7" spans="1:6">
      <c r="A7" s="112" t="s">
        <v>370</v>
      </c>
      <c r="B7" s="193">
        <v>2</v>
      </c>
      <c r="C7"/>
      <c r="D7"/>
      <c r="E7"/>
    </row>
    <row r="8" spans="1:6">
      <c r="A8" s="112" t="s">
        <v>375</v>
      </c>
      <c r="B8" s="193">
        <v>28</v>
      </c>
      <c r="C8" s="56"/>
      <c r="D8" s="124"/>
      <c r="E8" s="124"/>
    </row>
    <row r="9" spans="1:6">
      <c r="A9" s="111" t="s">
        <v>10539</v>
      </c>
      <c r="B9" s="193">
        <v>1</v>
      </c>
      <c r="C9"/>
      <c r="D9"/>
    </row>
    <row r="10" spans="1:6">
      <c r="A10" s="112" t="s">
        <v>375</v>
      </c>
      <c r="B10" s="193">
        <v>1</v>
      </c>
      <c r="C10" s="53"/>
      <c r="D10" s="124"/>
      <c r="E10" s="124"/>
    </row>
    <row r="11" spans="1:6">
      <c r="A11" s="111" t="s">
        <v>10541</v>
      </c>
      <c r="B11" s="193">
        <v>18</v>
      </c>
      <c r="C11"/>
      <c r="D11"/>
    </row>
    <row r="12" spans="1:6">
      <c r="A12" s="112" t="s">
        <v>370</v>
      </c>
      <c r="B12" s="193">
        <v>18</v>
      </c>
      <c r="C12" s="126"/>
      <c r="D12"/>
    </row>
    <row r="13" spans="1:6">
      <c r="A13" s="111" t="s">
        <v>10562</v>
      </c>
      <c r="B13" s="193">
        <v>1</v>
      </c>
      <c r="C13"/>
      <c r="D13"/>
    </row>
    <row r="14" spans="1:6">
      <c r="A14" s="112" t="s">
        <v>370</v>
      </c>
      <c r="B14" s="193">
        <v>1</v>
      </c>
      <c r="C14" s="126"/>
      <c r="D14"/>
    </row>
    <row r="15" spans="1:6">
      <c r="A15" s="111" t="s">
        <v>10801</v>
      </c>
      <c r="B15" s="193">
        <v>255</v>
      </c>
      <c r="C15"/>
      <c r="D15" s="124"/>
      <c r="E15" s="124"/>
    </row>
    <row r="16" spans="1:6">
      <c r="A16" s="112" t="s">
        <v>369</v>
      </c>
      <c r="B16" s="193">
        <v>8</v>
      </c>
      <c r="C16"/>
      <c r="D16"/>
    </row>
    <row r="17" spans="1:5">
      <c r="A17" s="112" t="s">
        <v>370</v>
      </c>
      <c r="B17" s="193">
        <v>26</v>
      </c>
      <c r="C17"/>
      <c r="D17" s="124"/>
      <c r="E17" s="124"/>
    </row>
    <row r="18" spans="1:5">
      <c r="A18" s="112" t="s">
        <v>377</v>
      </c>
      <c r="B18" s="193">
        <v>105</v>
      </c>
      <c r="C18" s="126"/>
      <c r="D18"/>
    </row>
    <row r="19" spans="1:5">
      <c r="A19" s="112" t="s">
        <v>375</v>
      </c>
      <c r="B19" s="193">
        <v>116</v>
      </c>
      <c r="C19" s="47"/>
      <c r="D19"/>
    </row>
    <row r="20" spans="1:5">
      <c r="A20" s="17" t="s">
        <v>10510</v>
      </c>
      <c r="B20" s="193">
        <v>4</v>
      </c>
      <c r="C20" s="126"/>
    </row>
    <row r="21" spans="1:5" ht="17.25" customHeight="1">
      <c r="A21" s="111" t="s">
        <v>10415</v>
      </c>
      <c r="B21" s="193">
        <v>4</v>
      </c>
    </row>
    <row r="22" spans="1:5">
      <c r="A22" s="112" t="s">
        <v>369</v>
      </c>
      <c r="B22" s="193">
        <v>2</v>
      </c>
    </row>
    <row r="23" spans="1:5">
      <c r="A23" s="112" t="s">
        <v>404</v>
      </c>
      <c r="B23" s="193">
        <v>2</v>
      </c>
    </row>
    <row r="24" spans="1:5">
      <c r="A24" s="17" t="s">
        <v>381</v>
      </c>
      <c r="B24" s="193">
        <v>309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86"/>
  <sheetViews>
    <sheetView topLeftCell="A1455" workbookViewId="0">
      <selection activeCell="C1485" sqref="C1485:C148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8595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8597</v>
      </c>
      <c r="B1444">
        <v>14</v>
      </c>
      <c r="C1444" s="184" t="s">
        <v>4</v>
      </c>
    </row>
    <row r="1445" spans="1:3">
      <c r="A1445" t="s">
        <v>8720</v>
      </c>
      <c r="B1445">
        <v>1</v>
      </c>
      <c r="C1445" s="184" t="s">
        <v>4</v>
      </c>
    </row>
    <row r="1446" spans="1:3">
      <c r="A1446" t="s">
        <v>8723</v>
      </c>
      <c r="B1446">
        <v>11</v>
      </c>
      <c r="C1446" s="184" t="s">
        <v>4</v>
      </c>
    </row>
    <row r="1447" spans="1:3">
      <c r="A1447" t="s">
        <v>9888</v>
      </c>
      <c r="B1447">
        <v>1</v>
      </c>
      <c r="C1447" s="184" t="s">
        <v>4</v>
      </c>
    </row>
    <row r="1448" spans="1:3">
      <c r="A1448" t="s">
        <v>9892</v>
      </c>
      <c r="B1448">
        <v>2</v>
      </c>
      <c r="C1448" s="184" t="s">
        <v>4</v>
      </c>
    </row>
    <row r="1449" spans="1:3">
      <c r="A1449" t="s">
        <v>9899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  <row r="1451" spans="1:3">
      <c r="A1451" t="s">
        <v>8644</v>
      </c>
      <c r="B1451">
        <v>61</v>
      </c>
      <c r="C1451" s="185" t="s">
        <v>4</v>
      </c>
    </row>
    <row r="1452" spans="1:3">
      <c r="A1452" t="s">
        <v>8719</v>
      </c>
      <c r="B1452">
        <v>7</v>
      </c>
      <c r="C1452" s="185" t="s">
        <v>4</v>
      </c>
    </row>
    <row r="1453" spans="1:3">
      <c r="A1453" t="s">
        <v>8725</v>
      </c>
      <c r="B1453">
        <v>113</v>
      </c>
      <c r="C1453" s="185" t="s">
        <v>4</v>
      </c>
    </row>
    <row r="1454" spans="1:3">
      <c r="A1454" t="s">
        <v>8862</v>
      </c>
      <c r="B1454">
        <v>44</v>
      </c>
      <c r="C1454" s="185" t="s">
        <v>4</v>
      </c>
    </row>
    <row r="1455" spans="1:3">
      <c r="A1455" t="s">
        <v>8958</v>
      </c>
      <c r="B1455">
        <v>41</v>
      </c>
      <c r="C1455" s="185" t="s">
        <v>4</v>
      </c>
    </row>
    <row r="1456" spans="1:3">
      <c r="A1456" t="s">
        <v>8959</v>
      </c>
      <c r="B1456">
        <v>31</v>
      </c>
      <c r="C1456" s="185" t="s">
        <v>4</v>
      </c>
    </row>
    <row r="1457" spans="1:3">
      <c r="A1457" t="s">
        <v>9912</v>
      </c>
      <c r="B1457">
        <v>2</v>
      </c>
      <c r="C1457" s="185" t="s">
        <v>4</v>
      </c>
    </row>
    <row r="1458" spans="1:3">
      <c r="A1458" t="s">
        <v>9915</v>
      </c>
      <c r="B1458">
        <v>2</v>
      </c>
      <c r="C1458" s="185" t="s">
        <v>4</v>
      </c>
    </row>
    <row r="1459" spans="1:3">
      <c r="A1459" t="s">
        <v>9919</v>
      </c>
      <c r="B1459">
        <v>1</v>
      </c>
      <c r="C1459" s="185" t="s">
        <v>4</v>
      </c>
    </row>
    <row r="1460" spans="1:3">
      <c r="A1460" t="s">
        <v>9922</v>
      </c>
      <c r="B1460">
        <v>6</v>
      </c>
      <c r="C1460" s="185" t="s">
        <v>4</v>
      </c>
    </row>
    <row r="1461" spans="1:3">
      <c r="A1461" t="s">
        <v>9929</v>
      </c>
      <c r="B1461">
        <v>1</v>
      </c>
      <c r="C1461" s="185" t="s">
        <v>4</v>
      </c>
    </row>
    <row r="1462" spans="1:3">
      <c r="A1462" t="s">
        <v>9933</v>
      </c>
      <c r="B1462">
        <v>2</v>
      </c>
      <c r="C1462" s="185" t="s">
        <v>4</v>
      </c>
    </row>
    <row r="1463" spans="1:3">
      <c r="A1463" t="s">
        <v>9901</v>
      </c>
      <c r="B1463">
        <v>9</v>
      </c>
      <c r="C1463" s="185" t="s">
        <v>4</v>
      </c>
    </row>
    <row r="1464" spans="1:3">
      <c r="A1464" t="s">
        <v>9887</v>
      </c>
      <c r="B1464">
        <v>860</v>
      </c>
      <c r="C1464" s="185" t="s">
        <v>4</v>
      </c>
    </row>
    <row r="1465" spans="1:3">
      <c r="A1465" s="185" t="s">
        <v>8577</v>
      </c>
      <c r="B1465">
        <v>64</v>
      </c>
      <c r="C1465" t="s">
        <v>4</v>
      </c>
    </row>
    <row r="1466" spans="1:3">
      <c r="A1466" t="s">
        <v>9971</v>
      </c>
      <c r="B1466">
        <v>2</v>
      </c>
      <c r="C1466" s="191" t="s">
        <v>4</v>
      </c>
    </row>
    <row r="1467" spans="1:3">
      <c r="A1467" t="s">
        <v>9972</v>
      </c>
      <c r="B1467">
        <v>1</v>
      </c>
      <c r="C1467" s="191" t="s">
        <v>4</v>
      </c>
    </row>
    <row r="1468" spans="1:3">
      <c r="A1468" t="s">
        <v>9974</v>
      </c>
      <c r="B1468">
        <v>23</v>
      </c>
      <c r="C1468" s="191" t="s">
        <v>4</v>
      </c>
    </row>
    <row r="1469" spans="1:3">
      <c r="A1469" t="s">
        <v>9983</v>
      </c>
      <c r="B1469">
        <v>15</v>
      </c>
      <c r="C1469" s="191" t="s">
        <v>4</v>
      </c>
    </row>
    <row r="1470" spans="1:3">
      <c r="A1470" t="s">
        <v>10016</v>
      </c>
      <c r="B1470">
        <v>5</v>
      </c>
      <c r="C1470" s="191" t="s">
        <v>4</v>
      </c>
    </row>
    <row r="1471" spans="1:3">
      <c r="A1471" t="s">
        <v>10023</v>
      </c>
      <c r="B1471">
        <v>1</v>
      </c>
      <c r="C1471" s="191" t="s">
        <v>4</v>
      </c>
    </row>
    <row r="1472" spans="1:3">
      <c r="A1472" t="s">
        <v>10024</v>
      </c>
      <c r="B1472">
        <v>1</v>
      </c>
      <c r="C1472" s="191" t="s">
        <v>4</v>
      </c>
    </row>
    <row r="1473" spans="1:3">
      <c r="A1473" t="s">
        <v>10160</v>
      </c>
      <c r="B1473">
        <v>2</v>
      </c>
      <c r="C1473" s="191" t="s">
        <v>4</v>
      </c>
    </row>
    <row r="1474" spans="1:3">
      <c r="A1474" s="126" t="s">
        <v>10027</v>
      </c>
      <c r="B1474" s="30">
        <v>112</v>
      </c>
      <c r="C1474" s="191" t="s">
        <v>4</v>
      </c>
    </row>
    <row r="1475" spans="1:3">
      <c r="A1475" s="126" t="s">
        <v>10182</v>
      </c>
      <c r="B1475" s="30">
        <v>15</v>
      </c>
      <c r="C1475" s="191" t="s">
        <v>4</v>
      </c>
    </row>
    <row r="1476" spans="1:3">
      <c r="A1476" t="s">
        <v>10189</v>
      </c>
      <c r="B1476">
        <v>2</v>
      </c>
      <c r="C1476" s="191" t="s">
        <v>4</v>
      </c>
    </row>
    <row r="1477" spans="1:3">
      <c r="A1477" t="s">
        <v>10190</v>
      </c>
      <c r="B1477">
        <v>91</v>
      </c>
      <c r="C1477" s="191" t="s">
        <v>4</v>
      </c>
    </row>
    <row r="1478" spans="1:3">
      <c r="A1478" t="s">
        <v>10285</v>
      </c>
      <c r="B1478">
        <v>6</v>
      </c>
      <c r="C1478" s="191" t="s">
        <v>4</v>
      </c>
    </row>
    <row r="1479" spans="1:3">
      <c r="A1479" t="s">
        <v>10288</v>
      </c>
      <c r="B1479">
        <v>80</v>
      </c>
      <c r="C1479" s="191" t="s">
        <v>4</v>
      </c>
    </row>
    <row r="1480" spans="1:3">
      <c r="A1480" t="s">
        <v>10349</v>
      </c>
      <c r="B1480">
        <v>11</v>
      </c>
      <c r="C1480" s="191" t="s">
        <v>4</v>
      </c>
    </row>
    <row r="1481" spans="1:3">
      <c r="A1481" t="s">
        <v>10368</v>
      </c>
      <c r="B1481">
        <v>36</v>
      </c>
      <c r="C1481" s="191" t="s">
        <v>4</v>
      </c>
    </row>
    <row r="1482" spans="1:3">
      <c r="A1482" t="s">
        <v>10451</v>
      </c>
      <c r="B1482">
        <v>1</v>
      </c>
      <c r="C1482" s="192" t="s">
        <v>4</v>
      </c>
    </row>
    <row r="1483" spans="1:3">
      <c r="A1483" t="s">
        <v>10453</v>
      </c>
      <c r="B1483">
        <v>97</v>
      </c>
      <c r="C1483" s="192" t="s">
        <v>4</v>
      </c>
    </row>
    <row r="1484" spans="1:3">
      <c r="A1484" t="s">
        <v>10498</v>
      </c>
      <c r="B1484">
        <v>1</v>
      </c>
      <c r="C1484" s="192" t="s">
        <v>4</v>
      </c>
    </row>
    <row r="1485" spans="1:3">
      <c r="A1485" t="s">
        <v>10501</v>
      </c>
      <c r="B1485">
        <v>1</v>
      </c>
      <c r="C1485" s="192" t="s">
        <v>4</v>
      </c>
    </row>
    <row r="1486" spans="1:3">
      <c r="A1486" t="s">
        <v>10419</v>
      </c>
      <c r="B1486">
        <v>46</v>
      </c>
      <c r="C1486" s="192" t="s">
        <v>4</v>
      </c>
    </row>
  </sheetData>
  <conditionalFormatting sqref="A2:A545 A548:A568 A570:A1036 A1038:A1232 A1238:A1272 A1274:A1283 A1286:A1291 A1293:A1464 A1466:A1473 A1476:A1048576">
    <cfRule type="duplicateValues" dxfId="31" priority="4"/>
  </conditionalFormatting>
  <conditionalFormatting sqref="A1284">
    <cfRule type="duplicateValues" dxfId="30" priority="2"/>
  </conditionalFormatting>
  <conditionalFormatting sqref="A1292">
    <cfRule type="duplicateValues" dxfId="29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341"/>
  <sheetViews>
    <sheetView topLeftCell="A8251" zoomScale="105" zoomScaleNormal="105" workbookViewId="0">
      <selection activeCell="C8341" sqref="C834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314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289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289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289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289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289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289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289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289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289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289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289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285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282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282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282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282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282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282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282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282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282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282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282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282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282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282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282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282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282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282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282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282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282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282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282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282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282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282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282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282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282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282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282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282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282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282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282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282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282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282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282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282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282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281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281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281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281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281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281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281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281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281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281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281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281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281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281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281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281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281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281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281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281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281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281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281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281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281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281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281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281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281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281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281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281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281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281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281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281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281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281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281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281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281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281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281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281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281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281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281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281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281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281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281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281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281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281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281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281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281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281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281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280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280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280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280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280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279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279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277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277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276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273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273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273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273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273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273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273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273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273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273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273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273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273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273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273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273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273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273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273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273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273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272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272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272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272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272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267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267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267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262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262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262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262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262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262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262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262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262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262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262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262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262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262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262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262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262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262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258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258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258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253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252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252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252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252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252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252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252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252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252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252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252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252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238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238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237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237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237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227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212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212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212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212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212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212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212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212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212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212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212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212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212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212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212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212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212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212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212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212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209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209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209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209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208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208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208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208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208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208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208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208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208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208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208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208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208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208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208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208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208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208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208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208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208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208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208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208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208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208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208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208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208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208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207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207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207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207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207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207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207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207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207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207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207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207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207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207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207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207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207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207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203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203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203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203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203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203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203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203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203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203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203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203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203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203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203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203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203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203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203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203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203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203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203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203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203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203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203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203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203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203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203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203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203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203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203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203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203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203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203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203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203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203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203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203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203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203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203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203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203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203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203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203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203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203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203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203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203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203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203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203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203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203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203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203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203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203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203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203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203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203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203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203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203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203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203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203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203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203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203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203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203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203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203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203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203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203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203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203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203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203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203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203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197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197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192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192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187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187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187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187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187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187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187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187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187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187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187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187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187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187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187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187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187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187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187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187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187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187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187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187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187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187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187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187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187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187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187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187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187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187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187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187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187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187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187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187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187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187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187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187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187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187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187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187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187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187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187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187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187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187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187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187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187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187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187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187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187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187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187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187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187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187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187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187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187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187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187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187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187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187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187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187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187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187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187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187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187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187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187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187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187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187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187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187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187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187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187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187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187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187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187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187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187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187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187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187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187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187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187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187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187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184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184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184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184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185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182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182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177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177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177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177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177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177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177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177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177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177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177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175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175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175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175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175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175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175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175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175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175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175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175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175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175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175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175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175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175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175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175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175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175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175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175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175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175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175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175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175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175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175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175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175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175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175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175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175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175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175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175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175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175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175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175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175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175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175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175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175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175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175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175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175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175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175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175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175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175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175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175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175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175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175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175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175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175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175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175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175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175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175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175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175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175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175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175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175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175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175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175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175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175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175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175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175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175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175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175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175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175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175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175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175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175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175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175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175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175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175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175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175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175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175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175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175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175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175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175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175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175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175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175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175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175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175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175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175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175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175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175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175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175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175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175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175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175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175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175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175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175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175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175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175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175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175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175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175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175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175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175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175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175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175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175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175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175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175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175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175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175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175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175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175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175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175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175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175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175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175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175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175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175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175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175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175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175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175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175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175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175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175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175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175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175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175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175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175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175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175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175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175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175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175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175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175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175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175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175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175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175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175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175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175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175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175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175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175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175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175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175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175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175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175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175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175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175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175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175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175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175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175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175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175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175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175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175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175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175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175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175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175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175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175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175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175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175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175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175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175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175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175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175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175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175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175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175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175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175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175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175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175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175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175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175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175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175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175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175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175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175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175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175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175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175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175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175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175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175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175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175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175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175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175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175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175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175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175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175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175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175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175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175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175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175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175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175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175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175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175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175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175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175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175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175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175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175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175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175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175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175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175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175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175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175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175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175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175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175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175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175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175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175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175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175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175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175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175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175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175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175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175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175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175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175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175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175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175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175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175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175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175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175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175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175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175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175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175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175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175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175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175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175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175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175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175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173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173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173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173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173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173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173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173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173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173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172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172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172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171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171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171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171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171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171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170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170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168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167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167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167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166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166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166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164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164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164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164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164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164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164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161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161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161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161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161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161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161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161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161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161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161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161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161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161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161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161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161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161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161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161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161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161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161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161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161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161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161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161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161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160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160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158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158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158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158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158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158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158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158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158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158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156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156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156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156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156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156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156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156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155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155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155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155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155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155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155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155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155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155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155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155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155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155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155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155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155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153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153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153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153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153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153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153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153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153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153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153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153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153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153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153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153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153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153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153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153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153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153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153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153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153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153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153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153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153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153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153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153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153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153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153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153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153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153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153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153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153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153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153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153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153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153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153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153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153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153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153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153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153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153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153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153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153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153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153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153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153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153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153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153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153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153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153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153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153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153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153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153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153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153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153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153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153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153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153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153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153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153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153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153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153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153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153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153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153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153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153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153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153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153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153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153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153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153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153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153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153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153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153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153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153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153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153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153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153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153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153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153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153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153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153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153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153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153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153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153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153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153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153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153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153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153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153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153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153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153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153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153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153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153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153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153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153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153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153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153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153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153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153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153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153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153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153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153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153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153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153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153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153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153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153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153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153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153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153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153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153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153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153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153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153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153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153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153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153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153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153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153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153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153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153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153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153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153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153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153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153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153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153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153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153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153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153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153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153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153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153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153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153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153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153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153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153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153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153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153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153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153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153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153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153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153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153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153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153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153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153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153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153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153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153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153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153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153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153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153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153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153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153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153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153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153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153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153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153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153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153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153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153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153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153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153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153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153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153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153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153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153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153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153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153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153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153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153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153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153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153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153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153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153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153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153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153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153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153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153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153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153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153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153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153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153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153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153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153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153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153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153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153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153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153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153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153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153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153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153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153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153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153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153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153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153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153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153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153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153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153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153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153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153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153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152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152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152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152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152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152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152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152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152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152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152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152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152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152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152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152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152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152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152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152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152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152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152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152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152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152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152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152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152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152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152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152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152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152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152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152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152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152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152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152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152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152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152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152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152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152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152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152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152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152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152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152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152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152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152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152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152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152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152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152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152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152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152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152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152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152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152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152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152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152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152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152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152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152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152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152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152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152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152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152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152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152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152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152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152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152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152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152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152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152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152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152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152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152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152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152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152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152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152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152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152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152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152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152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152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152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152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152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152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152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152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152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152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152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152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152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152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152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152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152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152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152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152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152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152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152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152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152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152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152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152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152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152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152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152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152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152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152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152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152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152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152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152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152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152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152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152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152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152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152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152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152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152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152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152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152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152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152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152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152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152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152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152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152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152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152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152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152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152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152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152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152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152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152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152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152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152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152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152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152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152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152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152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152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152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152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152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152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152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152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152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152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152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152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152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152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152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152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152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152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152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152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149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149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149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149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149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149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149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149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149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149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149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149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149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149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149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149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149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149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149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149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149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149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149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149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149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149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149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149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149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149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149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149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149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149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149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149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149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149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149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149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149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149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149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148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148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147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147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147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147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147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147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147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146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146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146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145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145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145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145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145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145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145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145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145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145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145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145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145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145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145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145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145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145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145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145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145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145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145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145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145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145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145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145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145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145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145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145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145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145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145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145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145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145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145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145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145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145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145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145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145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145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145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145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145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145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145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145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145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145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145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145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145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145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145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145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145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145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145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145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145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145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145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145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145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145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145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145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145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145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145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145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145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145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145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145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145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145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145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145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145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145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145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145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145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145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145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145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145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145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144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144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144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144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144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144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144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144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144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144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144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144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144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144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144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144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144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144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144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143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143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143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143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143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143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143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143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143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143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143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143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143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143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143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143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143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143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142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142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142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142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142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142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142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142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142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142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142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142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139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139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139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139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139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139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139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139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139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139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139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139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139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139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139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139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139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139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139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139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139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139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139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139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139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139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139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139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139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138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138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138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138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138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138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138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138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138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138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138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138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138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138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138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138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138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138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138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138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138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138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138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138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138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138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138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138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138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138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138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138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138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138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138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137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137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137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137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137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137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137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137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137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137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137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137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137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137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137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137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137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137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137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137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137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137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137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137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137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137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137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137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137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137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137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137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137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137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137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137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137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137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137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137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137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137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137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137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137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137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137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137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137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137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137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137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137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137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137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137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137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137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137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137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137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137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137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137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137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137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137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137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137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137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137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137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137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137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137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137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137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137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137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137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137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137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137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137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137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137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137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137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137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137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137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137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137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137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137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137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137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137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137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137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137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137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137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137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137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137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137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137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137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137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137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137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137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137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137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137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137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137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137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137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137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137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137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137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137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137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137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137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137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137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137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137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137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137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137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137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137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137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137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137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137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137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137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137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137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137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137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137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137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137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137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137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137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137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137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137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137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137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137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137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137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137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137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137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137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137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137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137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137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137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137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137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137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137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137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137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137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137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137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137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137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137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137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137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137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137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137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137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137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137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137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137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137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137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137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137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137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137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137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137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137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137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137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137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137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137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137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137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137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137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137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137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137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137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137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137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137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137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137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137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137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137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137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137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137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137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137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137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137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137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137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137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137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137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137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137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135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135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135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135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135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135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135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135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135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135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135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135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135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135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135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135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134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134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134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134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134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134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134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134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134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134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134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134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134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134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134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134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134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134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134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134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134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134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134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134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134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134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134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134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134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134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134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134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134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134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134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134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134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134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134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133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133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133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133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133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133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133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133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133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133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133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133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133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133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133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133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133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133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132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132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132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132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132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132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132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132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132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132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132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132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132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132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132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132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132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132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132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132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132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132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132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132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132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132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132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132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132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132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132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132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132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132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132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132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132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132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132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132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132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132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132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132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132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132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132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132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132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132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132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132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132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132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132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132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132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132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132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132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132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132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132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132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132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132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132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132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132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132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132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132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132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132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132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132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132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132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132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132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132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132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132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132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132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132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132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132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132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132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132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132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132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132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132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132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132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132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132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132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132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132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132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132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132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132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132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132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132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132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132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132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132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132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132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128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128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128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128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128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128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128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128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128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128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128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128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127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127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127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127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127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127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127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127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127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127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127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127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127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127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127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127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127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127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127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127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127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127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127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127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127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127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127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127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127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127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127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124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124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124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124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124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124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124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124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124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123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122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122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122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122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122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122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121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121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121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121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121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121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121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121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121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121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121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121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121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121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121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121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121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121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121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121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120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120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120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120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120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120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120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120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120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120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120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120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119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119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119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119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119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119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119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119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119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119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119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119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116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116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116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116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116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116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116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116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116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116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116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116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116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116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116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116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116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116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116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116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116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116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116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116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116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116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116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116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116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116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116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116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116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116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116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116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116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116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116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116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116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116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116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116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116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116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116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116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116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116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115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115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115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115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115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115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115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115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115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115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115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115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115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115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115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115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112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111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111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111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111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111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111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109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109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109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109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109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109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109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109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109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109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109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109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109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109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109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109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109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109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109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109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109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109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109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109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109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109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109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109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109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109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109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109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109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109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109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109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109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109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109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109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109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109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109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109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109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109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109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107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107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107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107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107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107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107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107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107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107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107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107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107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107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107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107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107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107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107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107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107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107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107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107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107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107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107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107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105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105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105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105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100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100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100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100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100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99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99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99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99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99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99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99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99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99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99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99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99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96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96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96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96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96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96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96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96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96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96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96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96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96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96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96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96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96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96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96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96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96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96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96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96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96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96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96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96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96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95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94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93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93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93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93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93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93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93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93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93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93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93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93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93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93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93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93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93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93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93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93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93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93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93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93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93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93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93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92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92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92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92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92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92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92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92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92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92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92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92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92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92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92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92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92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92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92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92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92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92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92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92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92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92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92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92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92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92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92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92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92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92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92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92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92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92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92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91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94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94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89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89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89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89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89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89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89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89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89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89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89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89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89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89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89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89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89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89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89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89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89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89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89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89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89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89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89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89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89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89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89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89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89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89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89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89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89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89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89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89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89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89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89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89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89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89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89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89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89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89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89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89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89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89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89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89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89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89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89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89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89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89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89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89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89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89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89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89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89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89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89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89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89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89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89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89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89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89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89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89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89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89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89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89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89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89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89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89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89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89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89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89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89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87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87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87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87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87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87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87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87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87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87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87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87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87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87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87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87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87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87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87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87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87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87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87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87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87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87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87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87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87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86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84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84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84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81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81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81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81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81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81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81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81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81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81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81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81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81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81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81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81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81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81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81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81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81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81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81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81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81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81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81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81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81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81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81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81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81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81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81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81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81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81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81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81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81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81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81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81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81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81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81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81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81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81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81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81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81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81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81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81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81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81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81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78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78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78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78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78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78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78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78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78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78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78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78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78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78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78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78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78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78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78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78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78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78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78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78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77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77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77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77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77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77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77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77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77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77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77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77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77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77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75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75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75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75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75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75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75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73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73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73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73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73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73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73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73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73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73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73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73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73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73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73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73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73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73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73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73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73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73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73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73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73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73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73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73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73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73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73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73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73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73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73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73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73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73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73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73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73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73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73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73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73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73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73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73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73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73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73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73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73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73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73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73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73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73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73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73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73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73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73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73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72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72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72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72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72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72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72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72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72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72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70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70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70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70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70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70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70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70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70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70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70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70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70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70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70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70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70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70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70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70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70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70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70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70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70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70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70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70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70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70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70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70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70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70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69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69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69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69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69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69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69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69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69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69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69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69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69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69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69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69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69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69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69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69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69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69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69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69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69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69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69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69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69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69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69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69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69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69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69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69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69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69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69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69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69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69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69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69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69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69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69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69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69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69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69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69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69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69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69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69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69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69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69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69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69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69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69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69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69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69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69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69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69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69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69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69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69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69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69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69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69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69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69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69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69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69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69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69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69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69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69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69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69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69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69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69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69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69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69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69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69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69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69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69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69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69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69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69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69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69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69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69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69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69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69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69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69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69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69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69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69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69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69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69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69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69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69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69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69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69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69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69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69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69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69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69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69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69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69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69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69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69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69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69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69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69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69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69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69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68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68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68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68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68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68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68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68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68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68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68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68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68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68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68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68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68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68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68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68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68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68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68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68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68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68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68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68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67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67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67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67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67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67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67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67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67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67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67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66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66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66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66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66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66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66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66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66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66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66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66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66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66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66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66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66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66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66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66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66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66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66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66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66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66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65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65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64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64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64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64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64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64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64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64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64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64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64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64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64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64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64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64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64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64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64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64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63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63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63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63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63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63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63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63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63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63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63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63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63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63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63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63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63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63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63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63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63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63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63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63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63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63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63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63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63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63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63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63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63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63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61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61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61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61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61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61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61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61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59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59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59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59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59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58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58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58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58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58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58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58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55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55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55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55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55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55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55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55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55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55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55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55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55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55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55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51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51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51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51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51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51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51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51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51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51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51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51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51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51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51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51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48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48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48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9921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44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9921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44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9921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44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9921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44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9921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44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9921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44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9921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44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9921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44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9921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44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9921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44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9921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44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9921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44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9921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44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9921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44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9921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44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9921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44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9921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44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9921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44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9921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44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9921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44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9921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44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9921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44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9921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44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9921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44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9921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44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9921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44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9921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44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9921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44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9921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44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9921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44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9921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44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9921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44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9921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44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9921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44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9921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44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9921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44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9921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44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9921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44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9921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44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9921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44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9921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44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9921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44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9921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44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9921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44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9921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44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9921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44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9921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44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9921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44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9921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44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9921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44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9921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44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9921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44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9921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44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9921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44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9921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44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9921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44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9921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44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9921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44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9921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44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9921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44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9921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44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9921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44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9921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44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9921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44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9921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44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9921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44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9921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44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9921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44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9921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44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9921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44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9921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44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9921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44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9921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44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9921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44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9921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44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9921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44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9921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44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9921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44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9921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44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9921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44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9921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44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9921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44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9921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44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9921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44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9921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44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9921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44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9921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42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9921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42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9921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42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9921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42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9921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42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9921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42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9921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42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9921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42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9921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42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9921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35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9921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35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9921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35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9921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35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9921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35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9921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35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9921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35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9921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35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9921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35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9921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35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9921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35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9921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35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9921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35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9921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35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9921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35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9921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35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9921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35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9921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35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9921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35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9921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35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9921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35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9921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35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9921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35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9921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35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9921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35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9921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35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9921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35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9921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35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9921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35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9921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35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9921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35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9921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35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9921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35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9921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35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9921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35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9921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35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9921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35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9921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35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9921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35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9921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35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9921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35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9921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35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9921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35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9921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35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9921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35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9921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35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9921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35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9921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35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9921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35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9921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35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9921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35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9921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35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9921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35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9921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35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9921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35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9921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35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9921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35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9921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35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9921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35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9921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35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9921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35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9921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35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9921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35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9921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35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9921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35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9921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35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9921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35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9921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35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9921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35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9921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35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9921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35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9921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35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9921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35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9921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35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9921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35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9921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35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9921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35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9921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35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9921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35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9921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35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9921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35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9921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35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9921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35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9921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35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9921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35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9921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35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9921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35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9921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35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9921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33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9921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33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str">
        <f>IF(Proc[[#This Row],[Author]]="Marcela Urrego",VLOOKUP(LEFT(Proc[[#This Row],[Requested]],1),Table3[#All],2,0),VLOOKUP(Proc[[#This Row],[Author]],Table4[],2,0))</f>
        <v>HC</v>
      </c>
      <c r="L5335" s="186" t="s">
        <v>9921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30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str">
        <f>IF(Proc[[#This Row],[Author]]="Marcela Urrego",VLOOKUP(LEFT(Proc[[#This Row],[Requested]],1),Table3[#All],2,0),VLOOKUP(Proc[[#This Row],[Author]],Table4[],2,0))</f>
        <v>HC</v>
      </c>
      <c r="L5336" s="186" t="s">
        <v>9921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30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str">
        <f>IF(Proc[[#This Row],[Author]]="Marcela Urrego",VLOOKUP(LEFT(Proc[[#This Row],[Requested]],1),Table3[#All],2,0),VLOOKUP(Proc[[#This Row],[Author]],Table4[],2,0))</f>
        <v>HC</v>
      </c>
      <c r="L5337" s="186" t="s">
        <v>9921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30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str">
        <f>IF(Proc[[#This Row],[Author]]="Marcela Urrego",VLOOKUP(LEFT(Proc[[#This Row],[Requested]],1),Table3[#All],2,0),VLOOKUP(Proc[[#This Row],[Author]],Table4[],2,0))</f>
        <v>HC</v>
      </c>
      <c r="L5338" s="186" t="s">
        <v>9921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30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str">
        <f>IF(Proc[[#This Row],[Author]]="Marcela Urrego",VLOOKUP(LEFT(Proc[[#This Row],[Requested]],1),Table3[#All],2,0),VLOOKUP(Proc[[#This Row],[Author]],Table4[],2,0))</f>
        <v>HC</v>
      </c>
      <c r="L5339" s="186" t="s">
        <v>9921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30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str">
        <f>IF(Proc[[#This Row],[Author]]="Marcela Urrego",VLOOKUP(LEFT(Proc[[#This Row],[Requested]],1),Table3[#All],2,0),VLOOKUP(Proc[[#This Row],[Author]],Table4[],2,0))</f>
        <v>HC</v>
      </c>
      <c r="L5340" s="186" t="s">
        <v>9921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30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str">
        <f>IF(Proc[[#This Row],[Author]]="Marcela Urrego",VLOOKUP(LEFT(Proc[[#This Row],[Requested]],1),Table3[#All],2,0),VLOOKUP(Proc[[#This Row],[Author]],Table4[],2,0))</f>
        <v>HC</v>
      </c>
      <c r="L5341" s="186" t="s">
        <v>9921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30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str">
        <f>IF(Proc[[#This Row],[Author]]="Marcela Urrego",VLOOKUP(LEFT(Proc[[#This Row],[Requested]],1),Table3[#All],2,0),VLOOKUP(Proc[[#This Row],[Author]],Table4[],2,0))</f>
        <v>HC</v>
      </c>
      <c r="L5342" s="186" t="s">
        <v>9921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30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str">
        <f>IF(Proc[[#This Row],[Author]]="Marcela Urrego",VLOOKUP(LEFT(Proc[[#This Row],[Requested]],1),Table3[#All],2,0),VLOOKUP(Proc[[#This Row],[Author]],Table4[],2,0))</f>
        <v>HC</v>
      </c>
      <c r="L5343" s="186" t="s">
        <v>9921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30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str">
        <f>IF(Proc[[#This Row],[Author]]="Marcela Urrego",VLOOKUP(LEFT(Proc[[#This Row],[Requested]],1),Table3[#All],2,0),VLOOKUP(Proc[[#This Row],[Author]],Table4[],2,0))</f>
        <v>HC</v>
      </c>
      <c r="L5344" s="186" t="s">
        <v>9921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30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str">
        <f>IF(Proc[[#This Row],[Author]]="Marcela Urrego",VLOOKUP(LEFT(Proc[[#This Row],[Requested]],1),Table3[#All],2,0),VLOOKUP(Proc[[#This Row],[Author]],Table4[],2,0))</f>
        <v>HC</v>
      </c>
      <c r="L5345" s="186" t="s">
        <v>9921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30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str">
        <f>IF(Proc[[#This Row],[Author]]="Marcela Urrego",VLOOKUP(LEFT(Proc[[#This Row],[Requested]],1),Table3[#All],2,0),VLOOKUP(Proc[[#This Row],[Author]],Table4[],2,0))</f>
        <v>HC</v>
      </c>
      <c r="L5346" s="186" t="s">
        <v>9921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30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str">
        <f>IF(Proc[[#This Row],[Author]]="Marcela Urrego",VLOOKUP(LEFT(Proc[[#This Row],[Requested]],1),Table3[#All],2,0),VLOOKUP(Proc[[#This Row],[Author]],Table4[],2,0))</f>
        <v>HC</v>
      </c>
      <c r="L5347" s="186" t="s">
        <v>9921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30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str">
        <f>IF(Proc[[#This Row],[Author]]="Marcela Urrego",VLOOKUP(LEFT(Proc[[#This Row],[Requested]],1),Table3[#All],2,0),VLOOKUP(Proc[[#This Row],[Author]],Table4[],2,0))</f>
        <v>HC</v>
      </c>
      <c r="L5348" s="186" t="s">
        <v>9921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30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str">
        <f>IF(Proc[[#This Row],[Author]]="Marcela Urrego",VLOOKUP(LEFT(Proc[[#This Row],[Requested]],1),Table3[#All],2,0),VLOOKUP(Proc[[#This Row],[Author]],Table4[],2,0))</f>
        <v>HC</v>
      </c>
      <c r="L5349" s="186" t="s">
        <v>9921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30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str">
        <f>IF(Proc[[#This Row],[Author]]="Marcela Urrego",VLOOKUP(LEFT(Proc[[#This Row],[Requested]],1),Table3[#All],2,0),VLOOKUP(Proc[[#This Row],[Author]],Table4[],2,0))</f>
        <v>HC</v>
      </c>
      <c r="L5350" s="186" t="s">
        <v>9921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30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str">
        <f>IF(Proc[[#This Row],[Author]]="Marcela Urrego",VLOOKUP(LEFT(Proc[[#This Row],[Requested]],1),Table3[#All],2,0),VLOOKUP(Proc[[#This Row],[Author]],Table4[],2,0))</f>
        <v>HC</v>
      </c>
      <c r="L5351" s="186" t="s">
        <v>9921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30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str">
        <f>IF(Proc[[#This Row],[Author]]="Marcela Urrego",VLOOKUP(LEFT(Proc[[#This Row],[Requested]],1),Table3[#All],2,0),VLOOKUP(Proc[[#This Row],[Author]],Table4[],2,0))</f>
        <v>HC</v>
      </c>
      <c r="L5352" s="186" t="s">
        <v>9921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30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str">
        <f>IF(Proc[[#This Row],[Author]]="Marcela Urrego",VLOOKUP(LEFT(Proc[[#This Row],[Requested]],1),Table3[#All],2,0),VLOOKUP(Proc[[#This Row],[Author]],Table4[],2,0))</f>
        <v>HC</v>
      </c>
      <c r="L5353" s="186" t="s">
        <v>9921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30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str">
        <f>IF(Proc[[#This Row],[Author]]="Marcela Urrego",VLOOKUP(LEFT(Proc[[#This Row],[Requested]],1),Table3[#All],2,0),VLOOKUP(Proc[[#This Row],[Author]],Table4[],2,0))</f>
        <v>HC</v>
      </c>
      <c r="L5354" s="186" t="s">
        <v>9921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30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str">
        <f>IF(Proc[[#This Row],[Author]]="Marcela Urrego",VLOOKUP(LEFT(Proc[[#This Row],[Requested]],1),Table3[#All],2,0),VLOOKUP(Proc[[#This Row],[Author]],Table4[],2,0))</f>
        <v>HC</v>
      </c>
      <c r="L5355" s="186" t="s">
        <v>9921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30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str">
        <f>IF(Proc[[#This Row],[Author]]="Marcela Urrego",VLOOKUP(LEFT(Proc[[#This Row],[Requested]],1),Table3[#All],2,0),VLOOKUP(Proc[[#This Row],[Author]],Table4[],2,0))</f>
        <v>HC</v>
      </c>
      <c r="L5356" s="186" t="s">
        <v>9921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30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str">
        <f>IF(Proc[[#This Row],[Author]]="Marcela Urrego",VLOOKUP(LEFT(Proc[[#This Row],[Requested]],1),Table3[#All],2,0),VLOOKUP(Proc[[#This Row],[Author]],Table4[],2,0))</f>
        <v>HC</v>
      </c>
      <c r="L5357" s="186" t="s">
        <v>9921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30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str">
        <f>IF(Proc[[#This Row],[Author]]="Marcela Urrego",VLOOKUP(LEFT(Proc[[#This Row],[Requested]],1),Table3[#All],2,0),VLOOKUP(Proc[[#This Row],[Author]],Table4[],2,0))</f>
        <v>HC</v>
      </c>
      <c r="L5358" s="186" t="s">
        <v>9921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30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str">
        <f>IF(Proc[[#This Row],[Author]]="Marcela Urrego",VLOOKUP(LEFT(Proc[[#This Row],[Requested]],1),Table3[#All],2,0),VLOOKUP(Proc[[#This Row],[Author]],Table4[],2,0))</f>
        <v>HC</v>
      </c>
      <c r="L5359" s="186" t="s">
        <v>9921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30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str">
        <f>IF(Proc[[#This Row],[Author]]="Marcela Urrego",VLOOKUP(LEFT(Proc[[#This Row],[Requested]],1),Table3[#All],2,0),VLOOKUP(Proc[[#This Row],[Author]],Table4[],2,0))</f>
        <v>HC</v>
      </c>
      <c r="L5360" s="186" t="s">
        <v>9921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30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str">
        <f>IF(Proc[[#This Row],[Author]]="Marcela Urrego",VLOOKUP(LEFT(Proc[[#This Row],[Requested]],1),Table3[#All],2,0),VLOOKUP(Proc[[#This Row],[Author]],Table4[],2,0))</f>
        <v>HC</v>
      </c>
      <c r="L5361" s="186" t="s">
        <v>9921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30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str">
        <f>IF(Proc[[#This Row],[Author]]="Marcela Urrego",VLOOKUP(LEFT(Proc[[#This Row],[Requested]],1),Table3[#All],2,0),VLOOKUP(Proc[[#This Row],[Author]],Table4[],2,0))</f>
        <v>HC</v>
      </c>
      <c r="L5362" s="186" t="s">
        <v>9921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30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str">
        <f>IF(Proc[[#This Row],[Author]]="Marcela Urrego",VLOOKUP(LEFT(Proc[[#This Row],[Requested]],1),Table3[#All],2,0),VLOOKUP(Proc[[#This Row],[Author]],Table4[],2,0))</f>
        <v>HC</v>
      </c>
      <c r="L5363" s="186" t="s">
        <v>9921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30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str">
        <f>IF(Proc[[#This Row],[Author]]="Marcela Urrego",VLOOKUP(LEFT(Proc[[#This Row],[Requested]],1),Table3[#All],2,0),VLOOKUP(Proc[[#This Row],[Author]],Table4[],2,0))</f>
        <v>HC</v>
      </c>
      <c r="L5364" s="186" t="s">
        <v>9921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30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str">
        <f>IF(Proc[[#This Row],[Author]]="Marcela Urrego",VLOOKUP(LEFT(Proc[[#This Row],[Requested]],1),Table3[#All],2,0),VLOOKUP(Proc[[#This Row],[Author]],Table4[],2,0))</f>
        <v>HC</v>
      </c>
      <c r="L5365" s="186" t="s">
        <v>9921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30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str">
        <f>IF(Proc[[#This Row],[Author]]="Marcela Urrego",VLOOKUP(LEFT(Proc[[#This Row],[Requested]],1),Table3[#All],2,0),VLOOKUP(Proc[[#This Row],[Author]],Table4[],2,0))</f>
        <v>HC</v>
      </c>
      <c r="L5366" s="186" t="s">
        <v>9921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30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str">
        <f>IF(Proc[[#This Row],[Author]]="Marcela Urrego",VLOOKUP(LEFT(Proc[[#This Row],[Requested]],1),Table3[#All],2,0),VLOOKUP(Proc[[#This Row],[Author]],Table4[],2,0))</f>
        <v>HC</v>
      </c>
      <c r="L5367" s="186" t="s">
        <v>9921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30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str">
        <f>IF(Proc[[#This Row],[Author]]="Marcela Urrego",VLOOKUP(LEFT(Proc[[#This Row],[Requested]],1),Table3[#All],2,0),VLOOKUP(Proc[[#This Row],[Author]],Table4[],2,0))</f>
        <v>HC</v>
      </c>
      <c r="L5368" s="186" t="s">
        <v>9921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30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str">
        <f>IF(Proc[[#This Row],[Author]]="Marcela Urrego",VLOOKUP(LEFT(Proc[[#This Row],[Requested]],1),Table3[#All],2,0),VLOOKUP(Proc[[#This Row],[Author]],Table4[],2,0))</f>
        <v>HC</v>
      </c>
      <c r="L5369" s="186" t="s">
        <v>9921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30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str">
        <f>IF(Proc[[#This Row],[Author]]="Marcela Urrego",VLOOKUP(LEFT(Proc[[#This Row],[Requested]],1),Table3[#All],2,0),VLOOKUP(Proc[[#This Row],[Author]],Table4[],2,0))</f>
        <v>HC</v>
      </c>
      <c r="L5370" s="186" t="s">
        <v>9921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30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str">
        <f>IF(Proc[[#This Row],[Author]]="Marcela Urrego",VLOOKUP(LEFT(Proc[[#This Row],[Requested]],1),Table3[#All],2,0),VLOOKUP(Proc[[#This Row],[Author]],Table4[],2,0))</f>
        <v>HC</v>
      </c>
      <c r="L5371" s="186" t="s">
        <v>9921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30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str">
        <f>IF(Proc[[#This Row],[Author]]="Marcela Urrego",VLOOKUP(LEFT(Proc[[#This Row],[Requested]],1),Table3[#All],2,0),VLOOKUP(Proc[[#This Row],[Author]],Table4[],2,0))</f>
        <v>HC</v>
      </c>
      <c r="L5372" s="186" t="s">
        <v>9921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30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str">
        <f>IF(Proc[[#This Row],[Author]]="Marcela Urrego",VLOOKUP(LEFT(Proc[[#This Row],[Requested]],1),Table3[#All],2,0),VLOOKUP(Proc[[#This Row],[Author]],Table4[],2,0))</f>
        <v>HC</v>
      </c>
      <c r="L5373" s="186" t="s">
        <v>9921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30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str">
        <f>IF(Proc[[#This Row],[Author]]="Marcela Urrego",VLOOKUP(LEFT(Proc[[#This Row],[Requested]],1),Table3[#All],2,0),VLOOKUP(Proc[[#This Row],[Author]],Table4[],2,0))</f>
        <v>HC</v>
      </c>
      <c r="L5374" s="186" t="s">
        <v>9921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30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str">
        <f>IF(Proc[[#This Row],[Author]]="Marcela Urrego",VLOOKUP(LEFT(Proc[[#This Row],[Requested]],1),Table3[#All],2,0),VLOOKUP(Proc[[#This Row],[Author]],Table4[],2,0))</f>
        <v>HC</v>
      </c>
      <c r="L5375" s="186" t="s">
        <v>9921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30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str">
        <f>IF(Proc[[#This Row],[Author]]="Marcela Urrego",VLOOKUP(LEFT(Proc[[#This Row],[Requested]],1),Table3[#All],2,0),VLOOKUP(Proc[[#This Row],[Author]],Table4[],2,0))</f>
        <v>HC</v>
      </c>
      <c r="L5376" s="186" t="s">
        <v>9921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30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str">
        <f>IF(Proc[[#This Row],[Author]]="Marcela Urrego",VLOOKUP(LEFT(Proc[[#This Row],[Requested]],1),Table3[#All],2,0),VLOOKUP(Proc[[#This Row],[Author]],Table4[],2,0))</f>
        <v>HC</v>
      </c>
      <c r="L5377" s="186" t="s">
        <v>9921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30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str">
        <f>IF(Proc[[#This Row],[Author]]="Marcela Urrego",VLOOKUP(LEFT(Proc[[#This Row],[Requested]],1),Table3[#All],2,0),VLOOKUP(Proc[[#This Row],[Author]],Table4[],2,0))</f>
        <v>HC</v>
      </c>
      <c r="L5378" s="186" t="s">
        <v>9921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30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str">
        <f>IF(Proc[[#This Row],[Author]]="Marcela Urrego",VLOOKUP(LEFT(Proc[[#This Row],[Requested]],1),Table3[#All],2,0),VLOOKUP(Proc[[#This Row],[Author]],Table4[],2,0))</f>
        <v>HC</v>
      </c>
      <c r="L5379" s="186" t="s">
        <v>9921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30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str">
        <f>IF(Proc[[#This Row],[Author]]="Marcela Urrego",VLOOKUP(LEFT(Proc[[#This Row],[Requested]],1),Table3[#All],2,0),VLOOKUP(Proc[[#This Row],[Author]],Table4[],2,0))</f>
        <v>HC</v>
      </c>
      <c r="L5380" s="186" t="s">
        <v>9921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30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str">
        <f>IF(Proc[[#This Row],[Author]]="Marcela Urrego",VLOOKUP(LEFT(Proc[[#This Row],[Requested]],1),Table3[#All],2,0),VLOOKUP(Proc[[#This Row],[Author]],Table4[],2,0))</f>
        <v>HC</v>
      </c>
      <c r="L5381" s="186" t="s">
        <v>9921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30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str">
        <f>IF(Proc[[#This Row],[Author]]="Marcela Urrego",VLOOKUP(LEFT(Proc[[#This Row],[Requested]],1),Table3[#All],2,0),VLOOKUP(Proc[[#This Row],[Author]],Table4[],2,0))</f>
        <v>HC</v>
      </c>
      <c r="L5382" s="186" t="s">
        <v>9921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30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str">
        <f>IF(Proc[[#This Row],[Author]]="Marcela Urrego",VLOOKUP(LEFT(Proc[[#This Row],[Requested]],1),Table3[#All],2,0),VLOOKUP(Proc[[#This Row],[Author]],Table4[],2,0))</f>
        <v>HC</v>
      </c>
      <c r="L5383" s="186" t="s">
        <v>9921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30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str">
        <f>IF(Proc[[#This Row],[Author]]="Marcela Urrego",VLOOKUP(LEFT(Proc[[#This Row],[Requested]],1),Table3[#All],2,0),VLOOKUP(Proc[[#This Row],[Author]],Table4[],2,0))</f>
        <v>HC</v>
      </c>
      <c r="L5384" s="186" t="s">
        <v>9921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30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str">
        <f>IF(Proc[[#This Row],[Author]]="Marcela Urrego",VLOOKUP(LEFT(Proc[[#This Row],[Requested]],1),Table3[#All],2,0),VLOOKUP(Proc[[#This Row],[Author]],Table4[],2,0))</f>
        <v>HC</v>
      </c>
      <c r="L5385" s="186" t="s">
        <v>9921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30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str">
        <f>IF(Proc[[#This Row],[Author]]="Marcela Urrego",VLOOKUP(LEFT(Proc[[#This Row],[Requested]],1),Table3[#All],2,0),VLOOKUP(Proc[[#This Row],[Author]],Table4[],2,0))</f>
        <v>HC</v>
      </c>
      <c r="L5386" s="186" t="s">
        <v>9921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30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str">
        <f>IF(Proc[[#This Row],[Author]]="Marcela Urrego",VLOOKUP(LEFT(Proc[[#This Row],[Requested]],1),Table3[#All],2,0),VLOOKUP(Proc[[#This Row],[Author]],Table4[],2,0))</f>
        <v>HC</v>
      </c>
      <c r="L5387" s="186" t="s">
        <v>9921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30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str">
        <f>IF(Proc[[#This Row],[Author]]="Marcela Urrego",VLOOKUP(LEFT(Proc[[#This Row],[Requested]],1),Table3[#All],2,0),VLOOKUP(Proc[[#This Row],[Author]],Table4[],2,0))</f>
        <v>HC</v>
      </c>
      <c r="L5388" s="186" t="s">
        <v>9921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30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str">
        <f>IF(Proc[[#This Row],[Author]]="Marcela Urrego",VLOOKUP(LEFT(Proc[[#This Row],[Requested]],1),Table3[#All],2,0),VLOOKUP(Proc[[#This Row],[Author]],Table4[],2,0))</f>
        <v>HC</v>
      </c>
      <c r="L5389" s="186" t="s">
        <v>9921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30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str">
        <f>IF(Proc[[#This Row],[Author]]="Marcela Urrego",VLOOKUP(LEFT(Proc[[#This Row],[Requested]],1),Table3[#All],2,0),VLOOKUP(Proc[[#This Row],[Author]],Table4[],2,0))</f>
        <v>HC</v>
      </c>
      <c r="L5390" s="186" t="s">
        <v>9921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30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str">
        <f>IF(Proc[[#This Row],[Author]]="Marcela Urrego",VLOOKUP(LEFT(Proc[[#This Row],[Requested]],1),Table3[#All],2,0),VLOOKUP(Proc[[#This Row],[Author]],Table4[],2,0))</f>
        <v>HC</v>
      </c>
      <c r="L5391" s="186" t="s">
        <v>9921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30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str">
        <f>IF(Proc[[#This Row],[Author]]="Marcela Urrego",VLOOKUP(LEFT(Proc[[#This Row],[Requested]],1),Table3[#All],2,0),VLOOKUP(Proc[[#This Row],[Author]],Table4[],2,0))</f>
        <v>HC</v>
      </c>
      <c r="L5392" s="186" t="s">
        <v>9921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30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str">
        <f>IF(Proc[[#This Row],[Author]]="Marcela Urrego",VLOOKUP(LEFT(Proc[[#This Row],[Requested]],1),Table3[#All],2,0),VLOOKUP(Proc[[#This Row],[Author]],Table4[],2,0))</f>
        <v>HC</v>
      </c>
      <c r="L5393" s="186" t="s">
        <v>9921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30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str">
        <f>IF(Proc[[#This Row],[Author]]="Marcela Urrego",VLOOKUP(LEFT(Proc[[#This Row],[Requested]],1),Table3[#All],2,0),VLOOKUP(Proc[[#This Row],[Author]],Table4[],2,0))</f>
        <v>HC</v>
      </c>
      <c r="L5394" s="186" t="s">
        <v>9921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30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str">
        <f>IF(Proc[[#This Row],[Author]]="Marcela Urrego",VLOOKUP(LEFT(Proc[[#This Row],[Requested]],1),Table3[#All],2,0),VLOOKUP(Proc[[#This Row],[Author]],Table4[],2,0))</f>
        <v>HC</v>
      </c>
      <c r="L5395" s="186" t="s">
        <v>9921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30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str">
        <f>IF(Proc[[#This Row],[Author]]="Marcela Urrego",VLOOKUP(LEFT(Proc[[#This Row],[Requested]],1),Table3[#All],2,0),VLOOKUP(Proc[[#This Row],[Author]],Table4[],2,0))</f>
        <v>HC</v>
      </c>
      <c r="L5396" s="186" t="s">
        <v>9921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30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str">
        <f>IF(Proc[[#This Row],[Author]]="Marcela Urrego",VLOOKUP(LEFT(Proc[[#This Row],[Requested]],1),Table3[#All],2,0),VLOOKUP(Proc[[#This Row],[Author]],Table4[],2,0))</f>
        <v>HC</v>
      </c>
      <c r="L5397" s="186" t="s">
        <v>9921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30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str">
        <f>IF(Proc[[#This Row],[Author]]="Marcela Urrego",VLOOKUP(LEFT(Proc[[#This Row],[Requested]],1),Table3[#All],2,0),VLOOKUP(Proc[[#This Row],[Author]],Table4[],2,0))</f>
        <v>HC</v>
      </c>
      <c r="L5398" s="186" t="s">
        <v>9921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30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str">
        <f>IF(Proc[[#This Row],[Author]]="Marcela Urrego",VLOOKUP(LEFT(Proc[[#This Row],[Requested]],1),Table3[#All],2,0),VLOOKUP(Proc[[#This Row],[Author]],Table4[],2,0))</f>
        <v>HC</v>
      </c>
      <c r="L5399" s="186" t="s">
        <v>9921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30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str">
        <f>IF(Proc[[#This Row],[Author]]="Marcela Urrego",VLOOKUP(LEFT(Proc[[#This Row],[Requested]],1),Table3[#All],2,0),VLOOKUP(Proc[[#This Row],[Author]],Table4[],2,0))</f>
        <v>HC</v>
      </c>
      <c r="L5400" s="186" t="s">
        <v>9921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30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str">
        <f>IF(Proc[[#This Row],[Author]]="Marcela Urrego",VLOOKUP(LEFT(Proc[[#This Row],[Requested]],1),Table3[#All],2,0),VLOOKUP(Proc[[#This Row],[Author]],Table4[],2,0))</f>
        <v>HC</v>
      </c>
      <c r="L5401" s="186" t="s">
        <v>9921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30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str">
        <f>IF(Proc[[#This Row],[Author]]="Marcela Urrego",VLOOKUP(LEFT(Proc[[#This Row],[Requested]],1),Table3[#All],2,0),VLOOKUP(Proc[[#This Row],[Author]],Table4[],2,0))</f>
        <v>HC</v>
      </c>
      <c r="L5402" s="186" t="s">
        <v>9921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30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str">
        <f>IF(Proc[[#This Row],[Author]]="Marcela Urrego",VLOOKUP(LEFT(Proc[[#This Row],[Requested]],1),Table3[#All],2,0),VLOOKUP(Proc[[#This Row],[Author]],Table4[],2,0))</f>
        <v>HC</v>
      </c>
      <c r="L5403" s="186" t="s">
        <v>9921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30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str">
        <f>IF(Proc[[#This Row],[Author]]="Marcela Urrego",VLOOKUP(LEFT(Proc[[#This Row],[Requested]],1),Table3[#All],2,0),VLOOKUP(Proc[[#This Row],[Author]],Table4[],2,0))</f>
        <v>HC</v>
      </c>
      <c r="L5404" s="186" t="s">
        <v>9921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30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str">
        <f>IF(Proc[[#This Row],[Author]]="Marcela Urrego",VLOOKUP(LEFT(Proc[[#This Row],[Requested]],1),Table3[#All],2,0),VLOOKUP(Proc[[#This Row],[Author]],Table4[],2,0))</f>
        <v>HC</v>
      </c>
      <c r="L5405" s="186" t="s">
        <v>9921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30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str">
        <f>IF(Proc[[#This Row],[Author]]="Marcela Urrego",VLOOKUP(LEFT(Proc[[#This Row],[Requested]],1),Table3[#All],2,0),VLOOKUP(Proc[[#This Row],[Author]],Table4[],2,0))</f>
        <v>HC</v>
      </c>
      <c r="L5406" s="186" t="s">
        <v>9921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30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str">
        <f>IF(Proc[[#This Row],[Author]]="Marcela Urrego",VLOOKUP(LEFT(Proc[[#This Row],[Requested]],1),Table3[#All],2,0),VLOOKUP(Proc[[#This Row],[Author]],Table4[],2,0))</f>
        <v>HC</v>
      </c>
      <c r="L5407" s="186" t="s">
        <v>9921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30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str">
        <f>IF(Proc[[#This Row],[Author]]="Marcela Urrego",VLOOKUP(LEFT(Proc[[#This Row],[Requested]],1),Table3[#All],2,0),VLOOKUP(Proc[[#This Row],[Author]],Table4[],2,0))</f>
        <v>HC</v>
      </c>
      <c r="L5408" s="186" t="s">
        <v>9921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30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str">
        <f>IF(Proc[[#This Row],[Author]]="Marcela Urrego",VLOOKUP(LEFT(Proc[[#This Row],[Requested]],1),Table3[#All],2,0),VLOOKUP(Proc[[#This Row],[Author]],Table4[],2,0))</f>
        <v>HC</v>
      </c>
      <c r="L5409" s="186" t="s">
        <v>9921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30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str">
        <f>IF(Proc[[#This Row],[Author]]="Marcela Urrego",VLOOKUP(LEFT(Proc[[#This Row],[Requested]],1),Table3[#All],2,0),VLOOKUP(Proc[[#This Row],[Author]],Table4[],2,0))</f>
        <v>HC</v>
      </c>
      <c r="L5410" s="186" t="s">
        <v>9921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30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str">
        <f>IF(Proc[[#This Row],[Author]]="Marcela Urrego",VLOOKUP(LEFT(Proc[[#This Row],[Requested]],1),Table3[#All],2,0),VLOOKUP(Proc[[#This Row],[Author]],Table4[],2,0))</f>
        <v>HC</v>
      </c>
      <c r="L5411" s="186" t="s">
        <v>9921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30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9921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29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9921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29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9921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29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9921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29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9921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29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9921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29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9921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29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9921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29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9921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29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9921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29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9921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29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9921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29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9921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29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9921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29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9921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29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9921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29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9921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29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9921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29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9921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29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9921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29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9921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29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9921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29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9921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29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9921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29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9921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29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9921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29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9921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29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9921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29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9921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29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9921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29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9921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29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9921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29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9921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29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9921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29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9921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29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9921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29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9921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29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9921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29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9921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29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9921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29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9921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29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9921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29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9921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29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9921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29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9921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29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9921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29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9921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29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9921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29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9921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29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9921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29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9921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29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9921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29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9921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29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9921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29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9921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29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9921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29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9921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29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9921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29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9921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29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9921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26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9921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26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9921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26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9921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26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9921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26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9921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26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9921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26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9921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25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9921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25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9921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25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9921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25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9921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25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9921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25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9921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25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9921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25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9921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25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9921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25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9921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25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9921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25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9921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25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9921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25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9921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25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9921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25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9921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25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9921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25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9921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25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9921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25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9921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25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9921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25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9921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25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9921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25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9921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25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9921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25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9921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25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9921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25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9921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25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9921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25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9921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25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9921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25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9921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25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9921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25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9921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25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9921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25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9921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25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9921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25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9921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25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9921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25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9921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25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9921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25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9921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25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9921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25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9921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24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9921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24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9921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24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9921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24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9921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24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9921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24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9921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24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9921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24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9921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24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9921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24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9921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24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9921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24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9921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24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9921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24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9921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24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9921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24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9921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24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9921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24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9921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24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9921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24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9921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24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9921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24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9921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24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9921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24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9921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24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9921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24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9921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24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9921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24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9921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24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9921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24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9921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24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9921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24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9921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24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9921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24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9921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24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9921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24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9921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24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9921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24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9921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24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9921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24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9921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24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9921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24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9921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24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9921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24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9921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24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9921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24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9921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24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9921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24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9921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24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9921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24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9921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24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9921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24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9921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24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9921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24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9921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24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9921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24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9921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24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9921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24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9921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24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9921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24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9921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24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9921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24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9921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24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9921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24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9921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24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9921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24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9921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24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9921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24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9921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24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9921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24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9921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24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9921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24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9921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24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9921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24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9921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24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9921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24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9921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24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9921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24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9921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24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9921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24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9921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24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9921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24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9921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24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9921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24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9921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24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9921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24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9921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22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9921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22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9921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22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9921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22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9921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22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9921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22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9921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22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9921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22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9921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22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9921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22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9921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22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9921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22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9921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22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9921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22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9921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22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9921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22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9921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22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9921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22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9921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22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9921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22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9921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22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9921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22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9921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22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9921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22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9921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22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9921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22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9921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22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9921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22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9921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22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9921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22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9921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22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9921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22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9921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22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9921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22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9921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22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9921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22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9921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22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9921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22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9921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22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9921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22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9921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22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9921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22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9921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22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9921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22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9921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22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9921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22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9921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22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9921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22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9921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22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9921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22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8596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9921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22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9921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22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9921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22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9921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22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9921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22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9921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22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9921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22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9921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22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9921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22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9921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22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9921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22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9921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22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9921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22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9921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22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9921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22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9921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22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9921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22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9921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22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9921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22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9921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22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9921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22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9921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22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9921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22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9921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22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9921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22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9921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22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9921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22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9921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22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9921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22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9921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22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9921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22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9921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22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9921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22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9921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22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9921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22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9921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22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9921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22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9921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22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9921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22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9921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22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9921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22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9921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22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9921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22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9921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22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9921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22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9921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22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9921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22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9921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22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9921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22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9921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22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9921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22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9921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22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9921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22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9921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22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9921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22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9921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22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9921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22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9921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22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9921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22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9921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22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9921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22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9921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22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9921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22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9921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22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9921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22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9921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22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9921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22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9921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22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9921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22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9921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22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9921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22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9921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22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9921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22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9921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22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9921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22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9921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22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9921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22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9921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22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9921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22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9921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22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9921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22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9921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22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9921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22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9921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22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9921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22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9921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22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9921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22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9921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22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9921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22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9921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22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9921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22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9921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22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9921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22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9921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22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9921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22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9921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22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9921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22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9921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22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9921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22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9921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22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9921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22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9921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22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9921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22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9921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22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9921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22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9921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22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9921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21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9921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21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9921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21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9921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21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9921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21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9921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21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9921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21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9921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21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9921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21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9921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21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9921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21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9921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21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9921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21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9921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21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9921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21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9921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21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9921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21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9921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21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9921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21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9921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21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9921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21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9921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21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9921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21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9921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21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9921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21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9921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21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9921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21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9921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21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9921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21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9921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21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9921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21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9921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21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9921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21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9921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21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9921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21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9921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21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9921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21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9921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21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9921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21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9921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21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9921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21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9921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21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9921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21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9921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21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9921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21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9921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21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9921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21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9921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21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9921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21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9921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21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9921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21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9921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21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9921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21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9921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21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9921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21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9921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21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9921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21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9921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21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9921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21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9921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21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9921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21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9921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21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9921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21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9921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21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9921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21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9921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21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9921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21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9921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21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9921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21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9921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21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9921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21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9921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21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9921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21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9921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21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9921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21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9921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21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9921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21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9921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21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9921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21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9921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21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9921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21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9921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21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9921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21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9921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21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9921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21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9921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21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9921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21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9921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21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9921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21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9921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21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9921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21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9921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21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9921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21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9921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21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9921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21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9921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21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9921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21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9921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21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9921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21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9921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21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9921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21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9921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21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9921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21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9921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21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9921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21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9921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21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9921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21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9921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21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9921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21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9921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21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9921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21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9921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21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9921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21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9921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21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9921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21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9921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21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9921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21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9921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21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9921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21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9921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21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9921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21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9921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21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9921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21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9921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21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9921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21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9921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21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9921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21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9921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21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9921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21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9921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21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9921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21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9921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21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9921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21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9921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21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9921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21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9921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21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9921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21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9921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21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9921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21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9921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21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9921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21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9921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21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9921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21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9921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21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9921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21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9921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21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9921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21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9921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21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9921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21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9921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21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9921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21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9921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21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9921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21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9921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21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9921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21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9921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21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9921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21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9921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21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9921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21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9921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21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9921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21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9921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21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9921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21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9921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21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9921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21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9921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21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9921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21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9921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21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9921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21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9921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21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9921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21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9921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21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9921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21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9921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21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9921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21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9921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21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9921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21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9921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21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9921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21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9921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21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9921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21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9921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21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9921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21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9921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21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9921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21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9921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21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9921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21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9921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21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9921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21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9921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21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9921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21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9921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21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9921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21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9921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21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9921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21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9921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21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9921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21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9921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21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9921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21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9921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21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9921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21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9921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21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9921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21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9921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21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9921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21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9921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21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9921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21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9921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21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9921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21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9921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21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9921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21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9921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21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9921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21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9921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21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9921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21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9921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21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9921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21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9921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21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9921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21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9921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21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9921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21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9921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21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9921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21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9921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21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9921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21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9921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21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9921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21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9921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21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9921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21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9921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21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9921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21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9921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21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9921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21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9921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21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9921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21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9921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21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9921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21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9921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21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9921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21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9921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21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9921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21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9921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21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9921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21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9921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21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9921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21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9921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21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9921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21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9921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21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9921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21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9921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21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9921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21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9921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21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9921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21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9921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21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9921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21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9921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21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9921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21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9921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21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9921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21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9921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21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9921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21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9921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21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9921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21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9921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21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9921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21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9921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21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9921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21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9921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21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9921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21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9921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21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9921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21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9921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21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9921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21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9921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21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9921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21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9921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21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9921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21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9921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21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9921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21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9921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21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9921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21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9921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21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9921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21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9921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21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9921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21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9921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21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9921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21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9921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21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9921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21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9921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21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9921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21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9921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21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9921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21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9921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21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9921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21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9921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21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9921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21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9921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21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9921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21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9921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21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9921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21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9921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21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9921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21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9921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21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9921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21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9921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21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9921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21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9921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21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9921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21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9921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21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9921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21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9921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21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9921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21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9921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21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9921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21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9921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21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9921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21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9921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21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9921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21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9921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21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9921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21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9921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21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9921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21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9921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21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9921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21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9921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21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9921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21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9921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21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9921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21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9921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21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9921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21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9921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21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9921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21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9921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21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9921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21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9921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21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9921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21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9921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21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9921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21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9921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21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9921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21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9921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21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9921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21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9921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21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9921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21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9921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21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9921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21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9921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21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9921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21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9921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21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9921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20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9921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20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9921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20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9921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20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9921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20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9921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20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9921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20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9921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20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9921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20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9921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20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9921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20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9921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20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9921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20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9921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20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9921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20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9921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20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9921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18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9921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18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9921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18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9921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18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9921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18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9921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18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9921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18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9921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18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9921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18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9921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18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9921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18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9921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18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9921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18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9921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18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9921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18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9921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18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9921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18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9921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18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9921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18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9921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18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9921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18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9921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18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9921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18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9921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18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9921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18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9921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18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8611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9921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18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9921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18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9921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18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9921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18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9921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18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9921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18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9921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18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9921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18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9921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18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9921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18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9921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18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9921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18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9921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18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9921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18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9921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18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9921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18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9921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18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9921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18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9921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18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9921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18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9921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18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9921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18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9921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18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9921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18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9921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18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9921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18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9921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18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9921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18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9921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18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9921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18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9921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18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9921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18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9921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18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9921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18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9921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18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9921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18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9921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18</v>
      </c>
      <c r="R6192" s="178" t="s">
        <v>8561</v>
      </c>
      <c r="S6192" s="183"/>
    </row>
    <row r="6193" spans="1:19" hidden="1">
      <c r="A6193" t="s">
        <v>8577</v>
      </c>
      <c r="B6193" s="183" t="str">
        <f>IFERROR(VLOOKUP(Proc[[#This Row],[App]],Table2[],3,0),"open")</f>
        <v>ok</v>
      </c>
      <c r="C6193" s="185" t="s">
        <v>369</v>
      </c>
      <c r="D6193" t="s">
        <v>9934</v>
      </c>
      <c r="E6193" t="s">
        <v>8578</v>
      </c>
      <c r="F6193" s="183" t="s">
        <v>8578</v>
      </c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1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9921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18</v>
      </c>
      <c r="R6193" s="178" t="s">
        <v>8561</v>
      </c>
      <c r="S6193" s="183"/>
    </row>
    <row r="6194" spans="1:19" hidden="1">
      <c r="A6194" s="182" t="s">
        <v>8577</v>
      </c>
      <c r="B6194" s="183" t="str">
        <f>IFERROR(VLOOKUP(Proc[[#This Row],[App]],Table2[],3,0),"open")</f>
        <v>ok</v>
      </c>
      <c r="C6194" s="185" t="s">
        <v>369</v>
      </c>
      <c r="D6194" t="s">
        <v>9935</v>
      </c>
      <c r="E6194" t="s">
        <v>8579</v>
      </c>
      <c r="F6194" s="186" t="s">
        <v>8579</v>
      </c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1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9921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18</v>
      </c>
      <c r="R6194" s="178" t="s">
        <v>8561</v>
      </c>
      <c r="S6194" s="183"/>
    </row>
    <row r="6195" spans="1:19" hidden="1">
      <c r="A6195" s="182" t="s">
        <v>8577</v>
      </c>
      <c r="B6195" s="183" t="str">
        <f>IFERROR(VLOOKUP(Proc[[#This Row],[App]],Table2[],3,0),"open")</f>
        <v>ok</v>
      </c>
      <c r="C6195" s="185" t="s">
        <v>369</v>
      </c>
      <c r="D6195" t="s">
        <v>9936</v>
      </c>
      <c r="E6195" t="s">
        <v>8579</v>
      </c>
      <c r="F6195" s="186" t="s">
        <v>8579</v>
      </c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1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9921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18</v>
      </c>
      <c r="R6195" s="178" t="s">
        <v>8561</v>
      </c>
      <c r="S6195" s="183"/>
    </row>
    <row r="6196" spans="1:19" hidden="1">
      <c r="A6196" s="182" t="s">
        <v>8577</v>
      </c>
      <c r="B6196" s="183" t="str">
        <f>IFERROR(VLOOKUP(Proc[[#This Row],[App]],Table2[],3,0),"open")</f>
        <v>ok</v>
      </c>
      <c r="C6196" s="185" t="s">
        <v>369</v>
      </c>
      <c r="D6196" t="s">
        <v>9937</v>
      </c>
      <c r="E6196" t="s">
        <v>8579</v>
      </c>
      <c r="F6196" s="186" t="s">
        <v>8579</v>
      </c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1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9921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18</v>
      </c>
      <c r="R6196" s="178" t="s">
        <v>8561</v>
      </c>
      <c r="S6196" s="183"/>
    </row>
    <row r="6197" spans="1:19" hidden="1">
      <c r="A6197" s="182" t="s">
        <v>8577</v>
      </c>
      <c r="B6197" s="183" t="str">
        <f>IFERROR(VLOOKUP(Proc[[#This Row],[App]],Table2[],3,0),"open")</f>
        <v>ok</v>
      </c>
      <c r="C6197" s="185" t="s">
        <v>369</v>
      </c>
      <c r="D6197" t="s">
        <v>9938</v>
      </c>
      <c r="E6197" t="s">
        <v>8579</v>
      </c>
      <c r="F6197" s="186" t="s">
        <v>8579</v>
      </c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1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9921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18</v>
      </c>
      <c r="R6197" s="178" t="s">
        <v>8561</v>
      </c>
      <c r="S6197" s="183"/>
    </row>
    <row r="6198" spans="1:19" hidden="1">
      <c r="A6198" s="182" t="s">
        <v>8577</v>
      </c>
      <c r="B6198" s="183" t="str">
        <f>IFERROR(VLOOKUP(Proc[[#This Row],[App]],Table2[],3,0),"open")</f>
        <v>ok</v>
      </c>
      <c r="C6198" s="185" t="s">
        <v>369</v>
      </c>
      <c r="D6198" t="s">
        <v>9939</v>
      </c>
      <c r="E6198" t="s">
        <v>8579</v>
      </c>
      <c r="F6198" s="186" t="s">
        <v>8579</v>
      </c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1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9921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18</v>
      </c>
      <c r="R6198" s="178" t="s">
        <v>8561</v>
      </c>
      <c r="S6198" s="183"/>
    </row>
    <row r="6199" spans="1:19" hidden="1">
      <c r="A6199" s="182" t="s">
        <v>8577</v>
      </c>
      <c r="B6199" s="183" t="str">
        <f>IFERROR(VLOOKUP(Proc[[#This Row],[App]],Table2[],3,0),"open")</f>
        <v>ok</v>
      </c>
      <c r="C6199" s="185" t="s">
        <v>369</v>
      </c>
      <c r="D6199" t="s">
        <v>9940</v>
      </c>
      <c r="E6199" t="s">
        <v>8579</v>
      </c>
      <c r="F6199" s="186" t="s">
        <v>8579</v>
      </c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1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9921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18</v>
      </c>
      <c r="R6199" s="178" t="s">
        <v>8561</v>
      </c>
      <c r="S6199" s="183"/>
    </row>
    <row r="6200" spans="1:19" hidden="1">
      <c r="A6200" s="182" t="s">
        <v>8577</v>
      </c>
      <c r="B6200" s="183" t="str">
        <f>IFERROR(VLOOKUP(Proc[[#This Row],[App]],Table2[],3,0),"open")</f>
        <v>ok</v>
      </c>
      <c r="C6200" s="185" t="s">
        <v>369</v>
      </c>
      <c r="D6200" t="s">
        <v>9941</v>
      </c>
      <c r="E6200" t="s">
        <v>8579</v>
      </c>
      <c r="F6200" s="186" t="s">
        <v>8579</v>
      </c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1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9921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18</v>
      </c>
      <c r="R6200" s="178" t="s">
        <v>8561</v>
      </c>
      <c r="S6200" s="183"/>
    </row>
    <row r="6201" spans="1:19" hidden="1">
      <c r="A6201" s="182" t="s">
        <v>8577</v>
      </c>
      <c r="B6201" s="183" t="str">
        <f>IFERROR(VLOOKUP(Proc[[#This Row],[App]],Table2[],3,0),"open")</f>
        <v>ok</v>
      </c>
      <c r="C6201" s="185" t="s">
        <v>369</v>
      </c>
      <c r="D6201" t="s">
        <v>9942</v>
      </c>
      <c r="E6201" t="s">
        <v>8579</v>
      </c>
      <c r="F6201" s="186" t="s">
        <v>8579</v>
      </c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1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9921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18</v>
      </c>
      <c r="R6201" s="178" t="s">
        <v>8561</v>
      </c>
      <c r="S6201" s="183"/>
    </row>
    <row r="6202" spans="1:19" hidden="1">
      <c r="A6202" s="182" t="s">
        <v>8577</v>
      </c>
      <c r="B6202" s="183" t="str">
        <f>IFERROR(VLOOKUP(Proc[[#This Row],[App]],Table2[],3,0),"open")</f>
        <v>ok</v>
      </c>
      <c r="C6202" s="185" t="s">
        <v>369</v>
      </c>
      <c r="D6202" t="s">
        <v>9943</v>
      </c>
      <c r="E6202" t="s">
        <v>8579</v>
      </c>
      <c r="F6202" s="186" t="s">
        <v>8579</v>
      </c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1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9921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18</v>
      </c>
      <c r="R6202" s="178" t="s">
        <v>8561</v>
      </c>
      <c r="S6202" s="183"/>
    </row>
    <row r="6203" spans="1:19" hidden="1">
      <c r="A6203" s="182" t="s">
        <v>8577</v>
      </c>
      <c r="B6203" s="183" t="str">
        <f>IFERROR(VLOOKUP(Proc[[#This Row],[App]],Table2[],3,0),"open")</f>
        <v>ok</v>
      </c>
      <c r="C6203" s="185" t="s">
        <v>369</v>
      </c>
      <c r="D6203" t="s">
        <v>9944</v>
      </c>
      <c r="E6203" t="s">
        <v>8580</v>
      </c>
      <c r="F6203" s="186" t="s">
        <v>8580</v>
      </c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1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9921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18</v>
      </c>
      <c r="R6203" s="178" t="s">
        <v>8561</v>
      </c>
      <c r="S6203" s="183"/>
    </row>
    <row r="6204" spans="1:19" hidden="1">
      <c r="A6204" s="182" t="s">
        <v>8577</v>
      </c>
      <c r="B6204" s="183" t="str">
        <f>IFERROR(VLOOKUP(Proc[[#This Row],[App]],Table2[],3,0),"open")</f>
        <v>ok</v>
      </c>
      <c r="C6204" s="185" t="s">
        <v>369</v>
      </c>
      <c r="D6204" t="s">
        <v>9945</v>
      </c>
      <c r="E6204" t="s">
        <v>8581</v>
      </c>
      <c r="F6204" s="186" t="s">
        <v>8581</v>
      </c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1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9921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18</v>
      </c>
      <c r="R6204" s="178" t="s">
        <v>8561</v>
      </c>
      <c r="S6204" s="183"/>
    </row>
    <row r="6205" spans="1:19" hidden="1">
      <c r="A6205" s="182" t="s">
        <v>8577</v>
      </c>
      <c r="B6205" s="183" t="str">
        <f>IFERROR(VLOOKUP(Proc[[#This Row],[App]],Table2[],3,0),"open")</f>
        <v>ok</v>
      </c>
      <c r="C6205" s="185" t="s">
        <v>369</v>
      </c>
      <c r="D6205" t="s">
        <v>9946</v>
      </c>
      <c r="E6205" t="s">
        <v>8582</v>
      </c>
      <c r="F6205" s="186" t="s">
        <v>8582</v>
      </c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1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9921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18</v>
      </c>
      <c r="R6205" s="178" t="s">
        <v>8561</v>
      </c>
      <c r="S6205" s="183"/>
    </row>
    <row r="6206" spans="1:19" hidden="1">
      <c r="A6206" s="182" t="s">
        <v>8577</v>
      </c>
      <c r="B6206" s="183" t="str">
        <f>IFERROR(VLOOKUP(Proc[[#This Row],[App]],Table2[],3,0),"open")</f>
        <v>ok</v>
      </c>
      <c r="C6206" s="185" t="s">
        <v>369</v>
      </c>
      <c r="D6206" t="s">
        <v>9947</v>
      </c>
      <c r="E6206" t="s">
        <v>8583</v>
      </c>
      <c r="F6206" s="186" t="s">
        <v>8583</v>
      </c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1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9921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18</v>
      </c>
      <c r="R6206" s="178" t="s">
        <v>8561</v>
      </c>
      <c r="S6206" s="183"/>
    </row>
    <row r="6207" spans="1:19" hidden="1">
      <c r="A6207" s="182" t="s">
        <v>8577</v>
      </c>
      <c r="B6207" s="183" t="str">
        <f>IFERROR(VLOOKUP(Proc[[#This Row],[App]],Table2[],3,0),"open")</f>
        <v>ok</v>
      </c>
      <c r="C6207" s="185" t="s">
        <v>369</v>
      </c>
      <c r="D6207" t="s">
        <v>9948</v>
      </c>
      <c r="E6207" t="s">
        <v>8583</v>
      </c>
      <c r="F6207" s="186" t="s">
        <v>8583</v>
      </c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1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9921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18</v>
      </c>
      <c r="R6207" s="178" t="s">
        <v>8561</v>
      </c>
      <c r="S6207" s="183"/>
    </row>
    <row r="6208" spans="1:19" hidden="1">
      <c r="A6208" s="182" t="s">
        <v>8577</v>
      </c>
      <c r="B6208" s="183" t="str">
        <f>IFERROR(VLOOKUP(Proc[[#This Row],[App]],Table2[],3,0),"open")</f>
        <v>ok</v>
      </c>
      <c r="C6208" s="185" t="s">
        <v>369</v>
      </c>
      <c r="D6208" t="s">
        <v>9949</v>
      </c>
      <c r="E6208" t="s">
        <v>8584</v>
      </c>
      <c r="F6208" s="186" t="s">
        <v>8584</v>
      </c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1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9921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18</v>
      </c>
      <c r="R6208" s="178" t="s">
        <v>8561</v>
      </c>
      <c r="S6208" s="183"/>
    </row>
    <row r="6209" spans="1:19" hidden="1">
      <c r="A6209" s="182" t="s">
        <v>8577</v>
      </c>
      <c r="B6209" s="183" t="str">
        <f>IFERROR(VLOOKUP(Proc[[#This Row],[App]],Table2[],3,0),"open")</f>
        <v>ok</v>
      </c>
      <c r="C6209" s="185" t="s">
        <v>369</v>
      </c>
      <c r="D6209" t="s">
        <v>9950</v>
      </c>
      <c r="E6209" t="s">
        <v>8584</v>
      </c>
      <c r="F6209" s="186" t="s">
        <v>8584</v>
      </c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1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9921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18</v>
      </c>
      <c r="R6209" s="178" t="s">
        <v>8561</v>
      </c>
      <c r="S6209" s="183"/>
    </row>
    <row r="6210" spans="1:19" hidden="1">
      <c r="A6210" s="182" t="s">
        <v>8577</v>
      </c>
      <c r="B6210" s="183" t="str">
        <f>IFERROR(VLOOKUP(Proc[[#This Row],[App]],Table2[],3,0),"open")</f>
        <v>ok</v>
      </c>
      <c r="C6210" s="185" t="s">
        <v>369</v>
      </c>
      <c r="D6210" t="s">
        <v>9951</v>
      </c>
      <c r="E6210" t="s">
        <v>8584</v>
      </c>
      <c r="F6210" s="186" t="s">
        <v>8584</v>
      </c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1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9921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18</v>
      </c>
      <c r="R6210" s="178" t="s">
        <v>8561</v>
      </c>
      <c r="S6210" s="183"/>
    </row>
    <row r="6211" spans="1:19" hidden="1">
      <c r="A6211" s="182" t="s">
        <v>8577</v>
      </c>
      <c r="B6211" s="183" t="str">
        <f>IFERROR(VLOOKUP(Proc[[#This Row],[App]],Table2[],3,0),"open")</f>
        <v>ok</v>
      </c>
      <c r="C6211" s="185" t="s">
        <v>369</v>
      </c>
      <c r="D6211" t="s">
        <v>9952</v>
      </c>
      <c r="E6211" t="s">
        <v>8584</v>
      </c>
      <c r="F6211" s="186" t="s">
        <v>8584</v>
      </c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1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9921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18</v>
      </c>
      <c r="R6211" s="178" t="s">
        <v>8561</v>
      </c>
      <c r="S6211" s="183"/>
    </row>
    <row r="6212" spans="1:19" hidden="1">
      <c r="A6212" s="182" t="s">
        <v>8577</v>
      </c>
      <c r="B6212" s="183" t="str">
        <f>IFERROR(VLOOKUP(Proc[[#This Row],[App]],Table2[],3,0),"open")</f>
        <v>ok</v>
      </c>
      <c r="C6212" s="185" t="s">
        <v>369</v>
      </c>
      <c r="D6212" t="s">
        <v>9953</v>
      </c>
      <c r="E6212" t="s">
        <v>8584</v>
      </c>
      <c r="F6212" s="186" t="s">
        <v>8584</v>
      </c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1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9921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18</v>
      </c>
      <c r="R6212" s="178" t="s">
        <v>8561</v>
      </c>
      <c r="S6212" s="183"/>
    </row>
    <row r="6213" spans="1:19" hidden="1">
      <c r="A6213" s="182" t="s">
        <v>8577</v>
      </c>
      <c r="B6213" s="183" t="str">
        <f>IFERROR(VLOOKUP(Proc[[#This Row],[App]],Table2[],3,0),"open")</f>
        <v>ok</v>
      </c>
      <c r="C6213" s="185" t="s">
        <v>369</v>
      </c>
      <c r="D6213" t="s">
        <v>9954</v>
      </c>
      <c r="E6213" t="s">
        <v>8584</v>
      </c>
      <c r="F6213" s="186" t="s">
        <v>8584</v>
      </c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1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9921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18</v>
      </c>
      <c r="R6213" s="178" t="s">
        <v>8561</v>
      </c>
      <c r="S6213" s="183"/>
    </row>
    <row r="6214" spans="1:19" hidden="1">
      <c r="A6214" s="182" t="s">
        <v>8577</v>
      </c>
      <c r="B6214" s="183" t="str">
        <f>IFERROR(VLOOKUP(Proc[[#This Row],[App]],Table2[],3,0),"open")</f>
        <v>ok</v>
      </c>
      <c r="C6214" s="185" t="s">
        <v>369</v>
      </c>
      <c r="D6214" t="s">
        <v>9955</v>
      </c>
      <c r="E6214" t="s">
        <v>8584</v>
      </c>
      <c r="F6214" s="186" t="s">
        <v>8584</v>
      </c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1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9921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18</v>
      </c>
      <c r="R6214" s="178" t="s">
        <v>8561</v>
      </c>
      <c r="S6214" s="183"/>
    </row>
    <row r="6215" spans="1:19" hidden="1">
      <c r="A6215" s="182" t="s">
        <v>8577</v>
      </c>
      <c r="B6215" s="183" t="str">
        <f>IFERROR(VLOOKUP(Proc[[#This Row],[App]],Table2[],3,0),"open")</f>
        <v>ok</v>
      </c>
      <c r="C6215" s="185" t="s">
        <v>369</v>
      </c>
      <c r="D6215" t="s">
        <v>9956</v>
      </c>
      <c r="E6215" t="s">
        <v>8584</v>
      </c>
      <c r="F6215" s="186" t="s">
        <v>8584</v>
      </c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1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9921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18</v>
      </c>
      <c r="R6215" s="178" t="s">
        <v>8561</v>
      </c>
      <c r="S6215" s="183"/>
    </row>
    <row r="6216" spans="1:19" hidden="1">
      <c r="A6216" s="182" t="s">
        <v>8577</v>
      </c>
      <c r="B6216" s="183" t="str">
        <f>IFERROR(VLOOKUP(Proc[[#This Row],[App]],Table2[],3,0),"open")</f>
        <v>ok</v>
      </c>
      <c r="C6216" s="185" t="s">
        <v>369</v>
      </c>
      <c r="D6216" t="s">
        <v>9957</v>
      </c>
      <c r="E6216" t="s">
        <v>8584</v>
      </c>
      <c r="F6216" s="186" t="s">
        <v>8584</v>
      </c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1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9921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18</v>
      </c>
      <c r="R6216" s="178" t="s">
        <v>8561</v>
      </c>
      <c r="S6216" s="183"/>
    </row>
    <row r="6217" spans="1:19" hidden="1">
      <c r="A6217" s="182" t="s">
        <v>8577</v>
      </c>
      <c r="B6217" s="183" t="str">
        <f>IFERROR(VLOOKUP(Proc[[#This Row],[App]],Table2[],3,0),"open")</f>
        <v>ok</v>
      </c>
      <c r="C6217" s="185" t="s">
        <v>369</v>
      </c>
      <c r="D6217" t="s">
        <v>9958</v>
      </c>
      <c r="E6217" t="s">
        <v>8584</v>
      </c>
      <c r="F6217" s="186" t="s">
        <v>8584</v>
      </c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1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9921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18</v>
      </c>
      <c r="R6217" s="178" t="s">
        <v>8561</v>
      </c>
      <c r="S6217" s="183"/>
    </row>
    <row r="6218" spans="1:19" hidden="1">
      <c r="A6218" s="182" t="s">
        <v>8577</v>
      </c>
      <c r="B6218" s="183" t="str">
        <f>IFERROR(VLOOKUP(Proc[[#This Row],[App]],Table2[],3,0),"open")</f>
        <v>ok</v>
      </c>
      <c r="C6218" s="185" t="s">
        <v>369</v>
      </c>
      <c r="D6218" t="s">
        <v>9959</v>
      </c>
      <c r="E6218" t="s">
        <v>8584</v>
      </c>
      <c r="F6218" s="186" t="s">
        <v>8584</v>
      </c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1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9921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18</v>
      </c>
      <c r="R6218" s="178" t="s">
        <v>8561</v>
      </c>
      <c r="S6218" s="183"/>
    </row>
    <row r="6219" spans="1:19" hidden="1">
      <c r="A6219" s="182" t="s">
        <v>8577</v>
      </c>
      <c r="B6219" s="183" t="str">
        <f>IFERROR(VLOOKUP(Proc[[#This Row],[App]],Table2[],3,0),"open")</f>
        <v>ok</v>
      </c>
      <c r="C6219" s="185" t="s">
        <v>369</v>
      </c>
      <c r="D6219" t="s">
        <v>9960</v>
      </c>
      <c r="E6219" t="s">
        <v>8585</v>
      </c>
      <c r="F6219" s="186" t="s">
        <v>8585</v>
      </c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1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9921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18</v>
      </c>
      <c r="R6219" s="178" t="s">
        <v>8561</v>
      </c>
      <c r="S6219" s="183"/>
    </row>
    <row r="6220" spans="1:19" hidden="1">
      <c r="A6220" s="182" t="s">
        <v>8577</v>
      </c>
      <c r="B6220" s="183" t="str">
        <f>IFERROR(VLOOKUP(Proc[[#This Row],[App]],Table2[],3,0),"open")</f>
        <v>ok</v>
      </c>
      <c r="C6220" s="185" t="s">
        <v>369</v>
      </c>
      <c r="D6220" t="s">
        <v>9961</v>
      </c>
      <c r="E6220" t="s">
        <v>8586</v>
      </c>
      <c r="F6220" s="186" t="s">
        <v>8586</v>
      </c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1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9921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18</v>
      </c>
      <c r="R6220" s="178" t="s">
        <v>8561</v>
      </c>
      <c r="S6220" s="183"/>
    </row>
    <row r="6221" spans="1:19" hidden="1">
      <c r="A6221" s="182" t="s">
        <v>8577</v>
      </c>
      <c r="B6221" s="183" t="str">
        <f>IFERROR(VLOOKUP(Proc[[#This Row],[App]],Table2[],3,0),"open")</f>
        <v>ok</v>
      </c>
      <c r="C6221" s="185" t="s">
        <v>369</v>
      </c>
      <c r="D6221" t="s">
        <v>9962</v>
      </c>
      <c r="E6221" t="s">
        <v>8587</v>
      </c>
      <c r="F6221" s="186" t="s">
        <v>8587</v>
      </c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1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9921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18</v>
      </c>
      <c r="R6221" s="178" t="s">
        <v>8561</v>
      </c>
      <c r="S6221" s="183"/>
    </row>
    <row r="6222" spans="1:19" hidden="1">
      <c r="A6222" s="182" t="s">
        <v>8577</v>
      </c>
      <c r="B6222" s="183" t="str">
        <f>IFERROR(VLOOKUP(Proc[[#This Row],[App]],Table2[],3,0),"open")</f>
        <v>ok</v>
      </c>
      <c r="C6222" s="185" t="s">
        <v>369</v>
      </c>
      <c r="D6222" t="s">
        <v>9963</v>
      </c>
      <c r="E6222" t="s">
        <v>8587</v>
      </c>
      <c r="F6222" s="186" t="s">
        <v>8587</v>
      </c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1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9921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18</v>
      </c>
      <c r="R6222" s="178" t="s">
        <v>8561</v>
      </c>
      <c r="S6222" s="183"/>
    </row>
    <row r="6223" spans="1:19" hidden="1">
      <c r="A6223" s="182" t="s">
        <v>8577</v>
      </c>
      <c r="B6223" s="183" t="str">
        <f>IFERROR(VLOOKUP(Proc[[#This Row],[App]],Table2[],3,0),"open")</f>
        <v>ok</v>
      </c>
      <c r="C6223" s="185" t="s">
        <v>369</v>
      </c>
      <c r="D6223" t="s">
        <v>9964</v>
      </c>
      <c r="E6223" t="s">
        <v>8588</v>
      </c>
      <c r="F6223" s="186" t="s">
        <v>8588</v>
      </c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1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9921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18</v>
      </c>
      <c r="R6223" s="178" t="s">
        <v>8561</v>
      </c>
      <c r="S6223" s="183"/>
    </row>
    <row r="6224" spans="1:19" hidden="1">
      <c r="A6224" s="182" t="s">
        <v>8577</v>
      </c>
      <c r="B6224" s="183" t="str">
        <f>IFERROR(VLOOKUP(Proc[[#This Row],[App]],Table2[],3,0),"open")</f>
        <v>ok</v>
      </c>
      <c r="C6224" s="185" t="s">
        <v>369</v>
      </c>
      <c r="D6224" t="s">
        <v>9965</v>
      </c>
      <c r="E6224" t="s">
        <v>8589</v>
      </c>
      <c r="F6224" s="186" t="s">
        <v>8589</v>
      </c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1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9921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18</v>
      </c>
      <c r="R6224" s="178" t="s">
        <v>8561</v>
      </c>
      <c r="S6224" s="183"/>
    </row>
    <row r="6225" spans="1:19" hidden="1">
      <c r="A6225" t="s">
        <v>8595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9921</v>
      </c>
      <c r="M6225" s="178">
        <v>46064</v>
      </c>
      <c r="N6225" s="178"/>
      <c r="O6225" s="178"/>
      <c r="P6225" s="178" t="str">
        <f ca="1">IF(Proc[[#This Row],[DaysAgeing]]&gt;5,"yep","on track")</f>
        <v>yep</v>
      </c>
      <c r="Q6225" s="3">
        <f ca="1">IF(Proc[[#This Row],[DateClosed]]="",ABS(NETWORKDAYS(Proc[[#This Row],[DateOpened]],TODAY()))-1,ABS(NETWORKDAYS(Proc[[#This Row],[DateOpened]],Proc[[#This Row],[DateClosed]]))-1)</f>
        <v>16</v>
      </c>
      <c r="R6225" s="178" t="s">
        <v>738</v>
      </c>
      <c r="S6225" s="183"/>
    </row>
    <row r="6226" spans="1:19" hidden="1">
      <c r="A6226" s="182" t="s">
        <v>8595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9921</v>
      </c>
      <c r="M6226" s="178">
        <v>46064</v>
      </c>
      <c r="N6226" s="178"/>
      <c r="O6226" s="178"/>
      <c r="P6226" s="178" t="str">
        <f ca="1">IF(Proc[[#This Row],[DaysAgeing]]&gt;5,"yep","on track")</f>
        <v>yep</v>
      </c>
      <c r="Q6226" s="3">
        <f ca="1">IF(Proc[[#This Row],[DateClosed]]="",ABS(NETWORKDAYS(Proc[[#This Row],[DateOpened]],TODAY()))-1,ABS(NETWORKDAYS(Proc[[#This Row],[DateOpened]],Proc[[#This Row],[DateClosed]]))-1)</f>
        <v>16</v>
      </c>
      <c r="R6226" s="178" t="s">
        <v>738</v>
      </c>
      <c r="S6226" s="183"/>
    </row>
    <row r="6227" spans="1:19" hidden="1">
      <c r="A6227" s="182" t="s">
        <v>8595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9921</v>
      </c>
      <c r="M6227" s="178">
        <v>46064</v>
      </c>
      <c r="N6227" s="178"/>
      <c r="O6227" s="178"/>
      <c r="P6227" s="178" t="str">
        <f ca="1">IF(Proc[[#This Row],[DaysAgeing]]&gt;5,"yep","on track")</f>
        <v>yep</v>
      </c>
      <c r="Q6227" s="3">
        <f ca="1">IF(Proc[[#This Row],[DateClosed]]="",ABS(NETWORKDAYS(Proc[[#This Row],[DateOpened]],TODAY()))-1,ABS(NETWORKDAYS(Proc[[#This Row],[DateOpened]],Proc[[#This Row],[DateClosed]]))-1)</f>
        <v>16</v>
      </c>
      <c r="R6227" s="178" t="s">
        <v>738</v>
      </c>
      <c r="S6227" s="183"/>
    </row>
    <row r="6228" spans="1:19" hidden="1">
      <c r="A6228" s="182" t="s">
        <v>8595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9921</v>
      </c>
      <c r="M6228" s="178">
        <v>46064</v>
      </c>
      <c r="N6228" s="178"/>
      <c r="O6228" s="178"/>
      <c r="P6228" s="178" t="str">
        <f ca="1">IF(Proc[[#This Row],[DaysAgeing]]&gt;5,"yep","on track")</f>
        <v>yep</v>
      </c>
      <c r="Q6228" s="3">
        <f ca="1">IF(Proc[[#This Row],[DateClosed]]="",ABS(NETWORKDAYS(Proc[[#This Row],[DateOpened]],TODAY()))-1,ABS(NETWORKDAYS(Proc[[#This Row],[DateOpened]],Proc[[#This Row],[DateClosed]]))-1)</f>
        <v>16</v>
      </c>
      <c r="R6228" s="178" t="s">
        <v>738</v>
      </c>
      <c r="S6228" s="183"/>
    </row>
    <row r="6229" spans="1:19" hidden="1">
      <c r="A6229" s="182" t="s">
        <v>8595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9921</v>
      </c>
      <c r="M6229" s="178">
        <v>46064</v>
      </c>
      <c r="N6229" s="178"/>
      <c r="O6229" s="178"/>
      <c r="P6229" s="178" t="str">
        <f ca="1">IF(Proc[[#This Row],[DaysAgeing]]&gt;5,"yep","on track")</f>
        <v>yep</v>
      </c>
      <c r="Q6229" s="3">
        <f ca="1">IF(Proc[[#This Row],[DateClosed]]="",ABS(NETWORKDAYS(Proc[[#This Row],[DateOpened]],TODAY()))-1,ABS(NETWORKDAYS(Proc[[#This Row],[DateOpened]],Proc[[#This Row],[DateClosed]]))-1)</f>
        <v>16</v>
      </c>
      <c r="R6229" s="178" t="s">
        <v>738</v>
      </c>
      <c r="S6229" s="183"/>
    </row>
    <row r="6230" spans="1:19" hidden="1">
      <c r="A6230" s="182" t="s">
        <v>8595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9921</v>
      </c>
      <c r="M6230" s="178">
        <v>46064</v>
      </c>
      <c r="N6230" s="178"/>
      <c r="O6230" s="178"/>
      <c r="P6230" s="178" t="str">
        <f ca="1">IF(Proc[[#This Row],[DaysAgeing]]&gt;5,"yep","on track")</f>
        <v>yep</v>
      </c>
      <c r="Q6230" s="3">
        <f ca="1">IF(Proc[[#This Row],[DateClosed]]="",ABS(NETWORKDAYS(Proc[[#This Row],[DateOpened]],TODAY()))-1,ABS(NETWORKDAYS(Proc[[#This Row],[DateOpened]],Proc[[#This Row],[DateClosed]]))-1)</f>
        <v>16</v>
      </c>
      <c r="R6230" s="178" t="s">
        <v>738</v>
      </c>
      <c r="S6230" s="183"/>
    </row>
    <row r="6231" spans="1:19" hidden="1">
      <c r="A6231" s="182" t="s">
        <v>8595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9921</v>
      </c>
      <c r="M6231" s="178">
        <v>46064</v>
      </c>
      <c r="N6231" s="178"/>
      <c r="O6231" s="178"/>
      <c r="P6231" s="178" t="str">
        <f ca="1">IF(Proc[[#This Row],[DaysAgeing]]&gt;5,"yep","on track")</f>
        <v>yep</v>
      </c>
      <c r="Q6231" s="3">
        <f ca="1">IF(Proc[[#This Row],[DateClosed]]="",ABS(NETWORKDAYS(Proc[[#This Row],[DateOpened]],TODAY()))-1,ABS(NETWORKDAYS(Proc[[#This Row],[DateOpened]],Proc[[#This Row],[DateClosed]]))-1)</f>
        <v>16</v>
      </c>
      <c r="R6231" s="178" t="s">
        <v>738</v>
      </c>
      <c r="S6231" s="183"/>
    </row>
    <row r="6232" spans="1:19" hidden="1">
      <c r="A6232" s="182" t="s">
        <v>8595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9921</v>
      </c>
      <c r="M6232" s="178">
        <v>46064</v>
      </c>
      <c r="N6232" s="178"/>
      <c r="O6232" s="178"/>
      <c r="P6232" s="178" t="str">
        <f ca="1">IF(Proc[[#This Row],[DaysAgeing]]&gt;5,"yep","on track")</f>
        <v>yep</v>
      </c>
      <c r="Q6232" s="3">
        <f ca="1">IF(Proc[[#This Row],[DateClosed]]="",ABS(NETWORKDAYS(Proc[[#This Row],[DateOpened]],TODAY()))-1,ABS(NETWORKDAYS(Proc[[#This Row],[DateOpened]],Proc[[#This Row],[DateClosed]]))-1)</f>
        <v>16</v>
      </c>
      <c r="R6232" s="178" t="s">
        <v>738</v>
      </c>
      <c r="S6232" s="183"/>
    </row>
    <row r="6233" spans="1:19" hidden="1">
      <c r="A6233" s="182" t="s">
        <v>8595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9921</v>
      </c>
      <c r="M6233" s="178">
        <v>46064</v>
      </c>
      <c r="N6233" s="178"/>
      <c r="O6233" s="178"/>
      <c r="P6233" s="178" t="str">
        <f ca="1">IF(Proc[[#This Row],[DaysAgeing]]&gt;5,"yep","on track")</f>
        <v>yep</v>
      </c>
      <c r="Q6233" s="3">
        <f ca="1">IF(Proc[[#This Row],[DateClosed]]="",ABS(NETWORKDAYS(Proc[[#This Row],[DateOpened]],TODAY()))-1,ABS(NETWORKDAYS(Proc[[#This Row],[DateOpened]],Proc[[#This Row],[DateClosed]]))-1)</f>
        <v>16</v>
      </c>
      <c r="R6233" s="178" t="s">
        <v>738</v>
      </c>
      <c r="S6233" s="183"/>
    </row>
    <row r="6234" spans="1:19" hidden="1">
      <c r="A6234" s="182" t="s">
        <v>8595</v>
      </c>
      <c r="B6234" s="183" t="str">
        <f>IFERROR(VLOOKUP(Proc[[#This Row],[App]],Table2[],3,0),"open")</f>
        <v>ok</v>
      </c>
      <c r="C6234" s="182" t="s">
        <v>369</v>
      </c>
      <c r="D6234" t="s">
        <v>8590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9921</v>
      </c>
      <c r="M6234" s="178">
        <v>46064</v>
      </c>
      <c r="N6234" s="178"/>
      <c r="O6234" s="178"/>
      <c r="P6234" s="178" t="str">
        <f ca="1">IF(Proc[[#This Row],[DaysAgeing]]&gt;5,"yep","on track")</f>
        <v>yep</v>
      </c>
      <c r="Q6234" s="3">
        <f ca="1">IF(Proc[[#This Row],[DateClosed]]="",ABS(NETWORKDAYS(Proc[[#This Row],[DateOpened]],TODAY()))-1,ABS(NETWORKDAYS(Proc[[#This Row],[DateOpened]],Proc[[#This Row],[DateClosed]]))-1)</f>
        <v>16</v>
      </c>
      <c r="R6234" s="178" t="s">
        <v>738</v>
      </c>
      <c r="S6234" s="183"/>
    </row>
    <row r="6235" spans="1:19" hidden="1">
      <c r="A6235" s="182" t="s">
        <v>8595</v>
      </c>
      <c r="B6235" s="183" t="str">
        <f>IFERROR(VLOOKUP(Proc[[#This Row],[App]],Table2[],3,0),"open")</f>
        <v>ok</v>
      </c>
      <c r="C6235" s="182" t="s">
        <v>369</v>
      </c>
      <c r="D6235" t="s">
        <v>8591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9921</v>
      </c>
      <c r="M6235" s="178">
        <v>46064</v>
      </c>
      <c r="N6235" s="178"/>
      <c r="O6235" s="178"/>
      <c r="P6235" s="178" t="str">
        <f ca="1">IF(Proc[[#This Row],[DaysAgeing]]&gt;5,"yep","on track")</f>
        <v>yep</v>
      </c>
      <c r="Q6235" s="3">
        <f ca="1">IF(Proc[[#This Row],[DateClosed]]="",ABS(NETWORKDAYS(Proc[[#This Row],[DateOpened]],TODAY()))-1,ABS(NETWORKDAYS(Proc[[#This Row],[DateOpened]],Proc[[#This Row],[DateClosed]]))-1)</f>
        <v>16</v>
      </c>
      <c r="R6235" s="178" t="s">
        <v>738</v>
      </c>
      <c r="S6235" s="183"/>
    </row>
    <row r="6236" spans="1:19" hidden="1">
      <c r="A6236" s="182" t="s">
        <v>8595</v>
      </c>
      <c r="B6236" s="183" t="str">
        <f>IFERROR(VLOOKUP(Proc[[#This Row],[App]],Table2[],3,0),"open")</f>
        <v>ok</v>
      </c>
      <c r="C6236" s="182" t="s">
        <v>369</v>
      </c>
      <c r="D6236" t="s">
        <v>8592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9921</v>
      </c>
      <c r="M6236" s="178">
        <v>46064</v>
      </c>
      <c r="N6236" s="178"/>
      <c r="O6236" s="178"/>
      <c r="P6236" s="178" t="str">
        <f ca="1">IF(Proc[[#This Row],[DaysAgeing]]&gt;5,"yep","on track")</f>
        <v>yep</v>
      </c>
      <c r="Q6236" s="3">
        <f ca="1">IF(Proc[[#This Row],[DateClosed]]="",ABS(NETWORKDAYS(Proc[[#This Row],[DateOpened]],TODAY()))-1,ABS(NETWORKDAYS(Proc[[#This Row],[DateOpened]],Proc[[#This Row],[DateClosed]]))-1)</f>
        <v>16</v>
      </c>
      <c r="R6236" s="178" t="s">
        <v>738</v>
      </c>
      <c r="S6236" s="183"/>
    </row>
    <row r="6237" spans="1:19" hidden="1">
      <c r="A6237" s="182" t="s">
        <v>8595</v>
      </c>
      <c r="B6237" s="183" t="str">
        <f>IFERROR(VLOOKUP(Proc[[#This Row],[App]],Table2[],3,0),"open")</f>
        <v>ok</v>
      </c>
      <c r="C6237" s="182" t="s">
        <v>369</v>
      </c>
      <c r="D6237" t="s">
        <v>8593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9921</v>
      </c>
      <c r="M6237" s="178">
        <v>46064</v>
      </c>
      <c r="N6237" s="178"/>
      <c r="O6237" s="178"/>
      <c r="P6237" s="178" t="str">
        <f ca="1">IF(Proc[[#This Row],[DaysAgeing]]&gt;5,"yep","on track")</f>
        <v>yep</v>
      </c>
      <c r="Q6237" s="3">
        <f ca="1">IF(Proc[[#This Row],[DateClosed]]="",ABS(NETWORKDAYS(Proc[[#This Row],[DateOpened]],TODAY()))-1,ABS(NETWORKDAYS(Proc[[#This Row],[DateOpened]],Proc[[#This Row],[DateClosed]]))-1)</f>
        <v>16</v>
      </c>
      <c r="R6237" s="178" t="s">
        <v>738</v>
      </c>
      <c r="S6237" s="183"/>
    </row>
    <row r="6238" spans="1:19" hidden="1">
      <c r="A6238" s="182" t="s">
        <v>8595</v>
      </c>
      <c r="B6238" s="183" t="str">
        <f>IFERROR(VLOOKUP(Proc[[#This Row],[App]],Table2[],3,0),"open")</f>
        <v>ok</v>
      </c>
      <c r="C6238" s="182" t="s">
        <v>369</v>
      </c>
      <c r="D6238" t="s">
        <v>8594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9921</v>
      </c>
      <c r="M6238" s="178">
        <v>46064</v>
      </c>
      <c r="N6238" s="178"/>
      <c r="O6238" s="178"/>
      <c r="P6238" s="178" t="str">
        <f ca="1">IF(Proc[[#This Row],[DaysAgeing]]&gt;5,"yep","on track")</f>
        <v>yep</v>
      </c>
      <c r="Q6238" s="3">
        <f ca="1">IF(Proc[[#This Row],[DateClosed]]="",ABS(NETWORKDAYS(Proc[[#This Row],[DateOpened]],TODAY()))-1,ABS(NETWORKDAYS(Proc[[#This Row],[DateOpened]],Proc[[#This Row],[DateClosed]]))-1)</f>
        <v>16</v>
      </c>
      <c r="R6238" s="178" t="s">
        <v>738</v>
      </c>
      <c r="S6238" s="183"/>
    </row>
    <row r="6239" spans="1:19" hidden="1">
      <c r="A6239" t="s">
        <v>8597</v>
      </c>
      <c r="B6239" s="183" t="str">
        <f>IFERROR(VLOOKUP(Proc[[#This Row],[App]],Table2[],3,0),"open")</f>
        <v>ok</v>
      </c>
      <c r="C6239" t="s">
        <v>369</v>
      </c>
      <c r="D6239" t="s">
        <v>8598</v>
      </c>
      <c r="E6239" t="s">
        <v>8605</v>
      </c>
      <c r="F6239" s="184" t="s">
        <v>8605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9921</v>
      </c>
      <c r="M6239" s="178">
        <v>46064</v>
      </c>
      <c r="N6239" s="178"/>
      <c r="O6239" s="178"/>
      <c r="P6239" s="178" t="str">
        <f ca="1">IF(Proc[[#This Row],[DaysAgeing]]&gt;5,"yep","on track")</f>
        <v>yep</v>
      </c>
      <c r="Q6239" s="3">
        <f ca="1">IF(Proc[[#This Row],[DateClosed]]="",ABS(NETWORKDAYS(Proc[[#This Row],[DateOpened]],TODAY()))-1,ABS(NETWORKDAYS(Proc[[#This Row],[DateOpened]],Proc[[#This Row],[DateClosed]]))-1)</f>
        <v>16</v>
      </c>
      <c r="R6239" s="178" t="s">
        <v>8610</v>
      </c>
      <c r="S6239" s="183"/>
    </row>
    <row r="6240" spans="1:19" hidden="1">
      <c r="A6240" s="184" t="s">
        <v>8597</v>
      </c>
      <c r="B6240" s="183" t="str">
        <f>IFERROR(VLOOKUP(Proc[[#This Row],[App]],Table2[],3,0),"open")</f>
        <v>ok</v>
      </c>
      <c r="C6240" s="184" t="s">
        <v>369</v>
      </c>
      <c r="D6240" t="s">
        <v>8599</v>
      </c>
      <c r="E6240" t="s">
        <v>8606</v>
      </c>
      <c r="F6240" s="184" t="s">
        <v>8606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9921</v>
      </c>
      <c r="M6240" s="178">
        <v>46064</v>
      </c>
      <c r="N6240" s="178"/>
      <c r="O6240" s="178"/>
      <c r="P6240" s="178" t="str">
        <f ca="1">IF(Proc[[#This Row],[DaysAgeing]]&gt;5,"yep","on track")</f>
        <v>yep</v>
      </c>
      <c r="Q6240" s="3">
        <f ca="1">IF(Proc[[#This Row],[DateClosed]]="",ABS(NETWORKDAYS(Proc[[#This Row],[DateOpened]],TODAY()))-1,ABS(NETWORKDAYS(Proc[[#This Row],[DateOpened]],Proc[[#This Row],[DateClosed]]))-1)</f>
        <v>16</v>
      </c>
      <c r="R6240" s="178" t="s">
        <v>8610</v>
      </c>
      <c r="S6240" s="183"/>
    </row>
    <row r="6241" spans="1:19" hidden="1">
      <c r="A6241" s="184" t="s">
        <v>8597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9921</v>
      </c>
      <c r="M6241" s="178">
        <v>46064</v>
      </c>
      <c r="N6241" s="178"/>
      <c r="O6241" s="178"/>
      <c r="P6241" s="178" t="str">
        <f ca="1">IF(Proc[[#This Row],[DaysAgeing]]&gt;5,"yep","on track")</f>
        <v>yep</v>
      </c>
      <c r="Q6241" s="3">
        <f ca="1">IF(Proc[[#This Row],[DateClosed]]="",ABS(NETWORKDAYS(Proc[[#This Row],[DateOpened]],TODAY()))-1,ABS(NETWORKDAYS(Proc[[#This Row],[DateOpened]],Proc[[#This Row],[DateClosed]]))-1)</f>
        <v>16</v>
      </c>
      <c r="R6241" s="178" t="s">
        <v>8610</v>
      </c>
      <c r="S6241" s="183"/>
    </row>
    <row r="6242" spans="1:19" hidden="1">
      <c r="A6242" s="184" t="s">
        <v>8597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9921</v>
      </c>
      <c r="M6242" s="178">
        <v>46064</v>
      </c>
      <c r="N6242" s="178"/>
      <c r="O6242" s="178"/>
      <c r="P6242" s="178" t="str">
        <f ca="1">IF(Proc[[#This Row],[DaysAgeing]]&gt;5,"yep","on track")</f>
        <v>yep</v>
      </c>
      <c r="Q6242" s="3">
        <f ca="1">IF(Proc[[#This Row],[DateClosed]]="",ABS(NETWORKDAYS(Proc[[#This Row],[DateOpened]],TODAY()))-1,ABS(NETWORKDAYS(Proc[[#This Row],[DateOpened]],Proc[[#This Row],[DateClosed]]))-1)</f>
        <v>16</v>
      </c>
      <c r="R6242" s="178" t="s">
        <v>8610</v>
      </c>
      <c r="S6242" s="183"/>
    </row>
    <row r="6243" spans="1:19" hidden="1">
      <c r="A6243" s="184" t="s">
        <v>8597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9921</v>
      </c>
      <c r="M6243" s="178">
        <v>46064</v>
      </c>
      <c r="N6243" s="178"/>
      <c r="O6243" s="178"/>
      <c r="P6243" s="178" t="str">
        <f ca="1">IF(Proc[[#This Row],[DaysAgeing]]&gt;5,"yep","on track")</f>
        <v>yep</v>
      </c>
      <c r="Q6243" s="3">
        <f ca="1">IF(Proc[[#This Row],[DateClosed]]="",ABS(NETWORKDAYS(Proc[[#This Row],[DateOpened]],TODAY()))-1,ABS(NETWORKDAYS(Proc[[#This Row],[DateOpened]],Proc[[#This Row],[DateClosed]]))-1)</f>
        <v>16</v>
      </c>
      <c r="R6243" s="178" t="s">
        <v>8610</v>
      </c>
      <c r="S6243" s="183"/>
    </row>
    <row r="6244" spans="1:19" hidden="1">
      <c r="A6244" s="184" t="s">
        <v>8597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9921</v>
      </c>
      <c r="M6244" s="178">
        <v>46064</v>
      </c>
      <c r="N6244" s="178"/>
      <c r="O6244" s="178"/>
      <c r="P6244" s="178" t="str">
        <f ca="1">IF(Proc[[#This Row],[DaysAgeing]]&gt;5,"yep","on track")</f>
        <v>yep</v>
      </c>
      <c r="Q6244" s="3">
        <f ca="1">IF(Proc[[#This Row],[DateClosed]]="",ABS(NETWORKDAYS(Proc[[#This Row],[DateOpened]],TODAY()))-1,ABS(NETWORKDAYS(Proc[[#This Row],[DateOpened]],Proc[[#This Row],[DateClosed]]))-1)</f>
        <v>16</v>
      </c>
      <c r="R6244" s="178" t="s">
        <v>8610</v>
      </c>
      <c r="S6244" s="183"/>
    </row>
    <row r="6245" spans="1:19" hidden="1">
      <c r="A6245" s="184" t="s">
        <v>8597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9921</v>
      </c>
      <c r="M6245" s="178">
        <v>46064</v>
      </c>
      <c r="N6245" s="178"/>
      <c r="O6245" s="178"/>
      <c r="P6245" s="178" t="str">
        <f ca="1">IF(Proc[[#This Row],[DaysAgeing]]&gt;5,"yep","on track")</f>
        <v>yep</v>
      </c>
      <c r="Q6245" s="3">
        <f ca="1">IF(Proc[[#This Row],[DateClosed]]="",ABS(NETWORKDAYS(Proc[[#This Row],[DateOpened]],TODAY()))-1,ABS(NETWORKDAYS(Proc[[#This Row],[DateOpened]],Proc[[#This Row],[DateClosed]]))-1)</f>
        <v>16</v>
      </c>
      <c r="R6245" s="178" t="s">
        <v>8610</v>
      </c>
      <c r="S6245" s="183"/>
    </row>
    <row r="6246" spans="1:19" hidden="1">
      <c r="A6246" s="184" t="s">
        <v>8597</v>
      </c>
      <c r="B6246" s="183" t="str">
        <f>IFERROR(VLOOKUP(Proc[[#This Row],[App]],Table2[],3,0),"open")</f>
        <v>ok</v>
      </c>
      <c r="C6246" s="184" t="s">
        <v>369</v>
      </c>
      <c r="D6246" t="s">
        <v>8600</v>
      </c>
      <c r="E6246" t="s">
        <v>8607</v>
      </c>
      <c r="F6246" s="183" t="s">
        <v>8607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9921</v>
      </c>
      <c r="M6246" s="178">
        <v>46064</v>
      </c>
      <c r="N6246" s="178"/>
      <c r="O6246" s="178"/>
      <c r="P6246" s="178" t="str">
        <f ca="1">IF(Proc[[#This Row],[DaysAgeing]]&gt;5,"yep","on track")</f>
        <v>yep</v>
      </c>
      <c r="Q6246" s="3">
        <f ca="1">IF(Proc[[#This Row],[DateClosed]]="",ABS(NETWORKDAYS(Proc[[#This Row],[DateOpened]],TODAY()))-1,ABS(NETWORKDAYS(Proc[[#This Row],[DateOpened]],Proc[[#This Row],[DateClosed]]))-1)</f>
        <v>16</v>
      </c>
      <c r="R6246" s="178" t="s">
        <v>8610</v>
      </c>
      <c r="S6246" s="183"/>
    </row>
    <row r="6247" spans="1:19" hidden="1">
      <c r="A6247" s="184" t="s">
        <v>8597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8608</v>
      </c>
      <c r="F6247" s="183" t="s">
        <v>8608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9921</v>
      </c>
      <c r="M6247" s="178">
        <v>46064</v>
      </c>
      <c r="N6247" s="178"/>
      <c r="O6247" s="178"/>
      <c r="P6247" s="178" t="str">
        <f ca="1">IF(Proc[[#This Row],[DaysAgeing]]&gt;5,"yep","on track")</f>
        <v>yep</v>
      </c>
      <c r="Q6247" s="3">
        <f ca="1">IF(Proc[[#This Row],[DateClosed]]="",ABS(NETWORKDAYS(Proc[[#This Row],[DateOpened]],TODAY()))-1,ABS(NETWORKDAYS(Proc[[#This Row],[DateOpened]],Proc[[#This Row],[DateClosed]]))-1)</f>
        <v>16</v>
      </c>
      <c r="R6247" s="178" t="s">
        <v>8610</v>
      </c>
      <c r="S6247" s="183"/>
    </row>
    <row r="6248" spans="1:19" hidden="1">
      <c r="A6248" s="184" t="s">
        <v>8597</v>
      </c>
      <c r="B6248" s="183" t="str">
        <f>IFERROR(VLOOKUP(Proc[[#This Row],[App]],Table2[],3,0),"open")</f>
        <v>ok</v>
      </c>
      <c r="C6248" s="184" t="s">
        <v>369</v>
      </c>
      <c r="D6248" t="s">
        <v>8601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9921</v>
      </c>
      <c r="M6248" s="178">
        <v>46064</v>
      </c>
      <c r="N6248" s="178"/>
      <c r="O6248" s="178"/>
      <c r="P6248" s="178" t="str">
        <f ca="1">IF(Proc[[#This Row],[DaysAgeing]]&gt;5,"yep","on track")</f>
        <v>yep</v>
      </c>
      <c r="Q6248" s="3">
        <f ca="1">IF(Proc[[#This Row],[DateClosed]]="",ABS(NETWORKDAYS(Proc[[#This Row],[DateOpened]],TODAY()))-1,ABS(NETWORKDAYS(Proc[[#This Row],[DateOpened]],Proc[[#This Row],[DateClosed]]))-1)</f>
        <v>16</v>
      </c>
      <c r="R6248" s="178" t="s">
        <v>8610</v>
      </c>
      <c r="S6248" s="183"/>
    </row>
    <row r="6249" spans="1:19" hidden="1">
      <c r="A6249" s="184" t="s">
        <v>8597</v>
      </c>
      <c r="B6249" s="183" t="str">
        <f>IFERROR(VLOOKUP(Proc[[#This Row],[App]],Table2[],3,0),"open")</f>
        <v>ok</v>
      </c>
      <c r="C6249" s="184" t="s">
        <v>369</v>
      </c>
      <c r="D6249" t="s">
        <v>8602</v>
      </c>
      <c r="E6249" t="s">
        <v>8608</v>
      </c>
      <c r="F6249" s="184" t="s">
        <v>8608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9921</v>
      </c>
      <c r="M6249" s="178">
        <v>46064</v>
      </c>
      <c r="N6249" s="178"/>
      <c r="O6249" s="178"/>
      <c r="P6249" s="178" t="str">
        <f ca="1">IF(Proc[[#This Row],[DaysAgeing]]&gt;5,"yep","on track")</f>
        <v>yep</v>
      </c>
      <c r="Q6249" s="3">
        <f ca="1">IF(Proc[[#This Row],[DateClosed]]="",ABS(NETWORKDAYS(Proc[[#This Row],[DateOpened]],TODAY()))-1,ABS(NETWORKDAYS(Proc[[#This Row],[DateOpened]],Proc[[#This Row],[DateClosed]]))-1)</f>
        <v>16</v>
      </c>
      <c r="R6249" s="178" t="s">
        <v>8610</v>
      </c>
      <c r="S6249" s="183"/>
    </row>
    <row r="6250" spans="1:19" hidden="1">
      <c r="A6250" s="184" t="s">
        <v>8597</v>
      </c>
      <c r="B6250" s="183" t="str">
        <f>IFERROR(VLOOKUP(Proc[[#This Row],[App]],Table2[],3,0),"open")</f>
        <v>ok</v>
      </c>
      <c r="C6250" s="184" t="s">
        <v>369</v>
      </c>
      <c r="D6250" t="s">
        <v>8603</v>
      </c>
      <c r="E6250" t="s">
        <v>8608</v>
      </c>
      <c r="F6250" s="183" t="s">
        <v>8608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9921</v>
      </c>
      <c r="M6250" s="178">
        <v>46064</v>
      </c>
      <c r="N6250" s="178"/>
      <c r="O6250" s="178"/>
      <c r="P6250" s="178" t="str">
        <f ca="1">IF(Proc[[#This Row],[DaysAgeing]]&gt;5,"yep","on track")</f>
        <v>yep</v>
      </c>
      <c r="Q6250" s="3">
        <f ca="1">IF(Proc[[#This Row],[DateClosed]]="",ABS(NETWORKDAYS(Proc[[#This Row],[DateOpened]],TODAY()))-1,ABS(NETWORKDAYS(Proc[[#This Row],[DateOpened]],Proc[[#This Row],[DateClosed]]))-1)</f>
        <v>16</v>
      </c>
      <c r="R6250" s="178" t="s">
        <v>8610</v>
      </c>
      <c r="S6250" s="183"/>
    </row>
    <row r="6251" spans="1:19" hidden="1">
      <c r="A6251" s="184" t="s">
        <v>8597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8609</v>
      </c>
      <c r="F6251" s="183" t="s">
        <v>8609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9921</v>
      </c>
      <c r="M6251" s="178">
        <v>46064</v>
      </c>
      <c r="N6251" s="178"/>
      <c r="O6251" s="178"/>
      <c r="P6251" s="178" t="str">
        <f ca="1">IF(Proc[[#This Row],[DaysAgeing]]&gt;5,"yep","on track")</f>
        <v>yep</v>
      </c>
      <c r="Q6251" s="3">
        <f ca="1">IF(Proc[[#This Row],[DateClosed]]="",ABS(NETWORKDAYS(Proc[[#This Row],[DateOpened]],TODAY()))-1,ABS(NETWORKDAYS(Proc[[#This Row],[DateOpened]],Proc[[#This Row],[DateClosed]]))-1)</f>
        <v>16</v>
      </c>
      <c r="R6251" s="178" t="s">
        <v>8610</v>
      </c>
      <c r="S6251" s="183"/>
    </row>
    <row r="6252" spans="1:19" hidden="1">
      <c r="A6252" s="184" t="s">
        <v>8597</v>
      </c>
      <c r="B6252" s="183" t="str">
        <f>IFERROR(VLOOKUP(Proc[[#This Row],[App]],Table2[],3,0),"open")</f>
        <v>ok</v>
      </c>
      <c r="C6252" s="184" t="s">
        <v>369</v>
      </c>
      <c r="D6252" t="s">
        <v>8604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9921</v>
      </c>
      <c r="M6252" s="178">
        <v>46064</v>
      </c>
      <c r="N6252" s="178"/>
      <c r="O6252" s="178"/>
      <c r="P6252" s="178" t="str">
        <f ca="1">IF(Proc[[#This Row],[DaysAgeing]]&gt;5,"yep","on track")</f>
        <v>yep</v>
      </c>
      <c r="Q6252" s="3">
        <f ca="1">IF(Proc[[#This Row],[DateClosed]]="",ABS(NETWORKDAYS(Proc[[#This Row],[DateOpened]],TODAY()))-1,ABS(NETWORKDAYS(Proc[[#This Row],[DateOpened]],Proc[[#This Row],[DateClosed]]))-1)</f>
        <v>16</v>
      </c>
      <c r="R6252" s="178" t="s">
        <v>8610</v>
      </c>
      <c r="S6252" s="183"/>
    </row>
    <row r="6253" spans="1:19" hidden="1">
      <c r="A6253" t="s">
        <v>8577</v>
      </c>
      <c r="B6253" s="183" t="str">
        <f>IFERROR(VLOOKUP(Proc[[#This Row],[App]],Table2[],3,0),"open")</f>
        <v>ok</v>
      </c>
      <c r="C6253" s="185" t="s">
        <v>377</v>
      </c>
      <c r="D6253" t="s">
        <v>8612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9921</v>
      </c>
      <c r="M6253" s="178">
        <v>46065</v>
      </c>
      <c r="N6253" s="178"/>
      <c r="O6253" s="178"/>
      <c r="P6253" s="178" t="str">
        <f ca="1">IF(Proc[[#This Row],[DaysAgeing]]&gt;5,"yep","on track")</f>
        <v>yep</v>
      </c>
      <c r="Q6253" s="3">
        <f ca="1">IF(Proc[[#This Row],[DateClosed]]="",ABS(NETWORKDAYS(Proc[[#This Row],[DateOpened]],TODAY()))-1,ABS(NETWORKDAYS(Proc[[#This Row],[DateOpened]],Proc[[#This Row],[DateClosed]]))-1)</f>
        <v>15</v>
      </c>
      <c r="R6253" s="178" t="s">
        <v>8561</v>
      </c>
      <c r="S6253" s="183"/>
    </row>
    <row r="6254" spans="1:19" hidden="1">
      <c r="A6254" s="184" t="s">
        <v>8577</v>
      </c>
      <c r="B6254" s="183" t="str">
        <f>IFERROR(VLOOKUP(Proc[[#This Row],[App]],Table2[],3,0),"open")</f>
        <v>ok</v>
      </c>
      <c r="C6254" s="185" t="s">
        <v>377</v>
      </c>
      <c r="D6254" t="s">
        <v>8613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9921</v>
      </c>
      <c r="M6254" s="178">
        <v>46065</v>
      </c>
      <c r="N6254" s="178"/>
      <c r="O6254" s="178"/>
      <c r="P6254" s="178" t="str">
        <f ca="1">IF(Proc[[#This Row],[DaysAgeing]]&gt;5,"yep","on track")</f>
        <v>yep</v>
      </c>
      <c r="Q6254" s="3">
        <f ca="1">IF(Proc[[#This Row],[DateClosed]]="",ABS(NETWORKDAYS(Proc[[#This Row],[DateOpened]],TODAY()))-1,ABS(NETWORKDAYS(Proc[[#This Row],[DateOpened]],Proc[[#This Row],[DateClosed]]))-1)</f>
        <v>15</v>
      </c>
      <c r="R6254" s="178" t="s">
        <v>8561</v>
      </c>
      <c r="S6254" s="183"/>
    </row>
    <row r="6255" spans="1:19" hidden="1">
      <c r="A6255" s="184" t="s">
        <v>8577</v>
      </c>
      <c r="B6255" s="183" t="str">
        <f>IFERROR(VLOOKUP(Proc[[#This Row],[App]],Table2[],3,0),"open")</f>
        <v>ok</v>
      </c>
      <c r="C6255" s="185" t="s">
        <v>377</v>
      </c>
      <c r="D6255" t="s">
        <v>8614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9921</v>
      </c>
      <c r="M6255" s="178">
        <v>46065</v>
      </c>
      <c r="N6255" s="178"/>
      <c r="O6255" s="178"/>
      <c r="P6255" s="178" t="str">
        <f ca="1">IF(Proc[[#This Row],[DaysAgeing]]&gt;5,"yep","on track")</f>
        <v>yep</v>
      </c>
      <c r="Q6255" s="3">
        <f ca="1">IF(Proc[[#This Row],[DateClosed]]="",ABS(NETWORKDAYS(Proc[[#This Row],[DateOpened]],TODAY()))-1,ABS(NETWORKDAYS(Proc[[#This Row],[DateOpened]],Proc[[#This Row],[DateClosed]]))-1)</f>
        <v>15</v>
      </c>
      <c r="R6255" s="178" t="s">
        <v>8561</v>
      </c>
      <c r="S6255" s="183"/>
    </row>
    <row r="6256" spans="1:19" hidden="1">
      <c r="A6256" s="184" t="s">
        <v>8577</v>
      </c>
      <c r="B6256" s="183" t="str">
        <f>IFERROR(VLOOKUP(Proc[[#This Row],[App]],Table2[],3,0),"open")</f>
        <v>ok</v>
      </c>
      <c r="C6256" s="185" t="s">
        <v>377</v>
      </c>
      <c r="D6256" t="s">
        <v>8615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9921</v>
      </c>
      <c r="M6256" s="178">
        <v>46065</v>
      </c>
      <c r="N6256" s="178"/>
      <c r="O6256" s="178"/>
      <c r="P6256" s="178" t="str">
        <f ca="1">IF(Proc[[#This Row],[DaysAgeing]]&gt;5,"yep","on track")</f>
        <v>yep</v>
      </c>
      <c r="Q6256" s="3">
        <f ca="1">IF(Proc[[#This Row],[DateClosed]]="",ABS(NETWORKDAYS(Proc[[#This Row],[DateOpened]],TODAY()))-1,ABS(NETWORKDAYS(Proc[[#This Row],[DateOpened]],Proc[[#This Row],[DateClosed]]))-1)</f>
        <v>15</v>
      </c>
      <c r="R6256" s="178" t="s">
        <v>8561</v>
      </c>
      <c r="S6256" s="183"/>
    </row>
    <row r="6257" spans="1:19" hidden="1">
      <c r="A6257" s="184" t="s">
        <v>8577</v>
      </c>
      <c r="B6257" s="183" t="str">
        <f>IFERROR(VLOOKUP(Proc[[#This Row],[App]],Table2[],3,0),"open")</f>
        <v>ok</v>
      </c>
      <c r="C6257" s="185" t="s">
        <v>377</v>
      </c>
      <c r="D6257" t="s">
        <v>8616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9921</v>
      </c>
      <c r="M6257" s="178">
        <v>46065</v>
      </c>
      <c r="N6257" s="178"/>
      <c r="O6257" s="178"/>
      <c r="P6257" s="178" t="str">
        <f ca="1">IF(Proc[[#This Row],[DaysAgeing]]&gt;5,"yep","on track")</f>
        <v>yep</v>
      </c>
      <c r="Q6257" s="3">
        <f ca="1">IF(Proc[[#This Row],[DateClosed]]="",ABS(NETWORKDAYS(Proc[[#This Row],[DateOpened]],TODAY()))-1,ABS(NETWORKDAYS(Proc[[#This Row],[DateOpened]],Proc[[#This Row],[DateClosed]]))-1)</f>
        <v>15</v>
      </c>
      <c r="R6257" s="178" t="s">
        <v>8561</v>
      </c>
      <c r="S6257" s="183"/>
    </row>
    <row r="6258" spans="1:19" hidden="1">
      <c r="A6258" s="184" t="s">
        <v>8577</v>
      </c>
      <c r="B6258" s="183" t="str">
        <f>IFERROR(VLOOKUP(Proc[[#This Row],[App]],Table2[],3,0),"open")</f>
        <v>ok</v>
      </c>
      <c r="C6258" s="185" t="s">
        <v>377</v>
      </c>
      <c r="D6258" t="s">
        <v>8617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9921</v>
      </c>
      <c r="M6258" s="178">
        <v>46065</v>
      </c>
      <c r="N6258" s="178"/>
      <c r="O6258" s="178"/>
      <c r="P6258" s="178" t="str">
        <f ca="1">IF(Proc[[#This Row],[DaysAgeing]]&gt;5,"yep","on track")</f>
        <v>yep</v>
      </c>
      <c r="Q6258" s="3">
        <f ca="1">IF(Proc[[#This Row],[DateClosed]]="",ABS(NETWORKDAYS(Proc[[#This Row],[DateOpened]],TODAY()))-1,ABS(NETWORKDAYS(Proc[[#This Row],[DateOpened]],Proc[[#This Row],[DateClosed]]))-1)</f>
        <v>15</v>
      </c>
      <c r="R6258" s="178" t="s">
        <v>8561</v>
      </c>
      <c r="S6258" s="183"/>
    </row>
    <row r="6259" spans="1:19" hidden="1">
      <c r="A6259" s="184" t="s">
        <v>8577</v>
      </c>
      <c r="B6259" s="183" t="str">
        <f>IFERROR(VLOOKUP(Proc[[#This Row],[App]],Table2[],3,0),"open")</f>
        <v>ok</v>
      </c>
      <c r="C6259" s="185" t="s">
        <v>377</v>
      </c>
      <c r="D6259" t="s">
        <v>8618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9921</v>
      </c>
      <c r="M6259" s="178">
        <v>46065</v>
      </c>
      <c r="N6259" s="178"/>
      <c r="O6259" s="178"/>
      <c r="P6259" s="178" t="str">
        <f ca="1">IF(Proc[[#This Row],[DaysAgeing]]&gt;5,"yep","on track")</f>
        <v>yep</v>
      </c>
      <c r="Q6259" s="3">
        <f ca="1">IF(Proc[[#This Row],[DateClosed]]="",ABS(NETWORKDAYS(Proc[[#This Row],[DateOpened]],TODAY()))-1,ABS(NETWORKDAYS(Proc[[#This Row],[DateOpened]],Proc[[#This Row],[DateClosed]]))-1)</f>
        <v>15</v>
      </c>
      <c r="R6259" s="178" t="s">
        <v>8561</v>
      </c>
      <c r="S6259" s="183"/>
    </row>
    <row r="6260" spans="1:19" hidden="1">
      <c r="A6260" s="184" t="s">
        <v>8577</v>
      </c>
      <c r="B6260" s="183" t="str">
        <f>IFERROR(VLOOKUP(Proc[[#This Row],[App]],Table2[],3,0),"open")</f>
        <v>ok</v>
      </c>
      <c r="C6260" s="185" t="s">
        <v>377</v>
      </c>
      <c r="D6260" t="s">
        <v>8619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9921</v>
      </c>
      <c r="M6260" s="178">
        <v>46065</v>
      </c>
      <c r="N6260" s="178"/>
      <c r="O6260" s="178"/>
      <c r="P6260" s="178" t="str">
        <f ca="1">IF(Proc[[#This Row],[DaysAgeing]]&gt;5,"yep","on track")</f>
        <v>yep</v>
      </c>
      <c r="Q6260" s="3">
        <f ca="1">IF(Proc[[#This Row],[DateClosed]]="",ABS(NETWORKDAYS(Proc[[#This Row],[DateOpened]],TODAY()))-1,ABS(NETWORKDAYS(Proc[[#This Row],[DateOpened]],Proc[[#This Row],[DateClosed]]))-1)</f>
        <v>15</v>
      </c>
      <c r="R6260" s="178" t="s">
        <v>8561</v>
      </c>
      <c r="S6260" s="183"/>
    </row>
    <row r="6261" spans="1:19" hidden="1">
      <c r="A6261" s="184" t="s">
        <v>8577</v>
      </c>
      <c r="B6261" s="183" t="str">
        <f>IFERROR(VLOOKUP(Proc[[#This Row],[App]],Table2[],3,0),"open")</f>
        <v>ok</v>
      </c>
      <c r="C6261" s="185" t="s">
        <v>377</v>
      </c>
      <c r="D6261" t="s">
        <v>8620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9921</v>
      </c>
      <c r="M6261" s="178">
        <v>46065</v>
      </c>
      <c r="N6261" s="178"/>
      <c r="O6261" s="178"/>
      <c r="P6261" s="178" t="str">
        <f ca="1">IF(Proc[[#This Row],[DaysAgeing]]&gt;5,"yep","on track")</f>
        <v>yep</v>
      </c>
      <c r="Q6261" s="3">
        <f ca="1">IF(Proc[[#This Row],[DateClosed]]="",ABS(NETWORKDAYS(Proc[[#This Row],[DateOpened]],TODAY()))-1,ABS(NETWORKDAYS(Proc[[#This Row],[DateOpened]],Proc[[#This Row],[DateClosed]]))-1)</f>
        <v>15</v>
      </c>
      <c r="R6261" s="178" t="s">
        <v>8561</v>
      </c>
      <c r="S6261" s="183"/>
    </row>
    <row r="6262" spans="1:19" hidden="1">
      <c r="A6262" s="184" t="s">
        <v>8577</v>
      </c>
      <c r="B6262" s="183" t="str">
        <f>IFERROR(VLOOKUP(Proc[[#This Row],[App]],Table2[],3,0),"open")</f>
        <v>ok</v>
      </c>
      <c r="C6262" s="185" t="s">
        <v>377</v>
      </c>
      <c r="D6262" t="s">
        <v>8621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9921</v>
      </c>
      <c r="M6262" s="178">
        <v>46065</v>
      </c>
      <c r="N6262" s="178"/>
      <c r="O6262" s="178"/>
      <c r="P6262" s="178" t="str">
        <f ca="1">IF(Proc[[#This Row],[DaysAgeing]]&gt;5,"yep","on track")</f>
        <v>yep</v>
      </c>
      <c r="Q6262" s="3">
        <f ca="1">IF(Proc[[#This Row],[DateClosed]]="",ABS(NETWORKDAYS(Proc[[#This Row],[DateOpened]],TODAY()))-1,ABS(NETWORKDAYS(Proc[[#This Row],[DateOpened]],Proc[[#This Row],[DateClosed]]))-1)</f>
        <v>15</v>
      </c>
      <c r="R6262" s="178" t="s">
        <v>8561</v>
      </c>
      <c r="S6262" s="183"/>
    </row>
    <row r="6263" spans="1:19" hidden="1">
      <c r="A6263" s="184" t="s">
        <v>8577</v>
      </c>
      <c r="B6263" s="183" t="str">
        <f>IFERROR(VLOOKUP(Proc[[#This Row],[App]],Table2[],3,0),"open")</f>
        <v>ok</v>
      </c>
      <c r="C6263" s="185" t="s">
        <v>377</v>
      </c>
      <c r="D6263" t="s">
        <v>8622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9921</v>
      </c>
      <c r="M6263" s="178">
        <v>46065</v>
      </c>
      <c r="N6263" s="178"/>
      <c r="O6263" s="178"/>
      <c r="P6263" s="178" t="str">
        <f ca="1">IF(Proc[[#This Row],[DaysAgeing]]&gt;5,"yep","on track")</f>
        <v>yep</v>
      </c>
      <c r="Q6263" s="3">
        <f ca="1">IF(Proc[[#This Row],[DateClosed]]="",ABS(NETWORKDAYS(Proc[[#This Row],[DateOpened]],TODAY()))-1,ABS(NETWORKDAYS(Proc[[#This Row],[DateOpened]],Proc[[#This Row],[DateClosed]]))-1)</f>
        <v>15</v>
      </c>
      <c r="R6263" s="178" t="s">
        <v>8561</v>
      </c>
      <c r="S6263" s="183"/>
    </row>
    <row r="6264" spans="1:19" hidden="1">
      <c r="A6264" s="184" t="s">
        <v>8577</v>
      </c>
      <c r="B6264" s="183" t="str">
        <f>IFERROR(VLOOKUP(Proc[[#This Row],[App]],Table2[],3,0),"open")</f>
        <v>ok</v>
      </c>
      <c r="C6264" s="185" t="s">
        <v>377</v>
      </c>
      <c r="D6264" t="s">
        <v>8623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9921</v>
      </c>
      <c r="M6264" s="178">
        <v>46065</v>
      </c>
      <c r="N6264" s="178"/>
      <c r="O6264" s="178"/>
      <c r="P6264" s="178" t="str">
        <f ca="1">IF(Proc[[#This Row],[DaysAgeing]]&gt;5,"yep","on track")</f>
        <v>yep</v>
      </c>
      <c r="Q6264" s="3">
        <f ca="1">IF(Proc[[#This Row],[DateClosed]]="",ABS(NETWORKDAYS(Proc[[#This Row],[DateOpened]],TODAY()))-1,ABS(NETWORKDAYS(Proc[[#This Row],[DateOpened]],Proc[[#This Row],[DateClosed]]))-1)</f>
        <v>15</v>
      </c>
      <c r="R6264" s="178" t="s">
        <v>8561</v>
      </c>
      <c r="S6264" s="183"/>
    </row>
    <row r="6265" spans="1:19" hidden="1">
      <c r="A6265" s="184" t="s">
        <v>8577</v>
      </c>
      <c r="B6265" s="183" t="str">
        <f>IFERROR(VLOOKUP(Proc[[#This Row],[App]],Table2[],3,0),"open")</f>
        <v>ok</v>
      </c>
      <c r="C6265" s="185" t="s">
        <v>377</v>
      </c>
      <c r="D6265" t="s">
        <v>8624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9921</v>
      </c>
      <c r="M6265" s="178">
        <v>46065</v>
      </c>
      <c r="N6265" s="178"/>
      <c r="O6265" s="178"/>
      <c r="P6265" s="178" t="str">
        <f ca="1">IF(Proc[[#This Row],[DaysAgeing]]&gt;5,"yep","on track")</f>
        <v>yep</v>
      </c>
      <c r="Q6265" s="3">
        <f ca="1">IF(Proc[[#This Row],[DateClosed]]="",ABS(NETWORKDAYS(Proc[[#This Row],[DateOpened]],TODAY()))-1,ABS(NETWORKDAYS(Proc[[#This Row],[DateOpened]],Proc[[#This Row],[DateClosed]]))-1)</f>
        <v>15</v>
      </c>
      <c r="R6265" s="178" t="s">
        <v>8561</v>
      </c>
      <c r="S6265" s="183"/>
    </row>
    <row r="6266" spans="1:19" hidden="1">
      <c r="A6266" s="184" t="s">
        <v>8577</v>
      </c>
      <c r="B6266" s="183" t="str">
        <f>IFERROR(VLOOKUP(Proc[[#This Row],[App]],Table2[],3,0),"open")</f>
        <v>ok</v>
      </c>
      <c r="C6266" s="185" t="s">
        <v>377</v>
      </c>
      <c r="D6266" t="s">
        <v>8625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9921</v>
      </c>
      <c r="M6266" s="178">
        <v>46065</v>
      </c>
      <c r="N6266" s="178"/>
      <c r="O6266" s="178"/>
      <c r="P6266" s="178" t="str">
        <f ca="1">IF(Proc[[#This Row],[DaysAgeing]]&gt;5,"yep","on track")</f>
        <v>yep</v>
      </c>
      <c r="Q6266" s="3">
        <f ca="1">IF(Proc[[#This Row],[DateClosed]]="",ABS(NETWORKDAYS(Proc[[#This Row],[DateOpened]],TODAY()))-1,ABS(NETWORKDAYS(Proc[[#This Row],[DateOpened]],Proc[[#This Row],[DateClosed]]))-1)</f>
        <v>15</v>
      </c>
      <c r="R6266" s="178" t="s">
        <v>8561</v>
      </c>
      <c r="S6266" s="183"/>
    </row>
    <row r="6267" spans="1:19" hidden="1">
      <c r="A6267" s="184" t="s">
        <v>8577</v>
      </c>
      <c r="B6267" s="183" t="str">
        <f>IFERROR(VLOOKUP(Proc[[#This Row],[App]],Table2[],3,0),"open")</f>
        <v>ok</v>
      </c>
      <c r="C6267" s="185" t="s">
        <v>377</v>
      </c>
      <c r="D6267" t="s">
        <v>8626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9921</v>
      </c>
      <c r="M6267" s="178">
        <v>46065</v>
      </c>
      <c r="N6267" s="178"/>
      <c r="O6267" s="178"/>
      <c r="P6267" s="178" t="str">
        <f ca="1">IF(Proc[[#This Row],[DaysAgeing]]&gt;5,"yep","on track")</f>
        <v>yep</v>
      </c>
      <c r="Q6267" s="3">
        <f ca="1">IF(Proc[[#This Row],[DateClosed]]="",ABS(NETWORKDAYS(Proc[[#This Row],[DateOpened]],TODAY()))-1,ABS(NETWORKDAYS(Proc[[#This Row],[DateOpened]],Proc[[#This Row],[DateClosed]]))-1)</f>
        <v>15</v>
      </c>
      <c r="R6267" s="178" t="s">
        <v>8561</v>
      </c>
      <c r="S6267" s="183"/>
    </row>
    <row r="6268" spans="1:19" hidden="1">
      <c r="A6268" s="184" t="s">
        <v>8577</v>
      </c>
      <c r="B6268" s="183" t="str">
        <f>IFERROR(VLOOKUP(Proc[[#This Row],[App]],Table2[],3,0),"open")</f>
        <v>ok</v>
      </c>
      <c r="C6268" s="185" t="s">
        <v>377</v>
      </c>
      <c r="D6268" t="s">
        <v>8627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9921</v>
      </c>
      <c r="M6268" s="178">
        <v>46065</v>
      </c>
      <c r="N6268" s="178"/>
      <c r="O6268" s="178"/>
      <c r="P6268" s="178" t="str">
        <f ca="1">IF(Proc[[#This Row],[DaysAgeing]]&gt;5,"yep","on track")</f>
        <v>yep</v>
      </c>
      <c r="Q6268" s="3">
        <f ca="1">IF(Proc[[#This Row],[DateClosed]]="",ABS(NETWORKDAYS(Proc[[#This Row],[DateOpened]],TODAY()))-1,ABS(NETWORKDAYS(Proc[[#This Row],[DateOpened]],Proc[[#This Row],[DateClosed]]))-1)</f>
        <v>15</v>
      </c>
      <c r="R6268" s="178" t="s">
        <v>8561</v>
      </c>
      <c r="S6268" s="183"/>
    </row>
    <row r="6269" spans="1:19" hidden="1">
      <c r="A6269" s="184" t="s">
        <v>8577</v>
      </c>
      <c r="B6269" s="183" t="str">
        <f>IFERROR(VLOOKUP(Proc[[#This Row],[App]],Table2[],3,0),"open")</f>
        <v>ok</v>
      </c>
      <c r="C6269" s="185" t="s">
        <v>377</v>
      </c>
      <c r="D6269" t="s">
        <v>8628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9921</v>
      </c>
      <c r="M6269" s="178">
        <v>46065</v>
      </c>
      <c r="N6269" s="178"/>
      <c r="O6269" s="178"/>
      <c r="P6269" s="178" t="str">
        <f ca="1">IF(Proc[[#This Row],[DaysAgeing]]&gt;5,"yep","on track")</f>
        <v>yep</v>
      </c>
      <c r="Q6269" s="3">
        <f ca="1">IF(Proc[[#This Row],[DateClosed]]="",ABS(NETWORKDAYS(Proc[[#This Row],[DateOpened]],TODAY()))-1,ABS(NETWORKDAYS(Proc[[#This Row],[DateOpened]],Proc[[#This Row],[DateClosed]]))-1)</f>
        <v>15</v>
      </c>
      <c r="R6269" s="178" t="s">
        <v>8561</v>
      </c>
      <c r="S6269" s="183"/>
    </row>
    <row r="6270" spans="1:19" hidden="1">
      <c r="A6270" s="184" t="s">
        <v>8577</v>
      </c>
      <c r="B6270" s="183" t="str">
        <f>IFERROR(VLOOKUP(Proc[[#This Row],[App]],Table2[],3,0),"open")</f>
        <v>ok</v>
      </c>
      <c r="C6270" s="185" t="s">
        <v>377</v>
      </c>
      <c r="D6270" t="s">
        <v>8629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9921</v>
      </c>
      <c r="M6270" s="178">
        <v>46065</v>
      </c>
      <c r="N6270" s="178"/>
      <c r="O6270" s="178"/>
      <c r="P6270" s="178" t="str">
        <f ca="1">IF(Proc[[#This Row],[DaysAgeing]]&gt;5,"yep","on track")</f>
        <v>yep</v>
      </c>
      <c r="Q6270" s="3">
        <f ca="1">IF(Proc[[#This Row],[DateClosed]]="",ABS(NETWORKDAYS(Proc[[#This Row],[DateOpened]],TODAY()))-1,ABS(NETWORKDAYS(Proc[[#This Row],[DateOpened]],Proc[[#This Row],[DateClosed]]))-1)</f>
        <v>15</v>
      </c>
      <c r="R6270" s="178" t="s">
        <v>8561</v>
      </c>
      <c r="S6270" s="183"/>
    </row>
    <row r="6271" spans="1:19" hidden="1">
      <c r="A6271" s="184" t="s">
        <v>8577</v>
      </c>
      <c r="B6271" s="183" t="str">
        <f>IFERROR(VLOOKUP(Proc[[#This Row],[App]],Table2[],3,0),"open")</f>
        <v>ok</v>
      </c>
      <c r="C6271" s="185" t="s">
        <v>377</v>
      </c>
      <c r="D6271" t="s">
        <v>8630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9921</v>
      </c>
      <c r="M6271" s="178">
        <v>46065</v>
      </c>
      <c r="N6271" s="178"/>
      <c r="O6271" s="178"/>
      <c r="P6271" s="178" t="str">
        <f ca="1">IF(Proc[[#This Row],[DaysAgeing]]&gt;5,"yep","on track")</f>
        <v>yep</v>
      </c>
      <c r="Q6271" s="3">
        <f ca="1">IF(Proc[[#This Row],[DateClosed]]="",ABS(NETWORKDAYS(Proc[[#This Row],[DateOpened]],TODAY()))-1,ABS(NETWORKDAYS(Proc[[#This Row],[DateOpened]],Proc[[#This Row],[DateClosed]]))-1)</f>
        <v>15</v>
      </c>
      <c r="R6271" s="178" t="s">
        <v>8561</v>
      </c>
      <c r="S6271" s="183"/>
    </row>
    <row r="6272" spans="1:19" hidden="1">
      <c r="A6272" s="184" t="s">
        <v>8577</v>
      </c>
      <c r="B6272" s="183" t="str">
        <f>IFERROR(VLOOKUP(Proc[[#This Row],[App]],Table2[],3,0),"open")</f>
        <v>ok</v>
      </c>
      <c r="C6272" s="185" t="s">
        <v>377</v>
      </c>
      <c r="D6272" t="s">
        <v>8631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9921</v>
      </c>
      <c r="M6272" s="178">
        <v>46065</v>
      </c>
      <c r="N6272" s="178"/>
      <c r="O6272" s="178"/>
      <c r="P6272" s="178" t="str">
        <f ca="1">IF(Proc[[#This Row],[DaysAgeing]]&gt;5,"yep","on track")</f>
        <v>yep</v>
      </c>
      <c r="Q6272" s="3">
        <f ca="1">IF(Proc[[#This Row],[DateClosed]]="",ABS(NETWORKDAYS(Proc[[#This Row],[DateOpened]],TODAY()))-1,ABS(NETWORKDAYS(Proc[[#This Row],[DateOpened]],Proc[[#This Row],[DateClosed]]))-1)</f>
        <v>15</v>
      </c>
      <c r="R6272" s="178" t="s">
        <v>8561</v>
      </c>
      <c r="S6272" s="183"/>
    </row>
    <row r="6273" spans="1:19" hidden="1">
      <c r="A6273" s="184" t="s">
        <v>8577</v>
      </c>
      <c r="B6273" s="183" t="str">
        <f>IFERROR(VLOOKUP(Proc[[#This Row],[App]],Table2[],3,0),"open")</f>
        <v>ok</v>
      </c>
      <c r="C6273" s="185" t="s">
        <v>377</v>
      </c>
      <c r="D6273" t="s">
        <v>8632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9921</v>
      </c>
      <c r="M6273" s="178">
        <v>46065</v>
      </c>
      <c r="N6273" s="178"/>
      <c r="O6273" s="178"/>
      <c r="P6273" s="178" t="str">
        <f ca="1">IF(Proc[[#This Row],[DaysAgeing]]&gt;5,"yep","on track")</f>
        <v>yep</v>
      </c>
      <c r="Q6273" s="3">
        <f ca="1">IF(Proc[[#This Row],[DateClosed]]="",ABS(NETWORKDAYS(Proc[[#This Row],[DateOpened]],TODAY()))-1,ABS(NETWORKDAYS(Proc[[#This Row],[DateOpened]],Proc[[#This Row],[DateClosed]]))-1)</f>
        <v>15</v>
      </c>
      <c r="R6273" s="178" t="s">
        <v>8561</v>
      </c>
      <c r="S6273" s="183"/>
    </row>
    <row r="6274" spans="1:19" hidden="1">
      <c r="A6274" s="184" t="s">
        <v>8577</v>
      </c>
      <c r="B6274" s="183" t="str">
        <f>IFERROR(VLOOKUP(Proc[[#This Row],[App]],Table2[],3,0),"open")</f>
        <v>ok</v>
      </c>
      <c r="C6274" s="185" t="s">
        <v>377</v>
      </c>
      <c r="D6274" t="s">
        <v>8633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9921</v>
      </c>
      <c r="M6274" s="178">
        <v>46065</v>
      </c>
      <c r="N6274" s="178"/>
      <c r="O6274" s="178"/>
      <c r="P6274" s="178" t="str">
        <f ca="1">IF(Proc[[#This Row],[DaysAgeing]]&gt;5,"yep","on track")</f>
        <v>yep</v>
      </c>
      <c r="Q6274" s="3">
        <f ca="1">IF(Proc[[#This Row],[DateClosed]]="",ABS(NETWORKDAYS(Proc[[#This Row],[DateOpened]],TODAY()))-1,ABS(NETWORKDAYS(Proc[[#This Row],[DateOpened]],Proc[[#This Row],[DateClosed]]))-1)</f>
        <v>15</v>
      </c>
      <c r="R6274" s="178" t="s">
        <v>8561</v>
      </c>
      <c r="S6274" s="183"/>
    </row>
    <row r="6275" spans="1:19" hidden="1">
      <c r="A6275" s="184" t="s">
        <v>8577</v>
      </c>
      <c r="B6275" s="183" t="str">
        <f>IFERROR(VLOOKUP(Proc[[#This Row],[App]],Table2[],3,0),"open")</f>
        <v>ok</v>
      </c>
      <c r="C6275" s="185" t="s">
        <v>377</v>
      </c>
      <c r="D6275" t="s">
        <v>8634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9921</v>
      </c>
      <c r="M6275" s="178">
        <v>46065</v>
      </c>
      <c r="N6275" s="178"/>
      <c r="O6275" s="178"/>
      <c r="P6275" s="178" t="str">
        <f ca="1">IF(Proc[[#This Row],[DaysAgeing]]&gt;5,"yep","on track")</f>
        <v>yep</v>
      </c>
      <c r="Q6275" s="3">
        <f ca="1">IF(Proc[[#This Row],[DateClosed]]="",ABS(NETWORKDAYS(Proc[[#This Row],[DateOpened]],TODAY()))-1,ABS(NETWORKDAYS(Proc[[#This Row],[DateOpened]],Proc[[#This Row],[DateClosed]]))-1)</f>
        <v>15</v>
      </c>
      <c r="R6275" s="178" t="s">
        <v>8561</v>
      </c>
      <c r="S6275" s="183"/>
    </row>
    <row r="6276" spans="1:19" hidden="1">
      <c r="A6276" s="184" t="s">
        <v>8577</v>
      </c>
      <c r="B6276" s="183" t="str">
        <f>IFERROR(VLOOKUP(Proc[[#This Row],[App]],Table2[],3,0),"open")</f>
        <v>ok</v>
      </c>
      <c r="C6276" s="185" t="s">
        <v>377</v>
      </c>
      <c r="D6276" t="s">
        <v>8635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9921</v>
      </c>
      <c r="M6276" s="178">
        <v>46065</v>
      </c>
      <c r="N6276" s="178"/>
      <c r="O6276" s="178"/>
      <c r="P6276" s="178" t="str">
        <f ca="1">IF(Proc[[#This Row],[DaysAgeing]]&gt;5,"yep","on track")</f>
        <v>yep</v>
      </c>
      <c r="Q6276" s="3">
        <f ca="1">IF(Proc[[#This Row],[DateClosed]]="",ABS(NETWORKDAYS(Proc[[#This Row],[DateOpened]],TODAY()))-1,ABS(NETWORKDAYS(Proc[[#This Row],[DateOpened]],Proc[[#This Row],[DateClosed]]))-1)</f>
        <v>15</v>
      </c>
      <c r="R6276" s="178" t="s">
        <v>8561</v>
      </c>
      <c r="S6276" s="183"/>
    </row>
    <row r="6277" spans="1:19" hidden="1">
      <c r="A6277" s="184" t="s">
        <v>8577</v>
      </c>
      <c r="B6277" s="183" t="str">
        <f>IFERROR(VLOOKUP(Proc[[#This Row],[App]],Table2[],3,0),"open")</f>
        <v>ok</v>
      </c>
      <c r="C6277" s="185" t="s">
        <v>377</v>
      </c>
      <c r="D6277" t="s">
        <v>8636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9921</v>
      </c>
      <c r="M6277" s="178">
        <v>46065</v>
      </c>
      <c r="N6277" s="178"/>
      <c r="O6277" s="178"/>
      <c r="P6277" s="178" t="str">
        <f ca="1">IF(Proc[[#This Row],[DaysAgeing]]&gt;5,"yep","on track")</f>
        <v>yep</v>
      </c>
      <c r="Q6277" s="3">
        <f ca="1">IF(Proc[[#This Row],[DateClosed]]="",ABS(NETWORKDAYS(Proc[[#This Row],[DateOpened]],TODAY()))-1,ABS(NETWORKDAYS(Proc[[#This Row],[DateOpened]],Proc[[#This Row],[DateClosed]]))-1)</f>
        <v>15</v>
      </c>
      <c r="R6277" s="178" t="s">
        <v>8561</v>
      </c>
      <c r="S6277" s="183"/>
    </row>
    <row r="6278" spans="1:19" hidden="1">
      <c r="A6278" s="184" t="s">
        <v>8577</v>
      </c>
      <c r="B6278" s="183" t="str">
        <f>IFERROR(VLOOKUP(Proc[[#This Row],[App]],Table2[],3,0),"open")</f>
        <v>ok</v>
      </c>
      <c r="C6278" s="185" t="s">
        <v>377</v>
      </c>
      <c r="D6278" t="s">
        <v>8637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9921</v>
      </c>
      <c r="M6278" s="178">
        <v>46065</v>
      </c>
      <c r="N6278" s="178"/>
      <c r="O6278" s="178"/>
      <c r="P6278" s="178" t="str">
        <f ca="1">IF(Proc[[#This Row],[DaysAgeing]]&gt;5,"yep","on track")</f>
        <v>yep</v>
      </c>
      <c r="Q6278" s="3">
        <f ca="1">IF(Proc[[#This Row],[DateClosed]]="",ABS(NETWORKDAYS(Proc[[#This Row],[DateOpened]],TODAY()))-1,ABS(NETWORKDAYS(Proc[[#This Row],[DateOpened]],Proc[[#This Row],[DateClosed]]))-1)</f>
        <v>15</v>
      </c>
      <c r="R6278" s="178" t="s">
        <v>8561</v>
      </c>
      <c r="S6278" s="183"/>
    </row>
    <row r="6279" spans="1:19" hidden="1">
      <c r="A6279" s="184" t="s">
        <v>8577</v>
      </c>
      <c r="B6279" s="183" t="str">
        <f>IFERROR(VLOOKUP(Proc[[#This Row],[App]],Table2[],3,0),"open")</f>
        <v>ok</v>
      </c>
      <c r="C6279" s="185" t="s">
        <v>377</v>
      </c>
      <c r="D6279" t="s">
        <v>8638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9921</v>
      </c>
      <c r="M6279" s="178">
        <v>46065</v>
      </c>
      <c r="N6279" s="178"/>
      <c r="O6279" s="178"/>
      <c r="P6279" s="178" t="str">
        <f ca="1">IF(Proc[[#This Row],[DaysAgeing]]&gt;5,"yep","on track")</f>
        <v>yep</v>
      </c>
      <c r="Q6279" s="3">
        <f ca="1">IF(Proc[[#This Row],[DateClosed]]="",ABS(NETWORKDAYS(Proc[[#This Row],[DateOpened]],TODAY()))-1,ABS(NETWORKDAYS(Proc[[#This Row],[DateOpened]],Proc[[#This Row],[DateClosed]]))-1)</f>
        <v>15</v>
      </c>
      <c r="R6279" s="178" t="s">
        <v>8561</v>
      </c>
      <c r="S6279" s="183"/>
    </row>
    <row r="6280" spans="1:19" hidden="1">
      <c r="A6280" s="184" t="s">
        <v>8577</v>
      </c>
      <c r="B6280" s="183" t="str">
        <f>IFERROR(VLOOKUP(Proc[[#This Row],[App]],Table2[],3,0),"open")</f>
        <v>ok</v>
      </c>
      <c r="C6280" s="185" t="s">
        <v>377</v>
      </c>
      <c r="D6280" t="s">
        <v>8639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9921</v>
      </c>
      <c r="M6280" s="178">
        <v>46065</v>
      </c>
      <c r="N6280" s="178"/>
      <c r="O6280" s="178"/>
      <c r="P6280" s="178" t="str">
        <f ca="1">IF(Proc[[#This Row],[DaysAgeing]]&gt;5,"yep","on track")</f>
        <v>yep</v>
      </c>
      <c r="Q6280" s="3">
        <f ca="1">IF(Proc[[#This Row],[DateClosed]]="",ABS(NETWORKDAYS(Proc[[#This Row],[DateOpened]],TODAY()))-1,ABS(NETWORKDAYS(Proc[[#This Row],[DateOpened]],Proc[[#This Row],[DateClosed]]))-1)</f>
        <v>15</v>
      </c>
      <c r="R6280" s="178" t="s">
        <v>8561</v>
      </c>
      <c r="S6280" s="183"/>
    </row>
    <row r="6281" spans="1:19" hidden="1">
      <c r="A6281" s="184" t="s">
        <v>8577</v>
      </c>
      <c r="B6281" s="183" t="str">
        <f>IFERROR(VLOOKUP(Proc[[#This Row],[App]],Table2[],3,0),"open")</f>
        <v>ok</v>
      </c>
      <c r="C6281" s="185" t="s">
        <v>377</v>
      </c>
      <c r="D6281" t="s">
        <v>8640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9921</v>
      </c>
      <c r="M6281" s="178">
        <v>46065</v>
      </c>
      <c r="N6281" s="178"/>
      <c r="O6281" s="178"/>
      <c r="P6281" s="178" t="str">
        <f ca="1">IF(Proc[[#This Row],[DaysAgeing]]&gt;5,"yep","on track")</f>
        <v>yep</v>
      </c>
      <c r="Q6281" s="3">
        <f ca="1">IF(Proc[[#This Row],[DateClosed]]="",ABS(NETWORKDAYS(Proc[[#This Row],[DateOpened]],TODAY()))-1,ABS(NETWORKDAYS(Proc[[#This Row],[DateOpened]],Proc[[#This Row],[DateClosed]]))-1)</f>
        <v>15</v>
      </c>
      <c r="R6281" s="178" t="s">
        <v>8561</v>
      </c>
      <c r="S6281" s="183"/>
    </row>
    <row r="6282" spans="1:19" hidden="1">
      <c r="A6282" s="184" t="s">
        <v>8577</v>
      </c>
      <c r="B6282" s="183" t="str">
        <f>IFERROR(VLOOKUP(Proc[[#This Row],[App]],Table2[],3,0),"open")</f>
        <v>ok</v>
      </c>
      <c r="C6282" s="185" t="s">
        <v>377</v>
      </c>
      <c r="D6282" t="s">
        <v>8641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9921</v>
      </c>
      <c r="M6282" s="178">
        <v>46065</v>
      </c>
      <c r="N6282" s="178"/>
      <c r="O6282" s="178"/>
      <c r="P6282" s="178" t="str">
        <f ca="1">IF(Proc[[#This Row],[DaysAgeing]]&gt;5,"yep","on track")</f>
        <v>yep</v>
      </c>
      <c r="Q6282" s="3">
        <f ca="1">IF(Proc[[#This Row],[DateClosed]]="",ABS(NETWORKDAYS(Proc[[#This Row],[DateOpened]],TODAY()))-1,ABS(NETWORKDAYS(Proc[[#This Row],[DateOpened]],Proc[[#This Row],[DateClosed]]))-1)</f>
        <v>15</v>
      </c>
      <c r="R6282" s="178" t="s">
        <v>8561</v>
      </c>
      <c r="S6282" s="183"/>
    </row>
    <row r="6283" spans="1:19" hidden="1">
      <c r="A6283" s="184" t="s">
        <v>8577</v>
      </c>
      <c r="B6283" s="183" t="str">
        <f>IFERROR(VLOOKUP(Proc[[#This Row],[App]],Table2[],3,0),"open")</f>
        <v>ok</v>
      </c>
      <c r="C6283" s="185" t="s">
        <v>377</v>
      </c>
      <c r="D6283" t="s">
        <v>8642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9921</v>
      </c>
      <c r="M6283" s="178">
        <v>46065</v>
      </c>
      <c r="N6283" s="178"/>
      <c r="O6283" s="178"/>
      <c r="P6283" s="178" t="str">
        <f ca="1">IF(Proc[[#This Row],[DaysAgeing]]&gt;5,"yep","on track")</f>
        <v>yep</v>
      </c>
      <c r="Q6283" s="3">
        <f ca="1">IF(Proc[[#This Row],[DateClosed]]="",ABS(NETWORKDAYS(Proc[[#This Row],[DateOpened]],TODAY()))-1,ABS(NETWORKDAYS(Proc[[#This Row],[DateOpened]],Proc[[#This Row],[DateClosed]]))-1)</f>
        <v>15</v>
      </c>
      <c r="R6283" s="178" t="s">
        <v>8561</v>
      </c>
      <c r="S6283" s="183"/>
    </row>
    <row r="6284" spans="1:19" hidden="1">
      <c r="A6284" s="184" t="s">
        <v>8577</v>
      </c>
      <c r="B6284" s="183" t="str">
        <f>IFERROR(VLOOKUP(Proc[[#This Row],[App]],Table2[],3,0),"open")</f>
        <v>ok</v>
      </c>
      <c r="C6284" s="184" t="s">
        <v>377</v>
      </c>
      <c r="D6284" t="s">
        <v>8643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9921</v>
      </c>
      <c r="M6284" s="178">
        <v>46065</v>
      </c>
      <c r="N6284" s="178"/>
      <c r="O6284" s="178"/>
      <c r="P6284" s="178" t="str">
        <f ca="1">IF(Proc[[#This Row],[DaysAgeing]]&gt;5,"yep","on track")</f>
        <v>yep</v>
      </c>
      <c r="Q6284" s="3">
        <f ca="1">IF(Proc[[#This Row],[DateClosed]]="",ABS(NETWORKDAYS(Proc[[#This Row],[DateOpened]],TODAY()))-1,ABS(NETWORKDAYS(Proc[[#This Row],[DateOpened]],Proc[[#This Row],[DateClosed]]))-1)</f>
        <v>15</v>
      </c>
      <c r="R6284" s="178" t="s">
        <v>8561</v>
      </c>
      <c r="S6284" s="183"/>
    </row>
    <row r="6285" spans="1:19" hidden="1">
      <c r="A6285" t="s">
        <v>8644</v>
      </c>
      <c r="B6285" s="183" t="str">
        <f>IFERROR(VLOOKUP(Proc[[#This Row],[App]],Table2[],3,0),"open")</f>
        <v>ok</v>
      </c>
      <c r="C6285" s="184" t="s">
        <v>369</v>
      </c>
      <c r="D6285" t="s">
        <v>8645</v>
      </c>
      <c r="E6285" t="s">
        <v>8706</v>
      </c>
      <c r="F6285" s="186" t="s">
        <v>8706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1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9921</v>
      </c>
      <c r="M6285" s="178">
        <v>46065</v>
      </c>
      <c r="N6285" s="178"/>
      <c r="O6285" s="178"/>
      <c r="P6285" s="178" t="str">
        <f ca="1">IF(Proc[[#This Row],[DaysAgeing]]&gt;5,"yep","on track")</f>
        <v>yep</v>
      </c>
      <c r="Q6285" s="3">
        <f ca="1">IF(Proc[[#This Row],[DateClosed]]="",ABS(NETWORKDAYS(Proc[[#This Row],[DateOpened]],TODAY()))-1,ABS(NETWORKDAYS(Proc[[#This Row],[DateOpened]],Proc[[#This Row],[DateClosed]]))-1)</f>
        <v>15</v>
      </c>
      <c r="R6285" s="178" t="s">
        <v>8709</v>
      </c>
      <c r="S6285" s="183"/>
    </row>
    <row r="6286" spans="1:19" hidden="1">
      <c r="A6286" s="184" t="s">
        <v>8644</v>
      </c>
      <c r="B6286" s="183" t="str">
        <f>IFERROR(VLOOKUP(Proc[[#This Row],[App]],Table2[],3,0),"open")</f>
        <v>ok</v>
      </c>
      <c r="C6286" s="185" t="s">
        <v>369</v>
      </c>
      <c r="D6286" t="s">
        <v>8646</v>
      </c>
      <c r="E6286" t="s">
        <v>8706</v>
      </c>
      <c r="F6286" s="186" t="s">
        <v>8706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1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9921</v>
      </c>
      <c r="M6286" s="178">
        <v>46065</v>
      </c>
      <c r="N6286" s="178"/>
      <c r="O6286" s="178"/>
      <c r="P6286" s="178" t="str">
        <f ca="1">IF(Proc[[#This Row],[DaysAgeing]]&gt;5,"yep","on track")</f>
        <v>yep</v>
      </c>
      <c r="Q6286" s="3">
        <f ca="1">IF(Proc[[#This Row],[DateClosed]]="",ABS(NETWORKDAYS(Proc[[#This Row],[DateOpened]],TODAY()))-1,ABS(NETWORKDAYS(Proc[[#This Row],[DateOpened]],Proc[[#This Row],[DateClosed]]))-1)</f>
        <v>15</v>
      </c>
      <c r="R6286" s="178" t="s">
        <v>8709</v>
      </c>
      <c r="S6286" s="183"/>
    </row>
    <row r="6287" spans="1:19" hidden="1">
      <c r="A6287" s="184" t="s">
        <v>8644</v>
      </c>
      <c r="B6287" s="183" t="str">
        <f>IFERROR(VLOOKUP(Proc[[#This Row],[App]],Table2[],3,0),"open")</f>
        <v>ok</v>
      </c>
      <c r="C6287" s="185" t="s">
        <v>369</v>
      </c>
      <c r="D6287" t="s">
        <v>8647</v>
      </c>
      <c r="E6287" t="s">
        <v>8706</v>
      </c>
      <c r="F6287" s="186" t="s">
        <v>8706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1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9921</v>
      </c>
      <c r="M6287" s="178">
        <v>46065</v>
      </c>
      <c r="N6287" s="178"/>
      <c r="O6287" s="178"/>
      <c r="P6287" s="178" t="str">
        <f ca="1">IF(Proc[[#This Row],[DaysAgeing]]&gt;5,"yep","on track")</f>
        <v>yep</v>
      </c>
      <c r="Q6287" s="3">
        <f ca="1">IF(Proc[[#This Row],[DateClosed]]="",ABS(NETWORKDAYS(Proc[[#This Row],[DateOpened]],TODAY()))-1,ABS(NETWORKDAYS(Proc[[#This Row],[DateOpened]],Proc[[#This Row],[DateClosed]]))-1)</f>
        <v>15</v>
      </c>
      <c r="R6287" s="178" t="s">
        <v>8709</v>
      </c>
      <c r="S6287" s="183"/>
    </row>
    <row r="6288" spans="1:19" hidden="1">
      <c r="A6288" s="184" t="s">
        <v>8644</v>
      </c>
      <c r="B6288" s="183" t="str">
        <f>IFERROR(VLOOKUP(Proc[[#This Row],[App]],Table2[],3,0),"open")</f>
        <v>ok</v>
      </c>
      <c r="C6288" s="185" t="s">
        <v>369</v>
      </c>
      <c r="D6288" t="s">
        <v>8648</v>
      </c>
      <c r="E6288" t="s">
        <v>8706</v>
      </c>
      <c r="F6288" s="186" t="s">
        <v>8706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1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9921</v>
      </c>
      <c r="M6288" s="178">
        <v>46065</v>
      </c>
      <c r="N6288" s="178"/>
      <c r="O6288" s="178"/>
      <c r="P6288" s="178" t="str">
        <f ca="1">IF(Proc[[#This Row],[DaysAgeing]]&gt;5,"yep","on track")</f>
        <v>yep</v>
      </c>
      <c r="Q6288" s="3">
        <f ca="1">IF(Proc[[#This Row],[DateClosed]]="",ABS(NETWORKDAYS(Proc[[#This Row],[DateOpened]],TODAY()))-1,ABS(NETWORKDAYS(Proc[[#This Row],[DateOpened]],Proc[[#This Row],[DateClosed]]))-1)</f>
        <v>15</v>
      </c>
      <c r="R6288" s="178" t="s">
        <v>8709</v>
      </c>
      <c r="S6288" s="183"/>
    </row>
    <row r="6289" spans="1:19" hidden="1">
      <c r="A6289" s="184" t="s">
        <v>8644</v>
      </c>
      <c r="B6289" s="183" t="str">
        <f>IFERROR(VLOOKUP(Proc[[#This Row],[App]],Table2[],3,0),"open")</f>
        <v>ok</v>
      </c>
      <c r="C6289" s="185" t="s">
        <v>369</v>
      </c>
      <c r="D6289" t="s">
        <v>8649</v>
      </c>
      <c r="E6289" t="s">
        <v>8706</v>
      </c>
      <c r="F6289" s="186" t="s">
        <v>8706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1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9921</v>
      </c>
      <c r="M6289" s="178">
        <v>46065</v>
      </c>
      <c r="N6289" s="178"/>
      <c r="O6289" s="178"/>
      <c r="P6289" s="178" t="str">
        <f ca="1">IF(Proc[[#This Row],[DaysAgeing]]&gt;5,"yep","on track")</f>
        <v>yep</v>
      </c>
      <c r="Q6289" s="3">
        <f ca="1">IF(Proc[[#This Row],[DateClosed]]="",ABS(NETWORKDAYS(Proc[[#This Row],[DateOpened]],TODAY()))-1,ABS(NETWORKDAYS(Proc[[#This Row],[DateOpened]],Proc[[#This Row],[DateClosed]]))-1)</f>
        <v>15</v>
      </c>
      <c r="R6289" s="178" t="s">
        <v>8709</v>
      </c>
      <c r="S6289" s="183"/>
    </row>
    <row r="6290" spans="1:19" hidden="1">
      <c r="A6290" s="184" t="s">
        <v>8644</v>
      </c>
      <c r="B6290" s="183" t="str">
        <f>IFERROR(VLOOKUP(Proc[[#This Row],[App]],Table2[],3,0),"open")</f>
        <v>ok</v>
      </c>
      <c r="C6290" s="185" t="s">
        <v>369</v>
      </c>
      <c r="D6290" t="s">
        <v>8650</v>
      </c>
      <c r="E6290" t="s">
        <v>8706</v>
      </c>
      <c r="F6290" s="186" t="s">
        <v>8706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1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9921</v>
      </c>
      <c r="M6290" s="178">
        <v>46065</v>
      </c>
      <c r="N6290" s="178"/>
      <c r="O6290" s="178"/>
      <c r="P6290" s="178" t="str">
        <f ca="1">IF(Proc[[#This Row],[DaysAgeing]]&gt;5,"yep","on track")</f>
        <v>yep</v>
      </c>
      <c r="Q6290" s="3">
        <f ca="1">IF(Proc[[#This Row],[DateClosed]]="",ABS(NETWORKDAYS(Proc[[#This Row],[DateOpened]],TODAY()))-1,ABS(NETWORKDAYS(Proc[[#This Row],[DateOpened]],Proc[[#This Row],[DateClosed]]))-1)</f>
        <v>15</v>
      </c>
      <c r="R6290" s="178" t="s">
        <v>8709</v>
      </c>
      <c r="S6290" s="183"/>
    </row>
    <row r="6291" spans="1:19" hidden="1">
      <c r="A6291" s="184" t="s">
        <v>8644</v>
      </c>
      <c r="B6291" s="183" t="str">
        <f>IFERROR(VLOOKUP(Proc[[#This Row],[App]],Table2[],3,0),"open")</f>
        <v>ok</v>
      </c>
      <c r="C6291" s="185" t="s">
        <v>369</v>
      </c>
      <c r="D6291" t="s">
        <v>8651</v>
      </c>
      <c r="E6291" t="s">
        <v>8706</v>
      </c>
      <c r="F6291" s="186" t="s">
        <v>8706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1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9921</v>
      </c>
      <c r="M6291" s="178">
        <v>46065</v>
      </c>
      <c r="N6291" s="178"/>
      <c r="O6291" s="178"/>
      <c r="P6291" s="178" t="str">
        <f ca="1">IF(Proc[[#This Row],[DaysAgeing]]&gt;5,"yep","on track")</f>
        <v>yep</v>
      </c>
      <c r="Q6291" s="3">
        <f ca="1">IF(Proc[[#This Row],[DateClosed]]="",ABS(NETWORKDAYS(Proc[[#This Row],[DateOpened]],TODAY()))-1,ABS(NETWORKDAYS(Proc[[#This Row],[DateOpened]],Proc[[#This Row],[DateClosed]]))-1)</f>
        <v>15</v>
      </c>
      <c r="R6291" s="178" t="s">
        <v>8709</v>
      </c>
      <c r="S6291" s="183"/>
    </row>
    <row r="6292" spans="1:19" hidden="1">
      <c r="A6292" s="184" t="s">
        <v>8644</v>
      </c>
      <c r="B6292" s="183" t="str">
        <f>IFERROR(VLOOKUP(Proc[[#This Row],[App]],Table2[],3,0),"open")</f>
        <v>ok</v>
      </c>
      <c r="C6292" s="185" t="s">
        <v>369</v>
      </c>
      <c r="D6292" t="s">
        <v>8652</v>
      </c>
      <c r="E6292" t="s">
        <v>8706</v>
      </c>
      <c r="F6292" s="186" t="s">
        <v>8706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1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9921</v>
      </c>
      <c r="M6292" s="178">
        <v>46065</v>
      </c>
      <c r="N6292" s="178"/>
      <c r="O6292" s="178"/>
      <c r="P6292" s="178" t="str">
        <f ca="1">IF(Proc[[#This Row],[DaysAgeing]]&gt;5,"yep","on track")</f>
        <v>yep</v>
      </c>
      <c r="Q6292" s="3">
        <f ca="1">IF(Proc[[#This Row],[DateClosed]]="",ABS(NETWORKDAYS(Proc[[#This Row],[DateOpened]],TODAY()))-1,ABS(NETWORKDAYS(Proc[[#This Row],[DateOpened]],Proc[[#This Row],[DateClosed]]))-1)</f>
        <v>15</v>
      </c>
      <c r="R6292" s="178" t="s">
        <v>8709</v>
      </c>
      <c r="S6292" s="183"/>
    </row>
    <row r="6293" spans="1:19" hidden="1">
      <c r="A6293" s="184" t="s">
        <v>8644</v>
      </c>
      <c r="B6293" s="183" t="str">
        <f>IFERROR(VLOOKUP(Proc[[#This Row],[App]],Table2[],3,0),"open")</f>
        <v>ok</v>
      </c>
      <c r="C6293" s="185" t="s">
        <v>369</v>
      </c>
      <c r="D6293" t="s">
        <v>8653</v>
      </c>
      <c r="E6293" t="s">
        <v>8707</v>
      </c>
      <c r="F6293" s="186" t="s">
        <v>8707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1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9921</v>
      </c>
      <c r="M6293" s="178">
        <v>46065</v>
      </c>
      <c r="N6293" s="178"/>
      <c r="O6293" s="178"/>
      <c r="P6293" s="178" t="str">
        <f ca="1">IF(Proc[[#This Row],[DaysAgeing]]&gt;5,"yep","on track")</f>
        <v>yep</v>
      </c>
      <c r="Q6293" s="3">
        <f ca="1">IF(Proc[[#This Row],[DateClosed]]="",ABS(NETWORKDAYS(Proc[[#This Row],[DateOpened]],TODAY()))-1,ABS(NETWORKDAYS(Proc[[#This Row],[DateOpened]],Proc[[#This Row],[DateClosed]]))-1)</f>
        <v>15</v>
      </c>
      <c r="R6293" s="178" t="s">
        <v>8709</v>
      </c>
      <c r="S6293" s="183"/>
    </row>
    <row r="6294" spans="1:19" hidden="1">
      <c r="A6294" s="184" t="s">
        <v>8644</v>
      </c>
      <c r="B6294" s="183" t="str">
        <f>IFERROR(VLOOKUP(Proc[[#This Row],[App]],Table2[],3,0),"open")</f>
        <v>ok</v>
      </c>
      <c r="C6294" s="185" t="s">
        <v>369</v>
      </c>
      <c r="D6294" t="s">
        <v>8654</v>
      </c>
      <c r="E6294" t="s">
        <v>8707</v>
      </c>
      <c r="F6294" s="186" t="s">
        <v>8707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1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9921</v>
      </c>
      <c r="M6294" s="178">
        <v>46065</v>
      </c>
      <c r="N6294" s="178"/>
      <c r="O6294" s="178"/>
      <c r="P6294" s="178" t="str">
        <f ca="1">IF(Proc[[#This Row],[DaysAgeing]]&gt;5,"yep","on track")</f>
        <v>yep</v>
      </c>
      <c r="Q6294" s="3">
        <f ca="1">IF(Proc[[#This Row],[DateClosed]]="",ABS(NETWORKDAYS(Proc[[#This Row],[DateOpened]],TODAY()))-1,ABS(NETWORKDAYS(Proc[[#This Row],[DateOpened]],Proc[[#This Row],[DateClosed]]))-1)</f>
        <v>15</v>
      </c>
      <c r="R6294" s="178" t="s">
        <v>8709</v>
      </c>
      <c r="S6294" s="183"/>
    </row>
    <row r="6295" spans="1:19" hidden="1">
      <c r="A6295" s="184" t="s">
        <v>8644</v>
      </c>
      <c r="B6295" s="183" t="str">
        <f>IFERROR(VLOOKUP(Proc[[#This Row],[App]],Table2[],3,0),"open")</f>
        <v>ok</v>
      </c>
      <c r="C6295" s="185" t="s">
        <v>369</v>
      </c>
      <c r="D6295" t="s">
        <v>8655</v>
      </c>
      <c r="E6295" t="s">
        <v>8707</v>
      </c>
      <c r="F6295" s="186" t="s">
        <v>8707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1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9921</v>
      </c>
      <c r="M6295" s="178">
        <v>46065</v>
      </c>
      <c r="N6295" s="178"/>
      <c r="O6295" s="178"/>
      <c r="P6295" s="178" t="str">
        <f ca="1">IF(Proc[[#This Row],[DaysAgeing]]&gt;5,"yep","on track")</f>
        <v>yep</v>
      </c>
      <c r="Q6295" s="3">
        <f ca="1">IF(Proc[[#This Row],[DateClosed]]="",ABS(NETWORKDAYS(Proc[[#This Row],[DateOpened]],TODAY()))-1,ABS(NETWORKDAYS(Proc[[#This Row],[DateOpened]],Proc[[#This Row],[DateClosed]]))-1)</f>
        <v>15</v>
      </c>
      <c r="R6295" s="178" t="s">
        <v>8709</v>
      </c>
      <c r="S6295" s="183"/>
    </row>
    <row r="6296" spans="1:19" hidden="1">
      <c r="A6296" s="184" t="s">
        <v>8644</v>
      </c>
      <c r="B6296" s="183" t="str">
        <f>IFERROR(VLOOKUP(Proc[[#This Row],[App]],Table2[],3,0),"open")</f>
        <v>ok</v>
      </c>
      <c r="C6296" s="185" t="s">
        <v>369</v>
      </c>
      <c r="D6296" t="s">
        <v>8656</v>
      </c>
      <c r="E6296" t="s">
        <v>8707</v>
      </c>
      <c r="F6296" s="186" t="s">
        <v>8707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1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9921</v>
      </c>
      <c r="M6296" s="178">
        <v>46065</v>
      </c>
      <c r="N6296" s="178"/>
      <c r="O6296" s="178"/>
      <c r="P6296" s="178" t="str">
        <f ca="1">IF(Proc[[#This Row],[DaysAgeing]]&gt;5,"yep","on track")</f>
        <v>yep</v>
      </c>
      <c r="Q6296" s="3">
        <f ca="1">IF(Proc[[#This Row],[DateClosed]]="",ABS(NETWORKDAYS(Proc[[#This Row],[DateOpened]],TODAY()))-1,ABS(NETWORKDAYS(Proc[[#This Row],[DateOpened]],Proc[[#This Row],[DateClosed]]))-1)</f>
        <v>15</v>
      </c>
      <c r="R6296" s="178" t="s">
        <v>8709</v>
      </c>
      <c r="S6296" s="183"/>
    </row>
    <row r="6297" spans="1:19" hidden="1">
      <c r="A6297" s="184" t="s">
        <v>8644</v>
      </c>
      <c r="B6297" s="183" t="str">
        <f>IFERROR(VLOOKUP(Proc[[#This Row],[App]],Table2[],3,0),"open")</f>
        <v>ok</v>
      </c>
      <c r="C6297" s="185" t="s">
        <v>369</v>
      </c>
      <c r="D6297" t="s">
        <v>8657</v>
      </c>
      <c r="E6297" t="s">
        <v>8707</v>
      </c>
      <c r="F6297" s="186" t="s">
        <v>8707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1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9921</v>
      </c>
      <c r="M6297" s="178">
        <v>46065</v>
      </c>
      <c r="N6297" s="178"/>
      <c r="O6297" s="178"/>
      <c r="P6297" s="178" t="str">
        <f ca="1">IF(Proc[[#This Row],[DaysAgeing]]&gt;5,"yep","on track")</f>
        <v>yep</v>
      </c>
      <c r="Q6297" s="3">
        <f ca="1">IF(Proc[[#This Row],[DateClosed]]="",ABS(NETWORKDAYS(Proc[[#This Row],[DateOpened]],TODAY()))-1,ABS(NETWORKDAYS(Proc[[#This Row],[DateOpened]],Proc[[#This Row],[DateClosed]]))-1)</f>
        <v>15</v>
      </c>
      <c r="R6297" s="178" t="s">
        <v>8709</v>
      </c>
      <c r="S6297" s="183"/>
    </row>
    <row r="6298" spans="1:19" hidden="1">
      <c r="A6298" s="184" t="s">
        <v>8644</v>
      </c>
      <c r="B6298" s="183" t="str">
        <f>IFERROR(VLOOKUP(Proc[[#This Row],[App]],Table2[],3,0),"open")</f>
        <v>ok</v>
      </c>
      <c r="C6298" s="185" t="s">
        <v>369</v>
      </c>
      <c r="D6298" t="s">
        <v>8658</v>
      </c>
      <c r="E6298" t="s">
        <v>8707</v>
      </c>
      <c r="F6298" s="186" t="s">
        <v>8707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1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9921</v>
      </c>
      <c r="M6298" s="178">
        <v>46065</v>
      </c>
      <c r="N6298" s="178"/>
      <c r="O6298" s="178"/>
      <c r="P6298" s="178" t="str">
        <f ca="1">IF(Proc[[#This Row],[DaysAgeing]]&gt;5,"yep","on track")</f>
        <v>yep</v>
      </c>
      <c r="Q6298" s="3">
        <f ca="1">IF(Proc[[#This Row],[DateClosed]]="",ABS(NETWORKDAYS(Proc[[#This Row],[DateOpened]],TODAY()))-1,ABS(NETWORKDAYS(Proc[[#This Row],[DateOpened]],Proc[[#This Row],[DateClosed]]))-1)</f>
        <v>15</v>
      </c>
      <c r="R6298" s="178" t="s">
        <v>8709</v>
      </c>
      <c r="S6298" s="183"/>
    </row>
    <row r="6299" spans="1:19" hidden="1">
      <c r="A6299" s="184" t="s">
        <v>8644</v>
      </c>
      <c r="B6299" s="183" t="str">
        <f>IFERROR(VLOOKUP(Proc[[#This Row],[App]],Table2[],3,0),"open")</f>
        <v>ok</v>
      </c>
      <c r="C6299" s="185" t="s">
        <v>369</v>
      </c>
      <c r="D6299" t="s">
        <v>8659</v>
      </c>
      <c r="E6299" t="s">
        <v>8706</v>
      </c>
      <c r="F6299" s="186" t="s">
        <v>8706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1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9921</v>
      </c>
      <c r="M6299" s="178">
        <v>46065</v>
      </c>
      <c r="N6299" s="178"/>
      <c r="O6299" s="178"/>
      <c r="P6299" s="178" t="str">
        <f ca="1">IF(Proc[[#This Row],[DaysAgeing]]&gt;5,"yep","on track")</f>
        <v>yep</v>
      </c>
      <c r="Q6299" s="3">
        <f ca="1">IF(Proc[[#This Row],[DateClosed]]="",ABS(NETWORKDAYS(Proc[[#This Row],[DateOpened]],TODAY()))-1,ABS(NETWORKDAYS(Proc[[#This Row],[DateOpened]],Proc[[#This Row],[DateClosed]]))-1)</f>
        <v>15</v>
      </c>
      <c r="R6299" s="178" t="s">
        <v>8709</v>
      </c>
      <c r="S6299" s="183"/>
    </row>
    <row r="6300" spans="1:19" hidden="1">
      <c r="A6300" s="184" t="s">
        <v>8644</v>
      </c>
      <c r="B6300" s="183" t="str">
        <f>IFERROR(VLOOKUP(Proc[[#This Row],[App]],Table2[],3,0),"open")</f>
        <v>ok</v>
      </c>
      <c r="C6300" s="185" t="s">
        <v>369</v>
      </c>
      <c r="D6300" t="s">
        <v>8660</v>
      </c>
      <c r="E6300" t="s">
        <v>8706</v>
      </c>
      <c r="F6300" s="186" t="s">
        <v>8706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1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9921</v>
      </c>
      <c r="M6300" s="178">
        <v>46065</v>
      </c>
      <c r="N6300" s="178"/>
      <c r="O6300" s="178"/>
      <c r="P6300" s="178" t="str">
        <f ca="1">IF(Proc[[#This Row],[DaysAgeing]]&gt;5,"yep","on track")</f>
        <v>yep</v>
      </c>
      <c r="Q6300" s="3">
        <f ca="1">IF(Proc[[#This Row],[DateClosed]]="",ABS(NETWORKDAYS(Proc[[#This Row],[DateOpened]],TODAY()))-1,ABS(NETWORKDAYS(Proc[[#This Row],[DateOpened]],Proc[[#This Row],[DateClosed]]))-1)</f>
        <v>15</v>
      </c>
      <c r="R6300" s="178" t="s">
        <v>8709</v>
      </c>
      <c r="S6300" s="183"/>
    </row>
    <row r="6301" spans="1:19" hidden="1">
      <c r="A6301" s="184" t="s">
        <v>8644</v>
      </c>
      <c r="B6301" s="183" t="str">
        <f>IFERROR(VLOOKUP(Proc[[#This Row],[App]],Table2[],3,0),"open")</f>
        <v>ok</v>
      </c>
      <c r="C6301" s="185" t="s">
        <v>369</v>
      </c>
      <c r="D6301" t="s">
        <v>8661</v>
      </c>
      <c r="E6301" t="s">
        <v>8706</v>
      </c>
      <c r="F6301" s="186" t="s">
        <v>8706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1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9921</v>
      </c>
      <c r="M6301" s="178">
        <v>46065</v>
      </c>
      <c r="N6301" s="178"/>
      <c r="O6301" s="178"/>
      <c r="P6301" s="178" t="str">
        <f ca="1">IF(Proc[[#This Row],[DaysAgeing]]&gt;5,"yep","on track")</f>
        <v>yep</v>
      </c>
      <c r="Q6301" s="3">
        <f ca="1">IF(Proc[[#This Row],[DateClosed]]="",ABS(NETWORKDAYS(Proc[[#This Row],[DateOpened]],TODAY()))-1,ABS(NETWORKDAYS(Proc[[#This Row],[DateOpened]],Proc[[#This Row],[DateClosed]]))-1)</f>
        <v>15</v>
      </c>
      <c r="R6301" s="178" t="s">
        <v>8709</v>
      </c>
      <c r="S6301" s="183"/>
    </row>
    <row r="6302" spans="1:19" hidden="1">
      <c r="A6302" s="184" t="s">
        <v>8644</v>
      </c>
      <c r="B6302" s="183" t="str">
        <f>IFERROR(VLOOKUP(Proc[[#This Row],[App]],Table2[],3,0),"open")</f>
        <v>ok</v>
      </c>
      <c r="C6302" s="185" t="s">
        <v>369</v>
      </c>
      <c r="D6302" t="s">
        <v>8662</v>
      </c>
      <c r="E6302" t="s">
        <v>8706</v>
      </c>
      <c r="F6302" s="186" t="s">
        <v>8706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1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9921</v>
      </c>
      <c r="M6302" s="178">
        <v>46065</v>
      </c>
      <c r="N6302" s="178"/>
      <c r="O6302" s="178"/>
      <c r="P6302" s="178" t="str">
        <f ca="1">IF(Proc[[#This Row],[DaysAgeing]]&gt;5,"yep","on track")</f>
        <v>yep</v>
      </c>
      <c r="Q6302" s="3">
        <f ca="1">IF(Proc[[#This Row],[DateClosed]]="",ABS(NETWORKDAYS(Proc[[#This Row],[DateOpened]],TODAY()))-1,ABS(NETWORKDAYS(Proc[[#This Row],[DateOpened]],Proc[[#This Row],[DateClosed]]))-1)</f>
        <v>15</v>
      </c>
      <c r="R6302" s="178" t="s">
        <v>8709</v>
      </c>
      <c r="S6302" s="183"/>
    </row>
    <row r="6303" spans="1:19" hidden="1">
      <c r="A6303" s="184" t="s">
        <v>8644</v>
      </c>
      <c r="B6303" s="183" t="str">
        <f>IFERROR(VLOOKUP(Proc[[#This Row],[App]],Table2[],3,0),"open")</f>
        <v>ok</v>
      </c>
      <c r="C6303" s="185" t="s">
        <v>369</v>
      </c>
      <c r="D6303" t="s">
        <v>8663</v>
      </c>
      <c r="E6303" t="s">
        <v>8707</v>
      </c>
      <c r="F6303" s="186" t="s">
        <v>8707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1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9921</v>
      </c>
      <c r="M6303" s="178">
        <v>46065</v>
      </c>
      <c r="N6303" s="178"/>
      <c r="O6303" s="178"/>
      <c r="P6303" s="178" t="str">
        <f ca="1">IF(Proc[[#This Row],[DaysAgeing]]&gt;5,"yep","on track")</f>
        <v>yep</v>
      </c>
      <c r="Q6303" s="3">
        <f ca="1">IF(Proc[[#This Row],[DateClosed]]="",ABS(NETWORKDAYS(Proc[[#This Row],[DateOpened]],TODAY()))-1,ABS(NETWORKDAYS(Proc[[#This Row],[DateOpened]],Proc[[#This Row],[DateClosed]]))-1)</f>
        <v>15</v>
      </c>
      <c r="R6303" s="178" t="s">
        <v>8709</v>
      </c>
      <c r="S6303" s="183"/>
    </row>
    <row r="6304" spans="1:19" hidden="1">
      <c r="A6304" s="184" t="s">
        <v>8644</v>
      </c>
      <c r="B6304" s="183" t="str">
        <f>IFERROR(VLOOKUP(Proc[[#This Row],[App]],Table2[],3,0),"open")</f>
        <v>ok</v>
      </c>
      <c r="C6304" s="185" t="s">
        <v>369</v>
      </c>
      <c r="D6304" t="s">
        <v>8664</v>
      </c>
      <c r="E6304" t="s">
        <v>8707</v>
      </c>
      <c r="F6304" s="186" t="s">
        <v>8707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1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9921</v>
      </c>
      <c r="M6304" s="178">
        <v>46065</v>
      </c>
      <c r="N6304" s="178"/>
      <c r="O6304" s="178"/>
      <c r="P6304" s="178" t="str">
        <f ca="1">IF(Proc[[#This Row],[DaysAgeing]]&gt;5,"yep","on track")</f>
        <v>yep</v>
      </c>
      <c r="Q6304" s="3">
        <f ca="1">IF(Proc[[#This Row],[DateClosed]]="",ABS(NETWORKDAYS(Proc[[#This Row],[DateOpened]],TODAY()))-1,ABS(NETWORKDAYS(Proc[[#This Row],[DateOpened]],Proc[[#This Row],[DateClosed]]))-1)</f>
        <v>15</v>
      </c>
      <c r="R6304" s="178" t="s">
        <v>8709</v>
      </c>
      <c r="S6304" s="183"/>
    </row>
    <row r="6305" spans="1:19" hidden="1">
      <c r="A6305" s="184" t="s">
        <v>8644</v>
      </c>
      <c r="B6305" s="183" t="str">
        <f>IFERROR(VLOOKUP(Proc[[#This Row],[App]],Table2[],3,0),"open")</f>
        <v>ok</v>
      </c>
      <c r="C6305" s="185" t="s">
        <v>369</v>
      </c>
      <c r="D6305" t="s">
        <v>8665</v>
      </c>
      <c r="E6305" t="s">
        <v>8707</v>
      </c>
      <c r="F6305" s="186" t="s">
        <v>8707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1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9921</v>
      </c>
      <c r="M6305" s="178">
        <v>46065</v>
      </c>
      <c r="N6305" s="178"/>
      <c r="O6305" s="178"/>
      <c r="P6305" s="178" t="str">
        <f ca="1">IF(Proc[[#This Row],[DaysAgeing]]&gt;5,"yep","on track")</f>
        <v>yep</v>
      </c>
      <c r="Q6305" s="3">
        <f ca="1">IF(Proc[[#This Row],[DateClosed]]="",ABS(NETWORKDAYS(Proc[[#This Row],[DateOpened]],TODAY()))-1,ABS(NETWORKDAYS(Proc[[#This Row],[DateOpened]],Proc[[#This Row],[DateClosed]]))-1)</f>
        <v>15</v>
      </c>
      <c r="R6305" s="178" t="s">
        <v>8709</v>
      </c>
      <c r="S6305" s="183"/>
    </row>
    <row r="6306" spans="1:19" hidden="1">
      <c r="A6306" s="184" t="s">
        <v>8644</v>
      </c>
      <c r="B6306" s="183" t="str">
        <f>IFERROR(VLOOKUP(Proc[[#This Row],[App]],Table2[],3,0),"open")</f>
        <v>ok</v>
      </c>
      <c r="C6306" s="185" t="s">
        <v>369</v>
      </c>
      <c r="D6306" t="s">
        <v>8666</v>
      </c>
      <c r="E6306" t="s">
        <v>8706</v>
      </c>
      <c r="F6306" s="186" t="s">
        <v>8706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1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9921</v>
      </c>
      <c r="M6306" s="178">
        <v>46065</v>
      </c>
      <c r="N6306" s="178"/>
      <c r="O6306" s="178"/>
      <c r="P6306" s="178" t="str">
        <f ca="1">IF(Proc[[#This Row],[DaysAgeing]]&gt;5,"yep","on track")</f>
        <v>yep</v>
      </c>
      <c r="Q6306" s="3">
        <f ca="1">IF(Proc[[#This Row],[DateClosed]]="",ABS(NETWORKDAYS(Proc[[#This Row],[DateOpened]],TODAY()))-1,ABS(NETWORKDAYS(Proc[[#This Row],[DateOpened]],Proc[[#This Row],[DateClosed]]))-1)</f>
        <v>15</v>
      </c>
      <c r="R6306" s="178" t="s">
        <v>8709</v>
      </c>
      <c r="S6306" s="183"/>
    </row>
    <row r="6307" spans="1:19" hidden="1">
      <c r="A6307" s="184" t="s">
        <v>8644</v>
      </c>
      <c r="B6307" s="183" t="str">
        <f>IFERROR(VLOOKUP(Proc[[#This Row],[App]],Table2[],3,0),"open")</f>
        <v>ok</v>
      </c>
      <c r="C6307" s="185" t="s">
        <v>369</v>
      </c>
      <c r="D6307" t="s">
        <v>8667</v>
      </c>
      <c r="E6307" t="s">
        <v>8708</v>
      </c>
      <c r="F6307" s="186" t="s">
        <v>8708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1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9921</v>
      </c>
      <c r="M6307" s="178">
        <v>46065</v>
      </c>
      <c r="N6307" s="178"/>
      <c r="O6307" s="178"/>
      <c r="P6307" s="178" t="str">
        <f ca="1">IF(Proc[[#This Row],[DaysAgeing]]&gt;5,"yep","on track")</f>
        <v>yep</v>
      </c>
      <c r="Q6307" s="3">
        <f ca="1">IF(Proc[[#This Row],[DateClosed]]="",ABS(NETWORKDAYS(Proc[[#This Row],[DateOpened]],TODAY()))-1,ABS(NETWORKDAYS(Proc[[#This Row],[DateOpened]],Proc[[#This Row],[DateClosed]]))-1)</f>
        <v>15</v>
      </c>
      <c r="R6307" s="178" t="s">
        <v>8709</v>
      </c>
      <c r="S6307" s="183"/>
    </row>
    <row r="6308" spans="1:19" hidden="1">
      <c r="A6308" s="184" t="s">
        <v>8644</v>
      </c>
      <c r="B6308" s="183" t="str">
        <f>IFERROR(VLOOKUP(Proc[[#This Row],[App]],Table2[],3,0),"open")</f>
        <v>ok</v>
      </c>
      <c r="C6308" s="185" t="s">
        <v>369</v>
      </c>
      <c r="D6308" t="s">
        <v>8668</v>
      </c>
      <c r="E6308" t="s">
        <v>8706</v>
      </c>
      <c r="F6308" s="186" t="s">
        <v>8706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1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9921</v>
      </c>
      <c r="M6308" s="178">
        <v>46065</v>
      </c>
      <c r="N6308" s="178"/>
      <c r="O6308" s="178"/>
      <c r="P6308" s="178" t="str">
        <f ca="1">IF(Proc[[#This Row],[DaysAgeing]]&gt;5,"yep","on track")</f>
        <v>yep</v>
      </c>
      <c r="Q6308" s="3">
        <f ca="1">IF(Proc[[#This Row],[DateClosed]]="",ABS(NETWORKDAYS(Proc[[#This Row],[DateOpened]],TODAY()))-1,ABS(NETWORKDAYS(Proc[[#This Row],[DateOpened]],Proc[[#This Row],[DateClosed]]))-1)</f>
        <v>15</v>
      </c>
      <c r="R6308" s="178" t="s">
        <v>8709</v>
      </c>
      <c r="S6308" s="183"/>
    </row>
    <row r="6309" spans="1:19" hidden="1">
      <c r="A6309" s="184" t="s">
        <v>8644</v>
      </c>
      <c r="B6309" s="183" t="str">
        <f>IFERROR(VLOOKUP(Proc[[#This Row],[App]],Table2[],3,0),"open")</f>
        <v>ok</v>
      </c>
      <c r="C6309" s="185" t="s">
        <v>369</v>
      </c>
      <c r="D6309" t="s">
        <v>8669</v>
      </c>
      <c r="E6309" t="s">
        <v>8706</v>
      </c>
      <c r="F6309" s="186" t="s">
        <v>8706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1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9921</v>
      </c>
      <c r="M6309" s="178">
        <v>46065</v>
      </c>
      <c r="N6309" s="178"/>
      <c r="O6309" s="178"/>
      <c r="P6309" s="178" t="str">
        <f ca="1">IF(Proc[[#This Row],[DaysAgeing]]&gt;5,"yep","on track")</f>
        <v>yep</v>
      </c>
      <c r="Q6309" s="3">
        <f ca="1">IF(Proc[[#This Row],[DateClosed]]="",ABS(NETWORKDAYS(Proc[[#This Row],[DateOpened]],TODAY()))-1,ABS(NETWORKDAYS(Proc[[#This Row],[DateOpened]],Proc[[#This Row],[DateClosed]]))-1)</f>
        <v>15</v>
      </c>
      <c r="R6309" s="178" t="s">
        <v>8709</v>
      </c>
      <c r="S6309" s="183"/>
    </row>
    <row r="6310" spans="1:19" hidden="1">
      <c r="A6310" s="184" t="s">
        <v>8644</v>
      </c>
      <c r="B6310" s="183" t="str">
        <f>IFERROR(VLOOKUP(Proc[[#This Row],[App]],Table2[],3,0),"open")</f>
        <v>ok</v>
      </c>
      <c r="C6310" s="185" t="s">
        <v>369</v>
      </c>
      <c r="D6310" t="s">
        <v>8670</v>
      </c>
      <c r="E6310" t="s">
        <v>8707</v>
      </c>
      <c r="F6310" s="186" t="s">
        <v>8707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1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9921</v>
      </c>
      <c r="M6310" s="178">
        <v>46065</v>
      </c>
      <c r="N6310" s="178"/>
      <c r="O6310" s="178"/>
      <c r="P6310" s="178" t="str">
        <f ca="1">IF(Proc[[#This Row],[DaysAgeing]]&gt;5,"yep","on track")</f>
        <v>yep</v>
      </c>
      <c r="Q6310" s="3">
        <f ca="1">IF(Proc[[#This Row],[DateClosed]]="",ABS(NETWORKDAYS(Proc[[#This Row],[DateOpened]],TODAY()))-1,ABS(NETWORKDAYS(Proc[[#This Row],[DateOpened]],Proc[[#This Row],[DateClosed]]))-1)</f>
        <v>15</v>
      </c>
      <c r="R6310" s="178" t="s">
        <v>8709</v>
      </c>
      <c r="S6310" s="183"/>
    </row>
    <row r="6311" spans="1:19" hidden="1">
      <c r="A6311" s="184" t="s">
        <v>8644</v>
      </c>
      <c r="B6311" s="183" t="str">
        <f>IFERROR(VLOOKUP(Proc[[#This Row],[App]],Table2[],3,0),"open")</f>
        <v>ok</v>
      </c>
      <c r="C6311" s="185" t="s">
        <v>369</v>
      </c>
      <c r="D6311" t="s">
        <v>8671</v>
      </c>
      <c r="E6311" t="s">
        <v>8707</v>
      </c>
      <c r="F6311" s="186" t="s">
        <v>8707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1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9921</v>
      </c>
      <c r="M6311" s="178">
        <v>46065</v>
      </c>
      <c r="N6311" s="178"/>
      <c r="O6311" s="178"/>
      <c r="P6311" s="178" t="str">
        <f ca="1">IF(Proc[[#This Row],[DaysAgeing]]&gt;5,"yep","on track")</f>
        <v>yep</v>
      </c>
      <c r="Q6311" s="3">
        <f ca="1">IF(Proc[[#This Row],[DateClosed]]="",ABS(NETWORKDAYS(Proc[[#This Row],[DateOpened]],TODAY()))-1,ABS(NETWORKDAYS(Proc[[#This Row],[DateOpened]],Proc[[#This Row],[DateClosed]]))-1)</f>
        <v>15</v>
      </c>
      <c r="R6311" s="178" t="s">
        <v>8709</v>
      </c>
      <c r="S6311" s="183"/>
    </row>
    <row r="6312" spans="1:19" hidden="1">
      <c r="A6312" s="184" t="s">
        <v>8644</v>
      </c>
      <c r="B6312" s="183" t="str">
        <f>IFERROR(VLOOKUP(Proc[[#This Row],[App]],Table2[],3,0),"open")</f>
        <v>ok</v>
      </c>
      <c r="C6312" s="185" t="s">
        <v>369</v>
      </c>
      <c r="D6312" t="s">
        <v>8672</v>
      </c>
      <c r="E6312" t="s">
        <v>8706</v>
      </c>
      <c r="F6312" s="186" t="s">
        <v>8706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1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9921</v>
      </c>
      <c r="M6312" s="178">
        <v>46065</v>
      </c>
      <c r="N6312" s="178"/>
      <c r="O6312" s="178"/>
      <c r="P6312" s="178" t="str">
        <f ca="1">IF(Proc[[#This Row],[DaysAgeing]]&gt;5,"yep","on track")</f>
        <v>yep</v>
      </c>
      <c r="Q6312" s="3">
        <f ca="1">IF(Proc[[#This Row],[DateClosed]]="",ABS(NETWORKDAYS(Proc[[#This Row],[DateOpened]],TODAY()))-1,ABS(NETWORKDAYS(Proc[[#This Row],[DateOpened]],Proc[[#This Row],[DateClosed]]))-1)</f>
        <v>15</v>
      </c>
      <c r="R6312" s="178" t="s">
        <v>8709</v>
      </c>
      <c r="S6312" s="183"/>
    </row>
    <row r="6313" spans="1:19" hidden="1">
      <c r="A6313" s="184" t="s">
        <v>8644</v>
      </c>
      <c r="B6313" s="183" t="str">
        <f>IFERROR(VLOOKUP(Proc[[#This Row],[App]],Table2[],3,0),"open")</f>
        <v>ok</v>
      </c>
      <c r="C6313" s="185" t="s">
        <v>369</v>
      </c>
      <c r="D6313" t="s">
        <v>8673</v>
      </c>
      <c r="E6313" t="s">
        <v>8706</v>
      </c>
      <c r="F6313" s="186" t="s">
        <v>8706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1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9921</v>
      </c>
      <c r="M6313" s="178">
        <v>46065</v>
      </c>
      <c r="N6313" s="178"/>
      <c r="O6313" s="178"/>
      <c r="P6313" s="178" t="str">
        <f ca="1">IF(Proc[[#This Row],[DaysAgeing]]&gt;5,"yep","on track")</f>
        <v>yep</v>
      </c>
      <c r="Q6313" s="3">
        <f ca="1">IF(Proc[[#This Row],[DateClosed]]="",ABS(NETWORKDAYS(Proc[[#This Row],[DateOpened]],TODAY()))-1,ABS(NETWORKDAYS(Proc[[#This Row],[DateOpened]],Proc[[#This Row],[DateClosed]]))-1)</f>
        <v>15</v>
      </c>
      <c r="R6313" s="178" t="s">
        <v>8709</v>
      </c>
      <c r="S6313" s="183"/>
    </row>
    <row r="6314" spans="1:19" hidden="1">
      <c r="A6314" s="184" t="s">
        <v>8644</v>
      </c>
      <c r="B6314" s="183" t="str">
        <f>IFERROR(VLOOKUP(Proc[[#This Row],[App]],Table2[],3,0),"open")</f>
        <v>ok</v>
      </c>
      <c r="C6314" s="185" t="s">
        <v>369</v>
      </c>
      <c r="D6314" t="s">
        <v>8674</v>
      </c>
      <c r="E6314" t="s">
        <v>8706</v>
      </c>
      <c r="F6314" s="186" t="s">
        <v>8706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1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9921</v>
      </c>
      <c r="M6314" s="178">
        <v>46065</v>
      </c>
      <c r="N6314" s="178"/>
      <c r="O6314" s="178"/>
      <c r="P6314" s="178" t="str">
        <f ca="1">IF(Proc[[#This Row],[DaysAgeing]]&gt;5,"yep","on track")</f>
        <v>yep</v>
      </c>
      <c r="Q6314" s="3">
        <f ca="1">IF(Proc[[#This Row],[DateClosed]]="",ABS(NETWORKDAYS(Proc[[#This Row],[DateOpened]],TODAY()))-1,ABS(NETWORKDAYS(Proc[[#This Row],[DateOpened]],Proc[[#This Row],[DateClosed]]))-1)</f>
        <v>15</v>
      </c>
      <c r="R6314" s="178" t="s">
        <v>8709</v>
      </c>
      <c r="S6314" s="183"/>
    </row>
    <row r="6315" spans="1:19" hidden="1">
      <c r="A6315" s="184" t="s">
        <v>8644</v>
      </c>
      <c r="B6315" s="183" t="str">
        <f>IFERROR(VLOOKUP(Proc[[#This Row],[App]],Table2[],3,0),"open")</f>
        <v>ok</v>
      </c>
      <c r="C6315" s="185" t="s">
        <v>369</v>
      </c>
      <c r="D6315" t="s">
        <v>8675</v>
      </c>
      <c r="E6315" t="s">
        <v>8706</v>
      </c>
      <c r="F6315" s="186" t="s">
        <v>8706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1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9921</v>
      </c>
      <c r="M6315" s="178">
        <v>46065</v>
      </c>
      <c r="N6315" s="178"/>
      <c r="O6315" s="178"/>
      <c r="P6315" s="178" t="str">
        <f ca="1">IF(Proc[[#This Row],[DaysAgeing]]&gt;5,"yep","on track")</f>
        <v>yep</v>
      </c>
      <c r="Q6315" s="3">
        <f ca="1">IF(Proc[[#This Row],[DateClosed]]="",ABS(NETWORKDAYS(Proc[[#This Row],[DateOpened]],TODAY()))-1,ABS(NETWORKDAYS(Proc[[#This Row],[DateOpened]],Proc[[#This Row],[DateClosed]]))-1)</f>
        <v>15</v>
      </c>
      <c r="R6315" s="178" t="s">
        <v>8709</v>
      </c>
      <c r="S6315" s="183"/>
    </row>
    <row r="6316" spans="1:19" hidden="1">
      <c r="A6316" s="184" t="s">
        <v>8644</v>
      </c>
      <c r="B6316" s="183" t="str">
        <f>IFERROR(VLOOKUP(Proc[[#This Row],[App]],Table2[],3,0),"open")</f>
        <v>ok</v>
      </c>
      <c r="C6316" s="185" t="s">
        <v>369</v>
      </c>
      <c r="D6316" t="s">
        <v>8676</v>
      </c>
      <c r="E6316" t="s">
        <v>8706</v>
      </c>
      <c r="F6316" s="186" t="s">
        <v>8706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1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9921</v>
      </c>
      <c r="M6316" s="178">
        <v>46065</v>
      </c>
      <c r="N6316" s="178"/>
      <c r="O6316" s="178"/>
      <c r="P6316" s="178" t="str">
        <f ca="1">IF(Proc[[#This Row],[DaysAgeing]]&gt;5,"yep","on track")</f>
        <v>yep</v>
      </c>
      <c r="Q6316" s="3">
        <f ca="1">IF(Proc[[#This Row],[DateClosed]]="",ABS(NETWORKDAYS(Proc[[#This Row],[DateOpened]],TODAY()))-1,ABS(NETWORKDAYS(Proc[[#This Row],[DateOpened]],Proc[[#This Row],[DateClosed]]))-1)</f>
        <v>15</v>
      </c>
      <c r="R6316" s="178" t="s">
        <v>8709</v>
      </c>
      <c r="S6316" s="183"/>
    </row>
    <row r="6317" spans="1:19" hidden="1">
      <c r="A6317" s="184" t="s">
        <v>8644</v>
      </c>
      <c r="B6317" s="183" t="str">
        <f>IFERROR(VLOOKUP(Proc[[#This Row],[App]],Table2[],3,0),"open")</f>
        <v>ok</v>
      </c>
      <c r="C6317" s="185" t="s">
        <v>369</v>
      </c>
      <c r="D6317" t="s">
        <v>8677</v>
      </c>
      <c r="E6317" t="s">
        <v>8706</v>
      </c>
      <c r="F6317" s="186" t="s">
        <v>8706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1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9921</v>
      </c>
      <c r="M6317" s="178">
        <v>46065</v>
      </c>
      <c r="N6317" s="178"/>
      <c r="O6317" s="178"/>
      <c r="P6317" s="178" t="str">
        <f ca="1">IF(Proc[[#This Row],[DaysAgeing]]&gt;5,"yep","on track")</f>
        <v>yep</v>
      </c>
      <c r="Q6317" s="3">
        <f ca="1">IF(Proc[[#This Row],[DateClosed]]="",ABS(NETWORKDAYS(Proc[[#This Row],[DateOpened]],TODAY()))-1,ABS(NETWORKDAYS(Proc[[#This Row],[DateOpened]],Proc[[#This Row],[DateClosed]]))-1)</f>
        <v>15</v>
      </c>
      <c r="R6317" s="178" t="s">
        <v>8709</v>
      </c>
      <c r="S6317" s="183"/>
    </row>
    <row r="6318" spans="1:19" hidden="1">
      <c r="A6318" s="184" t="s">
        <v>8644</v>
      </c>
      <c r="B6318" s="183" t="str">
        <f>IFERROR(VLOOKUP(Proc[[#This Row],[App]],Table2[],3,0),"open")</f>
        <v>ok</v>
      </c>
      <c r="C6318" s="185" t="s">
        <v>369</v>
      </c>
      <c r="D6318" t="s">
        <v>8678</v>
      </c>
      <c r="E6318" t="s">
        <v>8706</v>
      </c>
      <c r="F6318" s="186" t="s">
        <v>8706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1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9921</v>
      </c>
      <c r="M6318" s="178">
        <v>46065</v>
      </c>
      <c r="N6318" s="178"/>
      <c r="O6318" s="178"/>
      <c r="P6318" s="178" t="str">
        <f ca="1">IF(Proc[[#This Row],[DaysAgeing]]&gt;5,"yep","on track")</f>
        <v>yep</v>
      </c>
      <c r="Q6318" s="3">
        <f ca="1">IF(Proc[[#This Row],[DateClosed]]="",ABS(NETWORKDAYS(Proc[[#This Row],[DateOpened]],TODAY()))-1,ABS(NETWORKDAYS(Proc[[#This Row],[DateOpened]],Proc[[#This Row],[DateClosed]]))-1)</f>
        <v>15</v>
      </c>
      <c r="R6318" s="178" t="s">
        <v>8709</v>
      </c>
      <c r="S6318" s="183"/>
    </row>
    <row r="6319" spans="1:19" hidden="1">
      <c r="A6319" s="184" t="s">
        <v>8644</v>
      </c>
      <c r="B6319" s="183" t="str">
        <f>IFERROR(VLOOKUP(Proc[[#This Row],[App]],Table2[],3,0),"open")</f>
        <v>ok</v>
      </c>
      <c r="C6319" s="185" t="s">
        <v>369</v>
      </c>
      <c r="D6319" t="s">
        <v>8679</v>
      </c>
      <c r="E6319" t="s">
        <v>8706</v>
      </c>
      <c r="F6319" s="186" t="s">
        <v>8706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1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9921</v>
      </c>
      <c r="M6319" s="178">
        <v>46065</v>
      </c>
      <c r="N6319" s="178"/>
      <c r="O6319" s="178"/>
      <c r="P6319" s="178" t="str">
        <f ca="1">IF(Proc[[#This Row],[DaysAgeing]]&gt;5,"yep","on track")</f>
        <v>yep</v>
      </c>
      <c r="Q6319" s="3">
        <f ca="1">IF(Proc[[#This Row],[DateClosed]]="",ABS(NETWORKDAYS(Proc[[#This Row],[DateOpened]],TODAY()))-1,ABS(NETWORKDAYS(Proc[[#This Row],[DateOpened]],Proc[[#This Row],[DateClosed]]))-1)</f>
        <v>15</v>
      </c>
      <c r="R6319" s="178" t="s">
        <v>8709</v>
      </c>
      <c r="S6319" s="183"/>
    </row>
    <row r="6320" spans="1:19" hidden="1">
      <c r="A6320" s="184" t="s">
        <v>8644</v>
      </c>
      <c r="B6320" s="183" t="str">
        <f>IFERROR(VLOOKUP(Proc[[#This Row],[App]],Table2[],3,0),"open")</f>
        <v>ok</v>
      </c>
      <c r="C6320" s="185" t="s">
        <v>369</v>
      </c>
      <c r="D6320" t="s">
        <v>8680</v>
      </c>
      <c r="E6320" t="s">
        <v>8706</v>
      </c>
      <c r="F6320" s="186" t="s">
        <v>8706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1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9921</v>
      </c>
      <c r="M6320" s="178">
        <v>46065</v>
      </c>
      <c r="N6320" s="178"/>
      <c r="O6320" s="178"/>
      <c r="P6320" s="178" t="str">
        <f ca="1">IF(Proc[[#This Row],[DaysAgeing]]&gt;5,"yep","on track")</f>
        <v>yep</v>
      </c>
      <c r="Q6320" s="3">
        <f ca="1">IF(Proc[[#This Row],[DateClosed]]="",ABS(NETWORKDAYS(Proc[[#This Row],[DateOpened]],TODAY()))-1,ABS(NETWORKDAYS(Proc[[#This Row],[DateOpened]],Proc[[#This Row],[DateClosed]]))-1)</f>
        <v>15</v>
      </c>
      <c r="R6320" s="178" t="s">
        <v>8709</v>
      </c>
      <c r="S6320" s="183"/>
    </row>
    <row r="6321" spans="1:19" hidden="1">
      <c r="A6321" s="184" t="s">
        <v>8644</v>
      </c>
      <c r="B6321" s="183" t="str">
        <f>IFERROR(VLOOKUP(Proc[[#This Row],[App]],Table2[],3,0),"open")</f>
        <v>ok</v>
      </c>
      <c r="C6321" s="185" t="s">
        <v>369</v>
      </c>
      <c r="D6321" t="s">
        <v>8681</v>
      </c>
      <c r="E6321" t="s">
        <v>8707</v>
      </c>
      <c r="F6321" s="186" t="s">
        <v>8707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1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9921</v>
      </c>
      <c r="M6321" s="178">
        <v>46065</v>
      </c>
      <c r="N6321" s="178"/>
      <c r="O6321" s="178"/>
      <c r="P6321" s="178" t="str">
        <f ca="1">IF(Proc[[#This Row],[DaysAgeing]]&gt;5,"yep","on track")</f>
        <v>yep</v>
      </c>
      <c r="Q6321" s="3">
        <f ca="1">IF(Proc[[#This Row],[DateClosed]]="",ABS(NETWORKDAYS(Proc[[#This Row],[DateOpened]],TODAY()))-1,ABS(NETWORKDAYS(Proc[[#This Row],[DateOpened]],Proc[[#This Row],[DateClosed]]))-1)</f>
        <v>15</v>
      </c>
      <c r="R6321" s="178" t="s">
        <v>8709</v>
      </c>
      <c r="S6321" s="183"/>
    </row>
    <row r="6322" spans="1:19" hidden="1">
      <c r="A6322" s="184" t="s">
        <v>8644</v>
      </c>
      <c r="B6322" s="183" t="str">
        <f>IFERROR(VLOOKUP(Proc[[#This Row],[App]],Table2[],3,0),"open")</f>
        <v>ok</v>
      </c>
      <c r="C6322" s="185" t="s">
        <v>369</v>
      </c>
      <c r="D6322" t="s">
        <v>8682</v>
      </c>
      <c r="E6322" t="s">
        <v>8706</v>
      </c>
      <c r="F6322" s="186" t="s">
        <v>8706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1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9921</v>
      </c>
      <c r="M6322" s="178">
        <v>46065</v>
      </c>
      <c r="N6322" s="178"/>
      <c r="O6322" s="178"/>
      <c r="P6322" s="178" t="str">
        <f ca="1">IF(Proc[[#This Row],[DaysAgeing]]&gt;5,"yep","on track")</f>
        <v>yep</v>
      </c>
      <c r="Q6322" s="3">
        <f ca="1">IF(Proc[[#This Row],[DateClosed]]="",ABS(NETWORKDAYS(Proc[[#This Row],[DateOpened]],TODAY()))-1,ABS(NETWORKDAYS(Proc[[#This Row],[DateOpened]],Proc[[#This Row],[DateClosed]]))-1)</f>
        <v>15</v>
      </c>
      <c r="R6322" s="178" t="s">
        <v>8709</v>
      </c>
      <c r="S6322" s="183"/>
    </row>
    <row r="6323" spans="1:19" hidden="1">
      <c r="A6323" s="184" t="s">
        <v>8644</v>
      </c>
      <c r="B6323" s="183" t="str">
        <f>IFERROR(VLOOKUP(Proc[[#This Row],[App]],Table2[],3,0),"open")</f>
        <v>ok</v>
      </c>
      <c r="C6323" s="185" t="s">
        <v>369</v>
      </c>
      <c r="D6323" t="s">
        <v>8683</v>
      </c>
      <c r="E6323" t="s">
        <v>8707</v>
      </c>
      <c r="F6323" s="186" t="s">
        <v>8707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1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9921</v>
      </c>
      <c r="M6323" s="178">
        <v>46065</v>
      </c>
      <c r="N6323" s="178"/>
      <c r="O6323" s="178"/>
      <c r="P6323" s="178" t="str">
        <f ca="1">IF(Proc[[#This Row],[DaysAgeing]]&gt;5,"yep","on track")</f>
        <v>yep</v>
      </c>
      <c r="Q6323" s="3">
        <f ca="1">IF(Proc[[#This Row],[DateClosed]]="",ABS(NETWORKDAYS(Proc[[#This Row],[DateOpened]],TODAY()))-1,ABS(NETWORKDAYS(Proc[[#This Row],[DateOpened]],Proc[[#This Row],[DateClosed]]))-1)</f>
        <v>15</v>
      </c>
      <c r="R6323" s="178" t="s">
        <v>8709</v>
      </c>
      <c r="S6323" s="183"/>
    </row>
    <row r="6324" spans="1:19" hidden="1">
      <c r="A6324" s="184" t="s">
        <v>8644</v>
      </c>
      <c r="B6324" s="183" t="str">
        <f>IFERROR(VLOOKUP(Proc[[#This Row],[App]],Table2[],3,0),"open")</f>
        <v>ok</v>
      </c>
      <c r="C6324" s="185" t="s">
        <v>369</v>
      </c>
      <c r="D6324" t="s">
        <v>8684</v>
      </c>
      <c r="E6324" t="s">
        <v>8706</v>
      </c>
      <c r="F6324" s="186" t="s">
        <v>8706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1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9921</v>
      </c>
      <c r="M6324" s="178">
        <v>46065</v>
      </c>
      <c r="N6324" s="178"/>
      <c r="O6324" s="178"/>
      <c r="P6324" s="178" t="str">
        <f ca="1">IF(Proc[[#This Row],[DaysAgeing]]&gt;5,"yep","on track")</f>
        <v>yep</v>
      </c>
      <c r="Q6324" s="3">
        <f ca="1">IF(Proc[[#This Row],[DateClosed]]="",ABS(NETWORKDAYS(Proc[[#This Row],[DateOpened]],TODAY()))-1,ABS(NETWORKDAYS(Proc[[#This Row],[DateOpened]],Proc[[#This Row],[DateClosed]]))-1)</f>
        <v>15</v>
      </c>
      <c r="R6324" s="178" t="s">
        <v>8709</v>
      </c>
      <c r="S6324" s="183"/>
    </row>
    <row r="6325" spans="1:19" hidden="1">
      <c r="A6325" s="184" t="s">
        <v>8644</v>
      </c>
      <c r="B6325" s="183" t="str">
        <f>IFERROR(VLOOKUP(Proc[[#This Row],[App]],Table2[],3,0),"open")</f>
        <v>ok</v>
      </c>
      <c r="C6325" s="185" t="s">
        <v>369</v>
      </c>
      <c r="D6325" t="s">
        <v>8685</v>
      </c>
      <c r="E6325" t="s">
        <v>8706</v>
      </c>
      <c r="F6325" s="186" t="s">
        <v>8706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1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9921</v>
      </c>
      <c r="M6325" s="178">
        <v>46065</v>
      </c>
      <c r="N6325" s="178"/>
      <c r="O6325" s="178"/>
      <c r="P6325" s="178" t="str">
        <f ca="1">IF(Proc[[#This Row],[DaysAgeing]]&gt;5,"yep","on track")</f>
        <v>yep</v>
      </c>
      <c r="Q6325" s="3">
        <f ca="1">IF(Proc[[#This Row],[DateClosed]]="",ABS(NETWORKDAYS(Proc[[#This Row],[DateOpened]],TODAY()))-1,ABS(NETWORKDAYS(Proc[[#This Row],[DateOpened]],Proc[[#This Row],[DateClosed]]))-1)</f>
        <v>15</v>
      </c>
      <c r="R6325" s="178" t="s">
        <v>8709</v>
      </c>
      <c r="S6325" s="183"/>
    </row>
    <row r="6326" spans="1:19" hidden="1">
      <c r="A6326" s="184" t="s">
        <v>8644</v>
      </c>
      <c r="B6326" s="183" t="str">
        <f>IFERROR(VLOOKUP(Proc[[#This Row],[App]],Table2[],3,0),"open")</f>
        <v>ok</v>
      </c>
      <c r="C6326" s="185" t="s">
        <v>369</v>
      </c>
      <c r="D6326" t="s">
        <v>8686</v>
      </c>
      <c r="E6326" t="s">
        <v>8706</v>
      </c>
      <c r="F6326" s="186" t="s">
        <v>8706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1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9921</v>
      </c>
      <c r="M6326" s="178">
        <v>46065</v>
      </c>
      <c r="N6326" s="178"/>
      <c r="O6326" s="178"/>
      <c r="P6326" s="178" t="str">
        <f ca="1">IF(Proc[[#This Row],[DaysAgeing]]&gt;5,"yep","on track")</f>
        <v>yep</v>
      </c>
      <c r="Q6326" s="3">
        <f ca="1">IF(Proc[[#This Row],[DateClosed]]="",ABS(NETWORKDAYS(Proc[[#This Row],[DateOpened]],TODAY()))-1,ABS(NETWORKDAYS(Proc[[#This Row],[DateOpened]],Proc[[#This Row],[DateClosed]]))-1)</f>
        <v>15</v>
      </c>
      <c r="R6326" s="178" t="s">
        <v>8709</v>
      </c>
      <c r="S6326" s="183"/>
    </row>
    <row r="6327" spans="1:19" hidden="1">
      <c r="A6327" s="184" t="s">
        <v>8644</v>
      </c>
      <c r="B6327" s="183" t="str">
        <f>IFERROR(VLOOKUP(Proc[[#This Row],[App]],Table2[],3,0),"open")</f>
        <v>ok</v>
      </c>
      <c r="C6327" s="185" t="s">
        <v>369</v>
      </c>
      <c r="D6327" t="s">
        <v>8687</v>
      </c>
      <c r="E6327" t="s">
        <v>8706</v>
      </c>
      <c r="F6327" s="186" t="s">
        <v>8706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1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9921</v>
      </c>
      <c r="M6327" s="178">
        <v>46065</v>
      </c>
      <c r="N6327" s="178"/>
      <c r="O6327" s="178"/>
      <c r="P6327" s="178" t="str">
        <f ca="1">IF(Proc[[#This Row],[DaysAgeing]]&gt;5,"yep","on track")</f>
        <v>yep</v>
      </c>
      <c r="Q6327" s="3">
        <f ca="1">IF(Proc[[#This Row],[DateClosed]]="",ABS(NETWORKDAYS(Proc[[#This Row],[DateOpened]],TODAY()))-1,ABS(NETWORKDAYS(Proc[[#This Row],[DateOpened]],Proc[[#This Row],[DateClosed]]))-1)</f>
        <v>15</v>
      </c>
      <c r="R6327" s="178" t="s">
        <v>8709</v>
      </c>
      <c r="S6327" s="183"/>
    </row>
    <row r="6328" spans="1:19" hidden="1">
      <c r="A6328" s="184" t="s">
        <v>8644</v>
      </c>
      <c r="B6328" s="183" t="str">
        <f>IFERROR(VLOOKUP(Proc[[#This Row],[App]],Table2[],3,0),"open")</f>
        <v>ok</v>
      </c>
      <c r="C6328" s="185" t="s">
        <v>369</v>
      </c>
      <c r="D6328" t="s">
        <v>8688</v>
      </c>
      <c r="E6328" t="s">
        <v>8706</v>
      </c>
      <c r="F6328" s="186" t="s">
        <v>8706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1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9921</v>
      </c>
      <c r="M6328" s="178">
        <v>46065</v>
      </c>
      <c r="N6328" s="178"/>
      <c r="O6328" s="178"/>
      <c r="P6328" s="178" t="str">
        <f ca="1">IF(Proc[[#This Row],[DaysAgeing]]&gt;5,"yep","on track")</f>
        <v>yep</v>
      </c>
      <c r="Q6328" s="3">
        <f ca="1">IF(Proc[[#This Row],[DateClosed]]="",ABS(NETWORKDAYS(Proc[[#This Row],[DateOpened]],TODAY()))-1,ABS(NETWORKDAYS(Proc[[#This Row],[DateOpened]],Proc[[#This Row],[DateClosed]]))-1)</f>
        <v>15</v>
      </c>
      <c r="R6328" s="178" t="s">
        <v>8709</v>
      </c>
      <c r="S6328" s="183"/>
    </row>
    <row r="6329" spans="1:19" hidden="1">
      <c r="A6329" s="184" t="s">
        <v>8644</v>
      </c>
      <c r="B6329" s="183" t="str">
        <f>IFERROR(VLOOKUP(Proc[[#This Row],[App]],Table2[],3,0),"open")</f>
        <v>ok</v>
      </c>
      <c r="C6329" s="185" t="s">
        <v>369</v>
      </c>
      <c r="D6329" t="s">
        <v>8689</v>
      </c>
      <c r="E6329" t="s">
        <v>8707</v>
      </c>
      <c r="F6329" s="186" t="s">
        <v>8707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1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9921</v>
      </c>
      <c r="M6329" s="178">
        <v>46065</v>
      </c>
      <c r="N6329" s="178"/>
      <c r="O6329" s="178"/>
      <c r="P6329" s="178" t="str">
        <f ca="1">IF(Proc[[#This Row],[DaysAgeing]]&gt;5,"yep","on track")</f>
        <v>yep</v>
      </c>
      <c r="Q6329" s="3">
        <f ca="1">IF(Proc[[#This Row],[DateClosed]]="",ABS(NETWORKDAYS(Proc[[#This Row],[DateOpened]],TODAY()))-1,ABS(NETWORKDAYS(Proc[[#This Row],[DateOpened]],Proc[[#This Row],[DateClosed]]))-1)</f>
        <v>15</v>
      </c>
      <c r="R6329" s="178" t="s">
        <v>8709</v>
      </c>
      <c r="S6329" s="183"/>
    </row>
    <row r="6330" spans="1:19" hidden="1">
      <c r="A6330" s="184" t="s">
        <v>8644</v>
      </c>
      <c r="B6330" s="183" t="str">
        <f>IFERROR(VLOOKUP(Proc[[#This Row],[App]],Table2[],3,0),"open")</f>
        <v>ok</v>
      </c>
      <c r="C6330" s="185" t="s">
        <v>369</v>
      </c>
      <c r="D6330" t="s">
        <v>8690</v>
      </c>
      <c r="E6330" t="s">
        <v>8707</v>
      </c>
      <c r="F6330" s="186" t="s">
        <v>8707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1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9921</v>
      </c>
      <c r="M6330" s="178">
        <v>46065</v>
      </c>
      <c r="N6330" s="178"/>
      <c r="O6330" s="178"/>
      <c r="P6330" s="178" t="str">
        <f ca="1">IF(Proc[[#This Row],[DaysAgeing]]&gt;5,"yep","on track")</f>
        <v>yep</v>
      </c>
      <c r="Q6330" s="3">
        <f ca="1">IF(Proc[[#This Row],[DateClosed]]="",ABS(NETWORKDAYS(Proc[[#This Row],[DateOpened]],TODAY()))-1,ABS(NETWORKDAYS(Proc[[#This Row],[DateOpened]],Proc[[#This Row],[DateClosed]]))-1)</f>
        <v>15</v>
      </c>
      <c r="R6330" s="178" t="s">
        <v>8709</v>
      </c>
      <c r="S6330" s="183"/>
    </row>
    <row r="6331" spans="1:19" hidden="1">
      <c r="A6331" s="184" t="s">
        <v>8644</v>
      </c>
      <c r="B6331" s="183" t="str">
        <f>IFERROR(VLOOKUP(Proc[[#This Row],[App]],Table2[],3,0),"open")</f>
        <v>ok</v>
      </c>
      <c r="C6331" s="185" t="s">
        <v>369</v>
      </c>
      <c r="D6331" t="s">
        <v>8691</v>
      </c>
      <c r="E6331" t="s">
        <v>8707</v>
      </c>
      <c r="F6331" s="186" t="s">
        <v>8707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1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9921</v>
      </c>
      <c r="M6331" s="178">
        <v>46065</v>
      </c>
      <c r="N6331" s="178"/>
      <c r="O6331" s="178"/>
      <c r="P6331" s="178" t="str">
        <f ca="1">IF(Proc[[#This Row],[DaysAgeing]]&gt;5,"yep","on track")</f>
        <v>yep</v>
      </c>
      <c r="Q6331" s="3">
        <f ca="1">IF(Proc[[#This Row],[DateClosed]]="",ABS(NETWORKDAYS(Proc[[#This Row],[DateOpened]],TODAY()))-1,ABS(NETWORKDAYS(Proc[[#This Row],[DateOpened]],Proc[[#This Row],[DateClosed]]))-1)</f>
        <v>15</v>
      </c>
      <c r="R6331" s="178" t="s">
        <v>8709</v>
      </c>
      <c r="S6331" s="183"/>
    </row>
    <row r="6332" spans="1:19" hidden="1">
      <c r="A6332" s="184" t="s">
        <v>8644</v>
      </c>
      <c r="B6332" s="183" t="str">
        <f>IFERROR(VLOOKUP(Proc[[#This Row],[App]],Table2[],3,0),"open")</f>
        <v>ok</v>
      </c>
      <c r="C6332" s="185" t="s">
        <v>369</v>
      </c>
      <c r="D6332" t="s">
        <v>8692</v>
      </c>
      <c r="E6332" t="s">
        <v>8707</v>
      </c>
      <c r="F6332" s="186" t="s">
        <v>8707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1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9921</v>
      </c>
      <c r="M6332" s="178">
        <v>46065</v>
      </c>
      <c r="N6332" s="178"/>
      <c r="O6332" s="178"/>
      <c r="P6332" s="178" t="str">
        <f ca="1">IF(Proc[[#This Row],[DaysAgeing]]&gt;5,"yep","on track")</f>
        <v>yep</v>
      </c>
      <c r="Q6332" s="3">
        <f ca="1">IF(Proc[[#This Row],[DateClosed]]="",ABS(NETWORKDAYS(Proc[[#This Row],[DateOpened]],TODAY()))-1,ABS(NETWORKDAYS(Proc[[#This Row],[DateOpened]],Proc[[#This Row],[DateClosed]]))-1)</f>
        <v>15</v>
      </c>
      <c r="R6332" s="178" t="s">
        <v>8709</v>
      </c>
      <c r="S6332" s="183"/>
    </row>
    <row r="6333" spans="1:19" hidden="1">
      <c r="A6333" s="184" t="s">
        <v>8644</v>
      </c>
      <c r="B6333" s="183" t="str">
        <f>IFERROR(VLOOKUP(Proc[[#This Row],[App]],Table2[],3,0),"open")</f>
        <v>ok</v>
      </c>
      <c r="C6333" s="185" t="s">
        <v>369</v>
      </c>
      <c r="D6333" t="s">
        <v>8693</v>
      </c>
      <c r="E6333" t="s">
        <v>8707</v>
      </c>
      <c r="F6333" s="186" t="s">
        <v>8707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1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9921</v>
      </c>
      <c r="M6333" s="178">
        <v>46065</v>
      </c>
      <c r="N6333" s="178"/>
      <c r="O6333" s="178"/>
      <c r="P6333" s="178" t="str">
        <f ca="1">IF(Proc[[#This Row],[DaysAgeing]]&gt;5,"yep","on track")</f>
        <v>yep</v>
      </c>
      <c r="Q6333" s="3">
        <f ca="1">IF(Proc[[#This Row],[DateClosed]]="",ABS(NETWORKDAYS(Proc[[#This Row],[DateOpened]],TODAY()))-1,ABS(NETWORKDAYS(Proc[[#This Row],[DateOpened]],Proc[[#This Row],[DateClosed]]))-1)</f>
        <v>15</v>
      </c>
      <c r="R6333" s="178" t="s">
        <v>8709</v>
      </c>
      <c r="S6333" s="183"/>
    </row>
    <row r="6334" spans="1:19" hidden="1">
      <c r="A6334" s="184" t="s">
        <v>8644</v>
      </c>
      <c r="B6334" s="183" t="str">
        <f>IFERROR(VLOOKUP(Proc[[#This Row],[App]],Table2[],3,0),"open")</f>
        <v>ok</v>
      </c>
      <c r="C6334" s="185" t="s">
        <v>369</v>
      </c>
      <c r="D6334" t="s">
        <v>8694</v>
      </c>
      <c r="E6334" t="s">
        <v>8707</v>
      </c>
      <c r="F6334" s="186" t="s">
        <v>8707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1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9921</v>
      </c>
      <c r="M6334" s="178">
        <v>46065</v>
      </c>
      <c r="N6334" s="178"/>
      <c r="O6334" s="178"/>
      <c r="P6334" s="178" t="str">
        <f ca="1">IF(Proc[[#This Row],[DaysAgeing]]&gt;5,"yep","on track")</f>
        <v>yep</v>
      </c>
      <c r="Q6334" s="3">
        <f ca="1">IF(Proc[[#This Row],[DateClosed]]="",ABS(NETWORKDAYS(Proc[[#This Row],[DateOpened]],TODAY()))-1,ABS(NETWORKDAYS(Proc[[#This Row],[DateOpened]],Proc[[#This Row],[DateClosed]]))-1)</f>
        <v>15</v>
      </c>
      <c r="R6334" s="178" t="s">
        <v>8709</v>
      </c>
      <c r="S6334" s="183"/>
    </row>
    <row r="6335" spans="1:19" hidden="1">
      <c r="A6335" s="184" t="s">
        <v>8644</v>
      </c>
      <c r="B6335" s="183" t="str">
        <f>IFERROR(VLOOKUP(Proc[[#This Row],[App]],Table2[],3,0),"open")</f>
        <v>ok</v>
      </c>
      <c r="C6335" s="185" t="s">
        <v>369</v>
      </c>
      <c r="D6335" t="s">
        <v>8695</v>
      </c>
      <c r="E6335" t="s">
        <v>8707</v>
      </c>
      <c r="F6335" s="186" t="s">
        <v>8707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1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9921</v>
      </c>
      <c r="M6335" s="178">
        <v>46065</v>
      </c>
      <c r="N6335" s="178"/>
      <c r="O6335" s="178"/>
      <c r="P6335" s="178" t="str">
        <f ca="1">IF(Proc[[#This Row],[DaysAgeing]]&gt;5,"yep","on track")</f>
        <v>yep</v>
      </c>
      <c r="Q6335" s="3">
        <f ca="1">IF(Proc[[#This Row],[DateClosed]]="",ABS(NETWORKDAYS(Proc[[#This Row],[DateOpened]],TODAY()))-1,ABS(NETWORKDAYS(Proc[[#This Row],[DateOpened]],Proc[[#This Row],[DateClosed]]))-1)</f>
        <v>15</v>
      </c>
      <c r="R6335" s="178" t="s">
        <v>8709</v>
      </c>
      <c r="S6335" s="183"/>
    </row>
    <row r="6336" spans="1:19" hidden="1">
      <c r="A6336" s="184" t="s">
        <v>8644</v>
      </c>
      <c r="B6336" s="183" t="str">
        <f>IFERROR(VLOOKUP(Proc[[#This Row],[App]],Table2[],3,0),"open")</f>
        <v>ok</v>
      </c>
      <c r="C6336" s="185" t="s">
        <v>369</v>
      </c>
      <c r="D6336" t="s">
        <v>8696</v>
      </c>
      <c r="E6336" t="s">
        <v>8707</v>
      </c>
      <c r="F6336" s="186" t="s">
        <v>8707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1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9921</v>
      </c>
      <c r="M6336" s="178">
        <v>46065</v>
      </c>
      <c r="N6336" s="178"/>
      <c r="O6336" s="178"/>
      <c r="P6336" s="178" t="str">
        <f ca="1">IF(Proc[[#This Row],[DaysAgeing]]&gt;5,"yep","on track")</f>
        <v>yep</v>
      </c>
      <c r="Q6336" s="3">
        <f ca="1">IF(Proc[[#This Row],[DateClosed]]="",ABS(NETWORKDAYS(Proc[[#This Row],[DateOpened]],TODAY()))-1,ABS(NETWORKDAYS(Proc[[#This Row],[DateOpened]],Proc[[#This Row],[DateClosed]]))-1)</f>
        <v>15</v>
      </c>
      <c r="R6336" s="178" t="s">
        <v>8709</v>
      </c>
      <c r="S6336" s="183"/>
    </row>
    <row r="6337" spans="1:19" hidden="1">
      <c r="A6337" s="184" t="s">
        <v>8644</v>
      </c>
      <c r="B6337" s="183" t="str">
        <f>IFERROR(VLOOKUP(Proc[[#This Row],[App]],Table2[],3,0),"open")</f>
        <v>ok</v>
      </c>
      <c r="C6337" s="185" t="s">
        <v>369</v>
      </c>
      <c r="D6337" t="s">
        <v>8697</v>
      </c>
      <c r="E6337" t="s">
        <v>8707</v>
      </c>
      <c r="F6337" s="186" t="s">
        <v>8707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1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9921</v>
      </c>
      <c r="M6337" s="178">
        <v>46065</v>
      </c>
      <c r="N6337" s="178"/>
      <c r="O6337" s="178"/>
      <c r="P6337" s="178" t="str">
        <f ca="1">IF(Proc[[#This Row],[DaysAgeing]]&gt;5,"yep","on track")</f>
        <v>yep</v>
      </c>
      <c r="Q6337" s="3">
        <f ca="1">IF(Proc[[#This Row],[DateClosed]]="",ABS(NETWORKDAYS(Proc[[#This Row],[DateOpened]],TODAY()))-1,ABS(NETWORKDAYS(Proc[[#This Row],[DateOpened]],Proc[[#This Row],[DateClosed]]))-1)</f>
        <v>15</v>
      </c>
      <c r="R6337" s="178" t="s">
        <v>8709</v>
      </c>
      <c r="S6337" s="183"/>
    </row>
    <row r="6338" spans="1:19" hidden="1">
      <c r="A6338" s="184" t="s">
        <v>8644</v>
      </c>
      <c r="B6338" s="183" t="str">
        <f>IFERROR(VLOOKUP(Proc[[#This Row],[App]],Table2[],3,0),"open")</f>
        <v>ok</v>
      </c>
      <c r="C6338" s="185" t="s">
        <v>369</v>
      </c>
      <c r="D6338" t="s">
        <v>8698</v>
      </c>
      <c r="E6338" t="s">
        <v>8707</v>
      </c>
      <c r="F6338" s="186" t="s">
        <v>8707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1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9921</v>
      </c>
      <c r="M6338" s="178">
        <v>46065</v>
      </c>
      <c r="N6338" s="178"/>
      <c r="O6338" s="178"/>
      <c r="P6338" s="178" t="str">
        <f ca="1">IF(Proc[[#This Row],[DaysAgeing]]&gt;5,"yep","on track")</f>
        <v>yep</v>
      </c>
      <c r="Q6338" s="3">
        <f ca="1">IF(Proc[[#This Row],[DateClosed]]="",ABS(NETWORKDAYS(Proc[[#This Row],[DateOpened]],TODAY()))-1,ABS(NETWORKDAYS(Proc[[#This Row],[DateOpened]],Proc[[#This Row],[DateClosed]]))-1)</f>
        <v>15</v>
      </c>
      <c r="R6338" s="178" t="s">
        <v>8709</v>
      </c>
      <c r="S6338" s="183"/>
    </row>
    <row r="6339" spans="1:19" hidden="1">
      <c r="A6339" s="184" t="s">
        <v>8644</v>
      </c>
      <c r="B6339" s="183" t="str">
        <f>IFERROR(VLOOKUP(Proc[[#This Row],[App]],Table2[],3,0),"open")</f>
        <v>ok</v>
      </c>
      <c r="C6339" s="185" t="s">
        <v>369</v>
      </c>
      <c r="D6339" t="s">
        <v>8699</v>
      </c>
      <c r="E6339" t="s">
        <v>8707</v>
      </c>
      <c r="F6339" s="186" t="s">
        <v>8707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1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9921</v>
      </c>
      <c r="M6339" s="178">
        <v>46065</v>
      </c>
      <c r="N6339" s="178"/>
      <c r="O6339" s="178"/>
      <c r="P6339" s="178" t="str">
        <f ca="1">IF(Proc[[#This Row],[DaysAgeing]]&gt;5,"yep","on track")</f>
        <v>yep</v>
      </c>
      <c r="Q6339" s="3">
        <f ca="1">IF(Proc[[#This Row],[DateClosed]]="",ABS(NETWORKDAYS(Proc[[#This Row],[DateOpened]],TODAY()))-1,ABS(NETWORKDAYS(Proc[[#This Row],[DateOpened]],Proc[[#This Row],[DateClosed]]))-1)</f>
        <v>15</v>
      </c>
      <c r="R6339" s="178" t="s">
        <v>8709</v>
      </c>
      <c r="S6339" s="183"/>
    </row>
    <row r="6340" spans="1:19" hidden="1">
      <c r="A6340" s="184" t="s">
        <v>8644</v>
      </c>
      <c r="B6340" s="183" t="str">
        <f>IFERROR(VLOOKUP(Proc[[#This Row],[App]],Table2[],3,0),"open")</f>
        <v>ok</v>
      </c>
      <c r="C6340" s="185" t="s">
        <v>369</v>
      </c>
      <c r="D6340" t="s">
        <v>8700</v>
      </c>
      <c r="E6340" t="s">
        <v>8708</v>
      </c>
      <c r="F6340" s="186" t="s">
        <v>8708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1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9921</v>
      </c>
      <c r="M6340" s="178">
        <v>46065</v>
      </c>
      <c r="N6340" s="178"/>
      <c r="O6340" s="178"/>
      <c r="P6340" s="178" t="str">
        <f ca="1">IF(Proc[[#This Row],[DaysAgeing]]&gt;5,"yep","on track")</f>
        <v>yep</v>
      </c>
      <c r="Q6340" s="3">
        <f ca="1">IF(Proc[[#This Row],[DateClosed]]="",ABS(NETWORKDAYS(Proc[[#This Row],[DateOpened]],TODAY()))-1,ABS(NETWORKDAYS(Proc[[#This Row],[DateOpened]],Proc[[#This Row],[DateClosed]]))-1)</f>
        <v>15</v>
      </c>
      <c r="R6340" s="178" t="s">
        <v>8709</v>
      </c>
      <c r="S6340" s="183"/>
    </row>
    <row r="6341" spans="1:19" hidden="1">
      <c r="A6341" s="184" t="s">
        <v>8644</v>
      </c>
      <c r="B6341" s="183" t="str">
        <f>IFERROR(VLOOKUP(Proc[[#This Row],[App]],Table2[],3,0),"open")</f>
        <v>ok</v>
      </c>
      <c r="C6341" s="185" t="s">
        <v>369</v>
      </c>
      <c r="D6341" t="s">
        <v>8701</v>
      </c>
      <c r="E6341" t="s">
        <v>8708</v>
      </c>
      <c r="F6341" s="186" t="s">
        <v>8708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1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9921</v>
      </c>
      <c r="M6341" s="178">
        <v>46065</v>
      </c>
      <c r="N6341" s="178"/>
      <c r="O6341" s="178"/>
      <c r="P6341" s="178" t="str">
        <f ca="1">IF(Proc[[#This Row],[DaysAgeing]]&gt;5,"yep","on track")</f>
        <v>yep</v>
      </c>
      <c r="Q6341" s="3">
        <f ca="1">IF(Proc[[#This Row],[DateClosed]]="",ABS(NETWORKDAYS(Proc[[#This Row],[DateOpened]],TODAY()))-1,ABS(NETWORKDAYS(Proc[[#This Row],[DateOpened]],Proc[[#This Row],[DateClosed]]))-1)</f>
        <v>15</v>
      </c>
      <c r="R6341" s="178" t="s">
        <v>8709</v>
      </c>
      <c r="S6341" s="183"/>
    </row>
    <row r="6342" spans="1:19" hidden="1">
      <c r="A6342" s="184" t="s">
        <v>8644</v>
      </c>
      <c r="B6342" s="183" t="str">
        <f>IFERROR(VLOOKUP(Proc[[#This Row],[App]],Table2[],3,0),"open")</f>
        <v>ok</v>
      </c>
      <c r="C6342" s="185" t="s">
        <v>369</v>
      </c>
      <c r="D6342" t="s">
        <v>8702</v>
      </c>
      <c r="E6342" t="s">
        <v>8708</v>
      </c>
      <c r="F6342" s="186" t="s">
        <v>8708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1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9921</v>
      </c>
      <c r="M6342" s="178">
        <v>46065</v>
      </c>
      <c r="N6342" s="178"/>
      <c r="O6342" s="178"/>
      <c r="P6342" s="178" t="str">
        <f ca="1">IF(Proc[[#This Row],[DaysAgeing]]&gt;5,"yep","on track")</f>
        <v>yep</v>
      </c>
      <c r="Q6342" s="3">
        <f ca="1">IF(Proc[[#This Row],[DateClosed]]="",ABS(NETWORKDAYS(Proc[[#This Row],[DateOpened]],TODAY()))-1,ABS(NETWORKDAYS(Proc[[#This Row],[DateOpened]],Proc[[#This Row],[DateClosed]]))-1)</f>
        <v>15</v>
      </c>
      <c r="R6342" s="178" t="s">
        <v>8709</v>
      </c>
      <c r="S6342" s="183"/>
    </row>
    <row r="6343" spans="1:19" hidden="1">
      <c r="A6343" s="184" t="s">
        <v>8644</v>
      </c>
      <c r="B6343" s="183" t="str">
        <f>IFERROR(VLOOKUP(Proc[[#This Row],[App]],Table2[],3,0),"open")</f>
        <v>ok</v>
      </c>
      <c r="C6343" s="185" t="s">
        <v>369</v>
      </c>
      <c r="D6343" t="s">
        <v>8703</v>
      </c>
      <c r="E6343" t="s">
        <v>8707</v>
      </c>
      <c r="F6343" s="186" t="s">
        <v>8707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1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9921</v>
      </c>
      <c r="M6343" s="178">
        <v>46065</v>
      </c>
      <c r="N6343" s="178"/>
      <c r="O6343" s="178"/>
      <c r="P6343" s="178" t="str">
        <f ca="1">IF(Proc[[#This Row],[DaysAgeing]]&gt;5,"yep","on track")</f>
        <v>yep</v>
      </c>
      <c r="Q6343" s="3">
        <f ca="1">IF(Proc[[#This Row],[DateClosed]]="",ABS(NETWORKDAYS(Proc[[#This Row],[DateOpened]],TODAY()))-1,ABS(NETWORKDAYS(Proc[[#This Row],[DateOpened]],Proc[[#This Row],[DateClosed]]))-1)</f>
        <v>15</v>
      </c>
      <c r="R6343" s="178" t="s">
        <v>8709</v>
      </c>
      <c r="S6343" s="183"/>
    </row>
    <row r="6344" spans="1:19" hidden="1">
      <c r="A6344" s="184" t="s">
        <v>8644</v>
      </c>
      <c r="B6344" s="183" t="str">
        <f>IFERROR(VLOOKUP(Proc[[#This Row],[App]],Table2[],3,0),"open")</f>
        <v>ok</v>
      </c>
      <c r="C6344" s="185" t="s">
        <v>369</v>
      </c>
      <c r="D6344" t="s">
        <v>8704</v>
      </c>
      <c r="E6344" t="s">
        <v>8706</v>
      </c>
      <c r="F6344" s="186" t="s">
        <v>8706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1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9921</v>
      </c>
      <c r="M6344" s="178">
        <v>46065</v>
      </c>
      <c r="N6344" s="178"/>
      <c r="O6344" s="178"/>
      <c r="P6344" s="178" t="str">
        <f ca="1">IF(Proc[[#This Row],[DaysAgeing]]&gt;5,"yep","on track")</f>
        <v>yep</v>
      </c>
      <c r="Q6344" s="3">
        <f ca="1">IF(Proc[[#This Row],[DateClosed]]="",ABS(NETWORKDAYS(Proc[[#This Row],[DateOpened]],TODAY()))-1,ABS(NETWORKDAYS(Proc[[#This Row],[DateOpened]],Proc[[#This Row],[DateClosed]]))-1)</f>
        <v>15</v>
      </c>
      <c r="R6344" s="178" t="s">
        <v>8709</v>
      </c>
      <c r="S6344" s="183"/>
    </row>
    <row r="6345" spans="1:19" hidden="1">
      <c r="A6345" s="184" t="s">
        <v>8644</v>
      </c>
      <c r="B6345" s="183" t="str">
        <f>IFERROR(VLOOKUP(Proc[[#This Row],[App]],Table2[],3,0),"open")</f>
        <v>ok</v>
      </c>
      <c r="C6345" s="185" t="s">
        <v>369</v>
      </c>
      <c r="D6345" t="s">
        <v>8705</v>
      </c>
      <c r="E6345" t="s">
        <v>8707</v>
      </c>
      <c r="F6345" s="186" t="s">
        <v>8707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1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9921</v>
      </c>
      <c r="M6345" s="178">
        <v>46065</v>
      </c>
      <c r="N6345" s="178"/>
      <c r="O6345" s="178"/>
      <c r="P6345" s="178" t="str">
        <f ca="1">IF(Proc[[#This Row],[DaysAgeing]]&gt;5,"yep","on track")</f>
        <v>yep</v>
      </c>
      <c r="Q6345" s="3">
        <f ca="1">IF(Proc[[#This Row],[DateClosed]]="",ABS(NETWORKDAYS(Proc[[#This Row],[DateOpened]],TODAY()))-1,ABS(NETWORKDAYS(Proc[[#This Row],[DateOpened]],Proc[[#This Row],[DateClosed]]))-1)</f>
        <v>15</v>
      </c>
      <c r="R6345" s="178" t="s">
        <v>8709</v>
      </c>
      <c r="S6345" s="183"/>
    </row>
    <row r="6346" spans="1:19" hidden="1">
      <c r="A6346" t="s">
        <v>8719</v>
      </c>
      <c r="B6346" s="183" t="str">
        <f>IFERROR(VLOOKUP(Proc[[#This Row],[App]],Table2[],3,0),"open")</f>
        <v>ok</v>
      </c>
      <c r="C6346" s="184" t="s">
        <v>369</v>
      </c>
      <c r="D6346" t="s">
        <v>8710</v>
      </c>
      <c r="E6346" t="s">
        <v>8717</v>
      </c>
      <c r="F6346" s="183" t="s">
        <v>8717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str">
        <f>IF(Proc[[#This Row],[Author]]="Marcela Urrego",VLOOKUP(LEFT(Proc[[#This Row],[Requested]],1),Table3[#All],2,0),VLOOKUP(Proc[[#This Row],[Author]],Table4[],2,0))</f>
        <v>HC</v>
      </c>
      <c r="L6346" s="186" t="s">
        <v>9921</v>
      </c>
      <c r="M6346" s="178">
        <v>46065</v>
      </c>
      <c r="N6346" s="178"/>
      <c r="O6346" s="178"/>
      <c r="P6346" s="178" t="str">
        <f ca="1">IF(Proc[[#This Row],[DaysAgeing]]&gt;5,"yep","on track")</f>
        <v>yep</v>
      </c>
      <c r="Q6346" s="3">
        <f ca="1">IF(Proc[[#This Row],[DateClosed]]="",ABS(NETWORKDAYS(Proc[[#This Row],[DateOpened]],TODAY()))-1,ABS(NETWORKDAYS(Proc[[#This Row],[DateOpened]],Proc[[#This Row],[DateClosed]]))-1)</f>
        <v>15</v>
      </c>
      <c r="R6346" s="178" t="s">
        <v>8722</v>
      </c>
      <c r="S6346" s="183"/>
    </row>
    <row r="6347" spans="1:19" hidden="1">
      <c r="A6347" s="184" t="s">
        <v>8719</v>
      </c>
      <c r="B6347" s="183" t="str">
        <f>IFERROR(VLOOKUP(Proc[[#This Row],[App]],Table2[],3,0),"open")</f>
        <v>ok</v>
      </c>
      <c r="C6347" s="184" t="s">
        <v>369</v>
      </c>
      <c r="D6347" t="s">
        <v>8711</v>
      </c>
      <c r="E6347" t="s">
        <v>8718</v>
      </c>
      <c r="F6347" s="183" t="s">
        <v>8718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str">
        <f>IF(Proc[[#This Row],[Author]]="Marcela Urrego",VLOOKUP(LEFT(Proc[[#This Row],[Requested]],1),Table3[#All],2,0),VLOOKUP(Proc[[#This Row],[Author]],Table4[],2,0))</f>
        <v>HC</v>
      </c>
      <c r="L6347" s="186" t="s">
        <v>9921</v>
      </c>
      <c r="M6347" s="178">
        <v>46065</v>
      </c>
      <c r="N6347" s="178"/>
      <c r="O6347" s="178"/>
      <c r="P6347" s="178" t="str">
        <f ca="1">IF(Proc[[#This Row],[DaysAgeing]]&gt;5,"yep","on track")</f>
        <v>yep</v>
      </c>
      <c r="Q6347" s="3">
        <f ca="1">IF(Proc[[#This Row],[DateClosed]]="",ABS(NETWORKDAYS(Proc[[#This Row],[DateOpened]],TODAY()))-1,ABS(NETWORKDAYS(Proc[[#This Row],[DateOpened]],Proc[[#This Row],[DateClosed]]))-1)</f>
        <v>15</v>
      </c>
      <c r="R6347" s="178" t="s">
        <v>8722</v>
      </c>
      <c r="S6347" s="183"/>
    </row>
    <row r="6348" spans="1:19" hidden="1">
      <c r="A6348" s="184" t="s">
        <v>8719</v>
      </c>
      <c r="B6348" s="183" t="str">
        <f>IFERROR(VLOOKUP(Proc[[#This Row],[App]],Table2[],3,0),"open")</f>
        <v>ok</v>
      </c>
      <c r="C6348" s="185" t="s">
        <v>369</v>
      </c>
      <c r="D6348" t="s">
        <v>8712</v>
      </c>
      <c r="E6348" s="184" t="s">
        <v>8718</v>
      </c>
      <c r="F6348" s="186" t="s">
        <v>8718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1</v>
      </c>
      <c r="K6348" s="183" t="str">
        <f>IF(Proc[[#This Row],[Author]]="Marcela Urrego",VLOOKUP(LEFT(Proc[[#This Row],[Requested]],1),Table3[#All],2,0),VLOOKUP(Proc[[#This Row],[Author]],Table4[],2,0))</f>
        <v>HC</v>
      </c>
      <c r="L6348" s="186" t="s">
        <v>9921</v>
      </c>
      <c r="M6348" s="178">
        <v>46065</v>
      </c>
      <c r="N6348" s="178"/>
      <c r="O6348" s="178"/>
      <c r="P6348" s="178" t="str">
        <f ca="1">IF(Proc[[#This Row],[DaysAgeing]]&gt;5,"yep","on track")</f>
        <v>yep</v>
      </c>
      <c r="Q6348" s="3">
        <f ca="1">IF(Proc[[#This Row],[DateClosed]]="",ABS(NETWORKDAYS(Proc[[#This Row],[DateOpened]],TODAY()))-1,ABS(NETWORKDAYS(Proc[[#This Row],[DateOpened]],Proc[[#This Row],[DateClosed]]))-1)</f>
        <v>15</v>
      </c>
      <c r="R6348" s="178" t="s">
        <v>8722</v>
      </c>
      <c r="S6348" s="183"/>
    </row>
    <row r="6349" spans="1:19" hidden="1">
      <c r="A6349" s="184" t="s">
        <v>8719</v>
      </c>
      <c r="B6349" s="183" t="str">
        <f>IFERROR(VLOOKUP(Proc[[#This Row],[App]],Table2[],3,0),"open")</f>
        <v>ok</v>
      </c>
      <c r="C6349" s="185" t="s">
        <v>369</v>
      </c>
      <c r="D6349" t="s">
        <v>8713</v>
      </c>
      <c r="E6349" s="184" t="s">
        <v>8718</v>
      </c>
      <c r="F6349" s="186" t="s">
        <v>8718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1</v>
      </c>
      <c r="K6349" s="183" t="str">
        <f>IF(Proc[[#This Row],[Author]]="Marcela Urrego",VLOOKUP(LEFT(Proc[[#This Row],[Requested]],1),Table3[#All],2,0),VLOOKUP(Proc[[#This Row],[Author]],Table4[],2,0))</f>
        <v>HC</v>
      </c>
      <c r="L6349" s="186" t="s">
        <v>9921</v>
      </c>
      <c r="M6349" s="178">
        <v>46065</v>
      </c>
      <c r="N6349" s="178"/>
      <c r="O6349" s="178"/>
      <c r="P6349" s="178" t="str">
        <f ca="1">IF(Proc[[#This Row],[DaysAgeing]]&gt;5,"yep","on track")</f>
        <v>yep</v>
      </c>
      <c r="Q6349" s="3">
        <f ca="1">IF(Proc[[#This Row],[DateClosed]]="",ABS(NETWORKDAYS(Proc[[#This Row],[DateOpened]],TODAY()))-1,ABS(NETWORKDAYS(Proc[[#This Row],[DateOpened]],Proc[[#This Row],[DateClosed]]))-1)</f>
        <v>15</v>
      </c>
      <c r="R6349" s="178" t="s">
        <v>8722</v>
      </c>
      <c r="S6349" s="183"/>
    </row>
    <row r="6350" spans="1:19" hidden="1">
      <c r="A6350" s="184" t="s">
        <v>8719</v>
      </c>
      <c r="B6350" s="183" t="str">
        <f>IFERROR(VLOOKUP(Proc[[#This Row],[App]],Table2[],3,0),"open")</f>
        <v>ok</v>
      </c>
      <c r="C6350" s="185" t="s">
        <v>369</v>
      </c>
      <c r="D6350" t="s">
        <v>8714</v>
      </c>
      <c r="E6350" s="184" t="s">
        <v>8718</v>
      </c>
      <c r="F6350" s="186" t="s">
        <v>8718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1</v>
      </c>
      <c r="K6350" s="183" t="str">
        <f>IF(Proc[[#This Row],[Author]]="Marcela Urrego",VLOOKUP(LEFT(Proc[[#This Row],[Requested]],1),Table3[#All],2,0),VLOOKUP(Proc[[#This Row],[Author]],Table4[],2,0))</f>
        <v>HC</v>
      </c>
      <c r="L6350" s="186" t="s">
        <v>9921</v>
      </c>
      <c r="M6350" s="178">
        <v>46065</v>
      </c>
      <c r="N6350" s="178"/>
      <c r="O6350" s="178"/>
      <c r="P6350" s="178" t="str">
        <f ca="1">IF(Proc[[#This Row],[DaysAgeing]]&gt;5,"yep","on track")</f>
        <v>yep</v>
      </c>
      <c r="Q6350" s="3">
        <f ca="1">IF(Proc[[#This Row],[DateClosed]]="",ABS(NETWORKDAYS(Proc[[#This Row],[DateOpened]],TODAY()))-1,ABS(NETWORKDAYS(Proc[[#This Row],[DateOpened]],Proc[[#This Row],[DateClosed]]))-1)</f>
        <v>15</v>
      </c>
      <c r="R6350" s="178" t="s">
        <v>8722</v>
      </c>
      <c r="S6350" s="183"/>
    </row>
    <row r="6351" spans="1:19" hidden="1">
      <c r="A6351" s="184" t="s">
        <v>8719</v>
      </c>
      <c r="B6351" s="183" t="str">
        <f>IFERROR(VLOOKUP(Proc[[#This Row],[App]],Table2[],3,0),"open")</f>
        <v>ok</v>
      </c>
      <c r="C6351" s="185" t="s">
        <v>369</v>
      </c>
      <c r="D6351" t="s">
        <v>8715</v>
      </c>
      <c r="E6351" s="184" t="s">
        <v>8718</v>
      </c>
      <c r="F6351" s="186" t="s">
        <v>8718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1</v>
      </c>
      <c r="K6351" s="183" t="str">
        <f>IF(Proc[[#This Row],[Author]]="Marcela Urrego",VLOOKUP(LEFT(Proc[[#This Row],[Requested]],1),Table3[#All],2,0),VLOOKUP(Proc[[#This Row],[Author]],Table4[],2,0))</f>
        <v>HC</v>
      </c>
      <c r="L6351" s="186" t="s">
        <v>9921</v>
      </c>
      <c r="M6351" s="178">
        <v>46065</v>
      </c>
      <c r="N6351" s="178"/>
      <c r="O6351" s="178"/>
      <c r="P6351" s="178" t="str">
        <f ca="1">IF(Proc[[#This Row],[DaysAgeing]]&gt;5,"yep","on track")</f>
        <v>yep</v>
      </c>
      <c r="Q6351" s="3">
        <f ca="1">IF(Proc[[#This Row],[DateClosed]]="",ABS(NETWORKDAYS(Proc[[#This Row],[DateOpened]],TODAY()))-1,ABS(NETWORKDAYS(Proc[[#This Row],[DateOpened]],Proc[[#This Row],[DateClosed]]))-1)</f>
        <v>15</v>
      </c>
      <c r="R6351" s="178" t="s">
        <v>8722</v>
      </c>
      <c r="S6351" s="183"/>
    </row>
    <row r="6352" spans="1:19" hidden="1">
      <c r="A6352" s="184" t="s">
        <v>8719</v>
      </c>
      <c r="B6352" s="183" t="str">
        <f>IFERROR(VLOOKUP(Proc[[#This Row],[App]],Table2[],3,0),"open")</f>
        <v>ok</v>
      </c>
      <c r="C6352" s="185" t="s">
        <v>369</v>
      </c>
      <c r="D6352" t="s">
        <v>8716</v>
      </c>
      <c r="E6352" s="184" t="s">
        <v>8718</v>
      </c>
      <c r="F6352" s="186" t="s">
        <v>8718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1</v>
      </c>
      <c r="K6352" s="183" t="str">
        <f>IF(Proc[[#This Row],[Author]]="Marcela Urrego",VLOOKUP(LEFT(Proc[[#This Row],[Requested]],1),Table3[#All],2,0),VLOOKUP(Proc[[#This Row],[Author]],Table4[],2,0))</f>
        <v>HC</v>
      </c>
      <c r="L6352" s="186" t="s">
        <v>9921</v>
      </c>
      <c r="M6352" s="178">
        <v>46065</v>
      </c>
      <c r="N6352" s="178"/>
      <c r="O6352" s="178"/>
      <c r="P6352" s="178" t="str">
        <f ca="1">IF(Proc[[#This Row],[DaysAgeing]]&gt;5,"yep","on track")</f>
        <v>yep</v>
      </c>
      <c r="Q6352" s="3">
        <f ca="1">IF(Proc[[#This Row],[DateClosed]]="",ABS(NETWORKDAYS(Proc[[#This Row],[DateOpened]],TODAY()))-1,ABS(NETWORKDAYS(Proc[[#This Row],[DateOpened]],Proc[[#This Row],[DateClosed]]))-1)</f>
        <v>15</v>
      </c>
      <c r="R6352" s="178" t="s">
        <v>8722</v>
      </c>
      <c r="S6352" s="183"/>
    </row>
    <row r="6353" spans="1:19" hidden="1">
      <c r="A6353" t="s">
        <v>8720</v>
      </c>
      <c r="B6353" s="183" t="str">
        <f>IFERROR(VLOOKUP(Proc[[#This Row],[App]],Table2[],3,0),"open")</f>
        <v>ok</v>
      </c>
      <c r="C6353" s="184" t="s">
        <v>369</v>
      </c>
      <c r="D6353" t="s">
        <v>8721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str">
        <f>IF(Proc[[#This Row],[Author]]="Marcela Urrego",VLOOKUP(LEFT(Proc[[#This Row],[Requested]],1),Table3[#All],2,0),VLOOKUP(Proc[[#This Row],[Author]],Table4[],2,0))</f>
        <v>HC</v>
      </c>
      <c r="L6353" s="186" t="s">
        <v>9921</v>
      </c>
      <c r="M6353" s="178">
        <v>46065</v>
      </c>
      <c r="N6353" s="178"/>
      <c r="O6353" s="178"/>
      <c r="P6353" s="178" t="str">
        <f ca="1">IF(Proc[[#This Row],[DaysAgeing]]&gt;5,"yep","on track")</f>
        <v>yep</v>
      </c>
      <c r="Q6353" s="3">
        <f ca="1">IF(Proc[[#This Row],[DateClosed]]="",ABS(NETWORKDAYS(Proc[[#This Row],[DateOpened]],TODAY()))-1,ABS(NETWORKDAYS(Proc[[#This Row],[DateOpened]],Proc[[#This Row],[DateClosed]]))-1)</f>
        <v>15</v>
      </c>
      <c r="R6353" s="178" t="s">
        <v>8722</v>
      </c>
      <c r="S6353" s="183"/>
    </row>
    <row r="6354" spans="1:19" hidden="1">
      <c r="A6354" t="s">
        <v>8723</v>
      </c>
      <c r="B6354" s="183" t="str">
        <f>IFERROR(VLOOKUP(Proc[[#This Row],[App]],Table2[],3,0),"open")</f>
        <v>ok</v>
      </c>
      <c r="C6354" s="184" t="s">
        <v>369</v>
      </c>
      <c r="D6354" t="s">
        <v>8724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9921</v>
      </c>
      <c r="M6354" s="178">
        <v>46065</v>
      </c>
      <c r="N6354" s="178"/>
      <c r="O6354" s="178"/>
      <c r="P6354" s="178" t="str">
        <f ca="1">IF(Proc[[#This Row],[DaysAgeing]]&gt;5,"yep","on track")</f>
        <v>yep</v>
      </c>
      <c r="Q6354" s="3">
        <f ca="1">IF(Proc[[#This Row],[DateClosed]]="",ABS(NETWORKDAYS(Proc[[#This Row],[DateOpened]],TODAY()))-1,ABS(NETWORKDAYS(Proc[[#This Row],[DateOpened]],Proc[[#This Row],[DateClosed]]))-1)</f>
        <v>15</v>
      </c>
      <c r="R6354" s="178" t="s">
        <v>489</v>
      </c>
      <c r="S6354" s="183"/>
    </row>
    <row r="6355" spans="1:19" hidden="1">
      <c r="A6355" s="184" t="s">
        <v>8723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9921</v>
      </c>
      <c r="M6355" s="178">
        <v>46065</v>
      </c>
      <c r="N6355" s="178"/>
      <c r="O6355" s="178"/>
      <c r="P6355" s="178" t="str">
        <f ca="1">IF(Proc[[#This Row],[DaysAgeing]]&gt;5,"yep","on track")</f>
        <v>yep</v>
      </c>
      <c r="Q6355" s="3">
        <f ca="1">IF(Proc[[#This Row],[DateClosed]]="",ABS(NETWORKDAYS(Proc[[#This Row],[DateOpened]],TODAY()))-1,ABS(NETWORKDAYS(Proc[[#This Row],[DateOpened]],Proc[[#This Row],[DateClosed]]))-1)</f>
        <v>15</v>
      </c>
      <c r="R6355" s="178" t="s">
        <v>489</v>
      </c>
      <c r="S6355" s="183"/>
    </row>
    <row r="6356" spans="1:19" hidden="1">
      <c r="A6356" s="184" t="s">
        <v>8723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9921</v>
      </c>
      <c r="M6356" s="178">
        <v>46065</v>
      </c>
      <c r="N6356" s="178"/>
      <c r="O6356" s="178"/>
      <c r="P6356" s="178" t="str">
        <f ca="1">IF(Proc[[#This Row],[DaysAgeing]]&gt;5,"yep","on track")</f>
        <v>yep</v>
      </c>
      <c r="Q6356" s="3">
        <f ca="1">IF(Proc[[#This Row],[DateClosed]]="",ABS(NETWORKDAYS(Proc[[#This Row],[DateOpened]],TODAY()))-1,ABS(NETWORKDAYS(Proc[[#This Row],[DateOpened]],Proc[[#This Row],[DateClosed]]))-1)</f>
        <v>15</v>
      </c>
      <c r="R6356" s="178" t="s">
        <v>489</v>
      </c>
      <c r="S6356" s="183"/>
    </row>
    <row r="6357" spans="1:19" hidden="1">
      <c r="A6357" s="184" t="s">
        <v>8723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9921</v>
      </c>
      <c r="M6357" s="178">
        <v>46065</v>
      </c>
      <c r="N6357" s="178"/>
      <c r="O6357" s="178"/>
      <c r="P6357" s="178" t="str">
        <f ca="1">IF(Proc[[#This Row],[DaysAgeing]]&gt;5,"yep","on track")</f>
        <v>yep</v>
      </c>
      <c r="Q6357" s="3">
        <f ca="1">IF(Proc[[#This Row],[DateClosed]]="",ABS(NETWORKDAYS(Proc[[#This Row],[DateOpened]],TODAY()))-1,ABS(NETWORKDAYS(Proc[[#This Row],[DateOpened]],Proc[[#This Row],[DateClosed]]))-1)</f>
        <v>15</v>
      </c>
      <c r="R6357" s="178" t="s">
        <v>489</v>
      </c>
      <c r="S6357" s="183"/>
    </row>
    <row r="6358" spans="1:19" hidden="1">
      <c r="A6358" s="184" t="s">
        <v>8723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9921</v>
      </c>
      <c r="M6358" s="178">
        <v>46065</v>
      </c>
      <c r="N6358" s="178"/>
      <c r="O6358" s="178"/>
      <c r="P6358" s="178" t="str">
        <f ca="1">IF(Proc[[#This Row],[DaysAgeing]]&gt;5,"yep","on track")</f>
        <v>yep</v>
      </c>
      <c r="Q6358" s="3">
        <f ca="1">IF(Proc[[#This Row],[DateClosed]]="",ABS(NETWORKDAYS(Proc[[#This Row],[DateOpened]],TODAY()))-1,ABS(NETWORKDAYS(Proc[[#This Row],[DateOpened]],Proc[[#This Row],[DateClosed]]))-1)</f>
        <v>15</v>
      </c>
      <c r="R6358" s="178" t="s">
        <v>489</v>
      </c>
      <c r="S6358" s="183"/>
    </row>
    <row r="6359" spans="1:19" hidden="1">
      <c r="A6359" s="184" t="s">
        <v>8723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9921</v>
      </c>
      <c r="M6359" s="178">
        <v>46065</v>
      </c>
      <c r="N6359" s="178"/>
      <c r="O6359" s="178"/>
      <c r="P6359" s="178" t="str">
        <f ca="1">IF(Proc[[#This Row],[DaysAgeing]]&gt;5,"yep","on track")</f>
        <v>yep</v>
      </c>
      <c r="Q6359" s="3">
        <f ca="1">IF(Proc[[#This Row],[DateClosed]]="",ABS(NETWORKDAYS(Proc[[#This Row],[DateOpened]],TODAY()))-1,ABS(NETWORKDAYS(Proc[[#This Row],[DateOpened]],Proc[[#This Row],[DateClosed]]))-1)</f>
        <v>15</v>
      </c>
      <c r="R6359" s="178" t="s">
        <v>489</v>
      </c>
      <c r="S6359" s="183"/>
    </row>
    <row r="6360" spans="1:19" hidden="1">
      <c r="A6360" s="184" t="s">
        <v>8723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9921</v>
      </c>
      <c r="M6360" s="178">
        <v>46065</v>
      </c>
      <c r="N6360" s="178"/>
      <c r="O6360" s="178"/>
      <c r="P6360" s="178" t="str">
        <f ca="1">IF(Proc[[#This Row],[DaysAgeing]]&gt;5,"yep","on track")</f>
        <v>yep</v>
      </c>
      <c r="Q6360" s="3">
        <f ca="1">IF(Proc[[#This Row],[DateClosed]]="",ABS(NETWORKDAYS(Proc[[#This Row],[DateOpened]],TODAY()))-1,ABS(NETWORKDAYS(Proc[[#This Row],[DateOpened]],Proc[[#This Row],[DateClosed]]))-1)</f>
        <v>15</v>
      </c>
      <c r="R6360" s="178" t="s">
        <v>489</v>
      </c>
      <c r="S6360" s="183"/>
    </row>
    <row r="6361" spans="1:19" hidden="1">
      <c r="A6361" s="184" t="s">
        <v>8723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9921</v>
      </c>
      <c r="M6361" s="178">
        <v>46065</v>
      </c>
      <c r="N6361" s="178"/>
      <c r="O6361" s="178"/>
      <c r="P6361" s="178" t="str">
        <f ca="1">IF(Proc[[#This Row],[DaysAgeing]]&gt;5,"yep","on track")</f>
        <v>yep</v>
      </c>
      <c r="Q6361" s="3">
        <f ca="1">IF(Proc[[#This Row],[DateClosed]]="",ABS(NETWORKDAYS(Proc[[#This Row],[DateOpened]],TODAY()))-1,ABS(NETWORKDAYS(Proc[[#This Row],[DateOpened]],Proc[[#This Row],[DateClosed]]))-1)</f>
        <v>15</v>
      </c>
      <c r="R6361" s="178" t="s">
        <v>489</v>
      </c>
      <c r="S6361" s="183"/>
    </row>
    <row r="6362" spans="1:19" hidden="1">
      <c r="A6362" s="184" t="s">
        <v>8723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9921</v>
      </c>
      <c r="M6362" s="178">
        <v>46065</v>
      </c>
      <c r="N6362" s="178"/>
      <c r="O6362" s="178"/>
      <c r="P6362" s="178" t="str">
        <f ca="1">IF(Proc[[#This Row],[DaysAgeing]]&gt;5,"yep","on track")</f>
        <v>yep</v>
      </c>
      <c r="Q6362" s="3">
        <f ca="1">IF(Proc[[#This Row],[DateClosed]]="",ABS(NETWORKDAYS(Proc[[#This Row],[DateOpened]],TODAY()))-1,ABS(NETWORKDAYS(Proc[[#This Row],[DateOpened]],Proc[[#This Row],[DateClosed]]))-1)</f>
        <v>15</v>
      </c>
      <c r="R6362" s="178" t="s">
        <v>489</v>
      </c>
      <c r="S6362" s="183"/>
    </row>
    <row r="6363" spans="1:19" hidden="1">
      <c r="A6363" s="184" t="s">
        <v>8723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9921</v>
      </c>
      <c r="M6363" s="178">
        <v>46065</v>
      </c>
      <c r="N6363" s="178"/>
      <c r="O6363" s="178"/>
      <c r="P6363" s="178" t="str">
        <f ca="1">IF(Proc[[#This Row],[DaysAgeing]]&gt;5,"yep","on track")</f>
        <v>yep</v>
      </c>
      <c r="Q6363" s="3">
        <f ca="1">IF(Proc[[#This Row],[DateClosed]]="",ABS(NETWORKDAYS(Proc[[#This Row],[DateOpened]],TODAY()))-1,ABS(NETWORKDAYS(Proc[[#This Row],[DateOpened]],Proc[[#This Row],[DateClosed]]))-1)</f>
        <v>15</v>
      </c>
      <c r="R6363" s="178" t="s">
        <v>489</v>
      </c>
      <c r="S6363" s="183"/>
    </row>
    <row r="6364" spans="1:19" hidden="1">
      <c r="A6364" s="184" t="s">
        <v>8723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9921</v>
      </c>
      <c r="M6364" s="178">
        <v>46065</v>
      </c>
      <c r="N6364" s="178"/>
      <c r="O6364" s="178"/>
      <c r="P6364" s="178" t="str">
        <f ca="1">IF(Proc[[#This Row],[DaysAgeing]]&gt;5,"yep","on track")</f>
        <v>yep</v>
      </c>
      <c r="Q6364" s="3">
        <f ca="1">IF(Proc[[#This Row],[DateClosed]]="",ABS(NETWORKDAYS(Proc[[#This Row],[DateOpened]],TODAY()))-1,ABS(NETWORKDAYS(Proc[[#This Row],[DateOpened]],Proc[[#This Row],[DateClosed]]))-1)</f>
        <v>15</v>
      </c>
      <c r="R6364" s="178" t="s">
        <v>489</v>
      </c>
      <c r="S6364" s="183"/>
    </row>
    <row r="6365" spans="1:19" hidden="1">
      <c r="A6365" t="s">
        <v>8725</v>
      </c>
      <c r="B6365" s="183" t="str">
        <f>IFERROR(VLOOKUP(Proc[[#This Row],[App]],Table2[],3,0),"open")</f>
        <v>ok</v>
      </c>
      <c r="C6365" s="184" t="s">
        <v>369</v>
      </c>
      <c r="D6365" t="s">
        <v>8726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9921</v>
      </c>
      <c r="M6365" s="178">
        <v>46065</v>
      </c>
      <c r="N6365" s="178"/>
      <c r="O6365" s="178"/>
      <c r="P6365" s="178" t="str">
        <f ca="1">IF(Proc[[#This Row],[DaysAgeing]]&gt;5,"yep","on track")</f>
        <v>yep</v>
      </c>
      <c r="Q6365" s="3">
        <f ca="1">IF(Proc[[#This Row],[DateClosed]]="",ABS(NETWORKDAYS(Proc[[#This Row],[DateOpened]],TODAY()))-1,ABS(NETWORKDAYS(Proc[[#This Row],[DateOpened]],Proc[[#This Row],[DateClosed]]))-1)</f>
        <v>15</v>
      </c>
      <c r="R6365" s="178" t="s">
        <v>489</v>
      </c>
      <c r="S6365" s="183"/>
    </row>
    <row r="6366" spans="1:19" hidden="1">
      <c r="A6366" s="184" t="s">
        <v>8725</v>
      </c>
      <c r="B6366" s="183" t="str">
        <f>IFERROR(VLOOKUP(Proc[[#This Row],[App]],Table2[],3,0),"open")</f>
        <v>ok</v>
      </c>
      <c r="C6366" s="184" t="s">
        <v>369</v>
      </c>
      <c r="D6366" t="s">
        <v>8727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9921</v>
      </c>
      <c r="M6366" s="178">
        <v>46065</v>
      </c>
      <c r="N6366" s="178"/>
      <c r="O6366" s="178"/>
      <c r="P6366" s="178" t="str">
        <f ca="1">IF(Proc[[#This Row],[DaysAgeing]]&gt;5,"yep","on track")</f>
        <v>yep</v>
      </c>
      <c r="Q6366" s="3">
        <f ca="1">IF(Proc[[#This Row],[DateClosed]]="",ABS(NETWORKDAYS(Proc[[#This Row],[DateOpened]],TODAY()))-1,ABS(NETWORKDAYS(Proc[[#This Row],[DateOpened]],Proc[[#This Row],[DateClosed]]))-1)</f>
        <v>15</v>
      </c>
      <c r="R6366" s="178" t="s">
        <v>489</v>
      </c>
      <c r="S6366" s="183"/>
    </row>
    <row r="6367" spans="1:19" hidden="1">
      <c r="A6367" s="184" t="s">
        <v>8725</v>
      </c>
      <c r="B6367" s="183" t="str">
        <f>IFERROR(VLOOKUP(Proc[[#This Row],[App]],Table2[],3,0),"open")</f>
        <v>ok</v>
      </c>
      <c r="C6367" s="184" t="s">
        <v>369</v>
      </c>
      <c r="D6367" t="s">
        <v>8728</v>
      </c>
      <c r="E6367" t="s">
        <v>8839</v>
      </c>
      <c r="F6367" s="183" t="s">
        <v>8839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9921</v>
      </c>
      <c r="M6367" s="178">
        <v>46065</v>
      </c>
      <c r="N6367" s="178"/>
      <c r="O6367" s="178"/>
      <c r="P6367" s="178" t="str">
        <f ca="1">IF(Proc[[#This Row],[DaysAgeing]]&gt;5,"yep","on track")</f>
        <v>yep</v>
      </c>
      <c r="Q6367" s="3">
        <f ca="1">IF(Proc[[#This Row],[DateClosed]]="",ABS(NETWORKDAYS(Proc[[#This Row],[DateOpened]],TODAY()))-1,ABS(NETWORKDAYS(Proc[[#This Row],[DateOpened]],Proc[[#This Row],[DateClosed]]))-1)</f>
        <v>15</v>
      </c>
      <c r="R6367" s="178" t="s">
        <v>489</v>
      </c>
      <c r="S6367" s="183"/>
    </row>
    <row r="6368" spans="1:19" hidden="1">
      <c r="A6368" s="184" t="s">
        <v>8725</v>
      </c>
      <c r="B6368" s="183" t="str">
        <f>IFERROR(VLOOKUP(Proc[[#This Row],[App]],Table2[],3,0),"open")</f>
        <v>ok</v>
      </c>
      <c r="C6368" s="184" t="s">
        <v>369</v>
      </c>
      <c r="D6368" t="s">
        <v>8729</v>
      </c>
      <c r="E6368" t="s">
        <v>8839</v>
      </c>
      <c r="F6368" s="183" t="s">
        <v>8839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9921</v>
      </c>
      <c r="M6368" s="178">
        <v>46065</v>
      </c>
      <c r="N6368" s="178"/>
      <c r="O6368" s="178"/>
      <c r="P6368" s="178" t="str">
        <f ca="1">IF(Proc[[#This Row],[DaysAgeing]]&gt;5,"yep","on track")</f>
        <v>yep</v>
      </c>
      <c r="Q6368" s="3">
        <f ca="1">IF(Proc[[#This Row],[DateClosed]]="",ABS(NETWORKDAYS(Proc[[#This Row],[DateOpened]],TODAY()))-1,ABS(NETWORKDAYS(Proc[[#This Row],[DateOpened]],Proc[[#This Row],[DateClosed]]))-1)</f>
        <v>15</v>
      </c>
      <c r="R6368" s="178" t="s">
        <v>489</v>
      </c>
      <c r="S6368" s="183"/>
    </row>
    <row r="6369" spans="1:19" hidden="1">
      <c r="A6369" s="184" t="s">
        <v>8725</v>
      </c>
      <c r="B6369" s="183" t="str">
        <f>IFERROR(VLOOKUP(Proc[[#This Row],[App]],Table2[],3,0),"open")</f>
        <v>ok</v>
      </c>
      <c r="C6369" s="184" t="s">
        <v>369</v>
      </c>
      <c r="D6369" t="s">
        <v>8730</v>
      </c>
      <c r="E6369" t="s">
        <v>8839</v>
      </c>
      <c r="F6369" s="183" t="s">
        <v>8839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9921</v>
      </c>
      <c r="M6369" s="178">
        <v>46065</v>
      </c>
      <c r="N6369" s="178"/>
      <c r="O6369" s="178"/>
      <c r="P6369" s="178" t="str">
        <f ca="1">IF(Proc[[#This Row],[DaysAgeing]]&gt;5,"yep","on track")</f>
        <v>yep</v>
      </c>
      <c r="Q6369" s="3">
        <f ca="1">IF(Proc[[#This Row],[DateClosed]]="",ABS(NETWORKDAYS(Proc[[#This Row],[DateOpened]],TODAY()))-1,ABS(NETWORKDAYS(Proc[[#This Row],[DateOpened]],Proc[[#This Row],[DateClosed]]))-1)</f>
        <v>15</v>
      </c>
      <c r="R6369" s="178" t="s">
        <v>489</v>
      </c>
      <c r="S6369" s="183"/>
    </row>
    <row r="6370" spans="1:19" hidden="1">
      <c r="A6370" s="184" t="s">
        <v>8725</v>
      </c>
      <c r="B6370" s="183" t="str">
        <f>IFERROR(VLOOKUP(Proc[[#This Row],[App]],Table2[],3,0),"open")</f>
        <v>ok</v>
      </c>
      <c r="C6370" s="184" t="s">
        <v>369</v>
      </c>
      <c r="D6370" t="s">
        <v>8731</v>
      </c>
      <c r="E6370" t="s">
        <v>8839</v>
      </c>
      <c r="F6370" s="183" t="s">
        <v>8839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9921</v>
      </c>
      <c r="M6370" s="178">
        <v>46065</v>
      </c>
      <c r="N6370" s="178"/>
      <c r="O6370" s="178"/>
      <c r="P6370" s="178" t="str">
        <f ca="1">IF(Proc[[#This Row],[DaysAgeing]]&gt;5,"yep","on track")</f>
        <v>yep</v>
      </c>
      <c r="Q6370" s="3">
        <f ca="1">IF(Proc[[#This Row],[DateClosed]]="",ABS(NETWORKDAYS(Proc[[#This Row],[DateOpened]],TODAY()))-1,ABS(NETWORKDAYS(Proc[[#This Row],[DateOpened]],Proc[[#This Row],[DateClosed]]))-1)</f>
        <v>15</v>
      </c>
      <c r="R6370" s="178" t="s">
        <v>489</v>
      </c>
      <c r="S6370" s="183"/>
    </row>
    <row r="6371" spans="1:19" hidden="1">
      <c r="A6371" s="184" t="s">
        <v>8725</v>
      </c>
      <c r="B6371" s="183" t="str">
        <f>IFERROR(VLOOKUP(Proc[[#This Row],[App]],Table2[],3,0),"open")</f>
        <v>ok</v>
      </c>
      <c r="C6371" s="184" t="s">
        <v>369</v>
      </c>
      <c r="D6371" t="s">
        <v>8732</v>
      </c>
      <c r="E6371" t="s">
        <v>8839</v>
      </c>
      <c r="F6371" s="183" t="s">
        <v>8839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9921</v>
      </c>
      <c r="M6371" s="178">
        <v>46065</v>
      </c>
      <c r="N6371" s="178"/>
      <c r="O6371" s="178"/>
      <c r="P6371" s="178" t="str">
        <f ca="1">IF(Proc[[#This Row],[DaysAgeing]]&gt;5,"yep","on track")</f>
        <v>yep</v>
      </c>
      <c r="Q6371" s="3">
        <f ca="1">IF(Proc[[#This Row],[DateClosed]]="",ABS(NETWORKDAYS(Proc[[#This Row],[DateOpened]],TODAY()))-1,ABS(NETWORKDAYS(Proc[[#This Row],[DateOpened]],Proc[[#This Row],[DateClosed]]))-1)</f>
        <v>15</v>
      </c>
      <c r="R6371" s="178" t="s">
        <v>489</v>
      </c>
      <c r="S6371" s="183"/>
    </row>
    <row r="6372" spans="1:19" hidden="1">
      <c r="A6372" s="184" t="s">
        <v>8725</v>
      </c>
      <c r="B6372" s="183" t="str">
        <f>IFERROR(VLOOKUP(Proc[[#This Row],[App]],Table2[],3,0),"open")</f>
        <v>ok</v>
      </c>
      <c r="C6372" s="184" t="s">
        <v>369</v>
      </c>
      <c r="D6372" t="s">
        <v>8733</v>
      </c>
      <c r="E6372" t="s">
        <v>8839</v>
      </c>
      <c r="F6372" s="183" t="s">
        <v>8839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9921</v>
      </c>
      <c r="M6372" s="178">
        <v>46065</v>
      </c>
      <c r="N6372" s="178"/>
      <c r="O6372" s="178"/>
      <c r="P6372" s="178" t="str">
        <f ca="1">IF(Proc[[#This Row],[DaysAgeing]]&gt;5,"yep","on track")</f>
        <v>yep</v>
      </c>
      <c r="Q6372" s="3">
        <f ca="1">IF(Proc[[#This Row],[DateClosed]]="",ABS(NETWORKDAYS(Proc[[#This Row],[DateOpened]],TODAY()))-1,ABS(NETWORKDAYS(Proc[[#This Row],[DateOpened]],Proc[[#This Row],[DateClosed]]))-1)</f>
        <v>15</v>
      </c>
      <c r="R6372" s="178" t="s">
        <v>489</v>
      </c>
      <c r="S6372" s="183"/>
    </row>
    <row r="6373" spans="1:19" hidden="1">
      <c r="A6373" s="184" t="s">
        <v>8725</v>
      </c>
      <c r="B6373" s="183" t="str">
        <f>IFERROR(VLOOKUP(Proc[[#This Row],[App]],Table2[],3,0),"open")</f>
        <v>ok</v>
      </c>
      <c r="C6373" s="184" t="s">
        <v>369</v>
      </c>
      <c r="D6373" t="s">
        <v>8734</v>
      </c>
      <c r="E6373" t="s">
        <v>8840</v>
      </c>
      <c r="F6373" s="183" t="s">
        <v>8840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9921</v>
      </c>
      <c r="M6373" s="178">
        <v>46065</v>
      </c>
      <c r="N6373" s="178"/>
      <c r="O6373" s="178"/>
      <c r="P6373" s="178" t="str">
        <f ca="1">IF(Proc[[#This Row],[DaysAgeing]]&gt;5,"yep","on track")</f>
        <v>yep</v>
      </c>
      <c r="Q6373" s="3">
        <f ca="1">IF(Proc[[#This Row],[DateClosed]]="",ABS(NETWORKDAYS(Proc[[#This Row],[DateOpened]],TODAY()))-1,ABS(NETWORKDAYS(Proc[[#This Row],[DateOpened]],Proc[[#This Row],[DateClosed]]))-1)</f>
        <v>15</v>
      </c>
      <c r="R6373" s="178" t="s">
        <v>489</v>
      </c>
      <c r="S6373" s="183"/>
    </row>
    <row r="6374" spans="1:19" hidden="1">
      <c r="A6374" s="184" t="s">
        <v>8725</v>
      </c>
      <c r="B6374" s="183" t="str">
        <f>IFERROR(VLOOKUP(Proc[[#This Row],[App]],Table2[],3,0),"open")</f>
        <v>ok</v>
      </c>
      <c r="C6374" s="184" t="s">
        <v>369</v>
      </c>
      <c r="D6374" t="s">
        <v>8735</v>
      </c>
      <c r="E6374" t="s">
        <v>8841</v>
      </c>
      <c r="F6374" s="183" t="s">
        <v>8841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9921</v>
      </c>
      <c r="M6374" s="178">
        <v>46065</v>
      </c>
      <c r="N6374" s="178"/>
      <c r="O6374" s="178"/>
      <c r="P6374" s="178" t="str">
        <f ca="1">IF(Proc[[#This Row],[DaysAgeing]]&gt;5,"yep","on track")</f>
        <v>yep</v>
      </c>
      <c r="Q6374" s="3">
        <f ca="1">IF(Proc[[#This Row],[DateClosed]]="",ABS(NETWORKDAYS(Proc[[#This Row],[DateOpened]],TODAY()))-1,ABS(NETWORKDAYS(Proc[[#This Row],[DateOpened]],Proc[[#This Row],[DateClosed]]))-1)</f>
        <v>15</v>
      </c>
      <c r="R6374" s="178" t="s">
        <v>489</v>
      </c>
      <c r="S6374" s="183"/>
    </row>
    <row r="6375" spans="1:19" hidden="1">
      <c r="A6375" s="184" t="s">
        <v>8725</v>
      </c>
      <c r="B6375" s="183" t="str">
        <f>IFERROR(VLOOKUP(Proc[[#This Row],[App]],Table2[],3,0),"open")</f>
        <v>ok</v>
      </c>
      <c r="C6375" s="185" t="s">
        <v>369</v>
      </c>
      <c r="D6375" t="s">
        <v>8736</v>
      </c>
      <c r="E6375" t="s">
        <v>8842</v>
      </c>
      <c r="F6375" s="186" t="s">
        <v>8842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1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9921</v>
      </c>
      <c r="M6375" s="178">
        <v>46065</v>
      </c>
      <c r="N6375" s="178"/>
      <c r="O6375" s="178"/>
      <c r="P6375" s="178" t="str">
        <f ca="1">IF(Proc[[#This Row],[DaysAgeing]]&gt;5,"yep","on track")</f>
        <v>yep</v>
      </c>
      <c r="Q6375" s="3">
        <f ca="1">IF(Proc[[#This Row],[DateClosed]]="",ABS(NETWORKDAYS(Proc[[#This Row],[DateOpened]],TODAY()))-1,ABS(NETWORKDAYS(Proc[[#This Row],[DateOpened]],Proc[[#This Row],[DateClosed]]))-1)</f>
        <v>15</v>
      </c>
      <c r="R6375" s="178" t="s">
        <v>489</v>
      </c>
      <c r="S6375" s="183"/>
    </row>
    <row r="6376" spans="1:19" hidden="1">
      <c r="A6376" s="184" t="s">
        <v>8725</v>
      </c>
      <c r="B6376" s="183" t="str">
        <f>IFERROR(VLOOKUP(Proc[[#This Row],[App]],Table2[],3,0),"open")</f>
        <v>ok</v>
      </c>
      <c r="C6376" s="184" t="s">
        <v>369</v>
      </c>
      <c r="D6376" t="s">
        <v>8737</v>
      </c>
      <c r="E6376" t="s">
        <v>8843</v>
      </c>
      <c r="F6376" s="183" t="s">
        <v>8843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9921</v>
      </c>
      <c r="M6376" s="178">
        <v>46065</v>
      </c>
      <c r="N6376" s="178"/>
      <c r="O6376" s="178"/>
      <c r="P6376" s="178" t="str">
        <f ca="1">IF(Proc[[#This Row],[DaysAgeing]]&gt;5,"yep","on track")</f>
        <v>yep</v>
      </c>
      <c r="Q6376" s="3">
        <f ca="1">IF(Proc[[#This Row],[DateClosed]]="",ABS(NETWORKDAYS(Proc[[#This Row],[DateOpened]],TODAY()))-1,ABS(NETWORKDAYS(Proc[[#This Row],[DateOpened]],Proc[[#This Row],[DateClosed]]))-1)</f>
        <v>15</v>
      </c>
      <c r="R6376" s="178" t="s">
        <v>489</v>
      </c>
      <c r="S6376" s="183"/>
    </row>
    <row r="6377" spans="1:19" hidden="1">
      <c r="A6377" s="184" t="s">
        <v>8725</v>
      </c>
      <c r="B6377" s="183" t="str">
        <f>IFERROR(VLOOKUP(Proc[[#This Row],[App]],Table2[],3,0),"open")</f>
        <v>ok</v>
      </c>
      <c r="C6377" s="184" t="s">
        <v>369</v>
      </c>
      <c r="D6377" t="s">
        <v>8738</v>
      </c>
      <c r="E6377" t="s">
        <v>8843</v>
      </c>
      <c r="F6377" s="183" t="s">
        <v>8843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9921</v>
      </c>
      <c r="M6377" s="178">
        <v>46065</v>
      </c>
      <c r="N6377" s="178"/>
      <c r="O6377" s="178"/>
      <c r="P6377" s="178" t="str">
        <f ca="1">IF(Proc[[#This Row],[DaysAgeing]]&gt;5,"yep","on track")</f>
        <v>yep</v>
      </c>
      <c r="Q6377" s="3">
        <f ca="1">IF(Proc[[#This Row],[DateClosed]]="",ABS(NETWORKDAYS(Proc[[#This Row],[DateOpened]],TODAY()))-1,ABS(NETWORKDAYS(Proc[[#This Row],[DateOpened]],Proc[[#This Row],[DateClosed]]))-1)</f>
        <v>15</v>
      </c>
      <c r="R6377" s="178" t="s">
        <v>489</v>
      </c>
      <c r="S6377" s="183"/>
    </row>
    <row r="6378" spans="1:19" hidden="1">
      <c r="A6378" s="184" t="s">
        <v>8725</v>
      </c>
      <c r="B6378" s="183" t="str">
        <f>IFERROR(VLOOKUP(Proc[[#This Row],[App]],Table2[],3,0),"open")</f>
        <v>ok</v>
      </c>
      <c r="C6378" s="184" t="s">
        <v>369</v>
      </c>
      <c r="D6378" t="s">
        <v>8739</v>
      </c>
      <c r="E6378" t="s">
        <v>8843</v>
      </c>
      <c r="F6378" s="183" t="s">
        <v>8843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9921</v>
      </c>
      <c r="M6378" s="178">
        <v>46065</v>
      </c>
      <c r="N6378" s="178"/>
      <c r="O6378" s="178"/>
      <c r="P6378" s="178" t="str">
        <f ca="1">IF(Proc[[#This Row],[DaysAgeing]]&gt;5,"yep","on track")</f>
        <v>yep</v>
      </c>
      <c r="Q6378" s="3">
        <f ca="1">IF(Proc[[#This Row],[DateClosed]]="",ABS(NETWORKDAYS(Proc[[#This Row],[DateOpened]],TODAY()))-1,ABS(NETWORKDAYS(Proc[[#This Row],[DateOpened]],Proc[[#This Row],[DateClosed]]))-1)</f>
        <v>15</v>
      </c>
      <c r="R6378" s="178" t="s">
        <v>489</v>
      </c>
      <c r="S6378" s="183"/>
    </row>
    <row r="6379" spans="1:19" hidden="1">
      <c r="A6379" s="184" t="s">
        <v>8725</v>
      </c>
      <c r="B6379" s="183" t="str">
        <f>IFERROR(VLOOKUP(Proc[[#This Row],[App]],Table2[],3,0),"open")</f>
        <v>ok</v>
      </c>
      <c r="C6379" s="184" t="s">
        <v>369</v>
      </c>
      <c r="D6379" t="s">
        <v>8740</v>
      </c>
      <c r="E6379" t="s">
        <v>8843</v>
      </c>
      <c r="F6379" s="183" t="s">
        <v>8843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9921</v>
      </c>
      <c r="M6379" s="178">
        <v>46065</v>
      </c>
      <c r="N6379" s="178"/>
      <c r="O6379" s="178"/>
      <c r="P6379" s="178" t="str">
        <f ca="1">IF(Proc[[#This Row],[DaysAgeing]]&gt;5,"yep","on track")</f>
        <v>yep</v>
      </c>
      <c r="Q6379" s="3">
        <f ca="1">IF(Proc[[#This Row],[DateClosed]]="",ABS(NETWORKDAYS(Proc[[#This Row],[DateOpened]],TODAY()))-1,ABS(NETWORKDAYS(Proc[[#This Row],[DateOpened]],Proc[[#This Row],[DateClosed]]))-1)</f>
        <v>15</v>
      </c>
      <c r="R6379" s="178" t="s">
        <v>489</v>
      </c>
      <c r="S6379" s="183"/>
    </row>
    <row r="6380" spans="1:19" hidden="1">
      <c r="A6380" s="184" t="s">
        <v>8725</v>
      </c>
      <c r="B6380" s="183" t="str">
        <f>IFERROR(VLOOKUP(Proc[[#This Row],[App]],Table2[],3,0),"open")</f>
        <v>ok</v>
      </c>
      <c r="C6380" s="184" t="s">
        <v>369</v>
      </c>
      <c r="D6380" t="s">
        <v>8741</v>
      </c>
      <c r="E6380" t="s">
        <v>8844</v>
      </c>
      <c r="F6380" s="183" t="s">
        <v>8844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9921</v>
      </c>
      <c r="M6380" s="178">
        <v>46065</v>
      </c>
      <c r="N6380" s="178"/>
      <c r="O6380" s="178"/>
      <c r="P6380" s="178" t="str">
        <f ca="1">IF(Proc[[#This Row],[DaysAgeing]]&gt;5,"yep","on track")</f>
        <v>yep</v>
      </c>
      <c r="Q6380" s="3">
        <f ca="1">IF(Proc[[#This Row],[DateClosed]]="",ABS(NETWORKDAYS(Proc[[#This Row],[DateOpened]],TODAY()))-1,ABS(NETWORKDAYS(Proc[[#This Row],[DateOpened]],Proc[[#This Row],[DateClosed]]))-1)</f>
        <v>15</v>
      </c>
      <c r="R6380" s="178" t="s">
        <v>489</v>
      </c>
      <c r="S6380" s="183"/>
    </row>
    <row r="6381" spans="1:19" hidden="1">
      <c r="A6381" s="184" t="s">
        <v>8725</v>
      </c>
      <c r="B6381" s="183" t="str">
        <f>IFERROR(VLOOKUP(Proc[[#This Row],[App]],Table2[],3,0),"open")</f>
        <v>ok</v>
      </c>
      <c r="C6381" s="184" t="s">
        <v>369</v>
      </c>
      <c r="D6381" t="s">
        <v>8742</v>
      </c>
      <c r="E6381" t="s">
        <v>8844</v>
      </c>
      <c r="F6381" s="183" t="s">
        <v>8844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9921</v>
      </c>
      <c r="M6381" s="178">
        <v>46065</v>
      </c>
      <c r="N6381" s="178"/>
      <c r="O6381" s="178"/>
      <c r="P6381" s="178" t="str">
        <f ca="1">IF(Proc[[#This Row],[DaysAgeing]]&gt;5,"yep","on track")</f>
        <v>yep</v>
      </c>
      <c r="Q6381" s="3">
        <f ca="1">IF(Proc[[#This Row],[DateClosed]]="",ABS(NETWORKDAYS(Proc[[#This Row],[DateOpened]],TODAY()))-1,ABS(NETWORKDAYS(Proc[[#This Row],[DateOpened]],Proc[[#This Row],[DateClosed]]))-1)</f>
        <v>15</v>
      </c>
      <c r="R6381" s="178" t="s">
        <v>489</v>
      </c>
      <c r="S6381" s="183"/>
    </row>
    <row r="6382" spans="1:19" hidden="1">
      <c r="A6382" s="184" t="s">
        <v>8725</v>
      </c>
      <c r="B6382" s="183" t="str">
        <f>IFERROR(VLOOKUP(Proc[[#This Row],[App]],Table2[],3,0),"open")</f>
        <v>ok</v>
      </c>
      <c r="C6382" s="184" t="s">
        <v>369</v>
      </c>
      <c r="D6382" t="s">
        <v>8743</v>
      </c>
      <c r="E6382" t="s">
        <v>8844</v>
      </c>
      <c r="F6382" s="183" t="s">
        <v>8844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9921</v>
      </c>
      <c r="M6382" s="178">
        <v>46065</v>
      </c>
      <c r="N6382" s="178"/>
      <c r="O6382" s="178"/>
      <c r="P6382" s="178" t="str">
        <f ca="1">IF(Proc[[#This Row],[DaysAgeing]]&gt;5,"yep","on track")</f>
        <v>yep</v>
      </c>
      <c r="Q6382" s="3">
        <f ca="1">IF(Proc[[#This Row],[DateClosed]]="",ABS(NETWORKDAYS(Proc[[#This Row],[DateOpened]],TODAY()))-1,ABS(NETWORKDAYS(Proc[[#This Row],[DateOpened]],Proc[[#This Row],[DateClosed]]))-1)</f>
        <v>15</v>
      </c>
      <c r="R6382" s="178" t="s">
        <v>489</v>
      </c>
      <c r="S6382" s="183"/>
    </row>
    <row r="6383" spans="1:19" hidden="1">
      <c r="A6383" s="184" t="s">
        <v>8725</v>
      </c>
      <c r="B6383" s="183" t="str">
        <f>IFERROR(VLOOKUP(Proc[[#This Row],[App]],Table2[],3,0),"open")</f>
        <v>ok</v>
      </c>
      <c r="C6383" s="184" t="s">
        <v>369</v>
      </c>
      <c r="D6383" t="s">
        <v>8744</v>
      </c>
      <c r="E6383" t="s">
        <v>8845</v>
      </c>
      <c r="F6383" s="183" t="s">
        <v>8845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9921</v>
      </c>
      <c r="M6383" s="178">
        <v>46065</v>
      </c>
      <c r="N6383" s="178"/>
      <c r="O6383" s="178"/>
      <c r="P6383" s="178" t="str">
        <f ca="1">IF(Proc[[#This Row],[DaysAgeing]]&gt;5,"yep","on track")</f>
        <v>yep</v>
      </c>
      <c r="Q6383" s="3">
        <f ca="1">IF(Proc[[#This Row],[DateClosed]]="",ABS(NETWORKDAYS(Proc[[#This Row],[DateOpened]],TODAY()))-1,ABS(NETWORKDAYS(Proc[[#This Row],[DateOpened]],Proc[[#This Row],[DateClosed]]))-1)</f>
        <v>15</v>
      </c>
      <c r="R6383" s="178" t="s">
        <v>489</v>
      </c>
      <c r="S6383" s="183"/>
    </row>
    <row r="6384" spans="1:19" hidden="1">
      <c r="A6384" s="184" t="s">
        <v>8725</v>
      </c>
      <c r="B6384" s="183" t="str">
        <f>IFERROR(VLOOKUP(Proc[[#This Row],[App]],Table2[],3,0),"open")</f>
        <v>ok</v>
      </c>
      <c r="C6384" s="185" t="s">
        <v>369</v>
      </c>
      <c r="D6384" t="s">
        <v>8745</v>
      </c>
      <c r="E6384" t="s">
        <v>8846</v>
      </c>
      <c r="F6384" s="186" t="s">
        <v>8846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1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9921</v>
      </c>
      <c r="M6384" s="178">
        <v>46065</v>
      </c>
      <c r="N6384" s="178"/>
      <c r="O6384" s="178"/>
      <c r="P6384" s="178" t="str">
        <f ca="1">IF(Proc[[#This Row],[DaysAgeing]]&gt;5,"yep","on track")</f>
        <v>yep</v>
      </c>
      <c r="Q6384" s="3">
        <f ca="1">IF(Proc[[#This Row],[DateClosed]]="",ABS(NETWORKDAYS(Proc[[#This Row],[DateOpened]],TODAY()))-1,ABS(NETWORKDAYS(Proc[[#This Row],[DateOpened]],Proc[[#This Row],[DateClosed]]))-1)</f>
        <v>15</v>
      </c>
      <c r="R6384" s="178" t="s">
        <v>489</v>
      </c>
      <c r="S6384" s="183"/>
    </row>
    <row r="6385" spans="1:19" hidden="1">
      <c r="A6385" s="184" t="s">
        <v>8725</v>
      </c>
      <c r="B6385" s="183" t="str">
        <f>IFERROR(VLOOKUP(Proc[[#This Row],[App]],Table2[],3,0),"open")</f>
        <v>ok</v>
      </c>
      <c r="C6385" s="185" t="s">
        <v>369</v>
      </c>
      <c r="D6385" t="s">
        <v>8746</v>
      </c>
      <c r="E6385" t="s">
        <v>8846</v>
      </c>
      <c r="F6385" s="186" t="s">
        <v>8846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1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9921</v>
      </c>
      <c r="M6385" s="178">
        <v>46065</v>
      </c>
      <c r="N6385" s="178"/>
      <c r="O6385" s="178"/>
      <c r="P6385" s="178" t="str">
        <f ca="1">IF(Proc[[#This Row],[DaysAgeing]]&gt;5,"yep","on track")</f>
        <v>yep</v>
      </c>
      <c r="Q6385" s="3">
        <f ca="1">IF(Proc[[#This Row],[DateClosed]]="",ABS(NETWORKDAYS(Proc[[#This Row],[DateOpened]],TODAY()))-1,ABS(NETWORKDAYS(Proc[[#This Row],[DateOpened]],Proc[[#This Row],[DateClosed]]))-1)</f>
        <v>15</v>
      </c>
      <c r="R6385" s="178" t="s">
        <v>489</v>
      </c>
      <c r="S6385" s="183"/>
    </row>
    <row r="6386" spans="1:19" hidden="1">
      <c r="A6386" s="184" t="s">
        <v>8725</v>
      </c>
      <c r="B6386" s="183" t="str">
        <f>IFERROR(VLOOKUP(Proc[[#This Row],[App]],Table2[],3,0),"open")</f>
        <v>ok</v>
      </c>
      <c r="C6386" s="184" t="s">
        <v>369</v>
      </c>
      <c r="D6386" t="s">
        <v>8747</v>
      </c>
      <c r="E6386" t="s">
        <v>8845</v>
      </c>
      <c r="F6386" s="183" t="s">
        <v>8845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9921</v>
      </c>
      <c r="M6386" s="178">
        <v>46065</v>
      </c>
      <c r="N6386" s="178"/>
      <c r="O6386" s="178"/>
      <c r="P6386" s="178" t="str">
        <f ca="1">IF(Proc[[#This Row],[DaysAgeing]]&gt;5,"yep","on track")</f>
        <v>yep</v>
      </c>
      <c r="Q6386" s="3">
        <f ca="1">IF(Proc[[#This Row],[DateClosed]]="",ABS(NETWORKDAYS(Proc[[#This Row],[DateOpened]],TODAY()))-1,ABS(NETWORKDAYS(Proc[[#This Row],[DateOpened]],Proc[[#This Row],[DateClosed]]))-1)</f>
        <v>15</v>
      </c>
      <c r="R6386" s="178" t="s">
        <v>489</v>
      </c>
      <c r="S6386" s="183"/>
    </row>
    <row r="6387" spans="1:19" hidden="1">
      <c r="A6387" s="184" t="s">
        <v>8725</v>
      </c>
      <c r="B6387" s="183" t="str">
        <f>IFERROR(VLOOKUP(Proc[[#This Row],[App]],Table2[],3,0),"open")</f>
        <v>ok</v>
      </c>
      <c r="C6387" s="184" t="s">
        <v>369</v>
      </c>
      <c r="D6387" t="s">
        <v>8748</v>
      </c>
      <c r="E6387" t="s">
        <v>8847</v>
      </c>
      <c r="F6387" s="183" t="s">
        <v>8847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9921</v>
      </c>
      <c r="M6387" s="178">
        <v>46065</v>
      </c>
      <c r="N6387" s="178"/>
      <c r="O6387" s="178"/>
      <c r="P6387" s="178" t="str">
        <f ca="1">IF(Proc[[#This Row],[DaysAgeing]]&gt;5,"yep","on track")</f>
        <v>yep</v>
      </c>
      <c r="Q6387" s="3">
        <f ca="1">IF(Proc[[#This Row],[DateClosed]]="",ABS(NETWORKDAYS(Proc[[#This Row],[DateOpened]],TODAY()))-1,ABS(NETWORKDAYS(Proc[[#This Row],[DateOpened]],Proc[[#This Row],[DateClosed]]))-1)</f>
        <v>15</v>
      </c>
      <c r="R6387" s="178" t="s">
        <v>489</v>
      </c>
      <c r="S6387" s="183"/>
    </row>
    <row r="6388" spans="1:19" hidden="1">
      <c r="A6388" s="184" t="s">
        <v>8725</v>
      </c>
      <c r="B6388" s="183" t="str">
        <f>IFERROR(VLOOKUP(Proc[[#This Row],[App]],Table2[],3,0),"open")</f>
        <v>ok</v>
      </c>
      <c r="C6388" s="185" t="s">
        <v>369</v>
      </c>
      <c r="D6388" t="s">
        <v>8749</v>
      </c>
      <c r="E6388" t="s">
        <v>8848</v>
      </c>
      <c r="F6388" s="186" t="s">
        <v>8848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1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9921</v>
      </c>
      <c r="M6388" s="178">
        <v>46065</v>
      </c>
      <c r="N6388" s="178"/>
      <c r="O6388" s="178"/>
      <c r="P6388" s="178" t="str">
        <f ca="1">IF(Proc[[#This Row],[DaysAgeing]]&gt;5,"yep","on track")</f>
        <v>yep</v>
      </c>
      <c r="Q6388" s="3">
        <f ca="1">IF(Proc[[#This Row],[DateClosed]]="",ABS(NETWORKDAYS(Proc[[#This Row],[DateOpened]],TODAY()))-1,ABS(NETWORKDAYS(Proc[[#This Row],[DateOpened]],Proc[[#This Row],[DateClosed]]))-1)</f>
        <v>15</v>
      </c>
      <c r="R6388" s="178" t="s">
        <v>489</v>
      </c>
      <c r="S6388" s="183"/>
    </row>
    <row r="6389" spans="1:19" hidden="1">
      <c r="A6389" s="184" t="s">
        <v>8725</v>
      </c>
      <c r="B6389" s="183" t="str">
        <f>IFERROR(VLOOKUP(Proc[[#This Row],[App]],Table2[],3,0),"open")</f>
        <v>ok</v>
      </c>
      <c r="C6389" s="185" t="s">
        <v>369</v>
      </c>
      <c r="D6389" t="s">
        <v>8750</v>
      </c>
      <c r="E6389" t="s">
        <v>8844</v>
      </c>
      <c r="F6389" s="186" t="s">
        <v>8844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1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9921</v>
      </c>
      <c r="M6389" s="178">
        <v>46065</v>
      </c>
      <c r="N6389" s="178"/>
      <c r="O6389" s="178"/>
      <c r="P6389" s="178" t="str">
        <f ca="1">IF(Proc[[#This Row],[DaysAgeing]]&gt;5,"yep","on track")</f>
        <v>yep</v>
      </c>
      <c r="Q6389" s="3">
        <f ca="1">IF(Proc[[#This Row],[DateClosed]]="",ABS(NETWORKDAYS(Proc[[#This Row],[DateOpened]],TODAY()))-1,ABS(NETWORKDAYS(Proc[[#This Row],[DateOpened]],Proc[[#This Row],[DateClosed]]))-1)</f>
        <v>15</v>
      </c>
      <c r="R6389" s="178" t="s">
        <v>489</v>
      </c>
      <c r="S6389" s="183"/>
    </row>
    <row r="6390" spans="1:19" hidden="1">
      <c r="A6390" s="184" t="s">
        <v>8725</v>
      </c>
      <c r="B6390" s="183" t="str">
        <f>IFERROR(VLOOKUP(Proc[[#This Row],[App]],Table2[],3,0),"open")</f>
        <v>ok</v>
      </c>
      <c r="C6390" s="184" t="s">
        <v>369</v>
      </c>
      <c r="D6390" t="s">
        <v>8751</v>
      </c>
      <c r="E6390" t="s">
        <v>8849</v>
      </c>
      <c r="F6390" s="183" t="s">
        <v>8849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9921</v>
      </c>
      <c r="M6390" s="178">
        <v>46065</v>
      </c>
      <c r="N6390" s="178"/>
      <c r="O6390" s="178"/>
      <c r="P6390" s="178" t="str">
        <f ca="1">IF(Proc[[#This Row],[DaysAgeing]]&gt;5,"yep","on track")</f>
        <v>yep</v>
      </c>
      <c r="Q6390" s="3">
        <f ca="1">IF(Proc[[#This Row],[DateClosed]]="",ABS(NETWORKDAYS(Proc[[#This Row],[DateOpened]],TODAY()))-1,ABS(NETWORKDAYS(Proc[[#This Row],[DateOpened]],Proc[[#This Row],[DateClosed]]))-1)</f>
        <v>15</v>
      </c>
      <c r="R6390" s="178" t="s">
        <v>489</v>
      </c>
      <c r="S6390" s="183"/>
    </row>
    <row r="6391" spans="1:19" hidden="1">
      <c r="A6391" s="184" t="s">
        <v>8725</v>
      </c>
      <c r="B6391" s="183" t="str">
        <f>IFERROR(VLOOKUP(Proc[[#This Row],[App]],Table2[],3,0),"open")</f>
        <v>ok</v>
      </c>
      <c r="C6391" s="184" t="s">
        <v>369</v>
      </c>
      <c r="D6391" t="s">
        <v>8752</v>
      </c>
      <c r="E6391" t="s">
        <v>8850</v>
      </c>
      <c r="F6391" s="183" t="s">
        <v>8850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9921</v>
      </c>
      <c r="M6391" s="178">
        <v>46065</v>
      </c>
      <c r="N6391" s="178"/>
      <c r="O6391" s="178"/>
      <c r="P6391" s="178" t="str">
        <f ca="1">IF(Proc[[#This Row],[DaysAgeing]]&gt;5,"yep","on track")</f>
        <v>yep</v>
      </c>
      <c r="Q6391" s="3">
        <f ca="1">IF(Proc[[#This Row],[DateClosed]]="",ABS(NETWORKDAYS(Proc[[#This Row],[DateOpened]],TODAY()))-1,ABS(NETWORKDAYS(Proc[[#This Row],[DateOpened]],Proc[[#This Row],[DateClosed]]))-1)</f>
        <v>15</v>
      </c>
      <c r="R6391" s="178" t="s">
        <v>489</v>
      </c>
      <c r="S6391" s="183"/>
    </row>
    <row r="6392" spans="1:19" hidden="1">
      <c r="A6392" s="184" t="s">
        <v>8725</v>
      </c>
      <c r="B6392" s="183" t="str">
        <f>IFERROR(VLOOKUP(Proc[[#This Row],[App]],Table2[],3,0),"open")</f>
        <v>ok</v>
      </c>
      <c r="C6392" s="184" t="s">
        <v>369</v>
      </c>
      <c r="D6392" t="s">
        <v>8753</v>
      </c>
      <c r="E6392" t="s">
        <v>8844</v>
      </c>
      <c r="F6392" s="183" t="s">
        <v>8844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9921</v>
      </c>
      <c r="M6392" s="178">
        <v>46065</v>
      </c>
      <c r="N6392" s="178"/>
      <c r="O6392" s="178"/>
      <c r="P6392" s="178" t="str">
        <f ca="1">IF(Proc[[#This Row],[DaysAgeing]]&gt;5,"yep","on track")</f>
        <v>yep</v>
      </c>
      <c r="Q6392" s="3">
        <f ca="1">IF(Proc[[#This Row],[DateClosed]]="",ABS(NETWORKDAYS(Proc[[#This Row],[DateOpened]],TODAY()))-1,ABS(NETWORKDAYS(Proc[[#This Row],[DateOpened]],Proc[[#This Row],[DateClosed]]))-1)</f>
        <v>15</v>
      </c>
      <c r="R6392" s="178" t="s">
        <v>489</v>
      </c>
      <c r="S6392" s="183"/>
    </row>
    <row r="6393" spans="1:19" hidden="1">
      <c r="A6393" s="184" t="s">
        <v>8725</v>
      </c>
      <c r="B6393" s="183" t="str">
        <f>IFERROR(VLOOKUP(Proc[[#This Row],[App]],Table2[],3,0),"open")</f>
        <v>ok</v>
      </c>
      <c r="C6393" s="184" t="s">
        <v>369</v>
      </c>
      <c r="D6393" t="s">
        <v>8754</v>
      </c>
      <c r="E6393" t="s">
        <v>8851</v>
      </c>
      <c r="F6393" s="183" t="s">
        <v>8851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9921</v>
      </c>
      <c r="M6393" s="178">
        <v>46065</v>
      </c>
      <c r="N6393" s="178"/>
      <c r="O6393" s="178"/>
      <c r="P6393" s="178" t="str">
        <f ca="1">IF(Proc[[#This Row],[DaysAgeing]]&gt;5,"yep","on track")</f>
        <v>yep</v>
      </c>
      <c r="Q6393" s="3">
        <f ca="1">IF(Proc[[#This Row],[DateClosed]]="",ABS(NETWORKDAYS(Proc[[#This Row],[DateOpened]],TODAY()))-1,ABS(NETWORKDAYS(Proc[[#This Row],[DateOpened]],Proc[[#This Row],[DateClosed]]))-1)</f>
        <v>15</v>
      </c>
      <c r="R6393" s="178" t="s">
        <v>489</v>
      </c>
      <c r="S6393" s="183"/>
    </row>
    <row r="6394" spans="1:19" hidden="1">
      <c r="A6394" s="184" t="s">
        <v>8725</v>
      </c>
      <c r="B6394" s="183" t="str">
        <f>IFERROR(VLOOKUP(Proc[[#This Row],[App]],Table2[],3,0),"open")</f>
        <v>ok</v>
      </c>
      <c r="C6394" s="184" t="s">
        <v>369</v>
      </c>
      <c r="D6394" t="s">
        <v>8755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9921</v>
      </c>
      <c r="M6394" s="178">
        <v>46065</v>
      </c>
      <c r="N6394" s="178"/>
      <c r="O6394" s="178"/>
      <c r="P6394" s="178" t="str">
        <f ca="1">IF(Proc[[#This Row],[DaysAgeing]]&gt;5,"yep","on track")</f>
        <v>yep</v>
      </c>
      <c r="Q6394" s="3">
        <f ca="1">IF(Proc[[#This Row],[DateClosed]]="",ABS(NETWORKDAYS(Proc[[#This Row],[DateOpened]],TODAY()))-1,ABS(NETWORKDAYS(Proc[[#This Row],[DateOpened]],Proc[[#This Row],[DateClosed]]))-1)</f>
        <v>15</v>
      </c>
      <c r="R6394" s="178" t="s">
        <v>489</v>
      </c>
      <c r="S6394" s="183"/>
    </row>
    <row r="6395" spans="1:19" hidden="1">
      <c r="A6395" s="184" t="s">
        <v>8725</v>
      </c>
      <c r="B6395" s="183" t="str">
        <f>IFERROR(VLOOKUP(Proc[[#This Row],[App]],Table2[],3,0),"open")</f>
        <v>ok</v>
      </c>
      <c r="C6395" s="184" t="s">
        <v>369</v>
      </c>
      <c r="D6395" t="s">
        <v>8756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9921</v>
      </c>
      <c r="M6395" s="178">
        <v>46065</v>
      </c>
      <c r="N6395" s="178"/>
      <c r="O6395" s="178"/>
      <c r="P6395" s="178" t="str">
        <f ca="1">IF(Proc[[#This Row],[DaysAgeing]]&gt;5,"yep","on track")</f>
        <v>yep</v>
      </c>
      <c r="Q6395" s="3">
        <f ca="1">IF(Proc[[#This Row],[DateClosed]]="",ABS(NETWORKDAYS(Proc[[#This Row],[DateOpened]],TODAY()))-1,ABS(NETWORKDAYS(Proc[[#This Row],[DateOpened]],Proc[[#This Row],[DateClosed]]))-1)</f>
        <v>15</v>
      </c>
      <c r="R6395" s="178" t="s">
        <v>489</v>
      </c>
      <c r="S6395" s="183"/>
    </row>
    <row r="6396" spans="1:19" hidden="1">
      <c r="A6396" s="184" t="s">
        <v>8725</v>
      </c>
      <c r="B6396" s="183" t="str">
        <f>IFERROR(VLOOKUP(Proc[[#This Row],[App]],Table2[],3,0),"open")</f>
        <v>ok</v>
      </c>
      <c r="C6396" s="184" t="s">
        <v>369</v>
      </c>
      <c r="D6396" t="s">
        <v>8757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9921</v>
      </c>
      <c r="M6396" s="178">
        <v>46065</v>
      </c>
      <c r="N6396" s="178"/>
      <c r="O6396" s="178"/>
      <c r="P6396" s="178" t="str">
        <f ca="1">IF(Proc[[#This Row],[DaysAgeing]]&gt;5,"yep","on track")</f>
        <v>yep</v>
      </c>
      <c r="Q6396" s="3">
        <f ca="1">IF(Proc[[#This Row],[DateClosed]]="",ABS(NETWORKDAYS(Proc[[#This Row],[DateOpened]],TODAY()))-1,ABS(NETWORKDAYS(Proc[[#This Row],[DateOpened]],Proc[[#This Row],[DateClosed]]))-1)</f>
        <v>15</v>
      </c>
      <c r="R6396" s="178" t="s">
        <v>489</v>
      </c>
      <c r="S6396" s="183"/>
    </row>
    <row r="6397" spans="1:19" hidden="1">
      <c r="A6397" s="184" t="s">
        <v>8725</v>
      </c>
      <c r="B6397" s="183" t="str">
        <f>IFERROR(VLOOKUP(Proc[[#This Row],[App]],Table2[],3,0),"open")</f>
        <v>ok</v>
      </c>
      <c r="C6397" s="184" t="s">
        <v>369</v>
      </c>
      <c r="D6397" t="s">
        <v>8758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9921</v>
      </c>
      <c r="M6397" s="178">
        <v>46065</v>
      </c>
      <c r="N6397" s="178"/>
      <c r="O6397" s="178"/>
      <c r="P6397" s="178" t="str">
        <f ca="1">IF(Proc[[#This Row],[DaysAgeing]]&gt;5,"yep","on track")</f>
        <v>yep</v>
      </c>
      <c r="Q6397" s="3">
        <f ca="1">IF(Proc[[#This Row],[DateClosed]]="",ABS(NETWORKDAYS(Proc[[#This Row],[DateOpened]],TODAY()))-1,ABS(NETWORKDAYS(Proc[[#This Row],[DateOpened]],Proc[[#This Row],[DateClosed]]))-1)</f>
        <v>15</v>
      </c>
      <c r="R6397" s="178" t="s">
        <v>489</v>
      </c>
      <c r="S6397" s="183"/>
    </row>
    <row r="6398" spans="1:19" hidden="1">
      <c r="A6398" s="184" t="s">
        <v>8725</v>
      </c>
      <c r="B6398" s="183" t="str">
        <f>IFERROR(VLOOKUP(Proc[[#This Row],[App]],Table2[],3,0),"open")</f>
        <v>ok</v>
      </c>
      <c r="C6398" s="184" t="s">
        <v>369</v>
      </c>
      <c r="D6398" t="s">
        <v>8759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9921</v>
      </c>
      <c r="M6398" s="178">
        <v>46065</v>
      </c>
      <c r="N6398" s="178"/>
      <c r="O6398" s="178"/>
      <c r="P6398" s="178" t="str">
        <f ca="1">IF(Proc[[#This Row],[DaysAgeing]]&gt;5,"yep","on track")</f>
        <v>yep</v>
      </c>
      <c r="Q6398" s="3">
        <f ca="1">IF(Proc[[#This Row],[DateClosed]]="",ABS(NETWORKDAYS(Proc[[#This Row],[DateOpened]],TODAY()))-1,ABS(NETWORKDAYS(Proc[[#This Row],[DateOpened]],Proc[[#This Row],[DateClosed]]))-1)</f>
        <v>15</v>
      </c>
      <c r="R6398" s="178" t="s">
        <v>489</v>
      </c>
      <c r="S6398" s="183"/>
    </row>
    <row r="6399" spans="1:19" hidden="1">
      <c r="A6399" s="184" t="s">
        <v>8725</v>
      </c>
      <c r="B6399" s="183" t="str">
        <f>IFERROR(VLOOKUP(Proc[[#This Row],[App]],Table2[],3,0),"open")</f>
        <v>ok</v>
      </c>
      <c r="C6399" s="184" t="s">
        <v>369</v>
      </c>
      <c r="D6399" t="s">
        <v>8760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9921</v>
      </c>
      <c r="M6399" s="178">
        <v>46065</v>
      </c>
      <c r="N6399" s="178"/>
      <c r="O6399" s="178"/>
      <c r="P6399" s="178" t="str">
        <f ca="1">IF(Proc[[#This Row],[DaysAgeing]]&gt;5,"yep","on track")</f>
        <v>yep</v>
      </c>
      <c r="Q6399" s="3">
        <f ca="1">IF(Proc[[#This Row],[DateClosed]]="",ABS(NETWORKDAYS(Proc[[#This Row],[DateOpened]],TODAY()))-1,ABS(NETWORKDAYS(Proc[[#This Row],[DateOpened]],Proc[[#This Row],[DateClosed]]))-1)</f>
        <v>15</v>
      </c>
      <c r="R6399" s="178" t="s">
        <v>489</v>
      </c>
      <c r="S6399" s="183"/>
    </row>
    <row r="6400" spans="1:19" hidden="1">
      <c r="A6400" s="184" t="s">
        <v>8725</v>
      </c>
      <c r="B6400" s="183" t="str">
        <f>IFERROR(VLOOKUP(Proc[[#This Row],[App]],Table2[],3,0),"open")</f>
        <v>ok</v>
      </c>
      <c r="C6400" s="184" t="s">
        <v>369</v>
      </c>
      <c r="D6400" t="s">
        <v>8761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9921</v>
      </c>
      <c r="M6400" s="178">
        <v>46065</v>
      </c>
      <c r="N6400" s="178"/>
      <c r="O6400" s="178"/>
      <c r="P6400" s="178" t="str">
        <f ca="1">IF(Proc[[#This Row],[DaysAgeing]]&gt;5,"yep","on track")</f>
        <v>yep</v>
      </c>
      <c r="Q6400" s="3">
        <f ca="1">IF(Proc[[#This Row],[DateClosed]]="",ABS(NETWORKDAYS(Proc[[#This Row],[DateOpened]],TODAY()))-1,ABS(NETWORKDAYS(Proc[[#This Row],[DateOpened]],Proc[[#This Row],[DateClosed]]))-1)</f>
        <v>15</v>
      </c>
      <c r="R6400" s="178" t="s">
        <v>489</v>
      </c>
      <c r="S6400" s="183"/>
    </row>
    <row r="6401" spans="1:19" hidden="1">
      <c r="A6401" s="184" t="s">
        <v>8725</v>
      </c>
      <c r="B6401" s="183" t="str">
        <f>IFERROR(VLOOKUP(Proc[[#This Row],[App]],Table2[],3,0),"open")</f>
        <v>ok</v>
      </c>
      <c r="C6401" s="185" t="s">
        <v>369</v>
      </c>
      <c r="D6401" t="s">
        <v>8762</v>
      </c>
      <c r="E6401" t="s">
        <v>2660</v>
      </c>
      <c r="F6401" s="186" t="s">
        <v>2660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1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9921</v>
      </c>
      <c r="M6401" s="178">
        <v>46065</v>
      </c>
      <c r="N6401" s="178"/>
      <c r="O6401" s="178"/>
      <c r="P6401" s="178" t="str">
        <f ca="1">IF(Proc[[#This Row],[DaysAgeing]]&gt;5,"yep","on track")</f>
        <v>yep</v>
      </c>
      <c r="Q6401" s="3">
        <f ca="1">IF(Proc[[#This Row],[DateClosed]]="",ABS(NETWORKDAYS(Proc[[#This Row],[DateOpened]],TODAY()))-1,ABS(NETWORKDAYS(Proc[[#This Row],[DateOpened]],Proc[[#This Row],[DateClosed]]))-1)</f>
        <v>15</v>
      </c>
      <c r="R6401" s="178" t="s">
        <v>489</v>
      </c>
      <c r="S6401" s="183"/>
    </row>
    <row r="6402" spans="1:19" hidden="1">
      <c r="A6402" s="184" t="s">
        <v>8725</v>
      </c>
      <c r="B6402" s="183" t="str">
        <f>IFERROR(VLOOKUP(Proc[[#This Row],[App]],Table2[],3,0),"open")</f>
        <v>ok</v>
      </c>
      <c r="C6402" s="184" t="s">
        <v>369</v>
      </c>
      <c r="D6402" t="s">
        <v>8763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9921</v>
      </c>
      <c r="M6402" s="178">
        <v>46065</v>
      </c>
      <c r="N6402" s="178"/>
      <c r="O6402" s="178"/>
      <c r="P6402" s="178" t="str">
        <f ca="1">IF(Proc[[#This Row],[DaysAgeing]]&gt;5,"yep","on track")</f>
        <v>yep</v>
      </c>
      <c r="Q6402" s="3">
        <f ca="1">IF(Proc[[#This Row],[DateClosed]]="",ABS(NETWORKDAYS(Proc[[#This Row],[DateOpened]],TODAY()))-1,ABS(NETWORKDAYS(Proc[[#This Row],[DateOpened]],Proc[[#This Row],[DateClosed]]))-1)</f>
        <v>15</v>
      </c>
      <c r="R6402" s="178" t="s">
        <v>489</v>
      </c>
      <c r="S6402" s="183"/>
    </row>
    <row r="6403" spans="1:19" hidden="1">
      <c r="A6403" s="184" t="s">
        <v>8725</v>
      </c>
      <c r="B6403" s="183" t="str">
        <f>IFERROR(VLOOKUP(Proc[[#This Row],[App]],Table2[],3,0),"open")</f>
        <v>ok</v>
      </c>
      <c r="C6403" s="185" t="s">
        <v>369</v>
      </c>
      <c r="D6403" t="s">
        <v>8764</v>
      </c>
      <c r="E6403" t="s">
        <v>2660</v>
      </c>
      <c r="F6403" s="186" t="s">
        <v>2660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1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9921</v>
      </c>
      <c r="M6403" s="178">
        <v>46065</v>
      </c>
      <c r="N6403" s="178"/>
      <c r="O6403" s="178"/>
      <c r="P6403" s="178" t="str">
        <f ca="1">IF(Proc[[#This Row],[DaysAgeing]]&gt;5,"yep","on track")</f>
        <v>yep</v>
      </c>
      <c r="Q6403" s="3">
        <f ca="1">IF(Proc[[#This Row],[DateClosed]]="",ABS(NETWORKDAYS(Proc[[#This Row],[DateOpened]],TODAY()))-1,ABS(NETWORKDAYS(Proc[[#This Row],[DateOpened]],Proc[[#This Row],[DateClosed]]))-1)</f>
        <v>15</v>
      </c>
      <c r="R6403" s="178" t="s">
        <v>489</v>
      </c>
      <c r="S6403" s="183"/>
    </row>
    <row r="6404" spans="1:19" hidden="1">
      <c r="A6404" s="184" t="s">
        <v>8725</v>
      </c>
      <c r="B6404" s="183" t="str">
        <f>IFERROR(VLOOKUP(Proc[[#This Row],[App]],Table2[],3,0),"open")</f>
        <v>ok</v>
      </c>
      <c r="C6404" s="184" t="s">
        <v>369</v>
      </c>
      <c r="D6404" t="s">
        <v>8765</v>
      </c>
      <c r="E6404" t="s">
        <v>8852</v>
      </c>
      <c r="F6404" s="183" t="s">
        <v>8852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9921</v>
      </c>
      <c r="M6404" s="178">
        <v>46065</v>
      </c>
      <c r="N6404" s="178"/>
      <c r="O6404" s="178"/>
      <c r="P6404" s="178" t="str">
        <f ca="1">IF(Proc[[#This Row],[DaysAgeing]]&gt;5,"yep","on track")</f>
        <v>yep</v>
      </c>
      <c r="Q6404" s="3">
        <f ca="1">IF(Proc[[#This Row],[DateClosed]]="",ABS(NETWORKDAYS(Proc[[#This Row],[DateOpened]],TODAY()))-1,ABS(NETWORKDAYS(Proc[[#This Row],[DateOpened]],Proc[[#This Row],[DateClosed]]))-1)</f>
        <v>15</v>
      </c>
      <c r="R6404" s="178" t="s">
        <v>489</v>
      </c>
      <c r="S6404" s="183"/>
    </row>
    <row r="6405" spans="1:19" hidden="1">
      <c r="A6405" s="184" t="s">
        <v>8725</v>
      </c>
      <c r="B6405" s="183" t="str">
        <f>IFERROR(VLOOKUP(Proc[[#This Row],[App]],Table2[],3,0),"open")</f>
        <v>ok</v>
      </c>
      <c r="C6405" s="184" t="s">
        <v>369</v>
      </c>
      <c r="D6405" t="s">
        <v>8766</v>
      </c>
      <c r="E6405" t="s">
        <v>8852</v>
      </c>
      <c r="F6405" s="183" t="s">
        <v>8852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9921</v>
      </c>
      <c r="M6405" s="178">
        <v>46065</v>
      </c>
      <c r="N6405" s="178"/>
      <c r="O6405" s="178"/>
      <c r="P6405" s="178" t="str">
        <f ca="1">IF(Proc[[#This Row],[DaysAgeing]]&gt;5,"yep","on track")</f>
        <v>yep</v>
      </c>
      <c r="Q6405" s="3">
        <f ca="1">IF(Proc[[#This Row],[DateClosed]]="",ABS(NETWORKDAYS(Proc[[#This Row],[DateOpened]],TODAY()))-1,ABS(NETWORKDAYS(Proc[[#This Row],[DateOpened]],Proc[[#This Row],[DateClosed]]))-1)</f>
        <v>15</v>
      </c>
      <c r="R6405" s="178" t="s">
        <v>489</v>
      </c>
      <c r="S6405" s="183"/>
    </row>
    <row r="6406" spans="1:19" hidden="1">
      <c r="A6406" s="184" t="s">
        <v>8725</v>
      </c>
      <c r="B6406" s="183" t="str">
        <f>IFERROR(VLOOKUP(Proc[[#This Row],[App]],Table2[],3,0),"open")</f>
        <v>ok</v>
      </c>
      <c r="C6406" s="184" t="s">
        <v>369</v>
      </c>
      <c r="D6406" t="s">
        <v>8767</v>
      </c>
      <c r="E6406" t="s">
        <v>8852</v>
      </c>
      <c r="F6406" s="183" t="s">
        <v>8852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9921</v>
      </c>
      <c r="M6406" s="178">
        <v>46065</v>
      </c>
      <c r="N6406" s="178"/>
      <c r="O6406" s="178"/>
      <c r="P6406" s="178" t="str">
        <f ca="1">IF(Proc[[#This Row],[DaysAgeing]]&gt;5,"yep","on track")</f>
        <v>yep</v>
      </c>
      <c r="Q6406" s="3">
        <f ca="1">IF(Proc[[#This Row],[DateClosed]]="",ABS(NETWORKDAYS(Proc[[#This Row],[DateOpened]],TODAY()))-1,ABS(NETWORKDAYS(Proc[[#This Row],[DateOpened]],Proc[[#This Row],[DateClosed]]))-1)</f>
        <v>15</v>
      </c>
      <c r="R6406" s="178" t="s">
        <v>489</v>
      </c>
      <c r="S6406" s="183"/>
    </row>
    <row r="6407" spans="1:19" hidden="1">
      <c r="A6407" s="184" t="s">
        <v>8725</v>
      </c>
      <c r="B6407" s="183" t="str">
        <f>IFERROR(VLOOKUP(Proc[[#This Row],[App]],Table2[],3,0),"open")</f>
        <v>ok</v>
      </c>
      <c r="C6407" s="184" t="s">
        <v>369</v>
      </c>
      <c r="D6407" t="s">
        <v>8768</v>
      </c>
      <c r="E6407" t="s">
        <v>8852</v>
      </c>
      <c r="F6407" s="183" t="s">
        <v>8852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9921</v>
      </c>
      <c r="M6407" s="178">
        <v>46065</v>
      </c>
      <c r="N6407" s="178"/>
      <c r="O6407" s="178"/>
      <c r="P6407" s="178" t="str">
        <f ca="1">IF(Proc[[#This Row],[DaysAgeing]]&gt;5,"yep","on track")</f>
        <v>yep</v>
      </c>
      <c r="Q6407" s="3">
        <f ca="1">IF(Proc[[#This Row],[DateClosed]]="",ABS(NETWORKDAYS(Proc[[#This Row],[DateOpened]],TODAY()))-1,ABS(NETWORKDAYS(Proc[[#This Row],[DateOpened]],Proc[[#This Row],[DateClosed]]))-1)</f>
        <v>15</v>
      </c>
      <c r="R6407" s="178" t="s">
        <v>489</v>
      </c>
      <c r="S6407" s="183"/>
    </row>
    <row r="6408" spans="1:19" hidden="1">
      <c r="A6408" s="184" t="s">
        <v>8725</v>
      </c>
      <c r="B6408" s="183" t="str">
        <f>IFERROR(VLOOKUP(Proc[[#This Row],[App]],Table2[],3,0),"open")</f>
        <v>ok</v>
      </c>
      <c r="C6408" s="184" t="s">
        <v>369</v>
      </c>
      <c r="D6408" t="s">
        <v>8769</v>
      </c>
      <c r="E6408" t="s">
        <v>8852</v>
      </c>
      <c r="F6408" s="183" t="s">
        <v>8852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9921</v>
      </c>
      <c r="M6408" s="178">
        <v>46065</v>
      </c>
      <c r="N6408" s="178"/>
      <c r="O6408" s="178"/>
      <c r="P6408" s="178" t="str">
        <f ca="1">IF(Proc[[#This Row],[DaysAgeing]]&gt;5,"yep","on track")</f>
        <v>yep</v>
      </c>
      <c r="Q6408" s="3">
        <f ca="1">IF(Proc[[#This Row],[DateClosed]]="",ABS(NETWORKDAYS(Proc[[#This Row],[DateOpened]],TODAY()))-1,ABS(NETWORKDAYS(Proc[[#This Row],[DateOpened]],Proc[[#This Row],[DateClosed]]))-1)</f>
        <v>15</v>
      </c>
      <c r="R6408" s="178" t="s">
        <v>489</v>
      </c>
      <c r="S6408" s="183"/>
    </row>
    <row r="6409" spans="1:19" hidden="1">
      <c r="A6409" s="184" t="s">
        <v>8725</v>
      </c>
      <c r="B6409" s="183" t="str">
        <f>IFERROR(VLOOKUP(Proc[[#This Row],[App]],Table2[],3,0),"open")</f>
        <v>ok</v>
      </c>
      <c r="C6409" s="184" t="s">
        <v>369</v>
      </c>
      <c r="D6409" t="s">
        <v>8770</v>
      </c>
      <c r="E6409" t="s">
        <v>8852</v>
      </c>
      <c r="F6409" s="183" t="s">
        <v>8852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9921</v>
      </c>
      <c r="M6409" s="178">
        <v>46065</v>
      </c>
      <c r="N6409" s="178"/>
      <c r="O6409" s="178"/>
      <c r="P6409" s="178" t="str">
        <f ca="1">IF(Proc[[#This Row],[DaysAgeing]]&gt;5,"yep","on track")</f>
        <v>yep</v>
      </c>
      <c r="Q6409" s="3">
        <f ca="1">IF(Proc[[#This Row],[DateClosed]]="",ABS(NETWORKDAYS(Proc[[#This Row],[DateOpened]],TODAY()))-1,ABS(NETWORKDAYS(Proc[[#This Row],[DateOpened]],Proc[[#This Row],[DateClosed]]))-1)</f>
        <v>15</v>
      </c>
      <c r="R6409" s="178" t="s">
        <v>489</v>
      </c>
      <c r="S6409" s="183"/>
    </row>
    <row r="6410" spans="1:19" hidden="1">
      <c r="A6410" s="184" t="s">
        <v>8725</v>
      </c>
      <c r="B6410" s="183" t="str">
        <f>IFERROR(VLOOKUP(Proc[[#This Row],[App]],Table2[],3,0),"open")</f>
        <v>ok</v>
      </c>
      <c r="C6410" s="184" t="s">
        <v>369</v>
      </c>
      <c r="D6410" t="s">
        <v>8771</v>
      </c>
      <c r="E6410" t="s">
        <v>8852</v>
      </c>
      <c r="F6410" s="183" t="s">
        <v>8852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9921</v>
      </c>
      <c r="M6410" s="178">
        <v>46065</v>
      </c>
      <c r="N6410" s="178"/>
      <c r="O6410" s="178"/>
      <c r="P6410" s="178" t="str">
        <f ca="1">IF(Proc[[#This Row],[DaysAgeing]]&gt;5,"yep","on track")</f>
        <v>yep</v>
      </c>
      <c r="Q6410" s="3">
        <f ca="1">IF(Proc[[#This Row],[DateClosed]]="",ABS(NETWORKDAYS(Proc[[#This Row],[DateOpened]],TODAY()))-1,ABS(NETWORKDAYS(Proc[[#This Row],[DateOpened]],Proc[[#This Row],[DateClosed]]))-1)</f>
        <v>15</v>
      </c>
      <c r="R6410" s="178" t="s">
        <v>489</v>
      </c>
      <c r="S6410" s="183"/>
    </row>
    <row r="6411" spans="1:19" hidden="1">
      <c r="A6411" s="184" t="s">
        <v>8725</v>
      </c>
      <c r="B6411" s="183" t="str">
        <f>IFERROR(VLOOKUP(Proc[[#This Row],[App]],Table2[],3,0),"open")</f>
        <v>ok</v>
      </c>
      <c r="C6411" s="184" t="s">
        <v>369</v>
      </c>
      <c r="D6411" t="s">
        <v>8772</v>
      </c>
      <c r="E6411" t="s">
        <v>8852</v>
      </c>
      <c r="F6411" s="183" t="s">
        <v>8852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9921</v>
      </c>
      <c r="M6411" s="178">
        <v>46065</v>
      </c>
      <c r="N6411" s="178"/>
      <c r="O6411" s="178"/>
      <c r="P6411" s="178" t="str">
        <f ca="1">IF(Proc[[#This Row],[DaysAgeing]]&gt;5,"yep","on track")</f>
        <v>yep</v>
      </c>
      <c r="Q6411" s="3">
        <f ca="1">IF(Proc[[#This Row],[DateClosed]]="",ABS(NETWORKDAYS(Proc[[#This Row],[DateOpened]],TODAY()))-1,ABS(NETWORKDAYS(Proc[[#This Row],[DateOpened]],Proc[[#This Row],[DateClosed]]))-1)</f>
        <v>15</v>
      </c>
      <c r="R6411" s="178" t="s">
        <v>489</v>
      </c>
      <c r="S6411" s="183"/>
    </row>
    <row r="6412" spans="1:19" hidden="1">
      <c r="A6412" s="184" t="s">
        <v>8725</v>
      </c>
      <c r="B6412" s="183" t="str">
        <f>IFERROR(VLOOKUP(Proc[[#This Row],[App]],Table2[],3,0),"open")</f>
        <v>ok</v>
      </c>
      <c r="C6412" s="184" t="s">
        <v>369</v>
      </c>
      <c r="D6412" t="s">
        <v>8773</v>
      </c>
      <c r="E6412" t="s">
        <v>8852</v>
      </c>
      <c r="F6412" s="183" t="s">
        <v>8852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9921</v>
      </c>
      <c r="M6412" s="178">
        <v>46065</v>
      </c>
      <c r="N6412" s="178"/>
      <c r="O6412" s="178"/>
      <c r="P6412" s="178" t="str">
        <f ca="1">IF(Proc[[#This Row],[DaysAgeing]]&gt;5,"yep","on track")</f>
        <v>yep</v>
      </c>
      <c r="Q6412" s="3">
        <f ca="1">IF(Proc[[#This Row],[DateClosed]]="",ABS(NETWORKDAYS(Proc[[#This Row],[DateOpened]],TODAY()))-1,ABS(NETWORKDAYS(Proc[[#This Row],[DateOpened]],Proc[[#This Row],[DateClosed]]))-1)</f>
        <v>15</v>
      </c>
      <c r="R6412" s="178" t="s">
        <v>489</v>
      </c>
      <c r="S6412" s="183"/>
    </row>
    <row r="6413" spans="1:19" hidden="1">
      <c r="A6413" s="184" t="s">
        <v>8725</v>
      </c>
      <c r="B6413" s="183" t="str">
        <f>IFERROR(VLOOKUP(Proc[[#This Row],[App]],Table2[],3,0),"open")</f>
        <v>ok</v>
      </c>
      <c r="C6413" s="184" t="s">
        <v>369</v>
      </c>
      <c r="D6413" t="s">
        <v>8774</v>
      </c>
      <c r="E6413" t="s">
        <v>8852</v>
      </c>
      <c r="F6413" s="183" t="s">
        <v>8852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9921</v>
      </c>
      <c r="M6413" s="178">
        <v>46065</v>
      </c>
      <c r="N6413" s="178"/>
      <c r="O6413" s="178"/>
      <c r="P6413" s="178" t="str">
        <f ca="1">IF(Proc[[#This Row],[DaysAgeing]]&gt;5,"yep","on track")</f>
        <v>yep</v>
      </c>
      <c r="Q6413" s="3">
        <f ca="1">IF(Proc[[#This Row],[DateClosed]]="",ABS(NETWORKDAYS(Proc[[#This Row],[DateOpened]],TODAY()))-1,ABS(NETWORKDAYS(Proc[[#This Row],[DateOpened]],Proc[[#This Row],[DateClosed]]))-1)</f>
        <v>15</v>
      </c>
      <c r="R6413" s="178" t="s">
        <v>489</v>
      </c>
      <c r="S6413" s="183"/>
    </row>
    <row r="6414" spans="1:19" hidden="1">
      <c r="A6414" s="184" t="s">
        <v>8725</v>
      </c>
      <c r="B6414" s="183" t="str">
        <f>IFERROR(VLOOKUP(Proc[[#This Row],[App]],Table2[],3,0),"open")</f>
        <v>ok</v>
      </c>
      <c r="C6414" s="184" t="s">
        <v>369</v>
      </c>
      <c r="D6414" t="s">
        <v>8775</v>
      </c>
      <c r="E6414" t="s">
        <v>8852</v>
      </c>
      <c r="F6414" s="183" t="s">
        <v>8852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9921</v>
      </c>
      <c r="M6414" s="178">
        <v>46065</v>
      </c>
      <c r="N6414" s="178"/>
      <c r="O6414" s="178"/>
      <c r="P6414" s="178" t="str">
        <f ca="1">IF(Proc[[#This Row],[DaysAgeing]]&gt;5,"yep","on track")</f>
        <v>yep</v>
      </c>
      <c r="Q6414" s="3">
        <f ca="1">IF(Proc[[#This Row],[DateClosed]]="",ABS(NETWORKDAYS(Proc[[#This Row],[DateOpened]],TODAY()))-1,ABS(NETWORKDAYS(Proc[[#This Row],[DateOpened]],Proc[[#This Row],[DateClosed]]))-1)</f>
        <v>15</v>
      </c>
      <c r="R6414" s="178" t="s">
        <v>489</v>
      </c>
      <c r="S6414" s="183"/>
    </row>
    <row r="6415" spans="1:19" hidden="1">
      <c r="A6415" s="184" t="s">
        <v>8725</v>
      </c>
      <c r="B6415" s="183" t="str">
        <f>IFERROR(VLOOKUP(Proc[[#This Row],[App]],Table2[],3,0),"open")</f>
        <v>ok</v>
      </c>
      <c r="C6415" s="184" t="s">
        <v>369</v>
      </c>
      <c r="D6415" t="s">
        <v>8776</v>
      </c>
      <c r="E6415" t="s">
        <v>8852</v>
      </c>
      <c r="F6415" s="183" t="s">
        <v>8852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9921</v>
      </c>
      <c r="M6415" s="178">
        <v>46065</v>
      </c>
      <c r="N6415" s="178"/>
      <c r="O6415" s="178"/>
      <c r="P6415" s="178" t="str">
        <f ca="1">IF(Proc[[#This Row],[DaysAgeing]]&gt;5,"yep","on track")</f>
        <v>yep</v>
      </c>
      <c r="Q6415" s="3">
        <f ca="1">IF(Proc[[#This Row],[DateClosed]]="",ABS(NETWORKDAYS(Proc[[#This Row],[DateOpened]],TODAY()))-1,ABS(NETWORKDAYS(Proc[[#This Row],[DateOpened]],Proc[[#This Row],[DateClosed]]))-1)</f>
        <v>15</v>
      </c>
      <c r="R6415" s="178" t="s">
        <v>489</v>
      </c>
      <c r="S6415" s="183"/>
    </row>
    <row r="6416" spans="1:19" hidden="1">
      <c r="A6416" s="184" t="s">
        <v>8725</v>
      </c>
      <c r="B6416" s="183" t="str">
        <f>IFERROR(VLOOKUP(Proc[[#This Row],[App]],Table2[],3,0),"open")</f>
        <v>ok</v>
      </c>
      <c r="C6416" s="184" t="s">
        <v>369</v>
      </c>
      <c r="D6416" t="s">
        <v>8777</v>
      </c>
      <c r="E6416" t="s">
        <v>8852</v>
      </c>
      <c r="F6416" s="183" t="s">
        <v>8852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9921</v>
      </c>
      <c r="M6416" s="178">
        <v>46065</v>
      </c>
      <c r="N6416" s="178"/>
      <c r="O6416" s="178"/>
      <c r="P6416" s="178" t="str">
        <f ca="1">IF(Proc[[#This Row],[DaysAgeing]]&gt;5,"yep","on track")</f>
        <v>yep</v>
      </c>
      <c r="Q6416" s="3">
        <f ca="1">IF(Proc[[#This Row],[DateClosed]]="",ABS(NETWORKDAYS(Proc[[#This Row],[DateOpened]],TODAY()))-1,ABS(NETWORKDAYS(Proc[[#This Row],[DateOpened]],Proc[[#This Row],[DateClosed]]))-1)</f>
        <v>15</v>
      </c>
      <c r="R6416" s="178" t="s">
        <v>489</v>
      </c>
      <c r="S6416" s="183"/>
    </row>
    <row r="6417" spans="1:19" hidden="1">
      <c r="A6417" s="184" t="s">
        <v>8725</v>
      </c>
      <c r="B6417" s="183" t="str">
        <f>IFERROR(VLOOKUP(Proc[[#This Row],[App]],Table2[],3,0),"open")</f>
        <v>ok</v>
      </c>
      <c r="C6417" s="184" t="s">
        <v>369</v>
      </c>
      <c r="D6417" t="s">
        <v>8778</v>
      </c>
      <c r="E6417" t="s">
        <v>8853</v>
      </c>
      <c r="F6417" s="183" t="s">
        <v>8853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9921</v>
      </c>
      <c r="M6417" s="178">
        <v>46065</v>
      </c>
      <c r="N6417" s="178"/>
      <c r="O6417" s="178"/>
      <c r="P6417" s="178" t="str">
        <f ca="1">IF(Proc[[#This Row],[DaysAgeing]]&gt;5,"yep","on track")</f>
        <v>yep</v>
      </c>
      <c r="Q6417" s="3">
        <f ca="1">IF(Proc[[#This Row],[DateClosed]]="",ABS(NETWORKDAYS(Proc[[#This Row],[DateOpened]],TODAY()))-1,ABS(NETWORKDAYS(Proc[[#This Row],[DateOpened]],Proc[[#This Row],[DateClosed]]))-1)</f>
        <v>15</v>
      </c>
      <c r="R6417" s="178" t="s">
        <v>489</v>
      </c>
      <c r="S6417" s="183"/>
    </row>
    <row r="6418" spans="1:19" hidden="1">
      <c r="A6418" s="184" t="s">
        <v>8725</v>
      </c>
      <c r="B6418" s="183" t="str">
        <f>IFERROR(VLOOKUP(Proc[[#This Row],[App]],Table2[],3,0),"open")</f>
        <v>ok</v>
      </c>
      <c r="C6418" s="184" t="s">
        <v>369</v>
      </c>
      <c r="D6418" t="s">
        <v>8779</v>
      </c>
      <c r="E6418" t="s">
        <v>8853</v>
      </c>
      <c r="F6418" s="183" t="s">
        <v>8853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9921</v>
      </c>
      <c r="M6418" s="178">
        <v>46065</v>
      </c>
      <c r="N6418" s="178"/>
      <c r="O6418" s="178"/>
      <c r="P6418" s="178" t="str">
        <f ca="1">IF(Proc[[#This Row],[DaysAgeing]]&gt;5,"yep","on track")</f>
        <v>yep</v>
      </c>
      <c r="Q6418" s="3">
        <f ca="1">IF(Proc[[#This Row],[DateClosed]]="",ABS(NETWORKDAYS(Proc[[#This Row],[DateOpened]],TODAY()))-1,ABS(NETWORKDAYS(Proc[[#This Row],[DateOpened]],Proc[[#This Row],[DateClosed]]))-1)</f>
        <v>15</v>
      </c>
      <c r="R6418" s="178" t="s">
        <v>489</v>
      </c>
      <c r="S6418" s="183"/>
    </row>
    <row r="6419" spans="1:19" hidden="1">
      <c r="A6419" s="184" t="s">
        <v>8725</v>
      </c>
      <c r="B6419" s="183" t="str">
        <f>IFERROR(VLOOKUP(Proc[[#This Row],[App]],Table2[],3,0),"open")</f>
        <v>ok</v>
      </c>
      <c r="C6419" s="185" t="s">
        <v>369</v>
      </c>
      <c r="D6419" t="s">
        <v>8780</v>
      </c>
      <c r="E6419" t="s">
        <v>8854</v>
      </c>
      <c r="F6419" s="186" t="s">
        <v>8854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1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9921</v>
      </c>
      <c r="M6419" s="178">
        <v>46065</v>
      </c>
      <c r="N6419" s="178"/>
      <c r="O6419" s="178"/>
      <c r="P6419" s="178" t="str">
        <f ca="1">IF(Proc[[#This Row],[DaysAgeing]]&gt;5,"yep","on track")</f>
        <v>yep</v>
      </c>
      <c r="Q6419" s="3">
        <f ca="1">IF(Proc[[#This Row],[DateClosed]]="",ABS(NETWORKDAYS(Proc[[#This Row],[DateOpened]],TODAY()))-1,ABS(NETWORKDAYS(Proc[[#This Row],[DateOpened]],Proc[[#This Row],[DateClosed]]))-1)</f>
        <v>15</v>
      </c>
      <c r="R6419" s="178" t="s">
        <v>489</v>
      </c>
      <c r="S6419" s="183"/>
    </row>
    <row r="6420" spans="1:19" hidden="1">
      <c r="A6420" s="184" t="s">
        <v>8725</v>
      </c>
      <c r="B6420" s="183" t="str">
        <f>IFERROR(VLOOKUP(Proc[[#This Row],[App]],Table2[],3,0),"open")</f>
        <v>ok</v>
      </c>
      <c r="C6420" s="185" t="s">
        <v>369</v>
      </c>
      <c r="D6420" t="s">
        <v>8781</v>
      </c>
      <c r="E6420" t="s">
        <v>8854</v>
      </c>
      <c r="F6420" s="186" t="s">
        <v>8854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1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9921</v>
      </c>
      <c r="M6420" s="178">
        <v>46065</v>
      </c>
      <c r="N6420" s="178"/>
      <c r="O6420" s="178"/>
      <c r="P6420" s="178" t="str">
        <f ca="1">IF(Proc[[#This Row],[DaysAgeing]]&gt;5,"yep","on track")</f>
        <v>yep</v>
      </c>
      <c r="Q6420" s="3">
        <f ca="1">IF(Proc[[#This Row],[DateClosed]]="",ABS(NETWORKDAYS(Proc[[#This Row],[DateOpened]],TODAY()))-1,ABS(NETWORKDAYS(Proc[[#This Row],[DateOpened]],Proc[[#This Row],[DateClosed]]))-1)</f>
        <v>15</v>
      </c>
      <c r="R6420" s="178" t="s">
        <v>489</v>
      </c>
      <c r="S6420" s="183"/>
    </row>
    <row r="6421" spans="1:19" hidden="1">
      <c r="A6421" s="184" t="s">
        <v>8725</v>
      </c>
      <c r="B6421" s="183" t="str">
        <f>IFERROR(VLOOKUP(Proc[[#This Row],[App]],Table2[],3,0),"open")</f>
        <v>ok</v>
      </c>
      <c r="C6421" s="185" t="s">
        <v>369</v>
      </c>
      <c r="D6421" t="s">
        <v>8782</v>
      </c>
      <c r="E6421" t="s">
        <v>8854</v>
      </c>
      <c r="F6421" s="186" t="s">
        <v>8854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1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9921</v>
      </c>
      <c r="M6421" s="178">
        <v>46065</v>
      </c>
      <c r="N6421" s="178"/>
      <c r="O6421" s="178"/>
      <c r="P6421" s="178" t="str">
        <f ca="1">IF(Proc[[#This Row],[DaysAgeing]]&gt;5,"yep","on track")</f>
        <v>yep</v>
      </c>
      <c r="Q6421" s="3">
        <f ca="1">IF(Proc[[#This Row],[DateClosed]]="",ABS(NETWORKDAYS(Proc[[#This Row],[DateOpened]],TODAY()))-1,ABS(NETWORKDAYS(Proc[[#This Row],[DateOpened]],Proc[[#This Row],[DateClosed]]))-1)</f>
        <v>15</v>
      </c>
      <c r="R6421" s="178" t="s">
        <v>489</v>
      </c>
      <c r="S6421" s="183"/>
    </row>
    <row r="6422" spans="1:19" hidden="1">
      <c r="A6422" s="184" t="s">
        <v>8725</v>
      </c>
      <c r="B6422" s="183" t="str">
        <f>IFERROR(VLOOKUP(Proc[[#This Row],[App]],Table2[],3,0),"open")</f>
        <v>ok</v>
      </c>
      <c r="C6422" s="185" t="s">
        <v>369</v>
      </c>
      <c r="D6422" t="s">
        <v>8783</v>
      </c>
      <c r="E6422" t="s">
        <v>8854</v>
      </c>
      <c r="F6422" s="186" t="s">
        <v>8854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1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9921</v>
      </c>
      <c r="M6422" s="178">
        <v>46065</v>
      </c>
      <c r="N6422" s="178"/>
      <c r="O6422" s="178"/>
      <c r="P6422" s="178" t="str">
        <f ca="1">IF(Proc[[#This Row],[DaysAgeing]]&gt;5,"yep","on track")</f>
        <v>yep</v>
      </c>
      <c r="Q6422" s="3">
        <f ca="1">IF(Proc[[#This Row],[DateClosed]]="",ABS(NETWORKDAYS(Proc[[#This Row],[DateOpened]],TODAY()))-1,ABS(NETWORKDAYS(Proc[[#This Row],[DateOpened]],Proc[[#This Row],[DateClosed]]))-1)</f>
        <v>15</v>
      </c>
      <c r="R6422" s="178" t="s">
        <v>489</v>
      </c>
      <c r="S6422" s="183"/>
    </row>
    <row r="6423" spans="1:19" hidden="1">
      <c r="A6423" s="184" t="s">
        <v>8725</v>
      </c>
      <c r="B6423" s="183" t="str">
        <f>IFERROR(VLOOKUP(Proc[[#This Row],[App]],Table2[],3,0),"open")</f>
        <v>ok</v>
      </c>
      <c r="C6423" s="185" t="s">
        <v>369</v>
      </c>
      <c r="D6423" t="s">
        <v>8784</v>
      </c>
      <c r="E6423" t="s">
        <v>8854</v>
      </c>
      <c r="F6423" s="186" t="s">
        <v>8854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1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9921</v>
      </c>
      <c r="M6423" s="178">
        <v>46065</v>
      </c>
      <c r="N6423" s="178"/>
      <c r="O6423" s="178"/>
      <c r="P6423" s="178" t="str">
        <f ca="1">IF(Proc[[#This Row],[DaysAgeing]]&gt;5,"yep","on track")</f>
        <v>yep</v>
      </c>
      <c r="Q6423" s="3">
        <f ca="1">IF(Proc[[#This Row],[DateClosed]]="",ABS(NETWORKDAYS(Proc[[#This Row],[DateOpened]],TODAY()))-1,ABS(NETWORKDAYS(Proc[[#This Row],[DateOpened]],Proc[[#This Row],[DateClosed]]))-1)</f>
        <v>15</v>
      </c>
      <c r="R6423" s="178" t="s">
        <v>489</v>
      </c>
      <c r="S6423" s="183"/>
    </row>
    <row r="6424" spans="1:19" hidden="1">
      <c r="A6424" s="184" t="s">
        <v>8725</v>
      </c>
      <c r="B6424" s="183" t="str">
        <f>IFERROR(VLOOKUP(Proc[[#This Row],[App]],Table2[],3,0),"open")</f>
        <v>ok</v>
      </c>
      <c r="C6424" s="185" t="s">
        <v>369</v>
      </c>
      <c r="D6424" t="s">
        <v>8785</v>
      </c>
      <c r="E6424" t="s">
        <v>8854</v>
      </c>
      <c r="F6424" s="186" t="s">
        <v>8854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1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9921</v>
      </c>
      <c r="M6424" s="178">
        <v>46065</v>
      </c>
      <c r="N6424" s="178"/>
      <c r="O6424" s="178"/>
      <c r="P6424" s="178" t="str">
        <f ca="1">IF(Proc[[#This Row],[DaysAgeing]]&gt;5,"yep","on track")</f>
        <v>yep</v>
      </c>
      <c r="Q6424" s="3">
        <f ca="1">IF(Proc[[#This Row],[DateClosed]]="",ABS(NETWORKDAYS(Proc[[#This Row],[DateOpened]],TODAY()))-1,ABS(NETWORKDAYS(Proc[[#This Row],[DateOpened]],Proc[[#This Row],[DateClosed]]))-1)</f>
        <v>15</v>
      </c>
      <c r="R6424" s="178" t="s">
        <v>489</v>
      </c>
      <c r="S6424" s="183"/>
    </row>
    <row r="6425" spans="1:19" hidden="1">
      <c r="A6425" s="184" t="s">
        <v>8725</v>
      </c>
      <c r="B6425" s="183" t="str">
        <f>IFERROR(VLOOKUP(Proc[[#This Row],[App]],Table2[],3,0),"open")</f>
        <v>ok</v>
      </c>
      <c r="C6425" s="185" t="s">
        <v>369</v>
      </c>
      <c r="D6425" t="s">
        <v>8786</v>
      </c>
      <c r="E6425" t="s">
        <v>8854</v>
      </c>
      <c r="F6425" s="186" t="s">
        <v>8854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1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9921</v>
      </c>
      <c r="M6425" s="178">
        <v>46065</v>
      </c>
      <c r="N6425" s="178"/>
      <c r="O6425" s="178"/>
      <c r="P6425" s="178" t="str">
        <f ca="1">IF(Proc[[#This Row],[DaysAgeing]]&gt;5,"yep","on track")</f>
        <v>yep</v>
      </c>
      <c r="Q6425" s="3">
        <f ca="1">IF(Proc[[#This Row],[DateClosed]]="",ABS(NETWORKDAYS(Proc[[#This Row],[DateOpened]],TODAY()))-1,ABS(NETWORKDAYS(Proc[[#This Row],[DateOpened]],Proc[[#This Row],[DateClosed]]))-1)</f>
        <v>15</v>
      </c>
      <c r="R6425" s="178" t="s">
        <v>489</v>
      </c>
      <c r="S6425" s="183"/>
    </row>
    <row r="6426" spans="1:19" hidden="1">
      <c r="A6426" s="184" t="s">
        <v>8725</v>
      </c>
      <c r="B6426" s="183" t="str">
        <f>IFERROR(VLOOKUP(Proc[[#This Row],[App]],Table2[],3,0),"open")</f>
        <v>ok</v>
      </c>
      <c r="C6426" s="184" t="s">
        <v>369</v>
      </c>
      <c r="D6426" t="s">
        <v>8787</v>
      </c>
      <c r="E6426" t="s">
        <v>8854</v>
      </c>
      <c r="F6426" s="183" t="s">
        <v>8854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9921</v>
      </c>
      <c r="M6426" s="178">
        <v>46065</v>
      </c>
      <c r="N6426" s="178"/>
      <c r="O6426" s="178"/>
      <c r="P6426" s="178" t="str">
        <f ca="1">IF(Proc[[#This Row],[DaysAgeing]]&gt;5,"yep","on track")</f>
        <v>yep</v>
      </c>
      <c r="Q6426" s="3">
        <f ca="1">IF(Proc[[#This Row],[DateClosed]]="",ABS(NETWORKDAYS(Proc[[#This Row],[DateOpened]],TODAY()))-1,ABS(NETWORKDAYS(Proc[[#This Row],[DateOpened]],Proc[[#This Row],[DateClosed]]))-1)</f>
        <v>15</v>
      </c>
      <c r="R6426" s="178" t="s">
        <v>489</v>
      </c>
      <c r="S6426" s="183"/>
    </row>
    <row r="6427" spans="1:19" hidden="1">
      <c r="A6427" s="184" t="s">
        <v>8725</v>
      </c>
      <c r="B6427" s="183" t="str">
        <f>IFERROR(VLOOKUP(Proc[[#This Row],[App]],Table2[],3,0),"open")</f>
        <v>ok</v>
      </c>
      <c r="C6427" s="184" t="s">
        <v>369</v>
      </c>
      <c r="D6427" t="s">
        <v>8788</v>
      </c>
      <c r="E6427" t="s">
        <v>8854</v>
      </c>
      <c r="F6427" s="183" t="s">
        <v>8854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9921</v>
      </c>
      <c r="M6427" s="178">
        <v>46065</v>
      </c>
      <c r="N6427" s="178"/>
      <c r="O6427" s="178"/>
      <c r="P6427" s="178" t="str">
        <f ca="1">IF(Proc[[#This Row],[DaysAgeing]]&gt;5,"yep","on track")</f>
        <v>yep</v>
      </c>
      <c r="Q6427" s="3">
        <f ca="1">IF(Proc[[#This Row],[DateClosed]]="",ABS(NETWORKDAYS(Proc[[#This Row],[DateOpened]],TODAY()))-1,ABS(NETWORKDAYS(Proc[[#This Row],[DateOpened]],Proc[[#This Row],[DateClosed]]))-1)</f>
        <v>15</v>
      </c>
      <c r="R6427" s="178" t="s">
        <v>489</v>
      </c>
      <c r="S6427" s="183"/>
    </row>
    <row r="6428" spans="1:19" hidden="1">
      <c r="A6428" s="184" t="s">
        <v>8725</v>
      </c>
      <c r="B6428" s="183" t="str">
        <f>IFERROR(VLOOKUP(Proc[[#This Row],[App]],Table2[],3,0),"open")</f>
        <v>ok</v>
      </c>
      <c r="C6428" s="184" t="s">
        <v>369</v>
      </c>
      <c r="D6428" t="s">
        <v>8789</v>
      </c>
      <c r="E6428" t="s">
        <v>8854</v>
      </c>
      <c r="F6428" s="183" t="s">
        <v>8854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9921</v>
      </c>
      <c r="M6428" s="178">
        <v>46065</v>
      </c>
      <c r="N6428" s="178"/>
      <c r="O6428" s="178"/>
      <c r="P6428" s="178" t="str">
        <f ca="1">IF(Proc[[#This Row],[DaysAgeing]]&gt;5,"yep","on track")</f>
        <v>yep</v>
      </c>
      <c r="Q6428" s="3">
        <f ca="1">IF(Proc[[#This Row],[DateClosed]]="",ABS(NETWORKDAYS(Proc[[#This Row],[DateOpened]],TODAY()))-1,ABS(NETWORKDAYS(Proc[[#This Row],[DateOpened]],Proc[[#This Row],[DateClosed]]))-1)</f>
        <v>15</v>
      </c>
      <c r="R6428" s="178" t="s">
        <v>489</v>
      </c>
      <c r="S6428" s="183"/>
    </row>
    <row r="6429" spans="1:19" hidden="1">
      <c r="A6429" s="184" t="s">
        <v>8725</v>
      </c>
      <c r="B6429" s="183" t="str">
        <f>IFERROR(VLOOKUP(Proc[[#This Row],[App]],Table2[],3,0),"open")</f>
        <v>ok</v>
      </c>
      <c r="C6429" s="184" t="s">
        <v>369</v>
      </c>
      <c r="D6429" t="s">
        <v>8790</v>
      </c>
      <c r="E6429" t="s">
        <v>8854</v>
      </c>
      <c r="F6429" s="183" t="s">
        <v>8854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9921</v>
      </c>
      <c r="M6429" s="178">
        <v>46065</v>
      </c>
      <c r="N6429" s="178"/>
      <c r="O6429" s="178"/>
      <c r="P6429" s="178" t="str">
        <f ca="1">IF(Proc[[#This Row],[DaysAgeing]]&gt;5,"yep","on track")</f>
        <v>yep</v>
      </c>
      <c r="Q6429" s="3">
        <f ca="1">IF(Proc[[#This Row],[DateClosed]]="",ABS(NETWORKDAYS(Proc[[#This Row],[DateOpened]],TODAY()))-1,ABS(NETWORKDAYS(Proc[[#This Row],[DateOpened]],Proc[[#This Row],[DateClosed]]))-1)</f>
        <v>15</v>
      </c>
      <c r="R6429" s="178" t="s">
        <v>489</v>
      </c>
      <c r="S6429" s="183"/>
    </row>
    <row r="6430" spans="1:19" hidden="1">
      <c r="A6430" s="184" t="s">
        <v>8725</v>
      </c>
      <c r="B6430" s="183" t="str">
        <f>IFERROR(VLOOKUP(Proc[[#This Row],[App]],Table2[],3,0),"open")</f>
        <v>ok</v>
      </c>
      <c r="C6430" s="184" t="s">
        <v>369</v>
      </c>
      <c r="D6430" t="s">
        <v>8791</v>
      </c>
      <c r="E6430" t="s">
        <v>8855</v>
      </c>
      <c r="F6430" s="183" t="s">
        <v>8855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9921</v>
      </c>
      <c r="M6430" s="178">
        <v>46065</v>
      </c>
      <c r="N6430" s="178"/>
      <c r="O6430" s="178"/>
      <c r="P6430" s="178" t="str">
        <f ca="1">IF(Proc[[#This Row],[DaysAgeing]]&gt;5,"yep","on track")</f>
        <v>yep</v>
      </c>
      <c r="Q6430" s="3">
        <f ca="1">IF(Proc[[#This Row],[DateClosed]]="",ABS(NETWORKDAYS(Proc[[#This Row],[DateOpened]],TODAY()))-1,ABS(NETWORKDAYS(Proc[[#This Row],[DateOpened]],Proc[[#This Row],[DateClosed]]))-1)</f>
        <v>15</v>
      </c>
      <c r="R6430" s="178" t="s">
        <v>489</v>
      </c>
      <c r="S6430" s="183"/>
    </row>
    <row r="6431" spans="1:19" hidden="1">
      <c r="A6431" s="184" t="s">
        <v>8725</v>
      </c>
      <c r="B6431" s="183" t="str">
        <f>IFERROR(VLOOKUP(Proc[[#This Row],[App]],Table2[],3,0),"open")</f>
        <v>ok</v>
      </c>
      <c r="C6431" s="185" t="s">
        <v>369</v>
      </c>
      <c r="D6431" t="s">
        <v>8792</v>
      </c>
      <c r="E6431" t="s">
        <v>8854</v>
      </c>
      <c r="F6431" s="186" t="s">
        <v>8854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1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9921</v>
      </c>
      <c r="M6431" s="178">
        <v>46065</v>
      </c>
      <c r="N6431" s="178"/>
      <c r="O6431" s="178"/>
      <c r="P6431" s="178" t="str">
        <f ca="1">IF(Proc[[#This Row],[DaysAgeing]]&gt;5,"yep","on track")</f>
        <v>yep</v>
      </c>
      <c r="Q6431" s="3">
        <f ca="1">IF(Proc[[#This Row],[DateClosed]]="",ABS(NETWORKDAYS(Proc[[#This Row],[DateOpened]],TODAY()))-1,ABS(NETWORKDAYS(Proc[[#This Row],[DateOpened]],Proc[[#This Row],[DateClosed]]))-1)</f>
        <v>15</v>
      </c>
      <c r="R6431" s="178" t="s">
        <v>489</v>
      </c>
      <c r="S6431" s="183"/>
    </row>
    <row r="6432" spans="1:19" hidden="1">
      <c r="A6432" s="184" t="s">
        <v>8725</v>
      </c>
      <c r="B6432" s="183" t="str">
        <f>IFERROR(VLOOKUP(Proc[[#This Row],[App]],Table2[],3,0),"open")</f>
        <v>ok</v>
      </c>
      <c r="C6432" s="185" t="s">
        <v>369</v>
      </c>
      <c r="D6432" t="s">
        <v>8793</v>
      </c>
      <c r="E6432" t="s">
        <v>8854</v>
      </c>
      <c r="F6432" s="186" t="s">
        <v>8854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1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9921</v>
      </c>
      <c r="M6432" s="178">
        <v>46065</v>
      </c>
      <c r="N6432" s="178"/>
      <c r="O6432" s="178"/>
      <c r="P6432" s="178" t="str">
        <f ca="1">IF(Proc[[#This Row],[DaysAgeing]]&gt;5,"yep","on track")</f>
        <v>yep</v>
      </c>
      <c r="Q6432" s="3">
        <f ca="1">IF(Proc[[#This Row],[DateClosed]]="",ABS(NETWORKDAYS(Proc[[#This Row],[DateOpened]],TODAY()))-1,ABS(NETWORKDAYS(Proc[[#This Row],[DateOpened]],Proc[[#This Row],[DateClosed]]))-1)</f>
        <v>15</v>
      </c>
      <c r="R6432" s="178" t="s">
        <v>489</v>
      </c>
      <c r="S6432" s="183"/>
    </row>
    <row r="6433" spans="1:19" hidden="1">
      <c r="A6433" s="184" t="s">
        <v>8725</v>
      </c>
      <c r="B6433" s="183" t="str">
        <f>IFERROR(VLOOKUP(Proc[[#This Row],[App]],Table2[],3,0),"open")</f>
        <v>ok</v>
      </c>
      <c r="C6433" s="185" t="s">
        <v>369</v>
      </c>
      <c r="D6433" t="s">
        <v>8794</v>
      </c>
      <c r="E6433" t="s">
        <v>8854</v>
      </c>
      <c r="F6433" s="186" t="s">
        <v>8854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1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9921</v>
      </c>
      <c r="M6433" s="178">
        <v>46065</v>
      </c>
      <c r="N6433" s="178"/>
      <c r="O6433" s="178"/>
      <c r="P6433" s="178" t="str">
        <f ca="1">IF(Proc[[#This Row],[DaysAgeing]]&gt;5,"yep","on track")</f>
        <v>yep</v>
      </c>
      <c r="Q6433" s="3">
        <f ca="1">IF(Proc[[#This Row],[DateClosed]]="",ABS(NETWORKDAYS(Proc[[#This Row],[DateOpened]],TODAY()))-1,ABS(NETWORKDAYS(Proc[[#This Row],[DateOpened]],Proc[[#This Row],[DateClosed]]))-1)</f>
        <v>15</v>
      </c>
      <c r="R6433" s="178" t="s">
        <v>489</v>
      </c>
      <c r="S6433" s="183"/>
    </row>
    <row r="6434" spans="1:19" hidden="1">
      <c r="A6434" s="184" t="s">
        <v>8725</v>
      </c>
      <c r="B6434" s="183" t="str">
        <f>IFERROR(VLOOKUP(Proc[[#This Row],[App]],Table2[],3,0),"open")</f>
        <v>ok</v>
      </c>
      <c r="C6434" s="184" t="s">
        <v>369</v>
      </c>
      <c r="D6434" t="s">
        <v>8795</v>
      </c>
      <c r="E6434" t="s">
        <v>8854</v>
      </c>
      <c r="F6434" s="183" t="s">
        <v>8854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9921</v>
      </c>
      <c r="M6434" s="178">
        <v>46065</v>
      </c>
      <c r="N6434" s="178"/>
      <c r="O6434" s="178"/>
      <c r="P6434" s="178" t="str">
        <f ca="1">IF(Proc[[#This Row],[DaysAgeing]]&gt;5,"yep","on track")</f>
        <v>yep</v>
      </c>
      <c r="Q6434" s="3">
        <f ca="1">IF(Proc[[#This Row],[DateClosed]]="",ABS(NETWORKDAYS(Proc[[#This Row],[DateOpened]],TODAY()))-1,ABS(NETWORKDAYS(Proc[[#This Row],[DateOpened]],Proc[[#This Row],[DateClosed]]))-1)</f>
        <v>15</v>
      </c>
      <c r="R6434" s="178" t="s">
        <v>489</v>
      </c>
      <c r="S6434" s="183"/>
    </row>
    <row r="6435" spans="1:19" hidden="1">
      <c r="A6435" s="184" t="s">
        <v>8725</v>
      </c>
      <c r="B6435" s="183" t="str">
        <f>IFERROR(VLOOKUP(Proc[[#This Row],[App]],Table2[],3,0),"open")</f>
        <v>ok</v>
      </c>
      <c r="C6435" s="184" t="s">
        <v>369</v>
      </c>
      <c r="D6435" t="s">
        <v>8796</v>
      </c>
      <c r="E6435" t="s">
        <v>8854</v>
      </c>
      <c r="F6435" s="183" t="s">
        <v>8854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9921</v>
      </c>
      <c r="M6435" s="178">
        <v>46065</v>
      </c>
      <c r="N6435" s="178"/>
      <c r="O6435" s="178"/>
      <c r="P6435" s="178" t="str">
        <f ca="1">IF(Proc[[#This Row],[DaysAgeing]]&gt;5,"yep","on track")</f>
        <v>yep</v>
      </c>
      <c r="Q6435" s="3">
        <f ca="1">IF(Proc[[#This Row],[DateClosed]]="",ABS(NETWORKDAYS(Proc[[#This Row],[DateOpened]],TODAY()))-1,ABS(NETWORKDAYS(Proc[[#This Row],[DateOpened]],Proc[[#This Row],[DateClosed]]))-1)</f>
        <v>15</v>
      </c>
      <c r="R6435" s="178" t="s">
        <v>489</v>
      </c>
      <c r="S6435" s="183"/>
    </row>
    <row r="6436" spans="1:19" hidden="1">
      <c r="A6436" s="184" t="s">
        <v>8725</v>
      </c>
      <c r="B6436" s="183" t="str">
        <f>IFERROR(VLOOKUP(Proc[[#This Row],[App]],Table2[],3,0),"open")</f>
        <v>ok</v>
      </c>
      <c r="C6436" s="184" t="s">
        <v>369</v>
      </c>
      <c r="D6436" t="s">
        <v>8797</v>
      </c>
      <c r="E6436" t="s">
        <v>8854</v>
      </c>
      <c r="F6436" s="183" t="s">
        <v>8854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9921</v>
      </c>
      <c r="M6436" s="178">
        <v>46065</v>
      </c>
      <c r="N6436" s="178"/>
      <c r="O6436" s="178"/>
      <c r="P6436" s="178" t="str">
        <f ca="1">IF(Proc[[#This Row],[DaysAgeing]]&gt;5,"yep","on track")</f>
        <v>yep</v>
      </c>
      <c r="Q6436" s="3">
        <f ca="1">IF(Proc[[#This Row],[DateClosed]]="",ABS(NETWORKDAYS(Proc[[#This Row],[DateOpened]],TODAY()))-1,ABS(NETWORKDAYS(Proc[[#This Row],[DateOpened]],Proc[[#This Row],[DateClosed]]))-1)</f>
        <v>15</v>
      </c>
      <c r="R6436" s="178" t="s">
        <v>489</v>
      </c>
      <c r="S6436" s="183"/>
    </row>
    <row r="6437" spans="1:19" hidden="1">
      <c r="A6437" s="184" t="s">
        <v>8725</v>
      </c>
      <c r="B6437" s="183" t="str">
        <f>IFERROR(VLOOKUP(Proc[[#This Row],[App]],Table2[],3,0),"open")</f>
        <v>ok</v>
      </c>
      <c r="C6437" s="184" t="s">
        <v>369</v>
      </c>
      <c r="D6437" t="s">
        <v>8798</v>
      </c>
      <c r="E6437" t="s">
        <v>8854</v>
      </c>
      <c r="F6437" s="183" t="s">
        <v>8854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9921</v>
      </c>
      <c r="M6437" s="178">
        <v>46065</v>
      </c>
      <c r="N6437" s="178"/>
      <c r="O6437" s="178"/>
      <c r="P6437" s="178" t="str">
        <f ca="1">IF(Proc[[#This Row],[DaysAgeing]]&gt;5,"yep","on track")</f>
        <v>yep</v>
      </c>
      <c r="Q6437" s="3">
        <f ca="1">IF(Proc[[#This Row],[DateClosed]]="",ABS(NETWORKDAYS(Proc[[#This Row],[DateOpened]],TODAY()))-1,ABS(NETWORKDAYS(Proc[[#This Row],[DateOpened]],Proc[[#This Row],[DateClosed]]))-1)</f>
        <v>15</v>
      </c>
      <c r="R6437" s="178" t="s">
        <v>489</v>
      </c>
      <c r="S6437" s="183"/>
    </row>
    <row r="6438" spans="1:19" hidden="1">
      <c r="A6438" s="184" t="s">
        <v>8725</v>
      </c>
      <c r="B6438" s="183" t="str">
        <f>IFERROR(VLOOKUP(Proc[[#This Row],[App]],Table2[],3,0),"open")</f>
        <v>ok</v>
      </c>
      <c r="C6438" s="184" t="s">
        <v>369</v>
      </c>
      <c r="D6438" t="s">
        <v>8799</v>
      </c>
      <c r="E6438" t="s">
        <v>8854</v>
      </c>
      <c r="F6438" s="183" t="s">
        <v>8854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9921</v>
      </c>
      <c r="M6438" s="178">
        <v>46065</v>
      </c>
      <c r="N6438" s="178"/>
      <c r="O6438" s="178"/>
      <c r="P6438" s="178" t="str">
        <f ca="1">IF(Proc[[#This Row],[DaysAgeing]]&gt;5,"yep","on track")</f>
        <v>yep</v>
      </c>
      <c r="Q6438" s="3">
        <f ca="1">IF(Proc[[#This Row],[DateClosed]]="",ABS(NETWORKDAYS(Proc[[#This Row],[DateOpened]],TODAY()))-1,ABS(NETWORKDAYS(Proc[[#This Row],[DateOpened]],Proc[[#This Row],[DateClosed]]))-1)</f>
        <v>15</v>
      </c>
      <c r="R6438" s="178" t="s">
        <v>489</v>
      </c>
      <c r="S6438" s="183"/>
    </row>
    <row r="6439" spans="1:19" hidden="1">
      <c r="A6439" s="184" t="s">
        <v>8725</v>
      </c>
      <c r="B6439" s="183" t="str">
        <f>IFERROR(VLOOKUP(Proc[[#This Row],[App]],Table2[],3,0),"open")</f>
        <v>ok</v>
      </c>
      <c r="C6439" s="184" t="s">
        <v>369</v>
      </c>
      <c r="D6439" t="s">
        <v>8800</v>
      </c>
      <c r="E6439" t="s">
        <v>8854</v>
      </c>
      <c r="F6439" s="183" t="s">
        <v>8854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9921</v>
      </c>
      <c r="M6439" s="178">
        <v>46065</v>
      </c>
      <c r="N6439" s="178"/>
      <c r="O6439" s="178"/>
      <c r="P6439" s="178" t="str">
        <f ca="1">IF(Proc[[#This Row],[DaysAgeing]]&gt;5,"yep","on track")</f>
        <v>yep</v>
      </c>
      <c r="Q6439" s="3">
        <f ca="1">IF(Proc[[#This Row],[DateClosed]]="",ABS(NETWORKDAYS(Proc[[#This Row],[DateOpened]],TODAY()))-1,ABS(NETWORKDAYS(Proc[[#This Row],[DateOpened]],Proc[[#This Row],[DateClosed]]))-1)</f>
        <v>15</v>
      </c>
      <c r="R6439" s="178" t="s">
        <v>489</v>
      </c>
      <c r="S6439" s="183"/>
    </row>
    <row r="6440" spans="1:19" hidden="1">
      <c r="A6440" s="184" t="s">
        <v>8725</v>
      </c>
      <c r="B6440" s="183" t="str">
        <f>IFERROR(VLOOKUP(Proc[[#This Row],[App]],Table2[],3,0),"open")</f>
        <v>ok</v>
      </c>
      <c r="C6440" s="184" t="s">
        <v>369</v>
      </c>
      <c r="D6440" t="s">
        <v>8801</v>
      </c>
      <c r="E6440" t="s">
        <v>8854</v>
      </c>
      <c r="F6440" s="183" t="s">
        <v>8854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9921</v>
      </c>
      <c r="M6440" s="178">
        <v>46065</v>
      </c>
      <c r="N6440" s="178"/>
      <c r="O6440" s="178"/>
      <c r="P6440" s="178" t="str">
        <f ca="1">IF(Proc[[#This Row],[DaysAgeing]]&gt;5,"yep","on track")</f>
        <v>yep</v>
      </c>
      <c r="Q6440" s="3">
        <f ca="1">IF(Proc[[#This Row],[DateClosed]]="",ABS(NETWORKDAYS(Proc[[#This Row],[DateOpened]],TODAY()))-1,ABS(NETWORKDAYS(Proc[[#This Row],[DateOpened]],Proc[[#This Row],[DateClosed]]))-1)</f>
        <v>15</v>
      </c>
      <c r="R6440" s="178" t="s">
        <v>489</v>
      </c>
      <c r="S6440" s="183"/>
    </row>
    <row r="6441" spans="1:19" hidden="1">
      <c r="A6441" s="184" t="s">
        <v>8725</v>
      </c>
      <c r="B6441" s="183" t="str">
        <f>IFERROR(VLOOKUP(Proc[[#This Row],[App]],Table2[],3,0),"open")</f>
        <v>ok</v>
      </c>
      <c r="C6441" s="184" t="s">
        <v>369</v>
      </c>
      <c r="D6441" t="s">
        <v>8802</v>
      </c>
      <c r="E6441" t="s">
        <v>8854</v>
      </c>
      <c r="F6441" s="183" t="s">
        <v>8854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9921</v>
      </c>
      <c r="M6441" s="178">
        <v>46065</v>
      </c>
      <c r="N6441" s="178"/>
      <c r="O6441" s="178"/>
      <c r="P6441" s="178" t="str">
        <f ca="1">IF(Proc[[#This Row],[DaysAgeing]]&gt;5,"yep","on track")</f>
        <v>yep</v>
      </c>
      <c r="Q6441" s="3">
        <f ca="1">IF(Proc[[#This Row],[DateClosed]]="",ABS(NETWORKDAYS(Proc[[#This Row],[DateOpened]],TODAY()))-1,ABS(NETWORKDAYS(Proc[[#This Row],[DateOpened]],Proc[[#This Row],[DateClosed]]))-1)</f>
        <v>15</v>
      </c>
      <c r="R6441" s="178" t="s">
        <v>489</v>
      </c>
      <c r="S6441" s="183"/>
    </row>
    <row r="6442" spans="1:19" hidden="1">
      <c r="A6442" s="184" t="s">
        <v>8725</v>
      </c>
      <c r="B6442" s="183" t="str">
        <f>IFERROR(VLOOKUP(Proc[[#This Row],[App]],Table2[],3,0),"open")</f>
        <v>ok</v>
      </c>
      <c r="C6442" s="184" t="s">
        <v>369</v>
      </c>
      <c r="D6442" t="s">
        <v>8803</v>
      </c>
      <c r="E6442" t="s">
        <v>8854</v>
      </c>
      <c r="F6442" s="183" t="s">
        <v>8854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9921</v>
      </c>
      <c r="M6442" s="178">
        <v>46065</v>
      </c>
      <c r="N6442" s="178"/>
      <c r="O6442" s="178"/>
      <c r="P6442" s="178" t="str">
        <f ca="1">IF(Proc[[#This Row],[DaysAgeing]]&gt;5,"yep","on track")</f>
        <v>yep</v>
      </c>
      <c r="Q6442" s="3">
        <f ca="1">IF(Proc[[#This Row],[DateClosed]]="",ABS(NETWORKDAYS(Proc[[#This Row],[DateOpened]],TODAY()))-1,ABS(NETWORKDAYS(Proc[[#This Row],[DateOpened]],Proc[[#This Row],[DateClosed]]))-1)</f>
        <v>15</v>
      </c>
      <c r="R6442" s="178" t="s">
        <v>489</v>
      </c>
      <c r="S6442" s="183"/>
    </row>
    <row r="6443" spans="1:19" hidden="1">
      <c r="A6443" s="184" t="s">
        <v>8725</v>
      </c>
      <c r="B6443" s="183" t="str">
        <f>IFERROR(VLOOKUP(Proc[[#This Row],[App]],Table2[],3,0),"open")</f>
        <v>ok</v>
      </c>
      <c r="C6443" s="184" t="s">
        <v>369</v>
      </c>
      <c r="D6443" t="s">
        <v>8804</v>
      </c>
      <c r="E6443" t="s">
        <v>8854</v>
      </c>
      <c r="F6443" s="183" t="s">
        <v>8854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9921</v>
      </c>
      <c r="M6443" s="178">
        <v>46065</v>
      </c>
      <c r="N6443" s="178"/>
      <c r="O6443" s="178"/>
      <c r="P6443" s="178" t="str">
        <f ca="1">IF(Proc[[#This Row],[DaysAgeing]]&gt;5,"yep","on track")</f>
        <v>yep</v>
      </c>
      <c r="Q6443" s="3">
        <f ca="1">IF(Proc[[#This Row],[DateClosed]]="",ABS(NETWORKDAYS(Proc[[#This Row],[DateOpened]],TODAY()))-1,ABS(NETWORKDAYS(Proc[[#This Row],[DateOpened]],Proc[[#This Row],[DateClosed]]))-1)</f>
        <v>15</v>
      </c>
      <c r="R6443" s="178" t="s">
        <v>489</v>
      </c>
      <c r="S6443" s="183"/>
    </row>
    <row r="6444" spans="1:19" hidden="1">
      <c r="A6444" s="184" t="s">
        <v>8725</v>
      </c>
      <c r="B6444" s="183" t="str">
        <f>IFERROR(VLOOKUP(Proc[[#This Row],[App]],Table2[],3,0),"open")</f>
        <v>ok</v>
      </c>
      <c r="C6444" s="184" t="s">
        <v>369</v>
      </c>
      <c r="D6444" t="s">
        <v>8805</v>
      </c>
      <c r="E6444" t="s">
        <v>8854</v>
      </c>
      <c r="F6444" s="183" t="s">
        <v>8854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9921</v>
      </c>
      <c r="M6444" s="178">
        <v>46065</v>
      </c>
      <c r="N6444" s="178"/>
      <c r="O6444" s="178"/>
      <c r="P6444" s="178" t="str">
        <f ca="1">IF(Proc[[#This Row],[DaysAgeing]]&gt;5,"yep","on track")</f>
        <v>yep</v>
      </c>
      <c r="Q6444" s="3">
        <f ca="1">IF(Proc[[#This Row],[DateClosed]]="",ABS(NETWORKDAYS(Proc[[#This Row],[DateOpened]],TODAY()))-1,ABS(NETWORKDAYS(Proc[[#This Row],[DateOpened]],Proc[[#This Row],[DateClosed]]))-1)</f>
        <v>15</v>
      </c>
      <c r="R6444" s="178" t="s">
        <v>489</v>
      </c>
      <c r="S6444" s="183"/>
    </row>
    <row r="6445" spans="1:19" hidden="1">
      <c r="A6445" s="184" t="s">
        <v>8725</v>
      </c>
      <c r="B6445" s="183" t="str">
        <f>IFERROR(VLOOKUP(Proc[[#This Row],[App]],Table2[],3,0),"open")</f>
        <v>ok</v>
      </c>
      <c r="C6445" s="185" t="s">
        <v>369</v>
      </c>
      <c r="D6445" t="s">
        <v>8806</v>
      </c>
      <c r="E6445" t="s">
        <v>8854</v>
      </c>
      <c r="F6445" s="186" t="s">
        <v>8854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1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9921</v>
      </c>
      <c r="M6445" s="178">
        <v>46065</v>
      </c>
      <c r="N6445" s="178"/>
      <c r="O6445" s="178"/>
      <c r="P6445" s="178" t="str">
        <f ca="1">IF(Proc[[#This Row],[DaysAgeing]]&gt;5,"yep","on track")</f>
        <v>yep</v>
      </c>
      <c r="Q6445" s="3">
        <f ca="1">IF(Proc[[#This Row],[DateClosed]]="",ABS(NETWORKDAYS(Proc[[#This Row],[DateOpened]],TODAY()))-1,ABS(NETWORKDAYS(Proc[[#This Row],[DateOpened]],Proc[[#This Row],[DateClosed]]))-1)</f>
        <v>15</v>
      </c>
      <c r="R6445" s="178" t="s">
        <v>489</v>
      </c>
      <c r="S6445" s="183"/>
    </row>
    <row r="6446" spans="1:19" hidden="1">
      <c r="A6446" s="184" t="s">
        <v>8725</v>
      </c>
      <c r="B6446" s="183" t="str">
        <f>IFERROR(VLOOKUP(Proc[[#This Row],[App]],Table2[],3,0),"open")</f>
        <v>ok</v>
      </c>
      <c r="C6446" s="185" t="s">
        <v>369</v>
      </c>
      <c r="D6446" t="s">
        <v>8807</v>
      </c>
      <c r="E6446" t="s">
        <v>8854</v>
      </c>
      <c r="F6446" s="186" t="s">
        <v>8854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1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9921</v>
      </c>
      <c r="M6446" s="178">
        <v>46065</v>
      </c>
      <c r="N6446" s="178"/>
      <c r="O6446" s="178"/>
      <c r="P6446" s="178" t="str">
        <f ca="1">IF(Proc[[#This Row],[DaysAgeing]]&gt;5,"yep","on track")</f>
        <v>yep</v>
      </c>
      <c r="Q6446" s="3">
        <f ca="1">IF(Proc[[#This Row],[DateClosed]]="",ABS(NETWORKDAYS(Proc[[#This Row],[DateOpened]],TODAY()))-1,ABS(NETWORKDAYS(Proc[[#This Row],[DateOpened]],Proc[[#This Row],[DateClosed]]))-1)</f>
        <v>15</v>
      </c>
      <c r="R6446" s="178" t="s">
        <v>489</v>
      </c>
      <c r="S6446" s="183"/>
    </row>
    <row r="6447" spans="1:19" hidden="1">
      <c r="A6447" s="184" t="s">
        <v>8725</v>
      </c>
      <c r="B6447" s="183" t="str">
        <f>IFERROR(VLOOKUP(Proc[[#This Row],[App]],Table2[],3,0),"open")</f>
        <v>ok</v>
      </c>
      <c r="C6447" s="185" t="s">
        <v>369</v>
      </c>
      <c r="D6447" t="s">
        <v>8808</v>
      </c>
      <c r="E6447" t="s">
        <v>8854</v>
      </c>
      <c r="F6447" s="186" t="s">
        <v>8854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1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9921</v>
      </c>
      <c r="M6447" s="178">
        <v>46065</v>
      </c>
      <c r="N6447" s="178"/>
      <c r="O6447" s="178"/>
      <c r="P6447" s="178" t="str">
        <f ca="1">IF(Proc[[#This Row],[DaysAgeing]]&gt;5,"yep","on track")</f>
        <v>yep</v>
      </c>
      <c r="Q6447" s="3">
        <f ca="1">IF(Proc[[#This Row],[DateClosed]]="",ABS(NETWORKDAYS(Proc[[#This Row],[DateOpened]],TODAY()))-1,ABS(NETWORKDAYS(Proc[[#This Row],[DateOpened]],Proc[[#This Row],[DateClosed]]))-1)</f>
        <v>15</v>
      </c>
      <c r="R6447" s="178" t="s">
        <v>489</v>
      </c>
      <c r="S6447" s="183"/>
    </row>
    <row r="6448" spans="1:19" hidden="1">
      <c r="A6448" s="184" t="s">
        <v>8725</v>
      </c>
      <c r="B6448" s="183" t="str">
        <f>IFERROR(VLOOKUP(Proc[[#This Row],[App]],Table2[],3,0),"open")</f>
        <v>ok</v>
      </c>
      <c r="C6448" s="184" t="s">
        <v>369</v>
      </c>
      <c r="D6448" t="s">
        <v>8809</v>
      </c>
      <c r="E6448" t="s">
        <v>8854</v>
      </c>
      <c r="F6448" s="183" t="s">
        <v>8854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9921</v>
      </c>
      <c r="M6448" s="178">
        <v>46065</v>
      </c>
      <c r="N6448" s="178"/>
      <c r="O6448" s="178"/>
      <c r="P6448" s="178" t="str">
        <f ca="1">IF(Proc[[#This Row],[DaysAgeing]]&gt;5,"yep","on track")</f>
        <v>yep</v>
      </c>
      <c r="Q6448" s="3">
        <f ca="1">IF(Proc[[#This Row],[DateClosed]]="",ABS(NETWORKDAYS(Proc[[#This Row],[DateOpened]],TODAY()))-1,ABS(NETWORKDAYS(Proc[[#This Row],[DateOpened]],Proc[[#This Row],[DateClosed]]))-1)</f>
        <v>15</v>
      </c>
      <c r="R6448" s="178" t="s">
        <v>489</v>
      </c>
      <c r="S6448" s="183"/>
    </row>
    <row r="6449" spans="1:19" hidden="1">
      <c r="A6449" s="184" t="s">
        <v>8725</v>
      </c>
      <c r="B6449" s="183" t="str">
        <f>IFERROR(VLOOKUP(Proc[[#This Row],[App]],Table2[],3,0),"open")</f>
        <v>ok</v>
      </c>
      <c r="C6449" s="184" t="s">
        <v>369</v>
      </c>
      <c r="D6449" t="s">
        <v>8810</v>
      </c>
      <c r="E6449" t="s">
        <v>8854</v>
      </c>
      <c r="F6449" s="183" t="s">
        <v>8854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9921</v>
      </c>
      <c r="M6449" s="178">
        <v>46065</v>
      </c>
      <c r="N6449" s="178"/>
      <c r="O6449" s="178"/>
      <c r="P6449" s="178" t="str">
        <f ca="1">IF(Proc[[#This Row],[DaysAgeing]]&gt;5,"yep","on track")</f>
        <v>yep</v>
      </c>
      <c r="Q6449" s="3">
        <f ca="1">IF(Proc[[#This Row],[DateClosed]]="",ABS(NETWORKDAYS(Proc[[#This Row],[DateOpened]],TODAY()))-1,ABS(NETWORKDAYS(Proc[[#This Row],[DateOpened]],Proc[[#This Row],[DateClosed]]))-1)</f>
        <v>15</v>
      </c>
      <c r="R6449" s="178" t="s">
        <v>489</v>
      </c>
      <c r="S6449" s="183"/>
    </row>
    <row r="6450" spans="1:19" hidden="1">
      <c r="A6450" s="184" t="s">
        <v>8725</v>
      </c>
      <c r="B6450" s="183" t="str">
        <f>IFERROR(VLOOKUP(Proc[[#This Row],[App]],Table2[],3,0),"open")</f>
        <v>ok</v>
      </c>
      <c r="C6450" s="185" t="s">
        <v>369</v>
      </c>
      <c r="D6450" t="s">
        <v>8811</v>
      </c>
      <c r="E6450" t="s">
        <v>8854</v>
      </c>
      <c r="F6450" s="186" t="s">
        <v>8854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1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9921</v>
      </c>
      <c r="M6450" s="178">
        <v>46065</v>
      </c>
      <c r="N6450" s="178"/>
      <c r="O6450" s="178"/>
      <c r="P6450" s="178" t="str">
        <f ca="1">IF(Proc[[#This Row],[DaysAgeing]]&gt;5,"yep","on track")</f>
        <v>yep</v>
      </c>
      <c r="Q6450" s="3">
        <f ca="1">IF(Proc[[#This Row],[DateClosed]]="",ABS(NETWORKDAYS(Proc[[#This Row],[DateOpened]],TODAY()))-1,ABS(NETWORKDAYS(Proc[[#This Row],[DateOpened]],Proc[[#This Row],[DateClosed]]))-1)</f>
        <v>15</v>
      </c>
      <c r="R6450" s="178" t="s">
        <v>489</v>
      </c>
      <c r="S6450" s="183"/>
    </row>
    <row r="6451" spans="1:19" hidden="1">
      <c r="A6451" s="184" t="s">
        <v>8725</v>
      </c>
      <c r="B6451" s="183" t="str">
        <f>IFERROR(VLOOKUP(Proc[[#This Row],[App]],Table2[],3,0),"open")</f>
        <v>ok</v>
      </c>
      <c r="C6451" s="185" t="s">
        <v>369</v>
      </c>
      <c r="D6451" t="s">
        <v>8812</v>
      </c>
      <c r="E6451" t="s">
        <v>8854</v>
      </c>
      <c r="F6451" s="186" t="s">
        <v>8854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1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9921</v>
      </c>
      <c r="M6451" s="178">
        <v>46065</v>
      </c>
      <c r="N6451" s="178"/>
      <c r="O6451" s="178"/>
      <c r="P6451" s="178" t="str">
        <f ca="1">IF(Proc[[#This Row],[DaysAgeing]]&gt;5,"yep","on track")</f>
        <v>yep</v>
      </c>
      <c r="Q6451" s="3">
        <f ca="1">IF(Proc[[#This Row],[DateClosed]]="",ABS(NETWORKDAYS(Proc[[#This Row],[DateOpened]],TODAY()))-1,ABS(NETWORKDAYS(Proc[[#This Row],[DateOpened]],Proc[[#This Row],[DateClosed]]))-1)</f>
        <v>15</v>
      </c>
      <c r="R6451" s="178" t="s">
        <v>489</v>
      </c>
      <c r="S6451" s="183"/>
    </row>
    <row r="6452" spans="1:19" hidden="1">
      <c r="A6452" s="184" t="s">
        <v>8725</v>
      </c>
      <c r="B6452" s="183" t="str">
        <f>IFERROR(VLOOKUP(Proc[[#This Row],[App]],Table2[],3,0),"open")</f>
        <v>ok</v>
      </c>
      <c r="C6452" s="185" t="s">
        <v>369</v>
      </c>
      <c r="D6452" t="s">
        <v>8813</v>
      </c>
      <c r="E6452" t="s">
        <v>8854</v>
      </c>
      <c r="F6452" s="186" t="s">
        <v>8854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1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9921</v>
      </c>
      <c r="M6452" s="178">
        <v>46065</v>
      </c>
      <c r="N6452" s="178"/>
      <c r="O6452" s="178"/>
      <c r="P6452" s="178" t="str">
        <f ca="1">IF(Proc[[#This Row],[DaysAgeing]]&gt;5,"yep","on track")</f>
        <v>yep</v>
      </c>
      <c r="Q6452" s="3">
        <f ca="1">IF(Proc[[#This Row],[DateClosed]]="",ABS(NETWORKDAYS(Proc[[#This Row],[DateOpened]],TODAY()))-1,ABS(NETWORKDAYS(Proc[[#This Row],[DateOpened]],Proc[[#This Row],[DateClosed]]))-1)</f>
        <v>15</v>
      </c>
      <c r="R6452" s="178" t="s">
        <v>489</v>
      </c>
      <c r="S6452" s="183"/>
    </row>
    <row r="6453" spans="1:19" hidden="1">
      <c r="A6453" s="184" t="s">
        <v>8725</v>
      </c>
      <c r="B6453" s="183" t="str">
        <f>IFERROR(VLOOKUP(Proc[[#This Row],[App]],Table2[],3,0),"open")</f>
        <v>ok</v>
      </c>
      <c r="C6453" s="184" t="s">
        <v>369</v>
      </c>
      <c r="D6453" t="s">
        <v>8814</v>
      </c>
      <c r="E6453" t="s">
        <v>8854</v>
      </c>
      <c r="F6453" s="183" t="s">
        <v>8854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9921</v>
      </c>
      <c r="M6453" s="178">
        <v>46065</v>
      </c>
      <c r="N6453" s="178"/>
      <c r="O6453" s="178"/>
      <c r="P6453" s="178" t="str">
        <f ca="1">IF(Proc[[#This Row],[DaysAgeing]]&gt;5,"yep","on track")</f>
        <v>yep</v>
      </c>
      <c r="Q6453" s="3">
        <f ca="1">IF(Proc[[#This Row],[DateClosed]]="",ABS(NETWORKDAYS(Proc[[#This Row],[DateOpened]],TODAY()))-1,ABS(NETWORKDAYS(Proc[[#This Row],[DateOpened]],Proc[[#This Row],[DateClosed]]))-1)</f>
        <v>15</v>
      </c>
      <c r="R6453" s="178" t="s">
        <v>489</v>
      </c>
      <c r="S6453" s="183"/>
    </row>
    <row r="6454" spans="1:19" hidden="1">
      <c r="A6454" s="184" t="s">
        <v>8725</v>
      </c>
      <c r="B6454" s="183" t="str">
        <f>IFERROR(VLOOKUP(Proc[[#This Row],[App]],Table2[],3,0),"open")</f>
        <v>ok</v>
      </c>
      <c r="C6454" s="184" t="s">
        <v>369</v>
      </c>
      <c r="D6454" t="s">
        <v>8815</v>
      </c>
      <c r="E6454" t="s">
        <v>8854</v>
      </c>
      <c r="F6454" s="183" t="s">
        <v>8854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9921</v>
      </c>
      <c r="M6454" s="178">
        <v>46065</v>
      </c>
      <c r="N6454" s="178"/>
      <c r="O6454" s="178"/>
      <c r="P6454" s="178" t="str">
        <f ca="1">IF(Proc[[#This Row],[DaysAgeing]]&gt;5,"yep","on track")</f>
        <v>yep</v>
      </c>
      <c r="Q6454" s="3">
        <f ca="1">IF(Proc[[#This Row],[DateClosed]]="",ABS(NETWORKDAYS(Proc[[#This Row],[DateOpened]],TODAY()))-1,ABS(NETWORKDAYS(Proc[[#This Row],[DateOpened]],Proc[[#This Row],[DateClosed]]))-1)</f>
        <v>15</v>
      </c>
      <c r="R6454" s="178" t="s">
        <v>489</v>
      </c>
      <c r="S6454" s="183"/>
    </row>
    <row r="6455" spans="1:19" hidden="1">
      <c r="A6455" s="184" t="s">
        <v>8725</v>
      </c>
      <c r="B6455" s="183" t="str">
        <f>IFERROR(VLOOKUP(Proc[[#This Row],[App]],Table2[],3,0),"open")</f>
        <v>ok</v>
      </c>
      <c r="C6455" s="184" t="s">
        <v>369</v>
      </c>
      <c r="D6455" t="s">
        <v>8816</v>
      </c>
      <c r="E6455" t="s">
        <v>8854</v>
      </c>
      <c r="F6455" s="183" t="s">
        <v>8854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9921</v>
      </c>
      <c r="M6455" s="178">
        <v>46065</v>
      </c>
      <c r="N6455" s="178"/>
      <c r="O6455" s="178"/>
      <c r="P6455" s="178" t="str">
        <f ca="1">IF(Proc[[#This Row],[DaysAgeing]]&gt;5,"yep","on track")</f>
        <v>yep</v>
      </c>
      <c r="Q6455" s="3">
        <f ca="1">IF(Proc[[#This Row],[DateClosed]]="",ABS(NETWORKDAYS(Proc[[#This Row],[DateOpened]],TODAY()))-1,ABS(NETWORKDAYS(Proc[[#This Row],[DateOpened]],Proc[[#This Row],[DateClosed]]))-1)</f>
        <v>15</v>
      </c>
      <c r="R6455" s="178" t="s">
        <v>489</v>
      </c>
      <c r="S6455" s="183"/>
    </row>
    <row r="6456" spans="1:19" hidden="1">
      <c r="A6456" s="184" t="s">
        <v>8725</v>
      </c>
      <c r="B6456" s="183" t="str">
        <f>IFERROR(VLOOKUP(Proc[[#This Row],[App]],Table2[],3,0),"open")</f>
        <v>ok</v>
      </c>
      <c r="C6456" s="184" t="s">
        <v>369</v>
      </c>
      <c r="D6456" t="s">
        <v>8817</v>
      </c>
      <c r="E6456" t="s">
        <v>8856</v>
      </c>
      <c r="F6456" s="183" t="s">
        <v>8856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9921</v>
      </c>
      <c r="M6456" s="178">
        <v>46065</v>
      </c>
      <c r="N6456" s="178"/>
      <c r="O6456" s="178"/>
      <c r="P6456" s="178" t="str">
        <f ca="1">IF(Proc[[#This Row],[DaysAgeing]]&gt;5,"yep","on track")</f>
        <v>yep</v>
      </c>
      <c r="Q6456" s="3">
        <f ca="1">IF(Proc[[#This Row],[DateClosed]]="",ABS(NETWORKDAYS(Proc[[#This Row],[DateOpened]],TODAY()))-1,ABS(NETWORKDAYS(Proc[[#This Row],[DateOpened]],Proc[[#This Row],[DateClosed]]))-1)</f>
        <v>15</v>
      </c>
      <c r="R6456" s="178" t="s">
        <v>489</v>
      </c>
      <c r="S6456" s="183"/>
    </row>
    <row r="6457" spans="1:19" hidden="1">
      <c r="A6457" s="184" t="s">
        <v>8725</v>
      </c>
      <c r="B6457" s="183" t="str">
        <f>IFERROR(VLOOKUP(Proc[[#This Row],[App]],Table2[],3,0),"open")</f>
        <v>ok</v>
      </c>
      <c r="C6457" s="184" t="s">
        <v>369</v>
      </c>
      <c r="D6457" t="s">
        <v>8818</v>
      </c>
      <c r="E6457" t="s">
        <v>8857</v>
      </c>
      <c r="F6457" s="183" t="s">
        <v>8857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9921</v>
      </c>
      <c r="M6457" s="178">
        <v>46065</v>
      </c>
      <c r="N6457" s="178"/>
      <c r="O6457" s="178"/>
      <c r="P6457" s="178" t="str">
        <f ca="1">IF(Proc[[#This Row],[DaysAgeing]]&gt;5,"yep","on track")</f>
        <v>yep</v>
      </c>
      <c r="Q6457" s="3">
        <f ca="1">IF(Proc[[#This Row],[DateClosed]]="",ABS(NETWORKDAYS(Proc[[#This Row],[DateOpened]],TODAY()))-1,ABS(NETWORKDAYS(Proc[[#This Row],[DateOpened]],Proc[[#This Row],[DateClosed]]))-1)</f>
        <v>15</v>
      </c>
      <c r="R6457" s="178" t="s">
        <v>489</v>
      </c>
      <c r="S6457" s="183"/>
    </row>
    <row r="6458" spans="1:19" hidden="1">
      <c r="A6458" s="184" t="s">
        <v>8725</v>
      </c>
      <c r="B6458" s="183" t="str">
        <f>IFERROR(VLOOKUP(Proc[[#This Row],[App]],Table2[],3,0),"open")</f>
        <v>ok</v>
      </c>
      <c r="C6458" s="184" t="s">
        <v>369</v>
      </c>
      <c r="D6458" t="s">
        <v>8819</v>
      </c>
      <c r="E6458" t="s">
        <v>8858</v>
      </c>
      <c r="F6458" s="183" t="s">
        <v>8858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9921</v>
      </c>
      <c r="M6458" s="178">
        <v>46065</v>
      </c>
      <c r="N6458" s="178"/>
      <c r="O6458" s="178"/>
      <c r="P6458" s="178" t="str">
        <f ca="1">IF(Proc[[#This Row],[DaysAgeing]]&gt;5,"yep","on track")</f>
        <v>yep</v>
      </c>
      <c r="Q6458" s="3">
        <f ca="1">IF(Proc[[#This Row],[DateClosed]]="",ABS(NETWORKDAYS(Proc[[#This Row],[DateOpened]],TODAY()))-1,ABS(NETWORKDAYS(Proc[[#This Row],[DateOpened]],Proc[[#This Row],[DateClosed]]))-1)</f>
        <v>15</v>
      </c>
      <c r="R6458" s="178" t="s">
        <v>489</v>
      </c>
      <c r="S6458" s="183"/>
    </row>
    <row r="6459" spans="1:19" hidden="1">
      <c r="A6459" s="184" t="s">
        <v>8725</v>
      </c>
      <c r="B6459" s="183" t="str">
        <f>IFERROR(VLOOKUP(Proc[[#This Row],[App]],Table2[],3,0),"open")</f>
        <v>ok</v>
      </c>
      <c r="C6459" s="185" t="s">
        <v>369</v>
      </c>
      <c r="D6459" t="s">
        <v>8820</v>
      </c>
      <c r="E6459" t="s">
        <v>2660</v>
      </c>
      <c r="F6459" s="186" t="s">
        <v>2660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1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9921</v>
      </c>
      <c r="M6459" s="178">
        <v>46065</v>
      </c>
      <c r="N6459" s="178"/>
      <c r="O6459" s="178"/>
      <c r="P6459" s="178" t="str">
        <f ca="1">IF(Proc[[#This Row],[DaysAgeing]]&gt;5,"yep","on track")</f>
        <v>yep</v>
      </c>
      <c r="Q6459" s="3">
        <f ca="1">IF(Proc[[#This Row],[DateClosed]]="",ABS(NETWORKDAYS(Proc[[#This Row],[DateOpened]],TODAY()))-1,ABS(NETWORKDAYS(Proc[[#This Row],[DateOpened]],Proc[[#This Row],[DateClosed]]))-1)</f>
        <v>15</v>
      </c>
      <c r="R6459" s="178" t="s">
        <v>489</v>
      </c>
      <c r="S6459" s="183"/>
    </row>
    <row r="6460" spans="1:19" hidden="1">
      <c r="A6460" s="184" t="s">
        <v>8725</v>
      </c>
      <c r="B6460" s="183" t="str">
        <f>IFERROR(VLOOKUP(Proc[[#This Row],[App]],Table2[],3,0),"open")</f>
        <v>ok</v>
      </c>
      <c r="C6460" s="184" t="s">
        <v>369</v>
      </c>
      <c r="D6460" t="s">
        <v>8821</v>
      </c>
      <c r="E6460" t="s">
        <v>8854</v>
      </c>
      <c r="F6460" s="183" t="s">
        <v>8854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9921</v>
      </c>
      <c r="M6460" s="178">
        <v>46065</v>
      </c>
      <c r="N6460" s="178"/>
      <c r="O6460" s="178"/>
      <c r="P6460" s="178" t="str">
        <f ca="1">IF(Proc[[#This Row],[DaysAgeing]]&gt;5,"yep","on track")</f>
        <v>yep</v>
      </c>
      <c r="Q6460" s="3">
        <f ca="1">IF(Proc[[#This Row],[DateClosed]]="",ABS(NETWORKDAYS(Proc[[#This Row],[DateOpened]],TODAY()))-1,ABS(NETWORKDAYS(Proc[[#This Row],[DateOpened]],Proc[[#This Row],[DateClosed]]))-1)</f>
        <v>15</v>
      </c>
      <c r="R6460" s="178" t="s">
        <v>489</v>
      </c>
      <c r="S6460" s="183"/>
    </row>
    <row r="6461" spans="1:19" hidden="1">
      <c r="A6461" s="184" t="s">
        <v>8725</v>
      </c>
      <c r="B6461" s="183" t="str">
        <f>IFERROR(VLOOKUP(Proc[[#This Row],[App]],Table2[],3,0),"open")</f>
        <v>ok</v>
      </c>
      <c r="C6461" s="184" t="s">
        <v>369</v>
      </c>
      <c r="D6461" t="s">
        <v>8822</v>
      </c>
      <c r="E6461" t="s">
        <v>8859</v>
      </c>
      <c r="F6461" s="183" t="s">
        <v>8859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9921</v>
      </c>
      <c r="M6461" s="178">
        <v>46065</v>
      </c>
      <c r="N6461" s="178"/>
      <c r="O6461" s="178"/>
      <c r="P6461" s="178" t="str">
        <f ca="1">IF(Proc[[#This Row],[DaysAgeing]]&gt;5,"yep","on track")</f>
        <v>yep</v>
      </c>
      <c r="Q6461" s="3">
        <f ca="1">IF(Proc[[#This Row],[DateClosed]]="",ABS(NETWORKDAYS(Proc[[#This Row],[DateOpened]],TODAY()))-1,ABS(NETWORKDAYS(Proc[[#This Row],[DateOpened]],Proc[[#This Row],[DateClosed]]))-1)</f>
        <v>15</v>
      </c>
      <c r="R6461" s="178" t="s">
        <v>489</v>
      </c>
      <c r="S6461" s="183"/>
    </row>
    <row r="6462" spans="1:19" hidden="1">
      <c r="A6462" s="184" t="s">
        <v>8725</v>
      </c>
      <c r="B6462" s="183" t="str">
        <f>IFERROR(VLOOKUP(Proc[[#This Row],[App]],Table2[],3,0),"open")</f>
        <v>ok</v>
      </c>
      <c r="C6462" s="184" t="s">
        <v>369</v>
      </c>
      <c r="D6462" t="s">
        <v>8823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9921</v>
      </c>
      <c r="M6462" s="178">
        <v>46065</v>
      </c>
      <c r="N6462" s="178"/>
      <c r="O6462" s="178"/>
      <c r="P6462" s="178" t="str">
        <f ca="1">IF(Proc[[#This Row],[DaysAgeing]]&gt;5,"yep","on track")</f>
        <v>yep</v>
      </c>
      <c r="Q6462" s="3">
        <f ca="1">IF(Proc[[#This Row],[DateClosed]]="",ABS(NETWORKDAYS(Proc[[#This Row],[DateOpened]],TODAY()))-1,ABS(NETWORKDAYS(Proc[[#This Row],[DateOpened]],Proc[[#This Row],[DateClosed]]))-1)</f>
        <v>15</v>
      </c>
      <c r="R6462" s="178" t="s">
        <v>489</v>
      </c>
      <c r="S6462" s="183"/>
    </row>
    <row r="6463" spans="1:19" hidden="1">
      <c r="A6463" s="184" t="s">
        <v>8725</v>
      </c>
      <c r="B6463" s="183" t="str">
        <f>IFERROR(VLOOKUP(Proc[[#This Row],[App]],Table2[],3,0),"open")</f>
        <v>ok</v>
      </c>
      <c r="C6463" s="184" t="s">
        <v>369</v>
      </c>
      <c r="D6463" t="s">
        <v>8824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9921</v>
      </c>
      <c r="M6463" s="178">
        <v>46065</v>
      </c>
      <c r="N6463" s="178"/>
      <c r="O6463" s="178"/>
      <c r="P6463" s="178" t="str">
        <f ca="1">IF(Proc[[#This Row],[DaysAgeing]]&gt;5,"yep","on track")</f>
        <v>yep</v>
      </c>
      <c r="Q6463" s="3">
        <f ca="1">IF(Proc[[#This Row],[DateClosed]]="",ABS(NETWORKDAYS(Proc[[#This Row],[DateOpened]],TODAY()))-1,ABS(NETWORKDAYS(Proc[[#This Row],[DateOpened]],Proc[[#This Row],[DateClosed]]))-1)</f>
        <v>15</v>
      </c>
      <c r="R6463" s="178" t="s">
        <v>489</v>
      </c>
      <c r="S6463" s="183"/>
    </row>
    <row r="6464" spans="1:19" hidden="1">
      <c r="A6464" s="184" t="s">
        <v>8725</v>
      </c>
      <c r="B6464" s="183" t="str">
        <f>IFERROR(VLOOKUP(Proc[[#This Row],[App]],Table2[],3,0),"open")</f>
        <v>ok</v>
      </c>
      <c r="C6464" s="185" t="s">
        <v>369</v>
      </c>
      <c r="D6464" t="s">
        <v>8825</v>
      </c>
      <c r="E6464" t="s">
        <v>3517</v>
      </c>
      <c r="F6464" s="186" t="s">
        <v>3517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1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9921</v>
      </c>
      <c r="M6464" s="178">
        <v>46065</v>
      </c>
      <c r="N6464" s="178"/>
      <c r="O6464" s="178"/>
      <c r="P6464" s="178" t="str">
        <f ca="1">IF(Proc[[#This Row],[DaysAgeing]]&gt;5,"yep","on track")</f>
        <v>yep</v>
      </c>
      <c r="Q6464" s="3">
        <f ca="1">IF(Proc[[#This Row],[DateClosed]]="",ABS(NETWORKDAYS(Proc[[#This Row],[DateOpened]],TODAY()))-1,ABS(NETWORKDAYS(Proc[[#This Row],[DateOpened]],Proc[[#This Row],[DateClosed]]))-1)</f>
        <v>15</v>
      </c>
      <c r="R6464" s="178" t="s">
        <v>489</v>
      </c>
      <c r="S6464" s="183"/>
    </row>
    <row r="6465" spans="1:19" hidden="1">
      <c r="A6465" s="184" t="s">
        <v>8725</v>
      </c>
      <c r="B6465" s="183" t="str">
        <f>IFERROR(VLOOKUP(Proc[[#This Row],[App]],Table2[],3,0),"open")</f>
        <v>ok</v>
      </c>
      <c r="C6465" s="184" t="s">
        <v>369</v>
      </c>
      <c r="D6465" t="s">
        <v>8826</v>
      </c>
      <c r="E6465" t="s">
        <v>8856</v>
      </c>
      <c r="F6465" s="183" t="s">
        <v>8856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9921</v>
      </c>
      <c r="M6465" s="178">
        <v>46065</v>
      </c>
      <c r="N6465" s="178"/>
      <c r="O6465" s="178"/>
      <c r="P6465" s="178" t="str">
        <f ca="1">IF(Proc[[#This Row],[DaysAgeing]]&gt;5,"yep","on track")</f>
        <v>yep</v>
      </c>
      <c r="Q6465" s="3">
        <f ca="1">IF(Proc[[#This Row],[DateClosed]]="",ABS(NETWORKDAYS(Proc[[#This Row],[DateOpened]],TODAY()))-1,ABS(NETWORKDAYS(Proc[[#This Row],[DateOpened]],Proc[[#This Row],[DateClosed]]))-1)</f>
        <v>15</v>
      </c>
      <c r="R6465" s="178" t="s">
        <v>489</v>
      </c>
      <c r="S6465" s="183"/>
    </row>
    <row r="6466" spans="1:19" hidden="1">
      <c r="A6466" s="184" t="s">
        <v>8725</v>
      </c>
      <c r="B6466" s="183" t="str">
        <f>IFERROR(VLOOKUP(Proc[[#This Row],[App]],Table2[],3,0),"open")</f>
        <v>ok</v>
      </c>
      <c r="C6466" s="184" t="s">
        <v>369</v>
      </c>
      <c r="D6466" t="s">
        <v>8827</v>
      </c>
      <c r="E6466" t="s">
        <v>8860</v>
      </c>
      <c r="F6466" s="183" t="s">
        <v>8860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9921</v>
      </c>
      <c r="M6466" s="178">
        <v>46065</v>
      </c>
      <c r="N6466" s="178"/>
      <c r="O6466" s="178"/>
      <c r="P6466" s="178" t="str">
        <f ca="1">IF(Proc[[#This Row],[DaysAgeing]]&gt;5,"yep","on track")</f>
        <v>yep</v>
      </c>
      <c r="Q6466" s="3">
        <f ca="1">IF(Proc[[#This Row],[DateClosed]]="",ABS(NETWORKDAYS(Proc[[#This Row],[DateOpened]],TODAY()))-1,ABS(NETWORKDAYS(Proc[[#This Row],[DateOpened]],Proc[[#This Row],[DateClosed]]))-1)</f>
        <v>15</v>
      </c>
      <c r="R6466" s="178" t="s">
        <v>489</v>
      </c>
      <c r="S6466" s="183"/>
    </row>
    <row r="6467" spans="1:19" hidden="1">
      <c r="A6467" s="184" t="s">
        <v>8725</v>
      </c>
      <c r="B6467" s="183" t="str">
        <f>IFERROR(VLOOKUP(Proc[[#This Row],[App]],Table2[],3,0),"open")</f>
        <v>ok</v>
      </c>
      <c r="C6467" s="184" t="s">
        <v>369</v>
      </c>
      <c r="D6467" t="s">
        <v>8828</v>
      </c>
      <c r="E6467" t="s">
        <v>8857</v>
      </c>
      <c r="F6467" s="183" t="s">
        <v>8857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9921</v>
      </c>
      <c r="M6467" s="178">
        <v>46065</v>
      </c>
      <c r="N6467" s="178"/>
      <c r="O6467" s="178"/>
      <c r="P6467" s="178" t="str">
        <f ca="1">IF(Proc[[#This Row],[DaysAgeing]]&gt;5,"yep","on track")</f>
        <v>yep</v>
      </c>
      <c r="Q6467" s="3">
        <f ca="1">IF(Proc[[#This Row],[DateClosed]]="",ABS(NETWORKDAYS(Proc[[#This Row],[DateOpened]],TODAY()))-1,ABS(NETWORKDAYS(Proc[[#This Row],[DateOpened]],Proc[[#This Row],[DateClosed]]))-1)</f>
        <v>15</v>
      </c>
      <c r="R6467" s="178" t="s">
        <v>489</v>
      </c>
      <c r="S6467" s="183"/>
    </row>
    <row r="6468" spans="1:19" hidden="1">
      <c r="A6468" s="184" t="s">
        <v>8725</v>
      </c>
      <c r="B6468" s="183" t="str">
        <f>IFERROR(VLOOKUP(Proc[[#This Row],[App]],Table2[],3,0),"open")</f>
        <v>ok</v>
      </c>
      <c r="C6468" s="184" t="s">
        <v>369</v>
      </c>
      <c r="D6468" t="s">
        <v>8829</v>
      </c>
      <c r="E6468" t="s">
        <v>8856</v>
      </c>
      <c r="F6468" s="183" t="s">
        <v>8856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9921</v>
      </c>
      <c r="M6468" s="178">
        <v>46065</v>
      </c>
      <c r="N6468" s="178"/>
      <c r="O6468" s="178"/>
      <c r="P6468" s="178" t="str">
        <f ca="1">IF(Proc[[#This Row],[DaysAgeing]]&gt;5,"yep","on track")</f>
        <v>yep</v>
      </c>
      <c r="Q6468" s="3">
        <f ca="1">IF(Proc[[#This Row],[DateClosed]]="",ABS(NETWORKDAYS(Proc[[#This Row],[DateOpened]],TODAY()))-1,ABS(NETWORKDAYS(Proc[[#This Row],[DateOpened]],Proc[[#This Row],[DateClosed]]))-1)</f>
        <v>15</v>
      </c>
      <c r="R6468" s="178" t="s">
        <v>489</v>
      </c>
      <c r="S6468" s="183"/>
    </row>
    <row r="6469" spans="1:19" hidden="1">
      <c r="A6469" s="184" t="s">
        <v>8725</v>
      </c>
      <c r="B6469" s="183" t="str">
        <f>IFERROR(VLOOKUP(Proc[[#This Row],[App]],Table2[],3,0),"open")</f>
        <v>ok</v>
      </c>
      <c r="C6469" s="184" t="s">
        <v>369</v>
      </c>
      <c r="D6469" t="s">
        <v>8830</v>
      </c>
      <c r="E6469" t="s">
        <v>8861</v>
      </c>
      <c r="F6469" s="183" t="s">
        <v>8861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9921</v>
      </c>
      <c r="M6469" s="178">
        <v>46065</v>
      </c>
      <c r="N6469" s="178"/>
      <c r="O6469" s="178"/>
      <c r="P6469" s="178" t="str">
        <f ca="1">IF(Proc[[#This Row],[DaysAgeing]]&gt;5,"yep","on track")</f>
        <v>yep</v>
      </c>
      <c r="Q6469" s="3">
        <f ca="1">IF(Proc[[#This Row],[DateClosed]]="",ABS(NETWORKDAYS(Proc[[#This Row],[DateOpened]],TODAY()))-1,ABS(NETWORKDAYS(Proc[[#This Row],[DateOpened]],Proc[[#This Row],[DateClosed]]))-1)</f>
        <v>15</v>
      </c>
      <c r="R6469" s="178" t="s">
        <v>489</v>
      </c>
      <c r="S6469" s="183"/>
    </row>
    <row r="6470" spans="1:19" hidden="1">
      <c r="A6470" s="184" t="s">
        <v>8725</v>
      </c>
      <c r="B6470" s="183" t="str">
        <f>IFERROR(VLOOKUP(Proc[[#This Row],[App]],Table2[],3,0),"open")</f>
        <v>ok</v>
      </c>
      <c r="C6470" s="184" t="s">
        <v>369</v>
      </c>
      <c r="D6470" t="s">
        <v>8831</v>
      </c>
      <c r="E6470" t="s">
        <v>8861</v>
      </c>
      <c r="F6470" s="183" t="s">
        <v>8861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9921</v>
      </c>
      <c r="M6470" s="178">
        <v>46065</v>
      </c>
      <c r="N6470" s="178"/>
      <c r="O6470" s="178"/>
      <c r="P6470" s="178" t="str">
        <f ca="1">IF(Proc[[#This Row],[DaysAgeing]]&gt;5,"yep","on track")</f>
        <v>yep</v>
      </c>
      <c r="Q6470" s="3">
        <f ca="1">IF(Proc[[#This Row],[DateClosed]]="",ABS(NETWORKDAYS(Proc[[#This Row],[DateOpened]],TODAY()))-1,ABS(NETWORKDAYS(Proc[[#This Row],[DateOpened]],Proc[[#This Row],[DateClosed]]))-1)</f>
        <v>15</v>
      </c>
      <c r="R6470" s="178" t="s">
        <v>489</v>
      </c>
      <c r="S6470" s="183"/>
    </row>
    <row r="6471" spans="1:19" hidden="1">
      <c r="A6471" s="184" t="s">
        <v>8725</v>
      </c>
      <c r="B6471" s="183" t="str">
        <f>IFERROR(VLOOKUP(Proc[[#This Row],[App]],Table2[],3,0),"open")</f>
        <v>ok</v>
      </c>
      <c r="C6471" s="184" t="s">
        <v>369</v>
      </c>
      <c r="D6471" t="s">
        <v>8832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9921</v>
      </c>
      <c r="M6471" s="178">
        <v>46065</v>
      </c>
      <c r="N6471" s="178"/>
      <c r="O6471" s="178"/>
      <c r="P6471" s="178" t="str">
        <f ca="1">IF(Proc[[#This Row],[DaysAgeing]]&gt;5,"yep","on track")</f>
        <v>yep</v>
      </c>
      <c r="Q6471" s="3">
        <f ca="1">IF(Proc[[#This Row],[DateClosed]]="",ABS(NETWORKDAYS(Proc[[#This Row],[DateOpened]],TODAY()))-1,ABS(NETWORKDAYS(Proc[[#This Row],[DateOpened]],Proc[[#This Row],[DateClosed]]))-1)</f>
        <v>15</v>
      </c>
      <c r="R6471" s="178" t="s">
        <v>489</v>
      </c>
      <c r="S6471" s="183"/>
    </row>
    <row r="6472" spans="1:19" hidden="1">
      <c r="A6472" s="184" t="s">
        <v>8725</v>
      </c>
      <c r="B6472" s="183" t="str">
        <f>IFERROR(VLOOKUP(Proc[[#This Row],[App]],Table2[],3,0),"open")</f>
        <v>ok</v>
      </c>
      <c r="C6472" s="184" t="s">
        <v>369</v>
      </c>
      <c r="D6472" t="s">
        <v>8833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9921</v>
      </c>
      <c r="M6472" s="178">
        <v>46065</v>
      </c>
      <c r="N6472" s="178"/>
      <c r="O6472" s="178"/>
      <c r="P6472" s="178" t="str">
        <f ca="1">IF(Proc[[#This Row],[DaysAgeing]]&gt;5,"yep","on track")</f>
        <v>yep</v>
      </c>
      <c r="Q6472" s="3">
        <f ca="1">IF(Proc[[#This Row],[DateClosed]]="",ABS(NETWORKDAYS(Proc[[#This Row],[DateOpened]],TODAY()))-1,ABS(NETWORKDAYS(Proc[[#This Row],[DateOpened]],Proc[[#This Row],[DateClosed]]))-1)</f>
        <v>15</v>
      </c>
      <c r="R6472" s="178" t="s">
        <v>489</v>
      </c>
      <c r="S6472" s="183"/>
    </row>
    <row r="6473" spans="1:19" hidden="1">
      <c r="A6473" s="184" t="s">
        <v>8725</v>
      </c>
      <c r="B6473" s="183" t="str">
        <f>IFERROR(VLOOKUP(Proc[[#This Row],[App]],Table2[],3,0),"open")</f>
        <v>ok</v>
      </c>
      <c r="C6473" s="185" t="s">
        <v>369</v>
      </c>
      <c r="D6473" t="s">
        <v>8834</v>
      </c>
      <c r="E6473" t="s">
        <v>7390</v>
      </c>
      <c r="F6473" s="186" t="s">
        <v>7390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1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9921</v>
      </c>
      <c r="M6473" s="178">
        <v>46065</v>
      </c>
      <c r="N6473" s="178"/>
      <c r="O6473" s="178"/>
      <c r="P6473" s="178" t="str">
        <f ca="1">IF(Proc[[#This Row],[DaysAgeing]]&gt;5,"yep","on track")</f>
        <v>yep</v>
      </c>
      <c r="Q6473" s="3">
        <f ca="1">IF(Proc[[#This Row],[DateClosed]]="",ABS(NETWORKDAYS(Proc[[#This Row],[DateOpened]],TODAY()))-1,ABS(NETWORKDAYS(Proc[[#This Row],[DateOpened]],Proc[[#This Row],[DateClosed]]))-1)</f>
        <v>15</v>
      </c>
      <c r="R6473" s="178" t="s">
        <v>489</v>
      </c>
      <c r="S6473" s="183"/>
    </row>
    <row r="6474" spans="1:19" hidden="1">
      <c r="A6474" s="184" t="s">
        <v>8725</v>
      </c>
      <c r="B6474" s="183" t="str">
        <f>IFERROR(VLOOKUP(Proc[[#This Row],[App]],Table2[],3,0),"open")</f>
        <v>ok</v>
      </c>
      <c r="C6474" s="185" t="s">
        <v>369</v>
      </c>
      <c r="D6474" t="s">
        <v>8835</v>
      </c>
      <c r="E6474" t="s">
        <v>7390</v>
      </c>
      <c r="F6474" s="186" t="s">
        <v>7390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1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9921</v>
      </c>
      <c r="M6474" s="178">
        <v>46065</v>
      </c>
      <c r="N6474" s="178"/>
      <c r="O6474" s="178"/>
      <c r="P6474" s="178" t="str">
        <f ca="1">IF(Proc[[#This Row],[DaysAgeing]]&gt;5,"yep","on track")</f>
        <v>yep</v>
      </c>
      <c r="Q6474" s="3">
        <f ca="1">IF(Proc[[#This Row],[DateClosed]]="",ABS(NETWORKDAYS(Proc[[#This Row],[DateOpened]],TODAY()))-1,ABS(NETWORKDAYS(Proc[[#This Row],[DateOpened]],Proc[[#This Row],[DateClosed]]))-1)</f>
        <v>15</v>
      </c>
      <c r="R6474" s="178" t="s">
        <v>489</v>
      </c>
      <c r="S6474" s="183"/>
    </row>
    <row r="6475" spans="1:19" hidden="1">
      <c r="A6475" s="184" t="s">
        <v>8725</v>
      </c>
      <c r="B6475" s="183" t="str">
        <f>IFERROR(VLOOKUP(Proc[[#This Row],[App]],Table2[],3,0),"open")</f>
        <v>ok</v>
      </c>
      <c r="C6475" s="184" t="s">
        <v>369</v>
      </c>
      <c r="D6475" t="s">
        <v>8836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9921</v>
      </c>
      <c r="M6475" s="178">
        <v>46065</v>
      </c>
      <c r="N6475" s="178"/>
      <c r="O6475" s="178"/>
      <c r="P6475" s="178" t="str">
        <f ca="1">IF(Proc[[#This Row],[DaysAgeing]]&gt;5,"yep","on track")</f>
        <v>yep</v>
      </c>
      <c r="Q6475" s="3">
        <f ca="1">IF(Proc[[#This Row],[DateClosed]]="",ABS(NETWORKDAYS(Proc[[#This Row],[DateOpened]],TODAY()))-1,ABS(NETWORKDAYS(Proc[[#This Row],[DateOpened]],Proc[[#This Row],[DateClosed]]))-1)</f>
        <v>15</v>
      </c>
      <c r="R6475" s="178" t="s">
        <v>489</v>
      </c>
      <c r="S6475" s="183"/>
    </row>
    <row r="6476" spans="1:19" hidden="1">
      <c r="A6476" s="184" t="s">
        <v>8725</v>
      </c>
      <c r="B6476" s="183" t="str">
        <f>IFERROR(VLOOKUP(Proc[[#This Row],[App]],Table2[],3,0),"open")</f>
        <v>ok</v>
      </c>
      <c r="C6476" s="184" t="s">
        <v>369</v>
      </c>
      <c r="D6476" t="s">
        <v>8837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9921</v>
      </c>
      <c r="M6476" s="178">
        <v>46065</v>
      </c>
      <c r="N6476" s="178"/>
      <c r="O6476" s="178"/>
      <c r="P6476" s="178" t="str">
        <f ca="1">IF(Proc[[#This Row],[DaysAgeing]]&gt;5,"yep","on track")</f>
        <v>yep</v>
      </c>
      <c r="Q6476" s="3">
        <f ca="1">IF(Proc[[#This Row],[DateClosed]]="",ABS(NETWORKDAYS(Proc[[#This Row],[DateOpened]],TODAY()))-1,ABS(NETWORKDAYS(Proc[[#This Row],[DateOpened]],Proc[[#This Row],[DateClosed]]))-1)</f>
        <v>15</v>
      </c>
      <c r="R6476" s="178" t="s">
        <v>489</v>
      </c>
      <c r="S6476" s="183"/>
    </row>
    <row r="6477" spans="1:19" hidden="1">
      <c r="A6477" s="184" t="s">
        <v>8725</v>
      </c>
      <c r="B6477" s="183" t="str">
        <f>IFERROR(VLOOKUP(Proc[[#This Row],[App]],Table2[],3,0),"open")</f>
        <v>ok</v>
      </c>
      <c r="C6477" s="184" t="s">
        <v>369</v>
      </c>
      <c r="D6477" t="s">
        <v>8838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9921</v>
      </c>
      <c r="M6477" s="178">
        <v>46065</v>
      </c>
      <c r="N6477" s="178"/>
      <c r="O6477" s="178"/>
      <c r="P6477" s="178" t="str">
        <f ca="1">IF(Proc[[#This Row],[DaysAgeing]]&gt;5,"yep","on track")</f>
        <v>yep</v>
      </c>
      <c r="Q6477" s="3">
        <f ca="1">IF(Proc[[#This Row],[DateClosed]]="",ABS(NETWORKDAYS(Proc[[#This Row],[DateOpened]],TODAY()))-1,ABS(NETWORKDAYS(Proc[[#This Row],[DateOpened]],Proc[[#This Row],[DateClosed]]))-1)</f>
        <v>15</v>
      </c>
      <c r="R6477" s="178" t="s">
        <v>489</v>
      </c>
      <c r="S6477" s="183"/>
    </row>
    <row r="6478" spans="1:19" hidden="1">
      <c r="A6478" t="s">
        <v>8862</v>
      </c>
      <c r="B6478" s="183" t="str">
        <f>IFERROR(VLOOKUP(Proc[[#This Row],[App]],Table2[],3,0),"open")</f>
        <v>ok</v>
      </c>
      <c r="C6478" s="184" t="s">
        <v>369</v>
      </c>
      <c r="D6478" t="s">
        <v>8863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9921</v>
      </c>
      <c r="M6478" s="178">
        <v>46065</v>
      </c>
      <c r="N6478" s="178"/>
      <c r="O6478" s="178"/>
      <c r="P6478" s="178" t="str">
        <f ca="1">IF(Proc[[#This Row],[DaysAgeing]]&gt;5,"yep","on track")</f>
        <v>yep</v>
      </c>
      <c r="Q6478" s="3">
        <f ca="1">IF(Proc[[#This Row],[DateClosed]]="",ABS(NETWORKDAYS(Proc[[#This Row],[DateOpened]],TODAY()))-1,ABS(NETWORKDAYS(Proc[[#This Row],[DateOpened]],Proc[[#This Row],[DateClosed]]))-1)</f>
        <v>15</v>
      </c>
      <c r="R6478" s="178" t="s">
        <v>489</v>
      </c>
      <c r="S6478" s="183"/>
    </row>
    <row r="6479" spans="1:19" hidden="1">
      <c r="A6479" s="184" t="s">
        <v>8862</v>
      </c>
      <c r="B6479" s="183" t="str">
        <f>IFERROR(VLOOKUP(Proc[[#This Row],[App]],Table2[],3,0),"open")</f>
        <v>ok</v>
      </c>
      <c r="C6479" s="185" t="s">
        <v>369</v>
      </c>
      <c r="D6479" t="s">
        <v>8864</v>
      </c>
      <c r="E6479" t="s">
        <v>1715</v>
      </c>
      <c r="F6479" s="186" t="s">
        <v>1715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1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9921</v>
      </c>
      <c r="M6479" s="178">
        <v>46065</v>
      </c>
      <c r="N6479" s="178"/>
      <c r="O6479" s="178"/>
      <c r="P6479" s="178" t="str">
        <f ca="1">IF(Proc[[#This Row],[DaysAgeing]]&gt;5,"yep","on track")</f>
        <v>yep</v>
      </c>
      <c r="Q6479" s="3">
        <f ca="1">IF(Proc[[#This Row],[DateClosed]]="",ABS(NETWORKDAYS(Proc[[#This Row],[DateOpened]],TODAY()))-1,ABS(NETWORKDAYS(Proc[[#This Row],[DateOpened]],Proc[[#This Row],[DateClosed]]))-1)</f>
        <v>15</v>
      </c>
      <c r="R6479" s="178" t="s">
        <v>489</v>
      </c>
      <c r="S6479" s="183"/>
    </row>
    <row r="6480" spans="1:19" hidden="1">
      <c r="A6480" s="184" t="s">
        <v>8862</v>
      </c>
      <c r="B6480" s="183" t="str">
        <f>IFERROR(VLOOKUP(Proc[[#This Row],[App]],Table2[],3,0),"open")</f>
        <v>ok</v>
      </c>
      <c r="C6480" s="185" t="s">
        <v>369</v>
      </c>
      <c r="D6480" t="s">
        <v>8865</v>
      </c>
      <c r="E6480" t="s">
        <v>1715</v>
      </c>
      <c r="F6480" s="186" t="s">
        <v>1715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1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9921</v>
      </c>
      <c r="M6480" s="178">
        <v>46065</v>
      </c>
      <c r="N6480" s="178"/>
      <c r="O6480" s="178"/>
      <c r="P6480" s="178" t="str">
        <f ca="1">IF(Proc[[#This Row],[DaysAgeing]]&gt;5,"yep","on track")</f>
        <v>yep</v>
      </c>
      <c r="Q6480" s="3">
        <f ca="1">IF(Proc[[#This Row],[DateClosed]]="",ABS(NETWORKDAYS(Proc[[#This Row],[DateOpened]],TODAY()))-1,ABS(NETWORKDAYS(Proc[[#This Row],[DateOpened]],Proc[[#This Row],[DateClosed]]))-1)</f>
        <v>15</v>
      </c>
      <c r="R6480" s="178" t="s">
        <v>489</v>
      </c>
      <c r="S6480" s="183"/>
    </row>
    <row r="6481" spans="1:19" hidden="1">
      <c r="A6481" s="184" t="s">
        <v>8862</v>
      </c>
      <c r="B6481" s="183" t="str">
        <f>IFERROR(VLOOKUP(Proc[[#This Row],[App]],Table2[],3,0),"open")</f>
        <v>ok</v>
      </c>
      <c r="C6481" s="184" t="s">
        <v>369</v>
      </c>
      <c r="D6481" t="s">
        <v>8866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9921</v>
      </c>
      <c r="M6481" s="178">
        <v>46065</v>
      </c>
      <c r="N6481" s="178"/>
      <c r="O6481" s="178"/>
      <c r="P6481" s="178" t="str">
        <f ca="1">IF(Proc[[#This Row],[DaysAgeing]]&gt;5,"yep","on track")</f>
        <v>yep</v>
      </c>
      <c r="Q6481" s="3">
        <f ca="1">IF(Proc[[#This Row],[DateClosed]]="",ABS(NETWORKDAYS(Proc[[#This Row],[DateOpened]],TODAY()))-1,ABS(NETWORKDAYS(Proc[[#This Row],[DateOpened]],Proc[[#This Row],[DateClosed]]))-1)</f>
        <v>15</v>
      </c>
      <c r="R6481" s="178" t="s">
        <v>489</v>
      </c>
      <c r="S6481" s="183"/>
    </row>
    <row r="6482" spans="1:19" hidden="1">
      <c r="A6482" s="184" t="s">
        <v>8862</v>
      </c>
      <c r="B6482" s="183" t="str">
        <f>IFERROR(VLOOKUP(Proc[[#This Row],[App]],Table2[],3,0),"open")</f>
        <v>ok</v>
      </c>
      <c r="C6482" s="185" t="s">
        <v>369</v>
      </c>
      <c r="D6482" t="s">
        <v>8867</v>
      </c>
      <c r="E6482" t="s">
        <v>1715</v>
      </c>
      <c r="F6482" s="186" t="s">
        <v>1715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1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9921</v>
      </c>
      <c r="M6482" s="178">
        <v>46065</v>
      </c>
      <c r="N6482" s="178"/>
      <c r="O6482" s="178"/>
      <c r="P6482" s="178" t="str">
        <f ca="1">IF(Proc[[#This Row],[DaysAgeing]]&gt;5,"yep","on track")</f>
        <v>yep</v>
      </c>
      <c r="Q6482" s="3">
        <f ca="1">IF(Proc[[#This Row],[DateClosed]]="",ABS(NETWORKDAYS(Proc[[#This Row],[DateOpened]],TODAY()))-1,ABS(NETWORKDAYS(Proc[[#This Row],[DateOpened]],Proc[[#This Row],[DateClosed]]))-1)</f>
        <v>15</v>
      </c>
      <c r="R6482" s="178" t="s">
        <v>489</v>
      </c>
      <c r="S6482" s="183"/>
    </row>
    <row r="6483" spans="1:19" hidden="1">
      <c r="A6483" s="184" t="s">
        <v>8862</v>
      </c>
      <c r="B6483" s="183" t="str">
        <f>IFERROR(VLOOKUP(Proc[[#This Row],[App]],Table2[],3,0),"open")</f>
        <v>ok</v>
      </c>
      <c r="C6483" s="184" t="s">
        <v>369</v>
      </c>
      <c r="D6483" t="s">
        <v>8868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9921</v>
      </c>
      <c r="M6483" s="178">
        <v>46065</v>
      </c>
      <c r="N6483" s="178"/>
      <c r="O6483" s="178"/>
      <c r="P6483" s="178" t="str">
        <f ca="1">IF(Proc[[#This Row],[DaysAgeing]]&gt;5,"yep","on track")</f>
        <v>yep</v>
      </c>
      <c r="Q6483" s="3">
        <f ca="1">IF(Proc[[#This Row],[DateClosed]]="",ABS(NETWORKDAYS(Proc[[#This Row],[DateOpened]],TODAY()))-1,ABS(NETWORKDAYS(Proc[[#This Row],[DateOpened]],Proc[[#This Row],[DateClosed]]))-1)</f>
        <v>15</v>
      </c>
      <c r="R6483" s="178" t="s">
        <v>489</v>
      </c>
      <c r="S6483" s="183"/>
    </row>
    <row r="6484" spans="1:19" hidden="1">
      <c r="A6484" s="184" t="s">
        <v>8862</v>
      </c>
      <c r="B6484" s="183" t="str">
        <f>IFERROR(VLOOKUP(Proc[[#This Row],[App]],Table2[],3,0),"open")</f>
        <v>ok</v>
      </c>
      <c r="C6484" s="184" t="s">
        <v>369</v>
      </c>
      <c r="D6484" t="s">
        <v>8869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9921</v>
      </c>
      <c r="M6484" s="178">
        <v>46065</v>
      </c>
      <c r="N6484" s="178"/>
      <c r="O6484" s="178"/>
      <c r="P6484" s="178" t="str">
        <f ca="1">IF(Proc[[#This Row],[DaysAgeing]]&gt;5,"yep","on track")</f>
        <v>yep</v>
      </c>
      <c r="Q6484" s="3">
        <f ca="1">IF(Proc[[#This Row],[DateClosed]]="",ABS(NETWORKDAYS(Proc[[#This Row],[DateOpened]],TODAY()))-1,ABS(NETWORKDAYS(Proc[[#This Row],[DateOpened]],Proc[[#This Row],[DateClosed]]))-1)</f>
        <v>15</v>
      </c>
      <c r="R6484" s="178" t="s">
        <v>489</v>
      </c>
      <c r="S6484" s="183"/>
    </row>
    <row r="6485" spans="1:19" hidden="1">
      <c r="A6485" s="184" t="s">
        <v>8862</v>
      </c>
      <c r="B6485" s="183" t="str">
        <f>IFERROR(VLOOKUP(Proc[[#This Row],[App]],Table2[],3,0),"open")</f>
        <v>ok</v>
      </c>
      <c r="C6485" s="184" t="s">
        <v>369</v>
      </c>
      <c r="D6485" t="s">
        <v>8870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9921</v>
      </c>
      <c r="M6485" s="178">
        <v>46065</v>
      </c>
      <c r="N6485" s="178"/>
      <c r="O6485" s="178"/>
      <c r="P6485" s="178" t="str">
        <f ca="1">IF(Proc[[#This Row],[DaysAgeing]]&gt;5,"yep","on track")</f>
        <v>yep</v>
      </c>
      <c r="Q6485" s="3">
        <f ca="1">IF(Proc[[#This Row],[DateClosed]]="",ABS(NETWORKDAYS(Proc[[#This Row],[DateOpened]],TODAY()))-1,ABS(NETWORKDAYS(Proc[[#This Row],[DateOpened]],Proc[[#This Row],[DateClosed]]))-1)</f>
        <v>15</v>
      </c>
      <c r="R6485" s="178" t="s">
        <v>489</v>
      </c>
      <c r="S6485" s="183"/>
    </row>
    <row r="6486" spans="1:19" hidden="1">
      <c r="A6486" s="184" t="s">
        <v>8862</v>
      </c>
      <c r="B6486" s="183" t="str">
        <f>IFERROR(VLOOKUP(Proc[[#This Row],[App]],Table2[],3,0),"open")</f>
        <v>ok</v>
      </c>
      <c r="C6486" s="185" t="s">
        <v>369</v>
      </c>
      <c r="D6486" t="s">
        <v>8871</v>
      </c>
      <c r="E6486" t="s">
        <v>8905</v>
      </c>
      <c r="F6486" s="186" t="s">
        <v>8905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1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9921</v>
      </c>
      <c r="M6486" s="178">
        <v>46065</v>
      </c>
      <c r="N6486" s="178"/>
      <c r="O6486" s="178"/>
      <c r="P6486" s="178" t="str">
        <f ca="1">IF(Proc[[#This Row],[DaysAgeing]]&gt;5,"yep","on track")</f>
        <v>yep</v>
      </c>
      <c r="Q6486" s="3">
        <f ca="1">IF(Proc[[#This Row],[DateClosed]]="",ABS(NETWORKDAYS(Proc[[#This Row],[DateOpened]],TODAY()))-1,ABS(NETWORKDAYS(Proc[[#This Row],[DateOpened]],Proc[[#This Row],[DateClosed]]))-1)</f>
        <v>15</v>
      </c>
      <c r="R6486" s="178" t="s">
        <v>489</v>
      </c>
      <c r="S6486" s="183"/>
    </row>
    <row r="6487" spans="1:19" hidden="1">
      <c r="A6487" s="184" t="s">
        <v>8862</v>
      </c>
      <c r="B6487" s="183" t="str">
        <f>IFERROR(VLOOKUP(Proc[[#This Row],[App]],Table2[],3,0),"open")</f>
        <v>ok</v>
      </c>
      <c r="C6487" s="185" t="s">
        <v>369</v>
      </c>
      <c r="D6487" t="s">
        <v>8872</v>
      </c>
      <c r="E6487" t="s">
        <v>2438</v>
      </c>
      <c r="F6487" s="186" t="s">
        <v>2438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1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9921</v>
      </c>
      <c r="M6487" s="178">
        <v>46065</v>
      </c>
      <c r="N6487" s="178"/>
      <c r="O6487" s="178"/>
      <c r="P6487" s="178" t="str">
        <f ca="1">IF(Proc[[#This Row],[DaysAgeing]]&gt;5,"yep","on track")</f>
        <v>yep</v>
      </c>
      <c r="Q6487" s="3">
        <f ca="1">IF(Proc[[#This Row],[DateClosed]]="",ABS(NETWORKDAYS(Proc[[#This Row],[DateOpened]],TODAY()))-1,ABS(NETWORKDAYS(Proc[[#This Row],[DateOpened]],Proc[[#This Row],[DateClosed]]))-1)</f>
        <v>15</v>
      </c>
      <c r="R6487" s="178" t="s">
        <v>489</v>
      </c>
      <c r="S6487" s="183"/>
    </row>
    <row r="6488" spans="1:19" hidden="1">
      <c r="A6488" s="184" t="s">
        <v>8862</v>
      </c>
      <c r="B6488" s="183" t="str">
        <f>IFERROR(VLOOKUP(Proc[[#This Row],[App]],Table2[],3,0),"open")</f>
        <v>ok</v>
      </c>
      <c r="C6488" s="184" t="s">
        <v>369</v>
      </c>
      <c r="D6488" t="s">
        <v>8873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9921</v>
      </c>
      <c r="M6488" s="178">
        <v>46065</v>
      </c>
      <c r="N6488" s="178"/>
      <c r="O6488" s="178"/>
      <c r="P6488" s="178" t="str">
        <f ca="1">IF(Proc[[#This Row],[DaysAgeing]]&gt;5,"yep","on track")</f>
        <v>yep</v>
      </c>
      <c r="Q6488" s="3">
        <f ca="1">IF(Proc[[#This Row],[DateClosed]]="",ABS(NETWORKDAYS(Proc[[#This Row],[DateOpened]],TODAY()))-1,ABS(NETWORKDAYS(Proc[[#This Row],[DateOpened]],Proc[[#This Row],[DateClosed]]))-1)</f>
        <v>15</v>
      </c>
      <c r="R6488" s="178" t="s">
        <v>489</v>
      </c>
      <c r="S6488" s="183"/>
    </row>
    <row r="6489" spans="1:19" hidden="1">
      <c r="A6489" s="184" t="s">
        <v>8862</v>
      </c>
      <c r="B6489" s="183" t="str">
        <f>IFERROR(VLOOKUP(Proc[[#This Row],[App]],Table2[],3,0),"open")</f>
        <v>ok</v>
      </c>
      <c r="C6489" s="184" t="s">
        <v>369</v>
      </c>
      <c r="D6489" t="s">
        <v>8874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9921</v>
      </c>
      <c r="M6489" s="178">
        <v>46065</v>
      </c>
      <c r="N6489" s="178"/>
      <c r="O6489" s="178"/>
      <c r="P6489" s="178" t="str">
        <f ca="1">IF(Proc[[#This Row],[DaysAgeing]]&gt;5,"yep","on track")</f>
        <v>yep</v>
      </c>
      <c r="Q6489" s="3">
        <f ca="1">IF(Proc[[#This Row],[DateClosed]]="",ABS(NETWORKDAYS(Proc[[#This Row],[DateOpened]],TODAY()))-1,ABS(NETWORKDAYS(Proc[[#This Row],[DateOpened]],Proc[[#This Row],[DateClosed]]))-1)</f>
        <v>15</v>
      </c>
      <c r="R6489" s="178" t="s">
        <v>489</v>
      </c>
      <c r="S6489" s="183"/>
    </row>
    <row r="6490" spans="1:19" hidden="1">
      <c r="A6490" s="184" t="s">
        <v>8862</v>
      </c>
      <c r="B6490" s="183" t="str">
        <f>IFERROR(VLOOKUP(Proc[[#This Row],[App]],Table2[],3,0),"open")</f>
        <v>ok</v>
      </c>
      <c r="C6490" s="184" t="s">
        <v>369</v>
      </c>
      <c r="D6490" t="s">
        <v>8875</v>
      </c>
      <c r="E6490" t="s">
        <v>8905</v>
      </c>
      <c r="F6490" s="183" t="s">
        <v>8905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9921</v>
      </c>
      <c r="M6490" s="178">
        <v>46065</v>
      </c>
      <c r="N6490" s="178"/>
      <c r="O6490" s="178"/>
      <c r="P6490" s="178" t="str">
        <f ca="1">IF(Proc[[#This Row],[DaysAgeing]]&gt;5,"yep","on track")</f>
        <v>yep</v>
      </c>
      <c r="Q6490" s="3">
        <f ca="1">IF(Proc[[#This Row],[DateClosed]]="",ABS(NETWORKDAYS(Proc[[#This Row],[DateOpened]],TODAY()))-1,ABS(NETWORKDAYS(Proc[[#This Row],[DateOpened]],Proc[[#This Row],[DateClosed]]))-1)</f>
        <v>15</v>
      </c>
      <c r="R6490" s="178" t="s">
        <v>489</v>
      </c>
      <c r="S6490" s="183"/>
    </row>
    <row r="6491" spans="1:19" hidden="1">
      <c r="A6491" s="184" t="s">
        <v>8862</v>
      </c>
      <c r="B6491" s="183" t="str">
        <f>IFERROR(VLOOKUP(Proc[[#This Row],[App]],Table2[],3,0),"open")</f>
        <v>ok</v>
      </c>
      <c r="C6491" s="184" t="s">
        <v>369</v>
      </c>
      <c r="D6491" t="s">
        <v>8876</v>
      </c>
      <c r="E6491" t="s">
        <v>8905</v>
      </c>
      <c r="F6491" s="183" t="s">
        <v>8905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9921</v>
      </c>
      <c r="M6491" s="178">
        <v>46065</v>
      </c>
      <c r="N6491" s="178"/>
      <c r="O6491" s="178"/>
      <c r="P6491" s="178" t="str">
        <f ca="1">IF(Proc[[#This Row],[DaysAgeing]]&gt;5,"yep","on track")</f>
        <v>yep</v>
      </c>
      <c r="Q6491" s="3">
        <f ca="1">IF(Proc[[#This Row],[DateClosed]]="",ABS(NETWORKDAYS(Proc[[#This Row],[DateOpened]],TODAY()))-1,ABS(NETWORKDAYS(Proc[[#This Row],[DateOpened]],Proc[[#This Row],[DateClosed]]))-1)</f>
        <v>15</v>
      </c>
      <c r="R6491" s="178" t="s">
        <v>489</v>
      </c>
      <c r="S6491" s="183"/>
    </row>
    <row r="6492" spans="1:19" hidden="1">
      <c r="A6492" s="184" t="s">
        <v>8862</v>
      </c>
      <c r="B6492" s="183" t="str">
        <f>IFERROR(VLOOKUP(Proc[[#This Row],[App]],Table2[],3,0),"open")</f>
        <v>ok</v>
      </c>
      <c r="C6492" s="184" t="s">
        <v>369</v>
      </c>
      <c r="D6492" t="s">
        <v>8877</v>
      </c>
      <c r="E6492" t="s">
        <v>8905</v>
      </c>
      <c r="F6492" s="183" t="s">
        <v>8905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9921</v>
      </c>
      <c r="M6492" s="178">
        <v>46065</v>
      </c>
      <c r="N6492" s="178"/>
      <c r="O6492" s="178"/>
      <c r="P6492" s="178" t="str">
        <f ca="1">IF(Proc[[#This Row],[DaysAgeing]]&gt;5,"yep","on track")</f>
        <v>yep</v>
      </c>
      <c r="Q6492" s="3">
        <f ca="1">IF(Proc[[#This Row],[DateClosed]]="",ABS(NETWORKDAYS(Proc[[#This Row],[DateOpened]],TODAY()))-1,ABS(NETWORKDAYS(Proc[[#This Row],[DateOpened]],Proc[[#This Row],[DateClosed]]))-1)</f>
        <v>15</v>
      </c>
      <c r="R6492" s="178" t="s">
        <v>489</v>
      </c>
      <c r="S6492" s="183"/>
    </row>
    <row r="6493" spans="1:19" hidden="1">
      <c r="A6493" s="184" t="s">
        <v>8862</v>
      </c>
      <c r="B6493" s="183" t="str">
        <f>IFERROR(VLOOKUP(Proc[[#This Row],[App]],Table2[],3,0),"open")</f>
        <v>ok</v>
      </c>
      <c r="C6493" s="184" t="s">
        <v>369</v>
      </c>
      <c r="D6493" t="s">
        <v>8878</v>
      </c>
      <c r="E6493" t="s">
        <v>8849</v>
      </c>
      <c r="F6493" s="183" t="s">
        <v>8849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9921</v>
      </c>
      <c r="M6493" s="178">
        <v>46065</v>
      </c>
      <c r="N6493" s="178"/>
      <c r="O6493" s="178"/>
      <c r="P6493" s="178" t="str">
        <f ca="1">IF(Proc[[#This Row],[DaysAgeing]]&gt;5,"yep","on track")</f>
        <v>yep</v>
      </c>
      <c r="Q6493" s="3">
        <f ca="1">IF(Proc[[#This Row],[DateClosed]]="",ABS(NETWORKDAYS(Proc[[#This Row],[DateOpened]],TODAY()))-1,ABS(NETWORKDAYS(Proc[[#This Row],[DateOpened]],Proc[[#This Row],[DateClosed]]))-1)</f>
        <v>15</v>
      </c>
      <c r="R6493" s="178" t="s">
        <v>489</v>
      </c>
      <c r="S6493" s="183"/>
    </row>
    <row r="6494" spans="1:19" hidden="1">
      <c r="A6494" s="184" t="s">
        <v>8862</v>
      </c>
      <c r="B6494" s="183" t="str">
        <f>IFERROR(VLOOKUP(Proc[[#This Row],[App]],Table2[],3,0),"open")</f>
        <v>ok</v>
      </c>
      <c r="C6494" s="184" t="s">
        <v>369</v>
      </c>
      <c r="D6494" t="s">
        <v>8879</v>
      </c>
      <c r="E6494" t="s">
        <v>8849</v>
      </c>
      <c r="F6494" s="183" t="s">
        <v>8849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9921</v>
      </c>
      <c r="M6494" s="178">
        <v>46065</v>
      </c>
      <c r="N6494" s="178"/>
      <c r="O6494" s="178"/>
      <c r="P6494" s="178" t="str">
        <f ca="1">IF(Proc[[#This Row],[DaysAgeing]]&gt;5,"yep","on track")</f>
        <v>yep</v>
      </c>
      <c r="Q6494" s="3">
        <f ca="1">IF(Proc[[#This Row],[DateClosed]]="",ABS(NETWORKDAYS(Proc[[#This Row],[DateOpened]],TODAY()))-1,ABS(NETWORKDAYS(Proc[[#This Row],[DateOpened]],Proc[[#This Row],[DateClosed]]))-1)</f>
        <v>15</v>
      </c>
      <c r="R6494" s="178" t="s">
        <v>489</v>
      </c>
      <c r="S6494" s="183"/>
    </row>
    <row r="6495" spans="1:19" hidden="1">
      <c r="A6495" s="184" t="s">
        <v>8862</v>
      </c>
      <c r="B6495" s="183" t="str">
        <f>IFERROR(VLOOKUP(Proc[[#This Row],[App]],Table2[],3,0),"open")</f>
        <v>ok</v>
      </c>
      <c r="C6495" s="184" t="s">
        <v>369</v>
      </c>
      <c r="D6495" t="s">
        <v>6279</v>
      </c>
      <c r="E6495" t="s">
        <v>8906</v>
      </c>
      <c r="F6495" s="183" t="s">
        <v>8906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9921</v>
      </c>
      <c r="M6495" s="178">
        <v>46065</v>
      </c>
      <c r="N6495" s="178"/>
      <c r="O6495" s="178"/>
      <c r="P6495" s="178" t="str">
        <f ca="1">IF(Proc[[#This Row],[DaysAgeing]]&gt;5,"yep","on track")</f>
        <v>yep</v>
      </c>
      <c r="Q6495" s="3">
        <f ca="1">IF(Proc[[#This Row],[DateClosed]]="",ABS(NETWORKDAYS(Proc[[#This Row],[DateOpened]],TODAY()))-1,ABS(NETWORKDAYS(Proc[[#This Row],[DateOpened]],Proc[[#This Row],[DateClosed]]))-1)</f>
        <v>15</v>
      </c>
      <c r="R6495" s="178" t="s">
        <v>489</v>
      </c>
      <c r="S6495" s="183"/>
    </row>
    <row r="6496" spans="1:19" hidden="1">
      <c r="A6496" s="184" t="s">
        <v>8862</v>
      </c>
      <c r="B6496" s="183" t="str">
        <f>IFERROR(VLOOKUP(Proc[[#This Row],[App]],Table2[],3,0),"open")</f>
        <v>ok</v>
      </c>
      <c r="C6496" s="184" t="s">
        <v>369</v>
      </c>
      <c r="D6496" t="s">
        <v>8880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9921</v>
      </c>
      <c r="M6496" s="178">
        <v>46065</v>
      </c>
      <c r="N6496" s="178"/>
      <c r="O6496" s="178"/>
      <c r="P6496" s="178" t="str">
        <f ca="1">IF(Proc[[#This Row],[DaysAgeing]]&gt;5,"yep","on track")</f>
        <v>yep</v>
      </c>
      <c r="Q6496" s="3">
        <f ca="1">IF(Proc[[#This Row],[DateClosed]]="",ABS(NETWORKDAYS(Proc[[#This Row],[DateOpened]],TODAY()))-1,ABS(NETWORKDAYS(Proc[[#This Row],[DateOpened]],Proc[[#This Row],[DateClosed]]))-1)</f>
        <v>15</v>
      </c>
      <c r="R6496" s="178" t="s">
        <v>489</v>
      </c>
      <c r="S6496" s="183"/>
    </row>
    <row r="6497" spans="1:19" hidden="1">
      <c r="A6497" s="184" t="s">
        <v>8862</v>
      </c>
      <c r="B6497" s="183" t="str">
        <f>IFERROR(VLOOKUP(Proc[[#This Row],[App]],Table2[],3,0),"open")</f>
        <v>ok</v>
      </c>
      <c r="C6497" s="185" t="s">
        <v>369</v>
      </c>
      <c r="D6497" t="s">
        <v>8881</v>
      </c>
      <c r="E6497" t="s">
        <v>3343</v>
      </c>
      <c r="F6497" s="186" t="s">
        <v>3343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1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9921</v>
      </c>
      <c r="M6497" s="178">
        <v>46065</v>
      </c>
      <c r="N6497" s="178"/>
      <c r="O6497" s="178"/>
      <c r="P6497" s="178" t="str">
        <f ca="1">IF(Proc[[#This Row],[DaysAgeing]]&gt;5,"yep","on track")</f>
        <v>yep</v>
      </c>
      <c r="Q6497" s="3">
        <f ca="1">IF(Proc[[#This Row],[DateClosed]]="",ABS(NETWORKDAYS(Proc[[#This Row],[DateOpened]],TODAY()))-1,ABS(NETWORKDAYS(Proc[[#This Row],[DateOpened]],Proc[[#This Row],[DateClosed]]))-1)</f>
        <v>15</v>
      </c>
      <c r="R6497" s="178" t="s">
        <v>489</v>
      </c>
      <c r="S6497" s="183"/>
    </row>
    <row r="6498" spans="1:19" hidden="1">
      <c r="A6498" s="184" t="s">
        <v>8862</v>
      </c>
      <c r="B6498" s="183" t="str">
        <f>IFERROR(VLOOKUP(Proc[[#This Row],[App]],Table2[],3,0),"open")</f>
        <v>ok</v>
      </c>
      <c r="C6498" s="184" t="s">
        <v>369</v>
      </c>
      <c r="D6498" t="s">
        <v>8882</v>
      </c>
      <c r="E6498" t="s">
        <v>8907</v>
      </c>
      <c r="F6498" s="183" t="s">
        <v>8907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9921</v>
      </c>
      <c r="M6498" s="178">
        <v>46065</v>
      </c>
      <c r="N6498" s="178"/>
      <c r="O6498" s="178"/>
      <c r="P6498" s="178" t="str">
        <f ca="1">IF(Proc[[#This Row],[DaysAgeing]]&gt;5,"yep","on track")</f>
        <v>yep</v>
      </c>
      <c r="Q6498" s="3">
        <f ca="1">IF(Proc[[#This Row],[DateClosed]]="",ABS(NETWORKDAYS(Proc[[#This Row],[DateOpened]],TODAY()))-1,ABS(NETWORKDAYS(Proc[[#This Row],[DateOpened]],Proc[[#This Row],[DateClosed]]))-1)</f>
        <v>15</v>
      </c>
      <c r="R6498" s="178" t="s">
        <v>489</v>
      </c>
      <c r="S6498" s="183"/>
    </row>
    <row r="6499" spans="1:19" hidden="1">
      <c r="A6499" s="184" t="s">
        <v>8862</v>
      </c>
      <c r="B6499" s="183" t="str">
        <f>IFERROR(VLOOKUP(Proc[[#This Row],[App]],Table2[],3,0),"open")</f>
        <v>ok</v>
      </c>
      <c r="C6499" s="184" t="s">
        <v>369</v>
      </c>
      <c r="D6499" t="s">
        <v>2089</v>
      </c>
      <c r="E6499" t="s">
        <v>8907</v>
      </c>
      <c r="F6499" s="183" t="s">
        <v>8907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9921</v>
      </c>
      <c r="M6499" s="178">
        <v>46065</v>
      </c>
      <c r="N6499" s="178"/>
      <c r="O6499" s="178"/>
      <c r="P6499" s="178" t="str">
        <f ca="1">IF(Proc[[#This Row],[DaysAgeing]]&gt;5,"yep","on track")</f>
        <v>yep</v>
      </c>
      <c r="Q6499" s="3">
        <f ca="1">IF(Proc[[#This Row],[DateClosed]]="",ABS(NETWORKDAYS(Proc[[#This Row],[DateOpened]],TODAY()))-1,ABS(NETWORKDAYS(Proc[[#This Row],[DateOpened]],Proc[[#This Row],[DateClosed]]))-1)</f>
        <v>15</v>
      </c>
      <c r="R6499" s="178" t="s">
        <v>489</v>
      </c>
      <c r="S6499" s="183"/>
    </row>
    <row r="6500" spans="1:19" hidden="1">
      <c r="A6500" s="184" t="s">
        <v>8862</v>
      </c>
      <c r="B6500" s="183" t="str">
        <f>IFERROR(VLOOKUP(Proc[[#This Row],[App]],Table2[],3,0),"open")</f>
        <v>ok</v>
      </c>
      <c r="C6500" s="184" t="s">
        <v>369</v>
      </c>
      <c r="D6500" t="s">
        <v>8883</v>
      </c>
      <c r="E6500" t="s">
        <v>8908</v>
      </c>
      <c r="F6500" s="183" t="s">
        <v>8908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9921</v>
      </c>
      <c r="M6500" s="178">
        <v>46065</v>
      </c>
      <c r="N6500" s="178"/>
      <c r="O6500" s="178"/>
      <c r="P6500" s="178" t="str">
        <f ca="1">IF(Proc[[#This Row],[DaysAgeing]]&gt;5,"yep","on track")</f>
        <v>yep</v>
      </c>
      <c r="Q6500" s="3">
        <f ca="1">IF(Proc[[#This Row],[DateClosed]]="",ABS(NETWORKDAYS(Proc[[#This Row],[DateOpened]],TODAY()))-1,ABS(NETWORKDAYS(Proc[[#This Row],[DateOpened]],Proc[[#This Row],[DateClosed]]))-1)</f>
        <v>15</v>
      </c>
      <c r="R6500" s="178" t="s">
        <v>489</v>
      </c>
      <c r="S6500" s="183"/>
    </row>
    <row r="6501" spans="1:19" hidden="1">
      <c r="A6501" s="184" t="s">
        <v>8862</v>
      </c>
      <c r="B6501" s="183" t="str">
        <f>IFERROR(VLOOKUP(Proc[[#This Row],[App]],Table2[],3,0),"open")</f>
        <v>ok</v>
      </c>
      <c r="C6501" s="185" t="s">
        <v>369</v>
      </c>
      <c r="D6501" t="s">
        <v>8884</v>
      </c>
      <c r="E6501" t="s">
        <v>3343</v>
      </c>
      <c r="F6501" s="186" t="s">
        <v>3343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1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9921</v>
      </c>
      <c r="M6501" s="178">
        <v>46065</v>
      </c>
      <c r="N6501" s="178"/>
      <c r="O6501" s="178"/>
      <c r="P6501" s="178" t="str">
        <f ca="1">IF(Proc[[#This Row],[DaysAgeing]]&gt;5,"yep","on track")</f>
        <v>yep</v>
      </c>
      <c r="Q6501" s="3">
        <f ca="1">IF(Proc[[#This Row],[DateClosed]]="",ABS(NETWORKDAYS(Proc[[#This Row],[DateOpened]],TODAY()))-1,ABS(NETWORKDAYS(Proc[[#This Row],[DateOpened]],Proc[[#This Row],[DateClosed]]))-1)</f>
        <v>15</v>
      </c>
      <c r="R6501" s="178" t="s">
        <v>489</v>
      </c>
      <c r="S6501" s="183"/>
    </row>
    <row r="6502" spans="1:19" hidden="1">
      <c r="A6502" s="184" t="s">
        <v>8862</v>
      </c>
      <c r="B6502" s="183" t="str">
        <f>IFERROR(VLOOKUP(Proc[[#This Row],[App]],Table2[],3,0),"open")</f>
        <v>ok</v>
      </c>
      <c r="C6502" s="185" t="s">
        <v>369</v>
      </c>
      <c r="D6502" t="s">
        <v>8885</v>
      </c>
      <c r="E6502" t="s">
        <v>3343</v>
      </c>
      <c r="F6502" s="186" t="s">
        <v>3343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1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9921</v>
      </c>
      <c r="M6502" s="178">
        <v>46065</v>
      </c>
      <c r="N6502" s="178"/>
      <c r="O6502" s="178"/>
      <c r="P6502" s="178" t="str">
        <f ca="1">IF(Proc[[#This Row],[DaysAgeing]]&gt;5,"yep","on track")</f>
        <v>yep</v>
      </c>
      <c r="Q6502" s="3">
        <f ca="1">IF(Proc[[#This Row],[DateClosed]]="",ABS(NETWORKDAYS(Proc[[#This Row],[DateOpened]],TODAY()))-1,ABS(NETWORKDAYS(Proc[[#This Row],[DateOpened]],Proc[[#This Row],[DateClosed]]))-1)</f>
        <v>15</v>
      </c>
      <c r="R6502" s="178" t="s">
        <v>489</v>
      </c>
      <c r="S6502" s="183"/>
    </row>
    <row r="6503" spans="1:19" hidden="1">
      <c r="A6503" s="184" t="s">
        <v>8862</v>
      </c>
      <c r="B6503" s="183" t="str">
        <f>IFERROR(VLOOKUP(Proc[[#This Row],[App]],Table2[],3,0),"open")</f>
        <v>ok</v>
      </c>
      <c r="C6503" s="185" t="s">
        <v>369</v>
      </c>
      <c r="D6503" t="s">
        <v>8886</v>
      </c>
      <c r="E6503" t="s">
        <v>3343</v>
      </c>
      <c r="F6503" s="186" t="s">
        <v>3343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1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9921</v>
      </c>
      <c r="M6503" s="178">
        <v>46065</v>
      </c>
      <c r="N6503" s="178"/>
      <c r="O6503" s="178"/>
      <c r="P6503" s="178" t="str">
        <f ca="1">IF(Proc[[#This Row],[DaysAgeing]]&gt;5,"yep","on track")</f>
        <v>yep</v>
      </c>
      <c r="Q6503" s="3">
        <f ca="1">IF(Proc[[#This Row],[DateClosed]]="",ABS(NETWORKDAYS(Proc[[#This Row],[DateOpened]],TODAY()))-1,ABS(NETWORKDAYS(Proc[[#This Row],[DateOpened]],Proc[[#This Row],[DateClosed]]))-1)</f>
        <v>15</v>
      </c>
      <c r="R6503" s="178" t="s">
        <v>489</v>
      </c>
      <c r="S6503" s="183"/>
    </row>
    <row r="6504" spans="1:19" hidden="1">
      <c r="A6504" s="184" t="s">
        <v>8862</v>
      </c>
      <c r="B6504" s="183" t="str">
        <f>IFERROR(VLOOKUP(Proc[[#This Row],[App]],Table2[],3,0),"open")</f>
        <v>ok</v>
      </c>
      <c r="C6504" s="184" t="s">
        <v>369</v>
      </c>
      <c r="D6504" t="s">
        <v>8887</v>
      </c>
      <c r="E6504" t="s">
        <v>8909</v>
      </c>
      <c r="F6504" s="183" t="s">
        <v>8909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9921</v>
      </c>
      <c r="M6504" s="178">
        <v>46065</v>
      </c>
      <c r="N6504" s="178"/>
      <c r="O6504" s="178"/>
      <c r="P6504" s="178" t="str">
        <f ca="1">IF(Proc[[#This Row],[DaysAgeing]]&gt;5,"yep","on track")</f>
        <v>yep</v>
      </c>
      <c r="Q6504" s="3">
        <f ca="1">IF(Proc[[#This Row],[DateClosed]]="",ABS(NETWORKDAYS(Proc[[#This Row],[DateOpened]],TODAY()))-1,ABS(NETWORKDAYS(Proc[[#This Row],[DateOpened]],Proc[[#This Row],[DateClosed]]))-1)</f>
        <v>15</v>
      </c>
      <c r="R6504" s="178" t="s">
        <v>489</v>
      </c>
      <c r="S6504" s="183"/>
    </row>
    <row r="6505" spans="1:19" hidden="1">
      <c r="A6505" s="184" t="s">
        <v>8862</v>
      </c>
      <c r="B6505" s="183" t="str">
        <f>IFERROR(VLOOKUP(Proc[[#This Row],[App]],Table2[],3,0),"open")</f>
        <v>ok</v>
      </c>
      <c r="C6505" s="184" t="s">
        <v>369</v>
      </c>
      <c r="D6505" t="s">
        <v>8888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9921</v>
      </c>
      <c r="M6505" s="178">
        <v>46065</v>
      </c>
      <c r="N6505" s="178"/>
      <c r="O6505" s="178"/>
      <c r="P6505" s="178" t="str">
        <f ca="1">IF(Proc[[#This Row],[DaysAgeing]]&gt;5,"yep","on track")</f>
        <v>yep</v>
      </c>
      <c r="Q6505" s="3">
        <f ca="1">IF(Proc[[#This Row],[DateClosed]]="",ABS(NETWORKDAYS(Proc[[#This Row],[DateOpened]],TODAY()))-1,ABS(NETWORKDAYS(Proc[[#This Row],[DateOpened]],Proc[[#This Row],[DateClosed]]))-1)</f>
        <v>15</v>
      </c>
      <c r="R6505" s="178" t="s">
        <v>489</v>
      </c>
      <c r="S6505" s="183"/>
    </row>
    <row r="6506" spans="1:19" hidden="1">
      <c r="A6506" s="184" t="s">
        <v>8862</v>
      </c>
      <c r="B6506" s="183" t="str">
        <f>IFERROR(VLOOKUP(Proc[[#This Row],[App]],Table2[],3,0),"open")</f>
        <v>ok</v>
      </c>
      <c r="C6506" s="184" t="s">
        <v>369</v>
      </c>
      <c r="D6506" t="s">
        <v>8889</v>
      </c>
      <c r="E6506" t="s">
        <v>8910</v>
      </c>
      <c r="F6506" s="183" t="s">
        <v>8910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9921</v>
      </c>
      <c r="M6506" s="178">
        <v>46065</v>
      </c>
      <c r="N6506" s="178"/>
      <c r="O6506" s="178"/>
      <c r="P6506" s="178" t="str">
        <f ca="1">IF(Proc[[#This Row],[DaysAgeing]]&gt;5,"yep","on track")</f>
        <v>yep</v>
      </c>
      <c r="Q6506" s="3">
        <f ca="1">IF(Proc[[#This Row],[DateClosed]]="",ABS(NETWORKDAYS(Proc[[#This Row],[DateOpened]],TODAY()))-1,ABS(NETWORKDAYS(Proc[[#This Row],[DateOpened]],Proc[[#This Row],[DateClosed]]))-1)</f>
        <v>15</v>
      </c>
      <c r="R6506" s="178" t="s">
        <v>489</v>
      </c>
      <c r="S6506" s="183"/>
    </row>
    <row r="6507" spans="1:19" hidden="1">
      <c r="A6507" s="184" t="s">
        <v>8862</v>
      </c>
      <c r="B6507" s="183" t="str">
        <f>IFERROR(VLOOKUP(Proc[[#This Row],[App]],Table2[],3,0),"open")</f>
        <v>ok</v>
      </c>
      <c r="C6507" s="184" t="s">
        <v>369</v>
      </c>
      <c r="D6507" t="s">
        <v>8890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9921</v>
      </c>
      <c r="M6507" s="178">
        <v>46065</v>
      </c>
      <c r="N6507" s="178"/>
      <c r="O6507" s="178"/>
      <c r="P6507" s="178" t="str">
        <f ca="1">IF(Proc[[#This Row],[DaysAgeing]]&gt;5,"yep","on track")</f>
        <v>yep</v>
      </c>
      <c r="Q6507" s="3">
        <f ca="1">IF(Proc[[#This Row],[DateClosed]]="",ABS(NETWORKDAYS(Proc[[#This Row],[DateOpened]],TODAY()))-1,ABS(NETWORKDAYS(Proc[[#This Row],[DateOpened]],Proc[[#This Row],[DateClosed]]))-1)</f>
        <v>15</v>
      </c>
      <c r="R6507" s="178" t="s">
        <v>489</v>
      </c>
      <c r="S6507" s="183"/>
    </row>
    <row r="6508" spans="1:19" hidden="1">
      <c r="A6508" s="184" t="s">
        <v>8862</v>
      </c>
      <c r="B6508" s="183" t="str">
        <f>IFERROR(VLOOKUP(Proc[[#This Row],[App]],Table2[],3,0),"open")</f>
        <v>ok</v>
      </c>
      <c r="C6508" s="184" t="s">
        <v>369</v>
      </c>
      <c r="D6508" t="s">
        <v>8891</v>
      </c>
      <c r="E6508" t="s">
        <v>8911</v>
      </c>
      <c r="F6508" s="183" t="s">
        <v>8911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9921</v>
      </c>
      <c r="M6508" s="178">
        <v>46065</v>
      </c>
      <c r="N6508" s="178"/>
      <c r="O6508" s="178"/>
      <c r="P6508" s="178" t="str">
        <f ca="1">IF(Proc[[#This Row],[DaysAgeing]]&gt;5,"yep","on track")</f>
        <v>yep</v>
      </c>
      <c r="Q6508" s="3">
        <f ca="1">IF(Proc[[#This Row],[DateClosed]]="",ABS(NETWORKDAYS(Proc[[#This Row],[DateOpened]],TODAY()))-1,ABS(NETWORKDAYS(Proc[[#This Row],[DateOpened]],Proc[[#This Row],[DateClosed]]))-1)</f>
        <v>15</v>
      </c>
      <c r="R6508" s="178" t="s">
        <v>489</v>
      </c>
      <c r="S6508" s="183"/>
    </row>
    <row r="6509" spans="1:19" hidden="1">
      <c r="A6509" s="184" t="s">
        <v>8862</v>
      </c>
      <c r="B6509" s="183" t="str">
        <f>IFERROR(VLOOKUP(Proc[[#This Row],[App]],Table2[],3,0),"open")</f>
        <v>ok</v>
      </c>
      <c r="C6509" s="184" t="s">
        <v>369</v>
      </c>
      <c r="D6509" t="s">
        <v>8892</v>
      </c>
      <c r="E6509" t="s">
        <v>8911</v>
      </c>
      <c r="F6509" s="183" t="s">
        <v>8911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9921</v>
      </c>
      <c r="M6509" s="178">
        <v>46065</v>
      </c>
      <c r="N6509" s="178"/>
      <c r="O6509" s="178"/>
      <c r="P6509" s="178" t="str">
        <f ca="1">IF(Proc[[#This Row],[DaysAgeing]]&gt;5,"yep","on track")</f>
        <v>yep</v>
      </c>
      <c r="Q6509" s="3">
        <f ca="1">IF(Proc[[#This Row],[DateClosed]]="",ABS(NETWORKDAYS(Proc[[#This Row],[DateOpened]],TODAY()))-1,ABS(NETWORKDAYS(Proc[[#This Row],[DateOpened]],Proc[[#This Row],[DateClosed]]))-1)</f>
        <v>15</v>
      </c>
      <c r="R6509" s="178" t="s">
        <v>489</v>
      </c>
      <c r="S6509" s="183"/>
    </row>
    <row r="6510" spans="1:19" hidden="1">
      <c r="A6510" s="184" t="s">
        <v>8862</v>
      </c>
      <c r="B6510" s="183" t="str">
        <f>IFERROR(VLOOKUP(Proc[[#This Row],[App]],Table2[],3,0),"open")</f>
        <v>ok</v>
      </c>
      <c r="C6510" s="185" t="s">
        <v>369</v>
      </c>
      <c r="D6510" t="s">
        <v>8893</v>
      </c>
      <c r="E6510" t="s">
        <v>8911</v>
      </c>
      <c r="F6510" s="186" t="s">
        <v>8911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1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9921</v>
      </c>
      <c r="M6510" s="178">
        <v>46065</v>
      </c>
      <c r="N6510" s="178"/>
      <c r="O6510" s="178"/>
      <c r="P6510" s="178" t="str">
        <f ca="1">IF(Proc[[#This Row],[DaysAgeing]]&gt;5,"yep","on track")</f>
        <v>yep</v>
      </c>
      <c r="Q6510" s="3">
        <f ca="1">IF(Proc[[#This Row],[DateClosed]]="",ABS(NETWORKDAYS(Proc[[#This Row],[DateOpened]],TODAY()))-1,ABS(NETWORKDAYS(Proc[[#This Row],[DateOpened]],Proc[[#This Row],[DateClosed]]))-1)</f>
        <v>15</v>
      </c>
      <c r="R6510" s="178" t="s">
        <v>489</v>
      </c>
      <c r="S6510" s="183"/>
    </row>
    <row r="6511" spans="1:19" hidden="1">
      <c r="A6511" s="184" t="s">
        <v>8862</v>
      </c>
      <c r="B6511" s="183" t="str">
        <f>IFERROR(VLOOKUP(Proc[[#This Row],[App]],Table2[],3,0),"open")</f>
        <v>ok</v>
      </c>
      <c r="C6511" s="185" t="s">
        <v>369</v>
      </c>
      <c r="D6511" t="s">
        <v>8894</v>
      </c>
      <c r="E6511" t="s">
        <v>8911</v>
      </c>
      <c r="F6511" s="186" t="s">
        <v>8911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1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9921</v>
      </c>
      <c r="M6511" s="178">
        <v>46065</v>
      </c>
      <c r="N6511" s="178"/>
      <c r="O6511" s="178"/>
      <c r="P6511" s="178" t="str">
        <f ca="1">IF(Proc[[#This Row],[DaysAgeing]]&gt;5,"yep","on track")</f>
        <v>yep</v>
      </c>
      <c r="Q6511" s="3">
        <f ca="1">IF(Proc[[#This Row],[DateClosed]]="",ABS(NETWORKDAYS(Proc[[#This Row],[DateOpened]],TODAY()))-1,ABS(NETWORKDAYS(Proc[[#This Row],[DateOpened]],Proc[[#This Row],[DateClosed]]))-1)</f>
        <v>15</v>
      </c>
      <c r="R6511" s="178" t="s">
        <v>489</v>
      </c>
      <c r="S6511" s="183"/>
    </row>
    <row r="6512" spans="1:19" hidden="1">
      <c r="A6512" s="184" t="s">
        <v>8862</v>
      </c>
      <c r="B6512" s="183" t="str">
        <f>IFERROR(VLOOKUP(Proc[[#This Row],[App]],Table2[],3,0),"open")</f>
        <v>ok</v>
      </c>
      <c r="C6512" s="184" t="s">
        <v>369</v>
      </c>
      <c r="D6512" t="s">
        <v>8895</v>
      </c>
      <c r="E6512" t="s">
        <v>8911</v>
      </c>
      <c r="F6512" s="183" t="s">
        <v>8911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9921</v>
      </c>
      <c r="M6512" s="178">
        <v>46065</v>
      </c>
      <c r="N6512" s="178"/>
      <c r="O6512" s="178"/>
      <c r="P6512" s="178" t="str">
        <f ca="1">IF(Proc[[#This Row],[DaysAgeing]]&gt;5,"yep","on track")</f>
        <v>yep</v>
      </c>
      <c r="Q6512" s="3">
        <f ca="1">IF(Proc[[#This Row],[DateClosed]]="",ABS(NETWORKDAYS(Proc[[#This Row],[DateOpened]],TODAY()))-1,ABS(NETWORKDAYS(Proc[[#This Row],[DateOpened]],Proc[[#This Row],[DateClosed]]))-1)</f>
        <v>15</v>
      </c>
      <c r="R6512" s="178" t="s">
        <v>489</v>
      </c>
      <c r="S6512" s="183"/>
    </row>
    <row r="6513" spans="1:19" hidden="1">
      <c r="A6513" s="184" t="s">
        <v>8862</v>
      </c>
      <c r="B6513" s="183" t="str">
        <f>IFERROR(VLOOKUP(Proc[[#This Row],[App]],Table2[],3,0),"open")</f>
        <v>ok</v>
      </c>
      <c r="C6513" s="185" t="s">
        <v>369</v>
      </c>
      <c r="D6513" t="s">
        <v>8896</v>
      </c>
      <c r="E6513" t="s">
        <v>8911</v>
      </c>
      <c r="F6513" s="186" t="s">
        <v>8911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1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9921</v>
      </c>
      <c r="M6513" s="178">
        <v>46065</v>
      </c>
      <c r="N6513" s="178"/>
      <c r="O6513" s="178"/>
      <c r="P6513" s="178" t="str">
        <f ca="1">IF(Proc[[#This Row],[DaysAgeing]]&gt;5,"yep","on track")</f>
        <v>yep</v>
      </c>
      <c r="Q6513" s="3">
        <f ca="1">IF(Proc[[#This Row],[DateClosed]]="",ABS(NETWORKDAYS(Proc[[#This Row],[DateOpened]],TODAY()))-1,ABS(NETWORKDAYS(Proc[[#This Row],[DateOpened]],Proc[[#This Row],[DateClosed]]))-1)</f>
        <v>15</v>
      </c>
      <c r="R6513" s="178" t="s">
        <v>489</v>
      </c>
      <c r="S6513" s="183"/>
    </row>
    <row r="6514" spans="1:19" hidden="1">
      <c r="A6514" s="184" t="s">
        <v>8862</v>
      </c>
      <c r="B6514" s="183" t="str">
        <f>IFERROR(VLOOKUP(Proc[[#This Row],[App]],Table2[],3,0),"open")</f>
        <v>ok</v>
      </c>
      <c r="C6514" s="184" t="s">
        <v>369</v>
      </c>
      <c r="D6514" t="s">
        <v>8897</v>
      </c>
      <c r="E6514" t="s">
        <v>8911</v>
      </c>
      <c r="F6514" s="183" t="s">
        <v>8911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9921</v>
      </c>
      <c r="M6514" s="178">
        <v>46065</v>
      </c>
      <c r="N6514" s="178"/>
      <c r="O6514" s="178"/>
      <c r="P6514" s="178" t="str">
        <f ca="1">IF(Proc[[#This Row],[DaysAgeing]]&gt;5,"yep","on track")</f>
        <v>yep</v>
      </c>
      <c r="Q6514" s="3">
        <f ca="1">IF(Proc[[#This Row],[DateClosed]]="",ABS(NETWORKDAYS(Proc[[#This Row],[DateOpened]],TODAY()))-1,ABS(NETWORKDAYS(Proc[[#This Row],[DateOpened]],Proc[[#This Row],[DateClosed]]))-1)</f>
        <v>15</v>
      </c>
      <c r="R6514" s="178" t="s">
        <v>489</v>
      </c>
      <c r="S6514" s="183"/>
    </row>
    <row r="6515" spans="1:19" hidden="1">
      <c r="A6515" s="184" t="s">
        <v>8862</v>
      </c>
      <c r="B6515" s="183" t="str">
        <f>IFERROR(VLOOKUP(Proc[[#This Row],[App]],Table2[],3,0),"open")</f>
        <v>ok</v>
      </c>
      <c r="C6515" s="184" t="s">
        <v>369</v>
      </c>
      <c r="D6515" t="s">
        <v>8898</v>
      </c>
      <c r="E6515" t="s">
        <v>8911</v>
      </c>
      <c r="F6515" s="183" t="s">
        <v>8911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9921</v>
      </c>
      <c r="M6515" s="178">
        <v>46065</v>
      </c>
      <c r="N6515" s="178"/>
      <c r="O6515" s="178"/>
      <c r="P6515" s="178" t="str">
        <f ca="1">IF(Proc[[#This Row],[DaysAgeing]]&gt;5,"yep","on track")</f>
        <v>yep</v>
      </c>
      <c r="Q6515" s="3">
        <f ca="1">IF(Proc[[#This Row],[DateClosed]]="",ABS(NETWORKDAYS(Proc[[#This Row],[DateOpened]],TODAY()))-1,ABS(NETWORKDAYS(Proc[[#This Row],[DateOpened]],Proc[[#This Row],[DateClosed]]))-1)</f>
        <v>15</v>
      </c>
      <c r="R6515" s="178" t="s">
        <v>489</v>
      </c>
      <c r="S6515" s="183"/>
    </row>
    <row r="6516" spans="1:19" hidden="1">
      <c r="A6516" s="184" t="s">
        <v>8862</v>
      </c>
      <c r="B6516" s="183" t="str">
        <f>IFERROR(VLOOKUP(Proc[[#This Row],[App]],Table2[],3,0),"open")</f>
        <v>ok</v>
      </c>
      <c r="C6516" s="184" t="s">
        <v>369</v>
      </c>
      <c r="D6516" t="s">
        <v>8899</v>
      </c>
      <c r="E6516" t="s">
        <v>8911</v>
      </c>
      <c r="F6516" s="183" t="s">
        <v>8911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9921</v>
      </c>
      <c r="M6516" s="178">
        <v>46065</v>
      </c>
      <c r="N6516" s="178"/>
      <c r="O6516" s="178"/>
      <c r="P6516" s="178" t="str">
        <f ca="1">IF(Proc[[#This Row],[DaysAgeing]]&gt;5,"yep","on track")</f>
        <v>yep</v>
      </c>
      <c r="Q6516" s="3">
        <f ca="1">IF(Proc[[#This Row],[DateClosed]]="",ABS(NETWORKDAYS(Proc[[#This Row],[DateOpened]],TODAY()))-1,ABS(NETWORKDAYS(Proc[[#This Row],[DateOpened]],Proc[[#This Row],[DateClosed]]))-1)</f>
        <v>15</v>
      </c>
      <c r="R6516" s="178" t="s">
        <v>489</v>
      </c>
      <c r="S6516" s="183"/>
    </row>
    <row r="6517" spans="1:19" hidden="1">
      <c r="A6517" s="184" t="s">
        <v>8862</v>
      </c>
      <c r="B6517" s="183" t="str">
        <f>IFERROR(VLOOKUP(Proc[[#This Row],[App]],Table2[],3,0),"open")</f>
        <v>ok</v>
      </c>
      <c r="C6517" s="184" t="s">
        <v>369</v>
      </c>
      <c r="D6517" t="s">
        <v>8900</v>
      </c>
      <c r="E6517" t="s">
        <v>8911</v>
      </c>
      <c r="F6517" s="183" t="s">
        <v>8911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9921</v>
      </c>
      <c r="M6517" s="178">
        <v>46065</v>
      </c>
      <c r="N6517" s="178"/>
      <c r="O6517" s="178"/>
      <c r="P6517" s="178" t="str">
        <f ca="1">IF(Proc[[#This Row],[DaysAgeing]]&gt;5,"yep","on track")</f>
        <v>yep</v>
      </c>
      <c r="Q6517" s="3">
        <f ca="1">IF(Proc[[#This Row],[DateClosed]]="",ABS(NETWORKDAYS(Proc[[#This Row],[DateOpened]],TODAY()))-1,ABS(NETWORKDAYS(Proc[[#This Row],[DateOpened]],Proc[[#This Row],[DateClosed]]))-1)</f>
        <v>15</v>
      </c>
      <c r="R6517" s="178" t="s">
        <v>489</v>
      </c>
      <c r="S6517" s="183"/>
    </row>
    <row r="6518" spans="1:19" hidden="1">
      <c r="A6518" s="184" t="s">
        <v>8862</v>
      </c>
      <c r="B6518" s="183" t="str">
        <f>IFERROR(VLOOKUP(Proc[[#This Row],[App]],Table2[],3,0),"open")</f>
        <v>ok</v>
      </c>
      <c r="C6518" s="184" t="s">
        <v>369</v>
      </c>
      <c r="D6518" t="s">
        <v>8901</v>
      </c>
      <c r="E6518" t="s">
        <v>8911</v>
      </c>
      <c r="F6518" s="183" t="s">
        <v>8911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9921</v>
      </c>
      <c r="M6518" s="178">
        <v>46065</v>
      </c>
      <c r="N6518" s="178"/>
      <c r="O6518" s="178"/>
      <c r="P6518" s="178" t="str">
        <f ca="1">IF(Proc[[#This Row],[DaysAgeing]]&gt;5,"yep","on track")</f>
        <v>yep</v>
      </c>
      <c r="Q6518" s="3">
        <f ca="1">IF(Proc[[#This Row],[DateClosed]]="",ABS(NETWORKDAYS(Proc[[#This Row],[DateOpened]],TODAY()))-1,ABS(NETWORKDAYS(Proc[[#This Row],[DateOpened]],Proc[[#This Row],[DateClosed]]))-1)</f>
        <v>15</v>
      </c>
      <c r="R6518" s="178" t="s">
        <v>489</v>
      </c>
      <c r="S6518" s="183"/>
    </row>
    <row r="6519" spans="1:19" hidden="1">
      <c r="A6519" s="184" t="s">
        <v>8862</v>
      </c>
      <c r="B6519" s="183" t="str">
        <f>IFERROR(VLOOKUP(Proc[[#This Row],[App]],Table2[],3,0),"open")</f>
        <v>ok</v>
      </c>
      <c r="C6519" s="184" t="s">
        <v>369</v>
      </c>
      <c r="D6519" t="s">
        <v>8902</v>
      </c>
      <c r="E6519" t="s">
        <v>8911</v>
      </c>
      <c r="F6519" s="183" t="s">
        <v>8911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9921</v>
      </c>
      <c r="M6519" s="178">
        <v>46065</v>
      </c>
      <c r="N6519" s="178"/>
      <c r="O6519" s="178"/>
      <c r="P6519" s="178" t="str">
        <f ca="1">IF(Proc[[#This Row],[DaysAgeing]]&gt;5,"yep","on track")</f>
        <v>yep</v>
      </c>
      <c r="Q6519" s="3">
        <f ca="1">IF(Proc[[#This Row],[DateClosed]]="",ABS(NETWORKDAYS(Proc[[#This Row],[DateOpened]],TODAY()))-1,ABS(NETWORKDAYS(Proc[[#This Row],[DateOpened]],Proc[[#This Row],[DateClosed]]))-1)</f>
        <v>15</v>
      </c>
      <c r="R6519" s="178" t="s">
        <v>489</v>
      </c>
      <c r="S6519" s="183"/>
    </row>
    <row r="6520" spans="1:19" hidden="1">
      <c r="A6520" s="184" t="s">
        <v>8862</v>
      </c>
      <c r="B6520" s="183" t="str">
        <f>IFERROR(VLOOKUP(Proc[[#This Row],[App]],Table2[],3,0),"open")</f>
        <v>ok</v>
      </c>
      <c r="C6520" s="184" t="s">
        <v>369</v>
      </c>
      <c r="D6520" t="s">
        <v>8903</v>
      </c>
      <c r="E6520" t="s">
        <v>8911</v>
      </c>
      <c r="F6520" s="183" t="s">
        <v>8911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9921</v>
      </c>
      <c r="M6520" s="178">
        <v>46065</v>
      </c>
      <c r="N6520" s="178"/>
      <c r="O6520" s="178"/>
      <c r="P6520" s="178" t="str">
        <f ca="1">IF(Proc[[#This Row],[DaysAgeing]]&gt;5,"yep","on track")</f>
        <v>yep</v>
      </c>
      <c r="Q6520" s="3">
        <f ca="1">IF(Proc[[#This Row],[DateClosed]]="",ABS(NETWORKDAYS(Proc[[#This Row],[DateOpened]],TODAY()))-1,ABS(NETWORKDAYS(Proc[[#This Row],[DateOpened]],Proc[[#This Row],[DateClosed]]))-1)</f>
        <v>15</v>
      </c>
      <c r="R6520" s="178" t="s">
        <v>489</v>
      </c>
      <c r="S6520" s="183"/>
    </row>
    <row r="6521" spans="1:19" hidden="1">
      <c r="A6521" s="184" t="s">
        <v>8862</v>
      </c>
      <c r="B6521" s="183" t="str">
        <f>IFERROR(VLOOKUP(Proc[[#This Row],[App]],Table2[],3,0),"open")</f>
        <v>ok</v>
      </c>
      <c r="C6521" s="184" t="s">
        <v>369</v>
      </c>
      <c r="D6521" t="s">
        <v>8904</v>
      </c>
      <c r="E6521" t="s">
        <v>8849</v>
      </c>
      <c r="F6521" s="183" t="s">
        <v>8849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9921</v>
      </c>
      <c r="M6521" s="178">
        <v>46065</v>
      </c>
      <c r="N6521" s="178"/>
      <c r="O6521" s="178"/>
      <c r="P6521" s="178" t="str">
        <f ca="1">IF(Proc[[#This Row],[DaysAgeing]]&gt;5,"yep","on track")</f>
        <v>yep</v>
      </c>
      <c r="Q6521" s="3">
        <f ca="1">IF(Proc[[#This Row],[DateClosed]]="",ABS(NETWORKDAYS(Proc[[#This Row],[DateOpened]],TODAY()))-1,ABS(NETWORKDAYS(Proc[[#This Row],[DateOpened]],Proc[[#This Row],[DateClosed]]))-1)</f>
        <v>15</v>
      </c>
      <c r="R6521" s="178" t="s">
        <v>489</v>
      </c>
      <c r="S6521" s="183"/>
    </row>
    <row r="6522" spans="1:19" hidden="1">
      <c r="A6522" t="s">
        <v>8958</v>
      </c>
      <c r="B6522" s="183" t="str">
        <f>IFERROR(VLOOKUP(Proc[[#This Row],[App]],Table2[],3,0),"open")</f>
        <v>ok</v>
      </c>
      <c r="C6522" s="184" t="s">
        <v>369</v>
      </c>
      <c r="D6522" t="s">
        <v>8912</v>
      </c>
      <c r="E6522" t="s">
        <v>8857</v>
      </c>
      <c r="F6522" s="183" t="s">
        <v>8857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9921</v>
      </c>
      <c r="M6522" s="178">
        <v>46065</v>
      </c>
      <c r="N6522" s="178"/>
      <c r="O6522" s="178"/>
      <c r="P6522" s="178" t="str">
        <f ca="1">IF(Proc[[#This Row],[DaysAgeing]]&gt;5,"yep","on track")</f>
        <v>yep</v>
      </c>
      <c r="Q6522" s="3">
        <f ca="1">IF(Proc[[#This Row],[DateClosed]]="",ABS(NETWORKDAYS(Proc[[#This Row],[DateOpened]],TODAY()))-1,ABS(NETWORKDAYS(Proc[[#This Row],[DateOpened]],Proc[[#This Row],[DateClosed]]))-1)</f>
        <v>15</v>
      </c>
      <c r="R6522" s="178" t="s">
        <v>489</v>
      </c>
      <c r="S6522" s="183"/>
    </row>
    <row r="6523" spans="1:19" hidden="1">
      <c r="A6523" s="184" t="s">
        <v>8958</v>
      </c>
      <c r="B6523" s="183" t="str">
        <f>IFERROR(VLOOKUP(Proc[[#This Row],[App]],Table2[],3,0),"open")</f>
        <v>ok</v>
      </c>
      <c r="C6523" s="184" t="s">
        <v>369</v>
      </c>
      <c r="D6523" t="s">
        <v>8913</v>
      </c>
      <c r="E6523" t="s">
        <v>8857</v>
      </c>
      <c r="F6523" s="183" t="s">
        <v>8857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9921</v>
      </c>
      <c r="M6523" s="178">
        <v>46065</v>
      </c>
      <c r="N6523" s="178"/>
      <c r="O6523" s="178"/>
      <c r="P6523" s="178" t="str">
        <f ca="1">IF(Proc[[#This Row],[DaysAgeing]]&gt;5,"yep","on track")</f>
        <v>yep</v>
      </c>
      <c r="Q6523" s="3">
        <f ca="1">IF(Proc[[#This Row],[DateClosed]]="",ABS(NETWORKDAYS(Proc[[#This Row],[DateOpened]],TODAY()))-1,ABS(NETWORKDAYS(Proc[[#This Row],[DateOpened]],Proc[[#This Row],[DateClosed]]))-1)</f>
        <v>15</v>
      </c>
      <c r="R6523" s="178" t="s">
        <v>489</v>
      </c>
      <c r="S6523" s="183"/>
    </row>
    <row r="6524" spans="1:19" hidden="1">
      <c r="A6524" s="184" t="s">
        <v>8958</v>
      </c>
      <c r="B6524" s="183" t="str">
        <f>IFERROR(VLOOKUP(Proc[[#This Row],[App]],Table2[],3,0),"open")</f>
        <v>ok</v>
      </c>
      <c r="C6524" s="185" t="s">
        <v>369</v>
      </c>
      <c r="D6524" t="s">
        <v>8914</v>
      </c>
      <c r="E6524" t="s">
        <v>8857</v>
      </c>
      <c r="F6524" s="186" t="s">
        <v>8857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1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9921</v>
      </c>
      <c r="M6524" s="178">
        <v>46065</v>
      </c>
      <c r="N6524" s="178"/>
      <c r="O6524" s="178"/>
      <c r="P6524" s="178" t="str">
        <f ca="1">IF(Proc[[#This Row],[DaysAgeing]]&gt;5,"yep","on track")</f>
        <v>yep</v>
      </c>
      <c r="Q6524" s="3">
        <f ca="1">IF(Proc[[#This Row],[DateClosed]]="",ABS(NETWORKDAYS(Proc[[#This Row],[DateOpened]],TODAY()))-1,ABS(NETWORKDAYS(Proc[[#This Row],[DateOpened]],Proc[[#This Row],[DateClosed]]))-1)</f>
        <v>15</v>
      </c>
      <c r="R6524" s="178" t="s">
        <v>489</v>
      </c>
      <c r="S6524" s="183"/>
    </row>
    <row r="6525" spans="1:19" hidden="1">
      <c r="A6525" s="184" t="s">
        <v>8958</v>
      </c>
      <c r="B6525" s="183" t="str">
        <f>IFERROR(VLOOKUP(Proc[[#This Row],[App]],Table2[],3,0),"open")</f>
        <v>ok</v>
      </c>
      <c r="C6525" s="184" t="s">
        <v>369</v>
      </c>
      <c r="D6525" t="s">
        <v>8915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9921</v>
      </c>
      <c r="M6525" s="178">
        <v>46065</v>
      </c>
      <c r="N6525" s="178"/>
      <c r="O6525" s="178"/>
      <c r="P6525" s="178" t="str">
        <f ca="1">IF(Proc[[#This Row],[DaysAgeing]]&gt;5,"yep","on track")</f>
        <v>yep</v>
      </c>
      <c r="Q6525" s="3">
        <f ca="1">IF(Proc[[#This Row],[DateClosed]]="",ABS(NETWORKDAYS(Proc[[#This Row],[DateOpened]],TODAY()))-1,ABS(NETWORKDAYS(Proc[[#This Row],[DateOpened]],Proc[[#This Row],[DateClosed]]))-1)</f>
        <v>15</v>
      </c>
      <c r="R6525" s="178" t="s">
        <v>489</v>
      </c>
      <c r="S6525" s="183"/>
    </row>
    <row r="6526" spans="1:19" hidden="1">
      <c r="A6526" s="184" t="s">
        <v>8958</v>
      </c>
      <c r="B6526" s="183" t="str">
        <f>IFERROR(VLOOKUP(Proc[[#This Row],[App]],Table2[],3,0),"open")</f>
        <v>ok</v>
      </c>
      <c r="C6526" s="184" t="s">
        <v>369</v>
      </c>
      <c r="D6526" t="s">
        <v>8916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9921</v>
      </c>
      <c r="M6526" s="178">
        <v>46065</v>
      </c>
      <c r="N6526" s="178"/>
      <c r="O6526" s="178"/>
      <c r="P6526" s="178" t="str">
        <f ca="1">IF(Proc[[#This Row],[DaysAgeing]]&gt;5,"yep","on track")</f>
        <v>yep</v>
      </c>
      <c r="Q6526" s="3">
        <f ca="1">IF(Proc[[#This Row],[DateClosed]]="",ABS(NETWORKDAYS(Proc[[#This Row],[DateOpened]],TODAY()))-1,ABS(NETWORKDAYS(Proc[[#This Row],[DateOpened]],Proc[[#This Row],[DateClosed]]))-1)</f>
        <v>15</v>
      </c>
      <c r="R6526" s="178" t="s">
        <v>489</v>
      </c>
      <c r="S6526" s="183"/>
    </row>
    <row r="6527" spans="1:19" hidden="1">
      <c r="A6527" s="184" t="s">
        <v>8958</v>
      </c>
      <c r="B6527" s="183" t="str">
        <f>IFERROR(VLOOKUP(Proc[[#This Row],[App]],Table2[],3,0),"open")</f>
        <v>ok</v>
      </c>
      <c r="C6527" s="185" t="s">
        <v>369</v>
      </c>
      <c r="D6527" t="s">
        <v>8917</v>
      </c>
      <c r="E6527" t="s">
        <v>8856</v>
      </c>
      <c r="F6527" s="186" t="s">
        <v>8856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1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9921</v>
      </c>
      <c r="M6527" s="178">
        <v>46065</v>
      </c>
      <c r="N6527" s="178"/>
      <c r="O6527" s="178"/>
      <c r="P6527" s="178" t="str">
        <f ca="1">IF(Proc[[#This Row],[DaysAgeing]]&gt;5,"yep","on track")</f>
        <v>yep</v>
      </c>
      <c r="Q6527" s="3">
        <f ca="1">IF(Proc[[#This Row],[DateClosed]]="",ABS(NETWORKDAYS(Proc[[#This Row],[DateOpened]],TODAY()))-1,ABS(NETWORKDAYS(Proc[[#This Row],[DateOpened]],Proc[[#This Row],[DateClosed]]))-1)</f>
        <v>15</v>
      </c>
      <c r="R6527" s="178" t="s">
        <v>489</v>
      </c>
      <c r="S6527" s="183"/>
    </row>
    <row r="6528" spans="1:19" hidden="1">
      <c r="A6528" s="184" t="s">
        <v>8958</v>
      </c>
      <c r="B6528" s="183" t="str">
        <f>IFERROR(VLOOKUP(Proc[[#This Row],[App]],Table2[],3,0),"open")</f>
        <v>ok</v>
      </c>
      <c r="C6528" s="185" t="s">
        <v>369</v>
      </c>
      <c r="D6528" t="s">
        <v>8918</v>
      </c>
      <c r="E6528" t="s">
        <v>8856</v>
      </c>
      <c r="F6528" s="186" t="s">
        <v>8856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1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9921</v>
      </c>
      <c r="M6528" s="178">
        <v>46065</v>
      </c>
      <c r="N6528" s="178"/>
      <c r="O6528" s="178"/>
      <c r="P6528" s="178" t="str">
        <f ca="1">IF(Proc[[#This Row],[DaysAgeing]]&gt;5,"yep","on track")</f>
        <v>yep</v>
      </c>
      <c r="Q6528" s="3">
        <f ca="1">IF(Proc[[#This Row],[DateClosed]]="",ABS(NETWORKDAYS(Proc[[#This Row],[DateOpened]],TODAY()))-1,ABS(NETWORKDAYS(Proc[[#This Row],[DateOpened]],Proc[[#This Row],[DateClosed]]))-1)</f>
        <v>15</v>
      </c>
      <c r="R6528" s="178" t="s">
        <v>489</v>
      </c>
      <c r="S6528" s="183"/>
    </row>
    <row r="6529" spans="1:19" hidden="1">
      <c r="A6529" s="184" t="s">
        <v>8958</v>
      </c>
      <c r="B6529" s="183" t="str">
        <f>IFERROR(VLOOKUP(Proc[[#This Row],[App]],Table2[],3,0),"open")</f>
        <v>ok</v>
      </c>
      <c r="C6529" s="184" t="s">
        <v>369</v>
      </c>
      <c r="D6529" t="s">
        <v>8919</v>
      </c>
      <c r="E6529" t="s">
        <v>8856</v>
      </c>
      <c r="F6529" s="183" t="s">
        <v>8856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9921</v>
      </c>
      <c r="M6529" s="178">
        <v>46065</v>
      </c>
      <c r="N6529" s="178"/>
      <c r="O6529" s="178"/>
      <c r="P6529" s="178" t="str">
        <f ca="1">IF(Proc[[#This Row],[DaysAgeing]]&gt;5,"yep","on track")</f>
        <v>yep</v>
      </c>
      <c r="Q6529" s="3">
        <f ca="1">IF(Proc[[#This Row],[DateClosed]]="",ABS(NETWORKDAYS(Proc[[#This Row],[DateOpened]],TODAY()))-1,ABS(NETWORKDAYS(Proc[[#This Row],[DateOpened]],Proc[[#This Row],[DateClosed]]))-1)</f>
        <v>15</v>
      </c>
      <c r="R6529" s="178" t="s">
        <v>489</v>
      </c>
      <c r="S6529" s="183"/>
    </row>
    <row r="6530" spans="1:19" hidden="1">
      <c r="A6530" s="184" t="s">
        <v>8958</v>
      </c>
      <c r="B6530" s="183" t="str">
        <f>IFERROR(VLOOKUP(Proc[[#This Row],[App]],Table2[],3,0),"open")</f>
        <v>ok</v>
      </c>
      <c r="C6530" s="184" t="s">
        <v>369</v>
      </c>
      <c r="D6530" t="s">
        <v>8920</v>
      </c>
      <c r="E6530" t="s">
        <v>8856</v>
      </c>
      <c r="F6530" s="183" t="s">
        <v>8856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9921</v>
      </c>
      <c r="M6530" s="178">
        <v>46065</v>
      </c>
      <c r="N6530" s="178"/>
      <c r="O6530" s="178"/>
      <c r="P6530" s="178" t="str">
        <f ca="1">IF(Proc[[#This Row],[DaysAgeing]]&gt;5,"yep","on track")</f>
        <v>yep</v>
      </c>
      <c r="Q6530" s="3">
        <f ca="1">IF(Proc[[#This Row],[DateClosed]]="",ABS(NETWORKDAYS(Proc[[#This Row],[DateOpened]],TODAY()))-1,ABS(NETWORKDAYS(Proc[[#This Row],[DateOpened]],Proc[[#This Row],[DateClosed]]))-1)</f>
        <v>15</v>
      </c>
      <c r="R6530" s="178" t="s">
        <v>489</v>
      </c>
      <c r="S6530" s="183"/>
    </row>
    <row r="6531" spans="1:19" hidden="1">
      <c r="A6531" s="184" t="s">
        <v>8958</v>
      </c>
      <c r="B6531" s="183" t="str">
        <f>IFERROR(VLOOKUP(Proc[[#This Row],[App]],Table2[],3,0),"open")</f>
        <v>ok</v>
      </c>
      <c r="C6531" s="184" t="s">
        <v>369</v>
      </c>
      <c r="D6531" t="s">
        <v>8921</v>
      </c>
      <c r="E6531" t="s">
        <v>8856</v>
      </c>
      <c r="F6531" s="183" t="s">
        <v>8856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9921</v>
      </c>
      <c r="M6531" s="178">
        <v>46065</v>
      </c>
      <c r="N6531" s="178"/>
      <c r="O6531" s="178"/>
      <c r="P6531" s="178" t="str">
        <f ca="1">IF(Proc[[#This Row],[DaysAgeing]]&gt;5,"yep","on track")</f>
        <v>yep</v>
      </c>
      <c r="Q6531" s="3">
        <f ca="1">IF(Proc[[#This Row],[DateClosed]]="",ABS(NETWORKDAYS(Proc[[#This Row],[DateOpened]],TODAY()))-1,ABS(NETWORKDAYS(Proc[[#This Row],[DateOpened]],Proc[[#This Row],[DateClosed]]))-1)</f>
        <v>15</v>
      </c>
      <c r="R6531" s="178" t="s">
        <v>489</v>
      </c>
      <c r="S6531" s="183"/>
    </row>
    <row r="6532" spans="1:19" hidden="1">
      <c r="A6532" s="184" t="s">
        <v>8958</v>
      </c>
      <c r="B6532" s="183" t="str">
        <f>IFERROR(VLOOKUP(Proc[[#This Row],[App]],Table2[],3,0),"open")</f>
        <v>ok</v>
      </c>
      <c r="C6532" s="185" t="s">
        <v>369</v>
      </c>
      <c r="D6532" t="s">
        <v>8922</v>
      </c>
      <c r="E6532" t="s">
        <v>8855</v>
      </c>
      <c r="F6532" s="186" t="s">
        <v>8855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1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9921</v>
      </c>
      <c r="M6532" s="178">
        <v>46065</v>
      </c>
      <c r="N6532" s="178"/>
      <c r="O6532" s="178"/>
      <c r="P6532" s="178" t="str">
        <f ca="1">IF(Proc[[#This Row],[DaysAgeing]]&gt;5,"yep","on track")</f>
        <v>yep</v>
      </c>
      <c r="Q6532" s="3">
        <f ca="1">IF(Proc[[#This Row],[DateClosed]]="",ABS(NETWORKDAYS(Proc[[#This Row],[DateOpened]],TODAY()))-1,ABS(NETWORKDAYS(Proc[[#This Row],[DateOpened]],Proc[[#This Row],[DateClosed]]))-1)</f>
        <v>15</v>
      </c>
      <c r="R6532" s="178" t="s">
        <v>489</v>
      </c>
      <c r="S6532" s="183"/>
    </row>
    <row r="6533" spans="1:19" hidden="1">
      <c r="A6533" s="184" t="s">
        <v>8958</v>
      </c>
      <c r="B6533" s="183" t="str">
        <f>IFERROR(VLOOKUP(Proc[[#This Row],[App]],Table2[],3,0),"open")</f>
        <v>ok</v>
      </c>
      <c r="C6533" s="184" t="s">
        <v>369</v>
      </c>
      <c r="D6533" t="s">
        <v>8923</v>
      </c>
      <c r="E6533" t="s">
        <v>8855</v>
      </c>
      <c r="F6533" s="183" t="s">
        <v>8855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9921</v>
      </c>
      <c r="M6533" s="178">
        <v>46065</v>
      </c>
      <c r="N6533" s="178"/>
      <c r="O6533" s="178"/>
      <c r="P6533" s="178" t="str">
        <f ca="1">IF(Proc[[#This Row],[DaysAgeing]]&gt;5,"yep","on track")</f>
        <v>yep</v>
      </c>
      <c r="Q6533" s="3">
        <f ca="1">IF(Proc[[#This Row],[DateClosed]]="",ABS(NETWORKDAYS(Proc[[#This Row],[DateOpened]],TODAY()))-1,ABS(NETWORKDAYS(Proc[[#This Row],[DateOpened]],Proc[[#This Row],[DateClosed]]))-1)</f>
        <v>15</v>
      </c>
      <c r="R6533" s="178" t="s">
        <v>489</v>
      </c>
      <c r="S6533" s="183"/>
    </row>
    <row r="6534" spans="1:19" hidden="1">
      <c r="A6534" s="184" t="s">
        <v>8958</v>
      </c>
      <c r="B6534" s="183" t="str">
        <f>IFERROR(VLOOKUP(Proc[[#This Row],[App]],Table2[],3,0),"open")</f>
        <v>ok</v>
      </c>
      <c r="C6534" s="184" t="s">
        <v>369</v>
      </c>
      <c r="D6534" t="s">
        <v>8924</v>
      </c>
      <c r="E6534" t="s">
        <v>8952</v>
      </c>
      <c r="F6534" s="183" t="s">
        <v>8952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9921</v>
      </c>
      <c r="M6534" s="178">
        <v>46065</v>
      </c>
      <c r="N6534" s="178"/>
      <c r="O6534" s="178"/>
      <c r="P6534" s="178" t="str">
        <f ca="1">IF(Proc[[#This Row],[DaysAgeing]]&gt;5,"yep","on track")</f>
        <v>yep</v>
      </c>
      <c r="Q6534" s="3">
        <f ca="1">IF(Proc[[#This Row],[DateClosed]]="",ABS(NETWORKDAYS(Proc[[#This Row],[DateOpened]],TODAY()))-1,ABS(NETWORKDAYS(Proc[[#This Row],[DateOpened]],Proc[[#This Row],[DateClosed]]))-1)</f>
        <v>15</v>
      </c>
      <c r="R6534" s="178" t="s">
        <v>489</v>
      </c>
      <c r="S6534" s="183"/>
    </row>
    <row r="6535" spans="1:19" hidden="1">
      <c r="A6535" s="184" t="s">
        <v>8958</v>
      </c>
      <c r="B6535" s="183" t="str">
        <f>IFERROR(VLOOKUP(Proc[[#This Row],[App]],Table2[],3,0),"open")</f>
        <v>ok</v>
      </c>
      <c r="C6535" s="184" t="s">
        <v>369</v>
      </c>
      <c r="D6535" t="s">
        <v>8925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9921</v>
      </c>
      <c r="M6535" s="178">
        <v>46065</v>
      </c>
      <c r="N6535" s="178"/>
      <c r="O6535" s="178"/>
      <c r="P6535" s="178" t="str">
        <f ca="1">IF(Proc[[#This Row],[DaysAgeing]]&gt;5,"yep","on track")</f>
        <v>yep</v>
      </c>
      <c r="Q6535" s="3">
        <f ca="1">IF(Proc[[#This Row],[DateClosed]]="",ABS(NETWORKDAYS(Proc[[#This Row],[DateOpened]],TODAY()))-1,ABS(NETWORKDAYS(Proc[[#This Row],[DateOpened]],Proc[[#This Row],[DateClosed]]))-1)</f>
        <v>15</v>
      </c>
      <c r="R6535" s="178" t="s">
        <v>489</v>
      </c>
      <c r="S6535" s="183"/>
    </row>
    <row r="6536" spans="1:19" hidden="1">
      <c r="A6536" s="184" t="s">
        <v>8958</v>
      </c>
      <c r="B6536" s="183" t="str">
        <f>IFERROR(VLOOKUP(Proc[[#This Row],[App]],Table2[],3,0),"open")</f>
        <v>ok</v>
      </c>
      <c r="C6536" s="184" t="s">
        <v>369</v>
      </c>
      <c r="D6536" t="s">
        <v>8926</v>
      </c>
      <c r="E6536" t="s">
        <v>8953</v>
      </c>
      <c r="F6536" s="183" t="s">
        <v>8953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9921</v>
      </c>
      <c r="M6536" s="178">
        <v>46065</v>
      </c>
      <c r="N6536" s="178"/>
      <c r="O6536" s="178"/>
      <c r="P6536" s="178" t="str">
        <f ca="1">IF(Proc[[#This Row],[DaysAgeing]]&gt;5,"yep","on track")</f>
        <v>yep</v>
      </c>
      <c r="Q6536" s="3">
        <f ca="1">IF(Proc[[#This Row],[DateClosed]]="",ABS(NETWORKDAYS(Proc[[#This Row],[DateOpened]],TODAY()))-1,ABS(NETWORKDAYS(Proc[[#This Row],[DateOpened]],Proc[[#This Row],[DateClosed]]))-1)</f>
        <v>15</v>
      </c>
      <c r="R6536" s="178" t="s">
        <v>489</v>
      </c>
      <c r="S6536" s="183"/>
    </row>
    <row r="6537" spans="1:19" hidden="1">
      <c r="A6537" s="184" t="s">
        <v>8958</v>
      </c>
      <c r="B6537" s="183" t="str">
        <f>IFERROR(VLOOKUP(Proc[[#This Row],[App]],Table2[],3,0),"open")</f>
        <v>ok</v>
      </c>
      <c r="C6537" s="184" t="s">
        <v>369</v>
      </c>
      <c r="D6537" t="s">
        <v>8927</v>
      </c>
      <c r="E6537" t="s">
        <v>8953</v>
      </c>
      <c r="F6537" s="183" t="s">
        <v>8953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9921</v>
      </c>
      <c r="M6537" s="178">
        <v>46065</v>
      </c>
      <c r="N6537" s="178"/>
      <c r="O6537" s="178"/>
      <c r="P6537" s="178" t="str">
        <f ca="1">IF(Proc[[#This Row],[DaysAgeing]]&gt;5,"yep","on track")</f>
        <v>yep</v>
      </c>
      <c r="Q6537" s="3">
        <f ca="1">IF(Proc[[#This Row],[DateClosed]]="",ABS(NETWORKDAYS(Proc[[#This Row],[DateOpened]],TODAY()))-1,ABS(NETWORKDAYS(Proc[[#This Row],[DateOpened]],Proc[[#This Row],[DateClosed]]))-1)</f>
        <v>15</v>
      </c>
      <c r="R6537" s="178" t="s">
        <v>489</v>
      </c>
      <c r="S6537" s="183"/>
    </row>
    <row r="6538" spans="1:19" hidden="1">
      <c r="A6538" s="184" t="s">
        <v>8958</v>
      </c>
      <c r="B6538" s="183" t="str">
        <f>IFERROR(VLOOKUP(Proc[[#This Row],[App]],Table2[],3,0),"open")</f>
        <v>ok</v>
      </c>
      <c r="C6538" s="184" t="s">
        <v>369</v>
      </c>
      <c r="D6538" t="s">
        <v>8928</v>
      </c>
      <c r="E6538" t="s">
        <v>8953</v>
      </c>
      <c r="F6538" s="183" t="s">
        <v>8953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9921</v>
      </c>
      <c r="M6538" s="178">
        <v>46065</v>
      </c>
      <c r="N6538" s="178"/>
      <c r="O6538" s="178"/>
      <c r="P6538" s="178" t="str">
        <f ca="1">IF(Proc[[#This Row],[DaysAgeing]]&gt;5,"yep","on track")</f>
        <v>yep</v>
      </c>
      <c r="Q6538" s="3">
        <f ca="1">IF(Proc[[#This Row],[DateClosed]]="",ABS(NETWORKDAYS(Proc[[#This Row],[DateOpened]],TODAY()))-1,ABS(NETWORKDAYS(Proc[[#This Row],[DateOpened]],Proc[[#This Row],[DateClosed]]))-1)</f>
        <v>15</v>
      </c>
      <c r="R6538" s="178" t="s">
        <v>489</v>
      </c>
      <c r="S6538" s="183"/>
    </row>
    <row r="6539" spans="1:19" hidden="1">
      <c r="A6539" s="184" t="s">
        <v>8958</v>
      </c>
      <c r="B6539" s="183" t="str">
        <f>IFERROR(VLOOKUP(Proc[[#This Row],[App]],Table2[],3,0),"open")</f>
        <v>ok</v>
      </c>
      <c r="C6539" s="184" t="s">
        <v>369</v>
      </c>
      <c r="D6539" t="s">
        <v>8929</v>
      </c>
      <c r="E6539" t="s">
        <v>8953</v>
      </c>
      <c r="F6539" s="183" t="s">
        <v>8953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9921</v>
      </c>
      <c r="M6539" s="178">
        <v>46065</v>
      </c>
      <c r="N6539" s="178"/>
      <c r="O6539" s="178"/>
      <c r="P6539" s="178" t="str">
        <f ca="1">IF(Proc[[#This Row],[DaysAgeing]]&gt;5,"yep","on track")</f>
        <v>yep</v>
      </c>
      <c r="Q6539" s="3">
        <f ca="1">IF(Proc[[#This Row],[DateClosed]]="",ABS(NETWORKDAYS(Proc[[#This Row],[DateOpened]],TODAY()))-1,ABS(NETWORKDAYS(Proc[[#This Row],[DateOpened]],Proc[[#This Row],[DateClosed]]))-1)</f>
        <v>15</v>
      </c>
      <c r="R6539" s="178" t="s">
        <v>489</v>
      </c>
      <c r="S6539" s="183"/>
    </row>
    <row r="6540" spans="1:19" hidden="1">
      <c r="A6540" s="184" t="s">
        <v>8958</v>
      </c>
      <c r="B6540" s="183" t="str">
        <f>IFERROR(VLOOKUP(Proc[[#This Row],[App]],Table2[],3,0),"open")</f>
        <v>ok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9921</v>
      </c>
      <c r="M6540" s="178">
        <v>46065</v>
      </c>
      <c r="N6540" s="178"/>
      <c r="O6540" s="178"/>
      <c r="P6540" s="178" t="str">
        <f ca="1">IF(Proc[[#This Row],[DaysAgeing]]&gt;5,"yep","on track")</f>
        <v>yep</v>
      </c>
      <c r="Q6540" s="3">
        <f ca="1">IF(Proc[[#This Row],[DateClosed]]="",ABS(NETWORKDAYS(Proc[[#This Row],[DateOpened]],TODAY()))-1,ABS(NETWORKDAYS(Proc[[#This Row],[DateOpened]],Proc[[#This Row],[DateClosed]]))-1)</f>
        <v>15</v>
      </c>
      <c r="R6540" s="178" t="s">
        <v>489</v>
      </c>
      <c r="S6540" s="183"/>
    </row>
    <row r="6541" spans="1:19" hidden="1">
      <c r="A6541" s="184" t="s">
        <v>8958</v>
      </c>
      <c r="B6541" s="183" t="str">
        <f>IFERROR(VLOOKUP(Proc[[#This Row],[App]],Table2[],3,0),"open")</f>
        <v>ok</v>
      </c>
      <c r="C6541" s="184" t="s">
        <v>369</v>
      </c>
      <c r="D6541" t="s">
        <v>8930</v>
      </c>
      <c r="E6541" t="s">
        <v>8954</v>
      </c>
      <c r="F6541" s="183" t="s">
        <v>8954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9921</v>
      </c>
      <c r="M6541" s="178">
        <v>46065</v>
      </c>
      <c r="N6541" s="178"/>
      <c r="O6541" s="178"/>
      <c r="P6541" s="178" t="str">
        <f ca="1">IF(Proc[[#This Row],[DaysAgeing]]&gt;5,"yep","on track")</f>
        <v>yep</v>
      </c>
      <c r="Q6541" s="3">
        <f ca="1">IF(Proc[[#This Row],[DateClosed]]="",ABS(NETWORKDAYS(Proc[[#This Row],[DateOpened]],TODAY()))-1,ABS(NETWORKDAYS(Proc[[#This Row],[DateOpened]],Proc[[#This Row],[DateClosed]]))-1)</f>
        <v>15</v>
      </c>
      <c r="R6541" s="178" t="s">
        <v>489</v>
      </c>
      <c r="S6541" s="183"/>
    </row>
    <row r="6542" spans="1:19" hidden="1">
      <c r="A6542" s="184" t="s">
        <v>8958</v>
      </c>
      <c r="B6542" s="183" t="str">
        <f>IFERROR(VLOOKUP(Proc[[#This Row],[App]],Table2[],3,0),"open")</f>
        <v>ok</v>
      </c>
      <c r="C6542" s="184" t="s">
        <v>369</v>
      </c>
      <c r="D6542" t="s">
        <v>8931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9921</v>
      </c>
      <c r="M6542" s="178">
        <v>46065</v>
      </c>
      <c r="N6542" s="178"/>
      <c r="O6542" s="178"/>
      <c r="P6542" s="178" t="str">
        <f ca="1">IF(Proc[[#This Row],[DaysAgeing]]&gt;5,"yep","on track")</f>
        <v>yep</v>
      </c>
      <c r="Q6542" s="3">
        <f ca="1">IF(Proc[[#This Row],[DateClosed]]="",ABS(NETWORKDAYS(Proc[[#This Row],[DateOpened]],TODAY()))-1,ABS(NETWORKDAYS(Proc[[#This Row],[DateOpened]],Proc[[#This Row],[DateClosed]]))-1)</f>
        <v>15</v>
      </c>
      <c r="R6542" s="178" t="s">
        <v>489</v>
      </c>
      <c r="S6542" s="183"/>
    </row>
    <row r="6543" spans="1:19" hidden="1">
      <c r="A6543" s="184" t="s">
        <v>8958</v>
      </c>
      <c r="B6543" s="183" t="str">
        <f>IFERROR(VLOOKUP(Proc[[#This Row],[App]],Table2[],3,0),"open")</f>
        <v>ok</v>
      </c>
      <c r="C6543" s="184" t="s">
        <v>369</v>
      </c>
      <c r="D6543" t="s">
        <v>8932</v>
      </c>
      <c r="E6543" t="s">
        <v>8853</v>
      </c>
      <c r="F6543" s="183" t="s">
        <v>8853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9921</v>
      </c>
      <c r="M6543" s="178">
        <v>46065</v>
      </c>
      <c r="N6543" s="178"/>
      <c r="O6543" s="178"/>
      <c r="P6543" s="178" t="str">
        <f ca="1">IF(Proc[[#This Row],[DaysAgeing]]&gt;5,"yep","on track")</f>
        <v>yep</v>
      </c>
      <c r="Q6543" s="3">
        <f ca="1">IF(Proc[[#This Row],[DateClosed]]="",ABS(NETWORKDAYS(Proc[[#This Row],[DateOpened]],TODAY()))-1,ABS(NETWORKDAYS(Proc[[#This Row],[DateOpened]],Proc[[#This Row],[DateClosed]]))-1)</f>
        <v>15</v>
      </c>
      <c r="R6543" s="178" t="s">
        <v>489</v>
      </c>
      <c r="S6543" s="183"/>
    </row>
    <row r="6544" spans="1:19" hidden="1">
      <c r="A6544" s="184" t="s">
        <v>8958</v>
      </c>
      <c r="B6544" s="183" t="str">
        <f>IFERROR(VLOOKUP(Proc[[#This Row],[App]],Table2[],3,0),"open")</f>
        <v>ok</v>
      </c>
      <c r="C6544" s="184" t="s">
        <v>369</v>
      </c>
      <c r="D6544" t="s">
        <v>8933</v>
      </c>
      <c r="E6544" t="s">
        <v>8853</v>
      </c>
      <c r="F6544" s="183" t="s">
        <v>8853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9921</v>
      </c>
      <c r="M6544" s="178">
        <v>46065</v>
      </c>
      <c r="N6544" s="178"/>
      <c r="O6544" s="178"/>
      <c r="P6544" s="178" t="str">
        <f ca="1">IF(Proc[[#This Row],[DaysAgeing]]&gt;5,"yep","on track")</f>
        <v>yep</v>
      </c>
      <c r="Q6544" s="3">
        <f ca="1">IF(Proc[[#This Row],[DateClosed]]="",ABS(NETWORKDAYS(Proc[[#This Row],[DateOpened]],TODAY()))-1,ABS(NETWORKDAYS(Proc[[#This Row],[DateOpened]],Proc[[#This Row],[DateClosed]]))-1)</f>
        <v>15</v>
      </c>
      <c r="R6544" s="178" t="s">
        <v>489</v>
      </c>
      <c r="S6544" s="183"/>
    </row>
    <row r="6545" spans="1:19" hidden="1">
      <c r="A6545" s="184" t="s">
        <v>8958</v>
      </c>
      <c r="B6545" s="183" t="str">
        <f>IFERROR(VLOOKUP(Proc[[#This Row],[App]],Table2[],3,0),"open")</f>
        <v>ok</v>
      </c>
      <c r="C6545" s="184" t="s">
        <v>369</v>
      </c>
      <c r="D6545" t="s">
        <v>8934</v>
      </c>
      <c r="E6545" t="s">
        <v>8853</v>
      </c>
      <c r="F6545" s="183" t="s">
        <v>8853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9921</v>
      </c>
      <c r="M6545" s="178">
        <v>46065</v>
      </c>
      <c r="N6545" s="178"/>
      <c r="O6545" s="178"/>
      <c r="P6545" s="178" t="str">
        <f ca="1">IF(Proc[[#This Row],[DaysAgeing]]&gt;5,"yep","on track")</f>
        <v>yep</v>
      </c>
      <c r="Q6545" s="3">
        <f ca="1">IF(Proc[[#This Row],[DateClosed]]="",ABS(NETWORKDAYS(Proc[[#This Row],[DateOpened]],TODAY()))-1,ABS(NETWORKDAYS(Proc[[#This Row],[DateOpened]],Proc[[#This Row],[DateClosed]]))-1)</f>
        <v>15</v>
      </c>
      <c r="R6545" s="178" t="s">
        <v>489</v>
      </c>
      <c r="S6545" s="183"/>
    </row>
    <row r="6546" spans="1:19" hidden="1">
      <c r="A6546" s="184" t="s">
        <v>8958</v>
      </c>
      <c r="B6546" s="183" t="str">
        <f>IFERROR(VLOOKUP(Proc[[#This Row],[App]],Table2[],3,0),"open")</f>
        <v>ok</v>
      </c>
      <c r="C6546" s="184" t="s">
        <v>369</v>
      </c>
      <c r="D6546" t="s">
        <v>8935</v>
      </c>
      <c r="E6546" t="s">
        <v>8853</v>
      </c>
      <c r="F6546" s="183" t="s">
        <v>8853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9921</v>
      </c>
      <c r="M6546" s="178">
        <v>46065</v>
      </c>
      <c r="N6546" s="178"/>
      <c r="O6546" s="178"/>
      <c r="P6546" s="178" t="str">
        <f ca="1">IF(Proc[[#This Row],[DaysAgeing]]&gt;5,"yep","on track")</f>
        <v>yep</v>
      </c>
      <c r="Q6546" s="3">
        <f ca="1">IF(Proc[[#This Row],[DateClosed]]="",ABS(NETWORKDAYS(Proc[[#This Row],[DateOpened]],TODAY()))-1,ABS(NETWORKDAYS(Proc[[#This Row],[DateOpened]],Proc[[#This Row],[DateClosed]]))-1)</f>
        <v>15</v>
      </c>
      <c r="R6546" s="178" t="s">
        <v>489</v>
      </c>
      <c r="S6546" s="183"/>
    </row>
    <row r="6547" spans="1:19" hidden="1">
      <c r="A6547" s="184" t="s">
        <v>8958</v>
      </c>
      <c r="B6547" s="183" t="str">
        <f>IFERROR(VLOOKUP(Proc[[#This Row],[App]],Table2[],3,0),"open")</f>
        <v>ok</v>
      </c>
      <c r="C6547" s="184" t="s">
        <v>369</v>
      </c>
      <c r="D6547" t="s">
        <v>8936</v>
      </c>
      <c r="E6547" t="s">
        <v>8853</v>
      </c>
      <c r="F6547" s="183" t="s">
        <v>8853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9921</v>
      </c>
      <c r="M6547" s="178">
        <v>46065</v>
      </c>
      <c r="N6547" s="178"/>
      <c r="O6547" s="178"/>
      <c r="P6547" s="178" t="str">
        <f ca="1">IF(Proc[[#This Row],[DaysAgeing]]&gt;5,"yep","on track")</f>
        <v>yep</v>
      </c>
      <c r="Q6547" s="3">
        <f ca="1">IF(Proc[[#This Row],[DateClosed]]="",ABS(NETWORKDAYS(Proc[[#This Row],[DateOpened]],TODAY()))-1,ABS(NETWORKDAYS(Proc[[#This Row],[DateOpened]],Proc[[#This Row],[DateClosed]]))-1)</f>
        <v>15</v>
      </c>
      <c r="R6547" s="178" t="s">
        <v>489</v>
      </c>
      <c r="S6547" s="183"/>
    </row>
    <row r="6548" spans="1:19" hidden="1">
      <c r="A6548" s="184" t="s">
        <v>8958</v>
      </c>
      <c r="B6548" s="183" t="str">
        <f>IFERROR(VLOOKUP(Proc[[#This Row],[App]],Table2[],3,0),"open")</f>
        <v>ok</v>
      </c>
      <c r="C6548" s="184" t="s">
        <v>369</v>
      </c>
      <c r="D6548" t="s">
        <v>8937</v>
      </c>
      <c r="E6548" t="s">
        <v>8853</v>
      </c>
      <c r="F6548" s="183" t="s">
        <v>8853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9921</v>
      </c>
      <c r="M6548" s="178">
        <v>46065</v>
      </c>
      <c r="N6548" s="178"/>
      <c r="O6548" s="178"/>
      <c r="P6548" s="178" t="str">
        <f ca="1">IF(Proc[[#This Row],[DaysAgeing]]&gt;5,"yep","on track")</f>
        <v>yep</v>
      </c>
      <c r="Q6548" s="3">
        <f ca="1">IF(Proc[[#This Row],[DateClosed]]="",ABS(NETWORKDAYS(Proc[[#This Row],[DateOpened]],TODAY()))-1,ABS(NETWORKDAYS(Proc[[#This Row],[DateOpened]],Proc[[#This Row],[DateClosed]]))-1)</f>
        <v>15</v>
      </c>
      <c r="R6548" s="178" t="s">
        <v>489</v>
      </c>
      <c r="S6548" s="183"/>
    </row>
    <row r="6549" spans="1:19" hidden="1">
      <c r="A6549" s="184" t="s">
        <v>8958</v>
      </c>
      <c r="B6549" s="183" t="str">
        <f>IFERROR(VLOOKUP(Proc[[#This Row],[App]],Table2[],3,0),"open")</f>
        <v>ok</v>
      </c>
      <c r="C6549" s="184" t="s">
        <v>369</v>
      </c>
      <c r="D6549" t="s">
        <v>8938</v>
      </c>
      <c r="E6549" t="s">
        <v>8853</v>
      </c>
      <c r="F6549" s="183" t="s">
        <v>8853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9921</v>
      </c>
      <c r="M6549" s="178">
        <v>46065</v>
      </c>
      <c r="N6549" s="178"/>
      <c r="O6549" s="178"/>
      <c r="P6549" s="178" t="str">
        <f ca="1">IF(Proc[[#This Row],[DaysAgeing]]&gt;5,"yep","on track")</f>
        <v>yep</v>
      </c>
      <c r="Q6549" s="3">
        <f ca="1">IF(Proc[[#This Row],[DateClosed]]="",ABS(NETWORKDAYS(Proc[[#This Row],[DateOpened]],TODAY()))-1,ABS(NETWORKDAYS(Proc[[#This Row],[DateOpened]],Proc[[#This Row],[DateClosed]]))-1)</f>
        <v>15</v>
      </c>
      <c r="R6549" s="178" t="s">
        <v>489</v>
      </c>
      <c r="S6549" s="183"/>
    </row>
    <row r="6550" spans="1:19" hidden="1">
      <c r="A6550" s="184" t="s">
        <v>8958</v>
      </c>
      <c r="B6550" s="183" t="str">
        <f>IFERROR(VLOOKUP(Proc[[#This Row],[App]],Table2[],3,0),"open")</f>
        <v>ok</v>
      </c>
      <c r="C6550" s="184" t="s">
        <v>369</v>
      </c>
      <c r="D6550" t="s">
        <v>8939</v>
      </c>
      <c r="E6550" t="s">
        <v>8853</v>
      </c>
      <c r="F6550" s="183" t="s">
        <v>8853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9921</v>
      </c>
      <c r="M6550" s="178">
        <v>46065</v>
      </c>
      <c r="N6550" s="178"/>
      <c r="O6550" s="178"/>
      <c r="P6550" s="178" t="str">
        <f ca="1">IF(Proc[[#This Row],[DaysAgeing]]&gt;5,"yep","on track")</f>
        <v>yep</v>
      </c>
      <c r="Q6550" s="3">
        <f ca="1">IF(Proc[[#This Row],[DateClosed]]="",ABS(NETWORKDAYS(Proc[[#This Row],[DateOpened]],TODAY()))-1,ABS(NETWORKDAYS(Proc[[#This Row],[DateOpened]],Proc[[#This Row],[DateClosed]]))-1)</f>
        <v>15</v>
      </c>
      <c r="R6550" s="178" t="s">
        <v>489</v>
      </c>
      <c r="S6550" s="183"/>
    </row>
    <row r="6551" spans="1:19" hidden="1">
      <c r="A6551" s="184" t="s">
        <v>8958</v>
      </c>
      <c r="B6551" s="183" t="str">
        <f>IFERROR(VLOOKUP(Proc[[#This Row],[App]],Table2[],3,0),"open")</f>
        <v>ok</v>
      </c>
      <c r="C6551" s="184" t="s">
        <v>369</v>
      </c>
      <c r="D6551" t="s">
        <v>8940</v>
      </c>
      <c r="E6551" t="s">
        <v>8853</v>
      </c>
      <c r="F6551" s="183" t="s">
        <v>8853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9921</v>
      </c>
      <c r="M6551" s="178">
        <v>46065</v>
      </c>
      <c r="N6551" s="178"/>
      <c r="O6551" s="178"/>
      <c r="P6551" s="178" t="str">
        <f ca="1">IF(Proc[[#This Row],[DaysAgeing]]&gt;5,"yep","on track")</f>
        <v>yep</v>
      </c>
      <c r="Q6551" s="3">
        <f ca="1">IF(Proc[[#This Row],[DateClosed]]="",ABS(NETWORKDAYS(Proc[[#This Row],[DateOpened]],TODAY()))-1,ABS(NETWORKDAYS(Proc[[#This Row],[DateOpened]],Proc[[#This Row],[DateClosed]]))-1)</f>
        <v>15</v>
      </c>
      <c r="R6551" s="178" t="s">
        <v>489</v>
      </c>
      <c r="S6551" s="183"/>
    </row>
    <row r="6552" spans="1:19" hidden="1">
      <c r="A6552" s="184" t="s">
        <v>8958</v>
      </c>
      <c r="B6552" s="183" t="str">
        <f>IFERROR(VLOOKUP(Proc[[#This Row],[App]],Table2[],3,0),"open")</f>
        <v>ok</v>
      </c>
      <c r="C6552" s="184" t="s">
        <v>369</v>
      </c>
      <c r="D6552" t="s">
        <v>8941</v>
      </c>
      <c r="E6552" t="s">
        <v>8853</v>
      </c>
      <c r="F6552" s="183" t="s">
        <v>8853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9921</v>
      </c>
      <c r="M6552" s="178">
        <v>46065</v>
      </c>
      <c r="N6552" s="178"/>
      <c r="O6552" s="178"/>
      <c r="P6552" s="178" t="str">
        <f ca="1">IF(Proc[[#This Row],[DaysAgeing]]&gt;5,"yep","on track")</f>
        <v>yep</v>
      </c>
      <c r="Q6552" s="3">
        <f ca="1">IF(Proc[[#This Row],[DateClosed]]="",ABS(NETWORKDAYS(Proc[[#This Row],[DateOpened]],TODAY()))-1,ABS(NETWORKDAYS(Proc[[#This Row],[DateOpened]],Proc[[#This Row],[DateClosed]]))-1)</f>
        <v>15</v>
      </c>
      <c r="R6552" s="178" t="s">
        <v>489</v>
      </c>
      <c r="S6552" s="183"/>
    </row>
    <row r="6553" spans="1:19" hidden="1">
      <c r="A6553" s="184" t="s">
        <v>8958</v>
      </c>
      <c r="B6553" s="183" t="str">
        <f>IFERROR(VLOOKUP(Proc[[#This Row],[App]],Table2[],3,0),"open")</f>
        <v>ok</v>
      </c>
      <c r="C6553" s="184" t="s">
        <v>369</v>
      </c>
      <c r="D6553" t="s">
        <v>8942</v>
      </c>
      <c r="E6553" t="s">
        <v>8853</v>
      </c>
      <c r="F6553" s="183" t="s">
        <v>8853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9921</v>
      </c>
      <c r="M6553" s="178">
        <v>46065</v>
      </c>
      <c r="N6553" s="178"/>
      <c r="O6553" s="178"/>
      <c r="P6553" s="178" t="str">
        <f ca="1">IF(Proc[[#This Row],[DaysAgeing]]&gt;5,"yep","on track")</f>
        <v>yep</v>
      </c>
      <c r="Q6553" s="3">
        <f ca="1">IF(Proc[[#This Row],[DateClosed]]="",ABS(NETWORKDAYS(Proc[[#This Row],[DateOpened]],TODAY()))-1,ABS(NETWORKDAYS(Proc[[#This Row],[DateOpened]],Proc[[#This Row],[DateClosed]]))-1)</f>
        <v>15</v>
      </c>
      <c r="R6553" s="178" t="s">
        <v>489</v>
      </c>
      <c r="S6553" s="183"/>
    </row>
    <row r="6554" spans="1:19" hidden="1">
      <c r="A6554" s="184" t="s">
        <v>8958</v>
      </c>
      <c r="B6554" s="183" t="str">
        <f>IFERROR(VLOOKUP(Proc[[#This Row],[App]],Table2[],3,0),"open")</f>
        <v>ok</v>
      </c>
      <c r="C6554" s="184" t="s">
        <v>369</v>
      </c>
      <c r="D6554" t="s">
        <v>8943</v>
      </c>
      <c r="E6554" t="s">
        <v>8853</v>
      </c>
      <c r="F6554" s="183" t="s">
        <v>8853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9921</v>
      </c>
      <c r="M6554" s="178">
        <v>46065</v>
      </c>
      <c r="N6554" s="178"/>
      <c r="O6554" s="178"/>
      <c r="P6554" s="178" t="str">
        <f ca="1">IF(Proc[[#This Row],[DaysAgeing]]&gt;5,"yep","on track")</f>
        <v>yep</v>
      </c>
      <c r="Q6554" s="3">
        <f ca="1">IF(Proc[[#This Row],[DateClosed]]="",ABS(NETWORKDAYS(Proc[[#This Row],[DateOpened]],TODAY()))-1,ABS(NETWORKDAYS(Proc[[#This Row],[DateOpened]],Proc[[#This Row],[DateClosed]]))-1)</f>
        <v>15</v>
      </c>
      <c r="R6554" s="178" t="s">
        <v>489</v>
      </c>
      <c r="S6554" s="183"/>
    </row>
    <row r="6555" spans="1:19" hidden="1">
      <c r="A6555" s="184" t="s">
        <v>8958</v>
      </c>
      <c r="B6555" s="183" t="str">
        <f>IFERROR(VLOOKUP(Proc[[#This Row],[App]],Table2[],3,0),"open")</f>
        <v>ok</v>
      </c>
      <c r="C6555" s="184" t="s">
        <v>369</v>
      </c>
      <c r="D6555" t="s">
        <v>8944</v>
      </c>
      <c r="E6555" t="s">
        <v>8853</v>
      </c>
      <c r="F6555" s="183" t="s">
        <v>8853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9921</v>
      </c>
      <c r="M6555" s="178">
        <v>46065</v>
      </c>
      <c r="N6555" s="178"/>
      <c r="O6555" s="178"/>
      <c r="P6555" s="178" t="str">
        <f ca="1">IF(Proc[[#This Row],[DaysAgeing]]&gt;5,"yep","on track")</f>
        <v>yep</v>
      </c>
      <c r="Q6555" s="3">
        <f ca="1">IF(Proc[[#This Row],[DateClosed]]="",ABS(NETWORKDAYS(Proc[[#This Row],[DateOpened]],TODAY()))-1,ABS(NETWORKDAYS(Proc[[#This Row],[DateOpened]],Proc[[#This Row],[DateClosed]]))-1)</f>
        <v>15</v>
      </c>
      <c r="R6555" s="178" t="s">
        <v>489</v>
      </c>
      <c r="S6555" s="183"/>
    </row>
    <row r="6556" spans="1:19" hidden="1">
      <c r="A6556" s="184" t="s">
        <v>8958</v>
      </c>
      <c r="B6556" s="183" t="str">
        <f>IFERROR(VLOOKUP(Proc[[#This Row],[App]],Table2[],3,0),"open")</f>
        <v>ok</v>
      </c>
      <c r="C6556" s="184" t="s">
        <v>369</v>
      </c>
      <c r="D6556" t="s">
        <v>8945</v>
      </c>
      <c r="E6556" t="s">
        <v>8853</v>
      </c>
      <c r="F6556" s="183" t="s">
        <v>8853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9921</v>
      </c>
      <c r="M6556" s="178">
        <v>46065</v>
      </c>
      <c r="N6556" s="178"/>
      <c r="O6556" s="178"/>
      <c r="P6556" s="178" t="str">
        <f ca="1">IF(Proc[[#This Row],[DaysAgeing]]&gt;5,"yep","on track")</f>
        <v>yep</v>
      </c>
      <c r="Q6556" s="3">
        <f ca="1">IF(Proc[[#This Row],[DateClosed]]="",ABS(NETWORKDAYS(Proc[[#This Row],[DateOpened]],TODAY()))-1,ABS(NETWORKDAYS(Proc[[#This Row],[DateOpened]],Proc[[#This Row],[DateClosed]]))-1)</f>
        <v>15</v>
      </c>
      <c r="R6556" s="178" t="s">
        <v>489</v>
      </c>
      <c r="S6556" s="183"/>
    </row>
    <row r="6557" spans="1:19" hidden="1">
      <c r="A6557" s="184" t="s">
        <v>8958</v>
      </c>
      <c r="B6557" s="183" t="str">
        <f>IFERROR(VLOOKUP(Proc[[#This Row],[App]],Table2[],3,0),"open")</f>
        <v>ok</v>
      </c>
      <c r="C6557" s="184" t="s">
        <v>369</v>
      </c>
      <c r="D6557" t="s">
        <v>8946</v>
      </c>
      <c r="E6557" t="s">
        <v>8853</v>
      </c>
      <c r="F6557" s="183" t="s">
        <v>8853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9921</v>
      </c>
      <c r="M6557" s="178">
        <v>46065</v>
      </c>
      <c r="N6557" s="178"/>
      <c r="O6557" s="178"/>
      <c r="P6557" s="178" t="str">
        <f ca="1">IF(Proc[[#This Row],[DaysAgeing]]&gt;5,"yep","on track")</f>
        <v>yep</v>
      </c>
      <c r="Q6557" s="3">
        <f ca="1">IF(Proc[[#This Row],[DateClosed]]="",ABS(NETWORKDAYS(Proc[[#This Row],[DateOpened]],TODAY()))-1,ABS(NETWORKDAYS(Proc[[#This Row],[DateOpened]],Proc[[#This Row],[DateClosed]]))-1)</f>
        <v>15</v>
      </c>
      <c r="R6557" s="178" t="s">
        <v>489</v>
      </c>
      <c r="S6557" s="183"/>
    </row>
    <row r="6558" spans="1:19" hidden="1">
      <c r="A6558" s="184" t="s">
        <v>8958</v>
      </c>
      <c r="B6558" s="183" t="str">
        <f>IFERROR(VLOOKUP(Proc[[#This Row],[App]],Table2[],3,0),"open")</f>
        <v>ok</v>
      </c>
      <c r="C6558" s="184" t="s">
        <v>369</v>
      </c>
      <c r="D6558" t="s">
        <v>8947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9921</v>
      </c>
      <c r="M6558" s="178">
        <v>46065</v>
      </c>
      <c r="N6558" s="178"/>
      <c r="O6558" s="178"/>
      <c r="P6558" s="178" t="str">
        <f ca="1">IF(Proc[[#This Row],[DaysAgeing]]&gt;5,"yep","on track")</f>
        <v>yep</v>
      </c>
      <c r="Q6558" s="3">
        <f ca="1">IF(Proc[[#This Row],[DateClosed]]="",ABS(NETWORKDAYS(Proc[[#This Row],[DateOpened]],TODAY()))-1,ABS(NETWORKDAYS(Proc[[#This Row],[DateOpened]],Proc[[#This Row],[DateClosed]]))-1)</f>
        <v>15</v>
      </c>
      <c r="R6558" s="178" t="s">
        <v>489</v>
      </c>
      <c r="S6558" s="183"/>
    </row>
    <row r="6559" spans="1:19" hidden="1">
      <c r="A6559" s="184" t="s">
        <v>8958</v>
      </c>
      <c r="B6559" s="183" t="str">
        <f>IFERROR(VLOOKUP(Proc[[#This Row],[App]],Table2[],3,0),"open")</f>
        <v>ok</v>
      </c>
      <c r="C6559" s="184" t="s">
        <v>369</v>
      </c>
      <c r="D6559" t="s">
        <v>8948</v>
      </c>
      <c r="E6559" t="s">
        <v>8953</v>
      </c>
      <c r="F6559" s="183" t="s">
        <v>8953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9921</v>
      </c>
      <c r="M6559" s="178">
        <v>46065</v>
      </c>
      <c r="N6559" s="178"/>
      <c r="O6559" s="178"/>
      <c r="P6559" s="178" t="str">
        <f ca="1">IF(Proc[[#This Row],[DaysAgeing]]&gt;5,"yep","on track")</f>
        <v>yep</v>
      </c>
      <c r="Q6559" s="3">
        <f ca="1">IF(Proc[[#This Row],[DateClosed]]="",ABS(NETWORKDAYS(Proc[[#This Row],[DateOpened]],TODAY()))-1,ABS(NETWORKDAYS(Proc[[#This Row],[DateOpened]],Proc[[#This Row],[DateClosed]]))-1)</f>
        <v>15</v>
      </c>
      <c r="R6559" s="178" t="s">
        <v>489</v>
      </c>
      <c r="S6559" s="183"/>
    </row>
    <row r="6560" spans="1:19" hidden="1">
      <c r="A6560" s="184" t="s">
        <v>8958</v>
      </c>
      <c r="B6560" s="183" t="str">
        <f>IFERROR(VLOOKUP(Proc[[#This Row],[App]],Table2[],3,0),"open")</f>
        <v>ok</v>
      </c>
      <c r="C6560" s="184" t="s">
        <v>369</v>
      </c>
      <c r="D6560" t="s">
        <v>8949</v>
      </c>
      <c r="E6560" t="s">
        <v>8955</v>
      </c>
      <c r="F6560" s="183" t="s">
        <v>8955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9921</v>
      </c>
      <c r="M6560" s="178">
        <v>46065</v>
      </c>
      <c r="N6560" s="178"/>
      <c r="O6560" s="178"/>
      <c r="P6560" s="178" t="str">
        <f ca="1">IF(Proc[[#This Row],[DaysAgeing]]&gt;5,"yep","on track")</f>
        <v>yep</v>
      </c>
      <c r="Q6560" s="3">
        <f ca="1">IF(Proc[[#This Row],[DateClosed]]="",ABS(NETWORKDAYS(Proc[[#This Row],[DateOpened]],TODAY()))-1,ABS(NETWORKDAYS(Proc[[#This Row],[DateOpened]],Proc[[#This Row],[DateClosed]]))-1)</f>
        <v>15</v>
      </c>
      <c r="R6560" s="178" t="s">
        <v>489</v>
      </c>
      <c r="S6560" s="183"/>
    </row>
    <row r="6561" spans="1:19" hidden="1">
      <c r="A6561" s="184" t="s">
        <v>8958</v>
      </c>
      <c r="B6561" s="183" t="str">
        <f>IFERROR(VLOOKUP(Proc[[#This Row],[App]],Table2[],3,0),"open")</f>
        <v>ok</v>
      </c>
      <c r="C6561" s="184" t="s">
        <v>369</v>
      </c>
      <c r="D6561" t="s">
        <v>8950</v>
      </c>
      <c r="E6561" t="s">
        <v>8956</v>
      </c>
      <c r="F6561" s="183" t="s">
        <v>8956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9921</v>
      </c>
      <c r="M6561" s="178">
        <v>46065</v>
      </c>
      <c r="N6561" s="178"/>
      <c r="O6561" s="178"/>
      <c r="P6561" s="178" t="str">
        <f ca="1">IF(Proc[[#This Row],[DaysAgeing]]&gt;5,"yep","on track")</f>
        <v>yep</v>
      </c>
      <c r="Q6561" s="3">
        <f ca="1">IF(Proc[[#This Row],[DateClosed]]="",ABS(NETWORKDAYS(Proc[[#This Row],[DateOpened]],TODAY()))-1,ABS(NETWORKDAYS(Proc[[#This Row],[DateOpened]],Proc[[#This Row],[DateClosed]]))-1)</f>
        <v>15</v>
      </c>
      <c r="R6561" s="178" t="s">
        <v>489</v>
      </c>
      <c r="S6561" s="183"/>
    </row>
    <row r="6562" spans="1:19" hidden="1">
      <c r="A6562" s="184" t="s">
        <v>8958</v>
      </c>
      <c r="B6562" s="183" t="str">
        <f>IFERROR(VLOOKUP(Proc[[#This Row],[App]],Table2[],3,0),"open")</f>
        <v>ok</v>
      </c>
      <c r="C6562" s="184" t="s">
        <v>369</v>
      </c>
      <c r="D6562" t="s">
        <v>8951</v>
      </c>
      <c r="E6562" t="s">
        <v>8957</v>
      </c>
      <c r="F6562" s="183" t="s">
        <v>8957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9921</v>
      </c>
      <c r="M6562" s="178">
        <v>46065</v>
      </c>
      <c r="N6562" s="178"/>
      <c r="O6562" s="178"/>
      <c r="P6562" s="178" t="str">
        <f ca="1">IF(Proc[[#This Row],[DaysAgeing]]&gt;5,"yep","on track")</f>
        <v>yep</v>
      </c>
      <c r="Q6562" s="3">
        <f ca="1">IF(Proc[[#This Row],[DateClosed]]="",ABS(NETWORKDAYS(Proc[[#This Row],[DateOpened]],TODAY()))-1,ABS(NETWORKDAYS(Proc[[#This Row],[DateOpened]],Proc[[#This Row],[DateClosed]]))-1)</f>
        <v>15</v>
      </c>
      <c r="R6562" s="178" t="s">
        <v>489</v>
      </c>
      <c r="S6562" s="183"/>
    </row>
    <row r="6563" spans="1:19" hidden="1">
      <c r="A6563" t="s">
        <v>8959</v>
      </c>
      <c r="B6563" s="183" t="str">
        <f>IFERROR(VLOOKUP(Proc[[#This Row],[App]],Table2[],3,0),"open")</f>
        <v>ok</v>
      </c>
      <c r="C6563" s="184" t="s">
        <v>369</v>
      </c>
      <c r="D6563" t="s">
        <v>8960</v>
      </c>
      <c r="E6563" t="s">
        <v>8991</v>
      </c>
      <c r="F6563" s="183" t="s">
        <v>8991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9921</v>
      </c>
      <c r="M6563" s="178">
        <v>46065</v>
      </c>
      <c r="N6563" s="178"/>
      <c r="O6563" s="178"/>
      <c r="P6563" s="178" t="str">
        <f ca="1">IF(Proc[[#This Row],[DaysAgeing]]&gt;5,"yep","on track")</f>
        <v>yep</v>
      </c>
      <c r="Q6563" s="3">
        <f ca="1">IF(Proc[[#This Row],[DateClosed]]="",ABS(NETWORKDAYS(Proc[[#This Row],[DateOpened]],TODAY()))-1,ABS(NETWORKDAYS(Proc[[#This Row],[DateOpened]],Proc[[#This Row],[DateClosed]]))-1)</f>
        <v>15</v>
      </c>
      <c r="R6563" s="178" t="s">
        <v>489</v>
      </c>
      <c r="S6563" s="183"/>
    </row>
    <row r="6564" spans="1:19" hidden="1">
      <c r="A6564" s="184" t="s">
        <v>8959</v>
      </c>
      <c r="B6564" s="183" t="str">
        <f>IFERROR(VLOOKUP(Proc[[#This Row],[App]],Table2[],3,0),"open")</f>
        <v>ok</v>
      </c>
      <c r="C6564" s="184" t="s">
        <v>369</v>
      </c>
      <c r="D6564" t="s">
        <v>8961</v>
      </c>
      <c r="E6564" t="s">
        <v>8992</v>
      </c>
      <c r="F6564" s="183" t="s">
        <v>8992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9921</v>
      </c>
      <c r="M6564" s="178">
        <v>46065</v>
      </c>
      <c r="N6564" s="178"/>
      <c r="O6564" s="178"/>
      <c r="P6564" s="178" t="str">
        <f ca="1">IF(Proc[[#This Row],[DaysAgeing]]&gt;5,"yep","on track")</f>
        <v>yep</v>
      </c>
      <c r="Q6564" s="3">
        <f ca="1">IF(Proc[[#This Row],[DateClosed]]="",ABS(NETWORKDAYS(Proc[[#This Row],[DateOpened]],TODAY()))-1,ABS(NETWORKDAYS(Proc[[#This Row],[DateOpened]],Proc[[#This Row],[DateClosed]]))-1)</f>
        <v>15</v>
      </c>
      <c r="R6564" s="178" t="s">
        <v>489</v>
      </c>
      <c r="S6564" s="183"/>
    </row>
    <row r="6565" spans="1:19" hidden="1">
      <c r="A6565" s="184" t="s">
        <v>8959</v>
      </c>
      <c r="B6565" s="183" t="str">
        <f>IFERROR(VLOOKUP(Proc[[#This Row],[App]],Table2[],3,0),"open")</f>
        <v>ok</v>
      </c>
      <c r="C6565" s="184" t="s">
        <v>369</v>
      </c>
      <c r="D6565" t="s">
        <v>8962</v>
      </c>
      <c r="E6565" t="s">
        <v>8993</v>
      </c>
      <c r="F6565" s="183" t="s">
        <v>8993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9921</v>
      </c>
      <c r="M6565" s="178">
        <v>46065</v>
      </c>
      <c r="N6565" s="178"/>
      <c r="O6565" s="178"/>
      <c r="P6565" s="178" t="str">
        <f ca="1">IF(Proc[[#This Row],[DaysAgeing]]&gt;5,"yep","on track")</f>
        <v>yep</v>
      </c>
      <c r="Q6565" s="3">
        <f ca="1">IF(Proc[[#This Row],[DateClosed]]="",ABS(NETWORKDAYS(Proc[[#This Row],[DateOpened]],TODAY()))-1,ABS(NETWORKDAYS(Proc[[#This Row],[DateOpened]],Proc[[#This Row],[DateClosed]]))-1)</f>
        <v>15</v>
      </c>
      <c r="R6565" s="178" t="s">
        <v>489</v>
      </c>
      <c r="S6565" s="183"/>
    </row>
    <row r="6566" spans="1:19" hidden="1">
      <c r="A6566" s="184" t="s">
        <v>8959</v>
      </c>
      <c r="B6566" s="183" t="str">
        <f>IFERROR(VLOOKUP(Proc[[#This Row],[App]],Table2[],3,0),"open")</f>
        <v>ok</v>
      </c>
      <c r="C6566" s="184" t="s">
        <v>369</v>
      </c>
      <c r="D6566" t="s">
        <v>8963</v>
      </c>
      <c r="E6566" t="s">
        <v>8991</v>
      </c>
      <c r="F6566" s="183" t="s">
        <v>8991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9921</v>
      </c>
      <c r="M6566" s="178">
        <v>46065</v>
      </c>
      <c r="N6566" s="178"/>
      <c r="O6566" s="178"/>
      <c r="P6566" s="178" t="str">
        <f ca="1">IF(Proc[[#This Row],[DaysAgeing]]&gt;5,"yep","on track")</f>
        <v>yep</v>
      </c>
      <c r="Q6566" s="3">
        <f ca="1">IF(Proc[[#This Row],[DateClosed]]="",ABS(NETWORKDAYS(Proc[[#This Row],[DateOpened]],TODAY()))-1,ABS(NETWORKDAYS(Proc[[#This Row],[DateOpened]],Proc[[#This Row],[DateClosed]]))-1)</f>
        <v>15</v>
      </c>
      <c r="R6566" s="178" t="s">
        <v>489</v>
      </c>
      <c r="S6566" s="183"/>
    </row>
    <row r="6567" spans="1:19" hidden="1">
      <c r="A6567" s="184" t="s">
        <v>8959</v>
      </c>
      <c r="B6567" s="183" t="str">
        <f>IFERROR(VLOOKUP(Proc[[#This Row],[App]],Table2[],3,0),"open")</f>
        <v>ok</v>
      </c>
      <c r="C6567" s="184" t="s">
        <v>369</v>
      </c>
      <c r="D6567" t="s">
        <v>8964</v>
      </c>
      <c r="E6567" t="s">
        <v>8994</v>
      </c>
      <c r="F6567" s="183" t="s">
        <v>8994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9921</v>
      </c>
      <c r="M6567" s="178">
        <v>46065</v>
      </c>
      <c r="N6567" s="178"/>
      <c r="O6567" s="178"/>
      <c r="P6567" s="178" t="str">
        <f ca="1">IF(Proc[[#This Row],[DaysAgeing]]&gt;5,"yep","on track")</f>
        <v>yep</v>
      </c>
      <c r="Q6567" s="3">
        <f ca="1">IF(Proc[[#This Row],[DateClosed]]="",ABS(NETWORKDAYS(Proc[[#This Row],[DateOpened]],TODAY()))-1,ABS(NETWORKDAYS(Proc[[#This Row],[DateOpened]],Proc[[#This Row],[DateClosed]]))-1)</f>
        <v>15</v>
      </c>
      <c r="R6567" s="178" t="s">
        <v>489</v>
      </c>
      <c r="S6567" s="183"/>
    </row>
    <row r="6568" spans="1:19" hidden="1">
      <c r="A6568" s="184" t="s">
        <v>8959</v>
      </c>
      <c r="B6568" s="183" t="str">
        <f>IFERROR(VLOOKUP(Proc[[#This Row],[App]],Table2[],3,0),"open")</f>
        <v>ok</v>
      </c>
      <c r="C6568" s="184" t="s">
        <v>369</v>
      </c>
      <c r="D6568" t="s">
        <v>8965</v>
      </c>
      <c r="E6568" t="s">
        <v>8995</v>
      </c>
      <c r="F6568" s="183" t="s">
        <v>8995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9921</v>
      </c>
      <c r="M6568" s="178">
        <v>46065</v>
      </c>
      <c r="N6568" s="178"/>
      <c r="O6568" s="178"/>
      <c r="P6568" s="178" t="str">
        <f ca="1">IF(Proc[[#This Row],[DaysAgeing]]&gt;5,"yep","on track")</f>
        <v>yep</v>
      </c>
      <c r="Q6568" s="3">
        <f ca="1">IF(Proc[[#This Row],[DateClosed]]="",ABS(NETWORKDAYS(Proc[[#This Row],[DateOpened]],TODAY()))-1,ABS(NETWORKDAYS(Proc[[#This Row],[DateOpened]],Proc[[#This Row],[DateClosed]]))-1)</f>
        <v>15</v>
      </c>
      <c r="R6568" s="178" t="s">
        <v>489</v>
      </c>
      <c r="S6568" s="183"/>
    </row>
    <row r="6569" spans="1:19" hidden="1">
      <c r="A6569" s="184" t="s">
        <v>8959</v>
      </c>
      <c r="B6569" s="183" t="str">
        <f>IFERROR(VLOOKUP(Proc[[#This Row],[App]],Table2[],3,0),"open")</f>
        <v>ok</v>
      </c>
      <c r="C6569" s="184" t="s">
        <v>369</v>
      </c>
      <c r="D6569" t="s">
        <v>8966</v>
      </c>
      <c r="E6569" t="s">
        <v>8996</v>
      </c>
      <c r="F6569" s="183" t="s">
        <v>8996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9921</v>
      </c>
      <c r="M6569" s="178">
        <v>46065</v>
      </c>
      <c r="N6569" s="178"/>
      <c r="O6569" s="178"/>
      <c r="P6569" s="178" t="str">
        <f ca="1">IF(Proc[[#This Row],[DaysAgeing]]&gt;5,"yep","on track")</f>
        <v>yep</v>
      </c>
      <c r="Q6569" s="3">
        <f ca="1">IF(Proc[[#This Row],[DateClosed]]="",ABS(NETWORKDAYS(Proc[[#This Row],[DateOpened]],TODAY()))-1,ABS(NETWORKDAYS(Proc[[#This Row],[DateOpened]],Proc[[#This Row],[DateClosed]]))-1)</f>
        <v>15</v>
      </c>
      <c r="R6569" s="178" t="s">
        <v>489</v>
      </c>
      <c r="S6569" s="183"/>
    </row>
    <row r="6570" spans="1:19" hidden="1">
      <c r="A6570" s="184" t="s">
        <v>8959</v>
      </c>
      <c r="B6570" s="183" t="str">
        <f>IFERROR(VLOOKUP(Proc[[#This Row],[App]],Table2[],3,0),"open")</f>
        <v>ok</v>
      </c>
      <c r="C6570" s="184" t="s">
        <v>369</v>
      </c>
      <c r="D6570" t="s">
        <v>8967</v>
      </c>
      <c r="E6570" t="s">
        <v>8997</v>
      </c>
      <c r="F6570" s="183" t="s">
        <v>8997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9921</v>
      </c>
      <c r="M6570" s="178">
        <v>46065</v>
      </c>
      <c r="N6570" s="178"/>
      <c r="O6570" s="178"/>
      <c r="P6570" s="178" t="str">
        <f ca="1">IF(Proc[[#This Row],[DaysAgeing]]&gt;5,"yep","on track")</f>
        <v>yep</v>
      </c>
      <c r="Q6570" s="3">
        <f ca="1">IF(Proc[[#This Row],[DateClosed]]="",ABS(NETWORKDAYS(Proc[[#This Row],[DateOpened]],TODAY()))-1,ABS(NETWORKDAYS(Proc[[#This Row],[DateOpened]],Proc[[#This Row],[DateClosed]]))-1)</f>
        <v>15</v>
      </c>
      <c r="R6570" s="178" t="s">
        <v>489</v>
      </c>
      <c r="S6570" s="183"/>
    </row>
    <row r="6571" spans="1:19" hidden="1">
      <c r="A6571" s="184" t="s">
        <v>8959</v>
      </c>
      <c r="B6571" s="183" t="str">
        <f>IFERROR(VLOOKUP(Proc[[#This Row],[App]],Table2[],3,0),"open")</f>
        <v>ok</v>
      </c>
      <c r="C6571" s="184" t="s">
        <v>369</v>
      </c>
      <c r="D6571" t="s">
        <v>8968</v>
      </c>
      <c r="E6571" t="s">
        <v>8998</v>
      </c>
      <c r="F6571" s="183" t="s">
        <v>8998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9921</v>
      </c>
      <c r="M6571" s="178">
        <v>46065</v>
      </c>
      <c r="N6571" s="178"/>
      <c r="O6571" s="178"/>
      <c r="P6571" s="178" t="str">
        <f ca="1">IF(Proc[[#This Row],[DaysAgeing]]&gt;5,"yep","on track")</f>
        <v>yep</v>
      </c>
      <c r="Q6571" s="3">
        <f ca="1">IF(Proc[[#This Row],[DateClosed]]="",ABS(NETWORKDAYS(Proc[[#This Row],[DateOpened]],TODAY()))-1,ABS(NETWORKDAYS(Proc[[#This Row],[DateOpened]],Proc[[#This Row],[DateClosed]]))-1)</f>
        <v>15</v>
      </c>
      <c r="R6571" s="178" t="s">
        <v>489</v>
      </c>
      <c r="S6571" s="183"/>
    </row>
    <row r="6572" spans="1:19" hidden="1">
      <c r="A6572" s="184" t="s">
        <v>8959</v>
      </c>
      <c r="B6572" s="183" t="str">
        <f>IFERROR(VLOOKUP(Proc[[#This Row],[App]],Table2[],3,0),"open")</f>
        <v>ok</v>
      </c>
      <c r="C6572" s="184" t="s">
        <v>369</v>
      </c>
      <c r="D6572" t="s">
        <v>8969</v>
      </c>
      <c r="E6572" t="s">
        <v>8999</v>
      </c>
      <c r="F6572" s="183" t="s">
        <v>8999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9921</v>
      </c>
      <c r="M6572" s="178">
        <v>46065</v>
      </c>
      <c r="N6572" s="178"/>
      <c r="O6572" s="178"/>
      <c r="P6572" s="178" t="str">
        <f ca="1">IF(Proc[[#This Row],[DaysAgeing]]&gt;5,"yep","on track")</f>
        <v>yep</v>
      </c>
      <c r="Q6572" s="3">
        <f ca="1">IF(Proc[[#This Row],[DateClosed]]="",ABS(NETWORKDAYS(Proc[[#This Row],[DateOpened]],TODAY()))-1,ABS(NETWORKDAYS(Proc[[#This Row],[DateOpened]],Proc[[#This Row],[DateClosed]]))-1)</f>
        <v>15</v>
      </c>
      <c r="R6572" s="178" t="s">
        <v>489</v>
      </c>
      <c r="S6572" s="183"/>
    </row>
    <row r="6573" spans="1:19" hidden="1">
      <c r="A6573" s="184" t="s">
        <v>8959</v>
      </c>
      <c r="B6573" s="183" t="str">
        <f>IFERROR(VLOOKUP(Proc[[#This Row],[App]],Table2[],3,0),"open")</f>
        <v>ok</v>
      </c>
      <c r="C6573" s="184" t="s">
        <v>369</v>
      </c>
      <c r="D6573" t="s">
        <v>8970</v>
      </c>
      <c r="E6573" t="s">
        <v>9000</v>
      </c>
      <c r="F6573" s="183" t="s">
        <v>9000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9921</v>
      </c>
      <c r="M6573" s="178">
        <v>46065</v>
      </c>
      <c r="N6573" s="178"/>
      <c r="O6573" s="178"/>
      <c r="P6573" s="178" t="str">
        <f ca="1">IF(Proc[[#This Row],[DaysAgeing]]&gt;5,"yep","on track")</f>
        <v>yep</v>
      </c>
      <c r="Q6573" s="3">
        <f ca="1">IF(Proc[[#This Row],[DateClosed]]="",ABS(NETWORKDAYS(Proc[[#This Row],[DateOpened]],TODAY()))-1,ABS(NETWORKDAYS(Proc[[#This Row],[DateOpened]],Proc[[#This Row],[DateClosed]]))-1)</f>
        <v>15</v>
      </c>
      <c r="R6573" s="178" t="s">
        <v>489</v>
      </c>
      <c r="S6573" s="183"/>
    </row>
    <row r="6574" spans="1:19" hidden="1">
      <c r="A6574" s="184" t="s">
        <v>8959</v>
      </c>
      <c r="B6574" s="183" t="str">
        <f>IFERROR(VLOOKUP(Proc[[#This Row],[App]],Table2[],3,0),"open")</f>
        <v>ok</v>
      </c>
      <c r="C6574" s="185" t="s">
        <v>369</v>
      </c>
      <c r="D6574" t="s">
        <v>8971</v>
      </c>
      <c r="E6574" t="s">
        <v>9000</v>
      </c>
      <c r="F6574" s="186" t="s">
        <v>9000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1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9921</v>
      </c>
      <c r="M6574" s="178">
        <v>46065</v>
      </c>
      <c r="N6574" s="178"/>
      <c r="O6574" s="178"/>
      <c r="P6574" s="178" t="str">
        <f ca="1">IF(Proc[[#This Row],[DaysAgeing]]&gt;5,"yep","on track")</f>
        <v>yep</v>
      </c>
      <c r="Q6574" s="3">
        <f ca="1">IF(Proc[[#This Row],[DateClosed]]="",ABS(NETWORKDAYS(Proc[[#This Row],[DateOpened]],TODAY()))-1,ABS(NETWORKDAYS(Proc[[#This Row],[DateOpened]],Proc[[#This Row],[DateClosed]]))-1)</f>
        <v>15</v>
      </c>
      <c r="R6574" s="178" t="s">
        <v>489</v>
      </c>
      <c r="S6574" s="183"/>
    </row>
    <row r="6575" spans="1:19" hidden="1">
      <c r="A6575" s="184" t="s">
        <v>8959</v>
      </c>
      <c r="B6575" s="183" t="str">
        <f>IFERROR(VLOOKUP(Proc[[#This Row],[App]],Table2[],3,0),"open")</f>
        <v>ok</v>
      </c>
      <c r="C6575" s="184" t="s">
        <v>369</v>
      </c>
      <c r="D6575" t="s">
        <v>8972</v>
      </c>
      <c r="E6575" t="s">
        <v>9000</v>
      </c>
      <c r="F6575" s="183" t="s">
        <v>9000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9921</v>
      </c>
      <c r="M6575" s="178">
        <v>46065</v>
      </c>
      <c r="N6575" s="178"/>
      <c r="O6575" s="178"/>
      <c r="P6575" s="178" t="str">
        <f ca="1">IF(Proc[[#This Row],[DaysAgeing]]&gt;5,"yep","on track")</f>
        <v>yep</v>
      </c>
      <c r="Q6575" s="3">
        <f ca="1">IF(Proc[[#This Row],[DateClosed]]="",ABS(NETWORKDAYS(Proc[[#This Row],[DateOpened]],TODAY()))-1,ABS(NETWORKDAYS(Proc[[#This Row],[DateOpened]],Proc[[#This Row],[DateClosed]]))-1)</f>
        <v>15</v>
      </c>
      <c r="R6575" s="178" t="s">
        <v>489</v>
      </c>
      <c r="S6575" s="183"/>
    </row>
    <row r="6576" spans="1:19" hidden="1">
      <c r="A6576" s="184" t="s">
        <v>8959</v>
      </c>
      <c r="B6576" s="183" t="str">
        <f>IFERROR(VLOOKUP(Proc[[#This Row],[App]],Table2[],3,0),"open")</f>
        <v>ok</v>
      </c>
      <c r="C6576" s="184" t="s">
        <v>369</v>
      </c>
      <c r="D6576" t="s">
        <v>8973</v>
      </c>
      <c r="E6576" t="s">
        <v>9001</v>
      </c>
      <c r="F6576" s="183" t="s">
        <v>9001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9921</v>
      </c>
      <c r="M6576" s="178">
        <v>46065</v>
      </c>
      <c r="N6576" s="178"/>
      <c r="O6576" s="178"/>
      <c r="P6576" s="178" t="str">
        <f ca="1">IF(Proc[[#This Row],[DaysAgeing]]&gt;5,"yep","on track")</f>
        <v>yep</v>
      </c>
      <c r="Q6576" s="3">
        <f ca="1">IF(Proc[[#This Row],[DateClosed]]="",ABS(NETWORKDAYS(Proc[[#This Row],[DateOpened]],TODAY()))-1,ABS(NETWORKDAYS(Proc[[#This Row],[DateOpened]],Proc[[#This Row],[DateClosed]]))-1)</f>
        <v>15</v>
      </c>
      <c r="R6576" s="178" t="s">
        <v>489</v>
      </c>
      <c r="S6576" s="183"/>
    </row>
    <row r="6577" spans="1:19" hidden="1">
      <c r="A6577" s="184" t="s">
        <v>8959</v>
      </c>
      <c r="B6577" s="183" t="str">
        <f>IFERROR(VLOOKUP(Proc[[#This Row],[App]],Table2[],3,0),"open")</f>
        <v>ok</v>
      </c>
      <c r="C6577" s="184" t="s">
        <v>369</v>
      </c>
      <c r="D6577" t="s">
        <v>8974</v>
      </c>
      <c r="E6577" t="s">
        <v>9001</v>
      </c>
      <c r="F6577" s="183" t="s">
        <v>9001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9921</v>
      </c>
      <c r="M6577" s="178">
        <v>46065</v>
      </c>
      <c r="N6577" s="178"/>
      <c r="O6577" s="178"/>
      <c r="P6577" s="178" t="str">
        <f ca="1">IF(Proc[[#This Row],[DaysAgeing]]&gt;5,"yep","on track")</f>
        <v>yep</v>
      </c>
      <c r="Q6577" s="3">
        <f ca="1">IF(Proc[[#This Row],[DateClosed]]="",ABS(NETWORKDAYS(Proc[[#This Row],[DateOpened]],TODAY()))-1,ABS(NETWORKDAYS(Proc[[#This Row],[DateOpened]],Proc[[#This Row],[DateClosed]]))-1)</f>
        <v>15</v>
      </c>
      <c r="R6577" s="178" t="s">
        <v>489</v>
      </c>
      <c r="S6577" s="183"/>
    </row>
    <row r="6578" spans="1:19" hidden="1">
      <c r="A6578" s="184" t="s">
        <v>8959</v>
      </c>
      <c r="B6578" s="183" t="str">
        <f>IFERROR(VLOOKUP(Proc[[#This Row],[App]],Table2[],3,0),"open")</f>
        <v>ok</v>
      </c>
      <c r="C6578" s="184" t="s">
        <v>369</v>
      </c>
      <c r="D6578" t="s">
        <v>8975</v>
      </c>
      <c r="E6578" t="s">
        <v>9002</v>
      </c>
      <c r="F6578" s="183" t="s">
        <v>9002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9921</v>
      </c>
      <c r="M6578" s="178">
        <v>46065</v>
      </c>
      <c r="N6578" s="178"/>
      <c r="O6578" s="178"/>
      <c r="P6578" s="178" t="str">
        <f ca="1">IF(Proc[[#This Row],[DaysAgeing]]&gt;5,"yep","on track")</f>
        <v>yep</v>
      </c>
      <c r="Q6578" s="3">
        <f ca="1">IF(Proc[[#This Row],[DateClosed]]="",ABS(NETWORKDAYS(Proc[[#This Row],[DateOpened]],TODAY()))-1,ABS(NETWORKDAYS(Proc[[#This Row],[DateOpened]],Proc[[#This Row],[DateClosed]]))-1)</f>
        <v>15</v>
      </c>
      <c r="R6578" s="178" t="s">
        <v>489</v>
      </c>
      <c r="S6578" s="183"/>
    </row>
    <row r="6579" spans="1:19" hidden="1">
      <c r="A6579" s="184" t="s">
        <v>8959</v>
      </c>
      <c r="B6579" s="183" t="str">
        <f>IFERROR(VLOOKUP(Proc[[#This Row],[App]],Table2[],3,0),"open")</f>
        <v>ok</v>
      </c>
      <c r="C6579" s="185" t="s">
        <v>369</v>
      </c>
      <c r="D6579" t="s">
        <v>8976</v>
      </c>
      <c r="E6579" t="s">
        <v>9003</v>
      </c>
      <c r="F6579" s="186" t="s">
        <v>9003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1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9921</v>
      </c>
      <c r="M6579" s="178">
        <v>46065</v>
      </c>
      <c r="N6579" s="178"/>
      <c r="O6579" s="178"/>
      <c r="P6579" s="178" t="str">
        <f ca="1">IF(Proc[[#This Row],[DaysAgeing]]&gt;5,"yep","on track")</f>
        <v>yep</v>
      </c>
      <c r="Q6579" s="3">
        <f ca="1">IF(Proc[[#This Row],[DateClosed]]="",ABS(NETWORKDAYS(Proc[[#This Row],[DateOpened]],TODAY()))-1,ABS(NETWORKDAYS(Proc[[#This Row],[DateOpened]],Proc[[#This Row],[DateClosed]]))-1)</f>
        <v>15</v>
      </c>
      <c r="R6579" s="178" t="s">
        <v>489</v>
      </c>
      <c r="S6579" s="183"/>
    </row>
    <row r="6580" spans="1:19" hidden="1">
      <c r="A6580" s="184" t="s">
        <v>8959</v>
      </c>
      <c r="B6580" s="183" t="str">
        <f>IFERROR(VLOOKUP(Proc[[#This Row],[App]],Table2[],3,0),"open")</f>
        <v>ok</v>
      </c>
      <c r="C6580" s="185" t="s">
        <v>369</v>
      </c>
      <c r="D6580" t="s">
        <v>8977</v>
      </c>
      <c r="E6580" t="s">
        <v>9002</v>
      </c>
      <c r="F6580" s="186" t="s">
        <v>9002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1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9921</v>
      </c>
      <c r="M6580" s="178">
        <v>46065</v>
      </c>
      <c r="N6580" s="178"/>
      <c r="O6580" s="178"/>
      <c r="P6580" s="178" t="str">
        <f ca="1">IF(Proc[[#This Row],[DaysAgeing]]&gt;5,"yep","on track")</f>
        <v>yep</v>
      </c>
      <c r="Q6580" s="3">
        <f ca="1">IF(Proc[[#This Row],[DateClosed]]="",ABS(NETWORKDAYS(Proc[[#This Row],[DateOpened]],TODAY()))-1,ABS(NETWORKDAYS(Proc[[#This Row],[DateOpened]],Proc[[#This Row],[DateClosed]]))-1)</f>
        <v>15</v>
      </c>
      <c r="R6580" s="178" t="s">
        <v>489</v>
      </c>
      <c r="S6580" s="183"/>
    </row>
    <row r="6581" spans="1:19" hidden="1">
      <c r="A6581" s="184" t="s">
        <v>8959</v>
      </c>
      <c r="B6581" s="183" t="str">
        <f>IFERROR(VLOOKUP(Proc[[#This Row],[App]],Table2[],3,0),"open")</f>
        <v>ok</v>
      </c>
      <c r="C6581" s="185" t="s">
        <v>369</v>
      </c>
      <c r="D6581" t="s">
        <v>8978</v>
      </c>
      <c r="E6581" t="s">
        <v>9001</v>
      </c>
      <c r="F6581" s="186" t="s">
        <v>9001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1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9921</v>
      </c>
      <c r="M6581" s="178">
        <v>46065</v>
      </c>
      <c r="N6581" s="178"/>
      <c r="O6581" s="178"/>
      <c r="P6581" s="178" t="str">
        <f ca="1">IF(Proc[[#This Row],[DaysAgeing]]&gt;5,"yep","on track")</f>
        <v>yep</v>
      </c>
      <c r="Q6581" s="3">
        <f ca="1">IF(Proc[[#This Row],[DateClosed]]="",ABS(NETWORKDAYS(Proc[[#This Row],[DateOpened]],TODAY()))-1,ABS(NETWORKDAYS(Proc[[#This Row],[DateOpened]],Proc[[#This Row],[DateClosed]]))-1)</f>
        <v>15</v>
      </c>
      <c r="R6581" s="178" t="s">
        <v>489</v>
      </c>
      <c r="S6581" s="183"/>
    </row>
    <row r="6582" spans="1:19" hidden="1">
      <c r="A6582" s="184" t="s">
        <v>8959</v>
      </c>
      <c r="B6582" s="183" t="str">
        <f>IFERROR(VLOOKUP(Proc[[#This Row],[App]],Table2[],3,0),"open")</f>
        <v>ok</v>
      </c>
      <c r="C6582" s="184" t="s">
        <v>369</v>
      </c>
      <c r="D6582" t="s">
        <v>8979</v>
      </c>
      <c r="E6582" t="s">
        <v>9003</v>
      </c>
      <c r="F6582" s="183" t="s">
        <v>9003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9921</v>
      </c>
      <c r="M6582" s="178">
        <v>46065</v>
      </c>
      <c r="N6582" s="178"/>
      <c r="O6582" s="178"/>
      <c r="P6582" s="178" t="str">
        <f ca="1">IF(Proc[[#This Row],[DaysAgeing]]&gt;5,"yep","on track")</f>
        <v>yep</v>
      </c>
      <c r="Q6582" s="3">
        <f ca="1">IF(Proc[[#This Row],[DateClosed]]="",ABS(NETWORKDAYS(Proc[[#This Row],[DateOpened]],TODAY()))-1,ABS(NETWORKDAYS(Proc[[#This Row],[DateOpened]],Proc[[#This Row],[DateClosed]]))-1)</f>
        <v>15</v>
      </c>
      <c r="R6582" s="178" t="s">
        <v>489</v>
      </c>
      <c r="S6582" s="183"/>
    </row>
    <row r="6583" spans="1:19" hidden="1">
      <c r="A6583" s="184" t="s">
        <v>8959</v>
      </c>
      <c r="B6583" s="183" t="str">
        <f>IFERROR(VLOOKUP(Proc[[#This Row],[App]],Table2[],3,0),"open")</f>
        <v>ok</v>
      </c>
      <c r="C6583" s="185" t="s">
        <v>369</v>
      </c>
      <c r="D6583" t="s">
        <v>8980</v>
      </c>
      <c r="E6583" t="s">
        <v>8998</v>
      </c>
      <c r="F6583" s="186" t="s">
        <v>8998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1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9921</v>
      </c>
      <c r="M6583" s="178">
        <v>46065</v>
      </c>
      <c r="N6583" s="178"/>
      <c r="O6583" s="178"/>
      <c r="P6583" s="178" t="str">
        <f ca="1">IF(Proc[[#This Row],[DaysAgeing]]&gt;5,"yep","on track")</f>
        <v>yep</v>
      </c>
      <c r="Q6583" s="3">
        <f ca="1">IF(Proc[[#This Row],[DateClosed]]="",ABS(NETWORKDAYS(Proc[[#This Row],[DateOpened]],TODAY()))-1,ABS(NETWORKDAYS(Proc[[#This Row],[DateOpened]],Proc[[#This Row],[DateClosed]]))-1)</f>
        <v>15</v>
      </c>
      <c r="R6583" s="178" t="s">
        <v>489</v>
      </c>
      <c r="S6583" s="183"/>
    </row>
    <row r="6584" spans="1:19" hidden="1">
      <c r="A6584" s="184" t="s">
        <v>8959</v>
      </c>
      <c r="B6584" s="183" t="str">
        <f>IFERROR(VLOOKUP(Proc[[#This Row],[App]],Table2[],3,0),"open")</f>
        <v>ok</v>
      </c>
      <c r="C6584" s="184" t="s">
        <v>369</v>
      </c>
      <c r="D6584" t="s">
        <v>8981</v>
      </c>
      <c r="E6584" t="s">
        <v>9001</v>
      </c>
      <c r="F6584" s="183" t="s">
        <v>9001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9921</v>
      </c>
      <c r="M6584" s="178">
        <v>46065</v>
      </c>
      <c r="N6584" s="178"/>
      <c r="O6584" s="178"/>
      <c r="P6584" s="178" t="str">
        <f ca="1">IF(Proc[[#This Row],[DaysAgeing]]&gt;5,"yep","on track")</f>
        <v>yep</v>
      </c>
      <c r="Q6584" s="3">
        <f ca="1">IF(Proc[[#This Row],[DateClosed]]="",ABS(NETWORKDAYS(Proc[[#This Row],[DateOpened]],TODAY()))-1,ABS(NETWORKDAYS(Proc[[#This Row],[DateOpened]],Proc[[#This Row],[DateClosed]]))-1)</f>
        <v>15</v>
      </c>
      <c r="R6584" s="178" t="s">
        <v>489</v>
      </c>
      <c r="S6584" s="183"/>
    </row>
    <row r="6585" spans="1:19" hidden="1">
      <c r="A6585" s="184" t="s">
        <v>8959</v>
      </c>
      <c r="B6585" s="183" t="str">
        <f>IFERROR(VLOOKUP(Proc[[#This Row],[App]],Table2[],3,0),"open")</f>
        <v>ok</v>
      </c>
      <c r="C6585" s="184" t="s">
        <v>369</v>
      </c>
      <c r="D6585" t="s">
        <v>8982</v>
      </c>
      <c r="E6585" t="s">
        <v>9001</v>
      </c>
      <c r="F6585" s="183" t="s">
        <v>9001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9921</v>
      </c>
      <c r="M6585" s="178">
        <v>46065</v>
      </c>
      <c r="N6585" s="178"/>
      <c r="O6585" s="178"/>
      <c r="P6585" s="178" t="str">
        <f ca="1">IF(Proc[[#This Row],[DaysAgeing]]&gt;5,"yep","on track")</f>
        <v>yep</v>
      </c>
      <c r="Q6585" s="3">
        <f ca="1">IF(Proc[[#This Row],[DateClosed]]="",ABS(NETWORKDAYS(Proc[[#This Row],[DateOpened]],TODAY()))-1,ABS(NETWORKDAYS(Proc[[#This Row],[DateOpened]],Proc[[#This Row],[DateClosed]]))-1)</f>
        <v>15</v>
      </c>
      <c r="R6585" s="178" t="s">
        <v>489</v>
      </c>
      <c r="S6585" s="183"/>
    </row>
    <row r="6586" spans="1:19" hidden="1">
      <c r="A6586" s="184" t="s">
        <v>8959</v>
      </c>
      <c r="B6586" s="183" t="str">
        <f>IFERROR(VLOOKUP(Proc[[#This Row],[App]],Table2[],3,0),"open")</f>
        <v>ok</v>
      </c>
      <c r="C6586" s="184" t="s">
        <v>369</v>
      </c>
      <c r="D6586" t="s">
        <v>8983</v>
      </c>
      <c r="E6586" t="s">
        <v>9004</v>
      </c>
      <c r="F6586" s="183" t="s">
        <v>9004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9921</v>
      </c>
      <c r="M6586" s="178">
        <v>46065</v>
      </c>
      <c r="N6586" s="178"/>
      <c r="O6586" s="178"/>
      <c r="P6586" s="178" t="str">
        <f ca="1">IF(Proc[[#This Row],[DaysAgeing]]&gt;5,"yep","on track")</f>
        <v>yep</v>
      </c>
      <c r="Q6586" s="3">
        <f ca="1">IF(Proc[[#This Row],[DateClosed]]="",ABS(NETWORKDAYS(Proc[[#This Row],[DateOpened]],TODAY()))-1,ABS(NETWORKDAYS(Proc[[#This Row],[DateOpened]],Proc[[#This Row],[DateClosed]]))-1)</f>
        <v>15</v>
      </c>
      <c r="R6586" s="178" t="s">
        <v>489</v>
      </c>
      <c r="S6586" s="183"/>
    </row>
    <row r="6587" spans="1:19" hidden="1">
      <c r="A6587" s="184" t="s">
        <v>8959</v>
      </c>
      <c r="B6587" s="183" t="str">
        <f>IFERROR(VLOOKUP(Proc[[#This Row],[App]],Table2[],3,0),"open")</f>
        <v>ok</v>
      </c>
      <c r="C6587" s="185" t="s">
        <v>369</v>
      </c>
      <c r="D6587" t="s">
        <v>8984</v>
      </c>
      <c r="E6587" t="s">
        <v>9004</v>
      </c>
      <c r="F6587" s="186" t="s">
        <v>9004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1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9921</v>
      </c>
      <c r="M6587" s="178">
        <v>46065</v>
      </c>
      <c r="N6587" s="178"/>
      <c r="O6587" s="178"/>
      <c r="P6587" s="178" t="str">
        <f ca="1">IF(Proc[[#This Row],[DaysAgeing]]&gt;5,"yep","on track")</f>
        <v>yep</v>
      </c>
      <c r="Q6587" s="3">
        <f ca="1">IF(Proc[[#This Row],[DateClosed]]="",ABS(NETWORKDAYS(Proc[[#This Row],[DateOpened]],TODAY()))-1,ABS(NETWORKDAYS(Proc[[#This Row],[DateOpened]],Proc[[#This Row],[DateClosed]]))-1)</f>
        <v>15</v>
      </c>
      <c r="R6587" s="178" t="s">
        <v>489</v>
      </c>
      <c r="S6587" s="183"/>
    </row>
    <row r="6588" spans="1:19" hidden="1">
      <c r="A6588" s="184" t="s">
        <v>8959</v>
      </c>
      <c r="B6588" s="183" t="str">
        <f>IFERROR(VLOOKUP(Proc[[#This Row],[App]],Table2[],3,0),"open")</f>
        <v>ok</v>
      </c>
      <c r="C6588" s="184" t="s">
        <v>369</v>
      </c>
      <c r="D6588" t="s">
        <v>8985</v>
      </c>
      <c r="E6588" t="s">
        <v>9002</v>
      </c>
      <c r="F6588" s="183" t="s">
        <v>9002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9921</v>
      </c>
      <c r="M6588" s="178">
        <v>46065</v>
      </c>
      <c r="N6588" s="178"/>
      <c r="O6588" s="178"/>
      <c r="P6588" s="178" t="str">
        <f ca="1">IF(Proc[[#This Row],[DaysAgeing]]&gt;5,"yep","on track")</f>
        <v>yep</v>
      </c>
      <c r="Q6588" s="3">
        <f ca="1">IF(Proc[[#This Row],[DateClosed]]="",ABS(NETWORKDAYS(Proc[[#This Row],[DateOpened]],TODAY()))-1,ABS(NETWORKDAYS(Proc[[#This Row],[DateOpened]],Proc[[#This Row],[DateClosed]]))-1)</f>
        <v>15</v>
      </c>
      <c r="R6588" s="178" t="s">
        <v>489</v>
      </c>
      <c r="S6588" s="183"/>
    </row>
    <row r="6589" spans="1:19" hidden="1">
      <c r="A6589" s="184" t="s">
        <v>8959</v>
      </c>
      <c r="B6589" s="183" t="str">
        <f>IFERROR(VLOOKUP(Proc[[#This Row],[App]],Table2[],3,0),"open")</f>
        <v>ok</v>
      </c>
      <c r="C6589" s="184" t="s">
        <v>369</v>
      </c>
      <c r="D6589" t="s">
        <v>8986</v>
      </c>
      <c r="E6589" t="s">
        <v>9000</v>
      </c>
      <c r="F6589" s="183" t="s">
        <v>9000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9921</v>
      </c>
      <c r="M6589" s="178">
        <v>46065</v>
      </c>
      <c r="N6589" s="178"/>
      <c r="O6589" s="178"/>
      <c r="P6589" s="178" t="str">
        <f ca="1">IF(Proc[[#This Row],[DaysAgeing]]&gt;5,"yep","on track")</f>
        <v>yep</v>
      </c>
      <c r="Q6589" s="3">
        <f ca="1">IF(Proc[[#This Row],[DateClosed]]="",ABS(NETWORKDAYS(Proc[[#This Row],[DateOpened]],TODAY()))-1,ABS(NETWORKDAYS(Proc[[#This Row],[DateOpened]],Proc[[#This Row],[DateClosed]]))-1)</f>
        <v>15</v>
      </c>
      <c r="R6589" s="178" t="s">
        <v>489</v>
      </c>
      <c r="S6589" s="183"/>
    </row>
    <row r="6590" spans="1:19" hidden="1">
      <c r="A6590" s="184" t="s">
        <v>8959</v>
      </c>
      <c r="B6590" s="183" t="str">
        <f>IFERROR(VLOOKUP(Proc[[#This Row],[App]],Table2[],3,0),"open")</f>
        <v>ok</v>
      </c>
      <c r="C6590" s="184" t="s">
        <v>369</v>
      </c>
      <c r="D6590" t="s">
        <v>8987</v>
      </c>
      <c r="E6590" t="s">
        <v>9000</v>
      </c>
      <c r="F6590" s="183" t="s">
        <v>9000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9921</v>
      </c>
      <c r="M6590" s="178">
        <v>46065</v>
      </c>
      <c r="N6590" s="178"/>
      <c r="O6590" s="178"/>
      <c r="P6590" s="178" t="str">
        <f ca="1">IF(Proc[[#This Row],[DaysAgeing]]&gt;5,"yep","on track")</f>
        <v>yep</v>
      </c>
      <c r="Q6590" s="3">
        <f ca="1">IF(Proc[[#This Row],[DateClosed]]="",ABS(NETWORKDAYS(Proc[[#This Row],[DateOpened]],TODAY()))-1,ABS(NETWORKDAYS(Proc[[#This Row],[DateOpened]],Proc[[#This Row],[DateClosed]]))-1)</f>
        <v>15</v>
      </c>
      <c r="R6590" s="178" t="s">
        <v>489</v>
      </c>
      <c r="S6590" s="183"/>
    </row>
    <row r="6591" spans="1:19" hidden="1">
      <c r="A6591" s="184" t="s">
        <v>8959</v>
      </c>
      <c r="B6591" s="183" t="str">
        <f>IFERROR(VLOOKUP(Proc[[#This Row],[App]],Table2[],3,0),"open")</f>
        <v>ok</v>
      </c>
      <c r="C6591" s="185" t="s">
        <v>369</v>
      </c>
      <c r="D6591" t="s">
        <v>8988</v>
      </c>
      <c r="E6591" t="s">
        <v>9000</v>
      </c>
      <c r="F6591" s="186" t="s">
        <v>9000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1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9921</v>
      </c>
      <c r="M6591" s="178">
        <v>46065</v>
      </c>
      <c r="N6591" s="178"/>
      <c r="O6591" s="178"/>
      <c r="P6591" s="178" t="str">
        <f ca="1">IF(Proc[[#This Row],[DaysAgeing]]&gt;5,"yep","on track")</f>
        <v>yep</v>
      </c>
      <c r="Q6591" s="3">
        <f ca="1">IF(Proc[[#This Row],[DateClosed]]="",ABS(NETWORKDAYS(Proc[[#This Row],[DateOpened]],TODAY()))-1,ABS(NETWORKDAYS(Proc[[#This Row],[DateOpened]],Proc[[#This Row],[DateClosed]]))-1)</f>
        <v>15</v>
      </c>
      <c r="R6591" s="178" t="s">
        <v>489</v>
      </c>
      <c r="S6591" s="183"/>
    </row>
    <row r="6592" spans="1:19" hidden="1">
      <c r="A6592" s="184" t="s">
        <v>8959</v>
      </c>
      <c r="B6592" s="183" t="str">
        <f>IFERROR(VLOOKUP(Proc[[#This Row],[App]],Table2[],3,0),"open")</f>
        <v>ok</v>
      </c>
      <c r="C6592" s="184" t="s">
        <v>369</v>
      </c>
      <c r="D6592" t="s">
        <v>8989</v>
      </c>
      <c r="E6592" t="s">
        <v>9005</v>
      </c>
      <c r="F6592" s="183" t="s">
        <v>9005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9921</v>
      </c>
      <c r="M6592" s="178">
        <v>46065</v>
      </c>
      <c r="N6592" s="178"/>
      <c r="O6592" s="178"/>
      <c r="P6592" s="178" t="str">
        <f ca="1">IF(Proc[[#This Row],[DaysAgeing]]&gt;5,"yep","on track")</f>
        <v>yep</v>
      </c>
      <c r="Q6592" s="3">
        <f ca="1">IF(Proc[[#This Row],[DateClosed]]="",ABS(NETWORKDAYS(Proc[[#This Row],[DateOpened]],TODAY()))-1,ABS(NETWORKDAYS(Proc[[#This Row],[DateOpened]],Proc[[#This Row],[DateClosed]]))-1)</f>
        <v>15</v>
      </c>
      <c r="R6592" s="178" t="s">
        <v>489</v>
      </c>
      <c r="S6592" s="183"/>
    </row>
    <row r="6593" spans="1:19" hidden="1">
      <c r="A6593" s="184" t="s">
        <v>8959</v>
      </c>
      <c r="B6593" s="183" t="str">
        <f>IFERROR(VLOOKUP(Proc[[#This Row],[App]],Table2[],3,0),"open")</f>
        <v>ok</v>
      </c>
      <c r="C6593" s="184" t="s">
        <v>369</v>
      </c>
      <c r="D6593" t="s">
        <v>8990</v>
      </c>
      <c r="E6593" t="s">
        <v>8995</v>
      </c>
      <c r="F6593" s="183" t="s">
        <v>8995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9921</v>
      </c>
      <c r="M6593" s="178">
        <v>46065</v>
      </c>
      <c r="N6593" s="178"/>
      <c r="O6593" s="178"/>
      <c r="P6593" s="178" t="str">
        <f ca="1">IF(Proc[[#This Row],[DaysAgeing]]&gt;5,"yep","on track")</f>
        <v>yep</v>
      </c>
      <c r="Q6593" s="3">
        <f ca="1">IF(Proc[[#This Row],[DateClosed]]="",ABS(NETWORKDAYS(Proc[[#This Row],[DateOpened]],TODAY()))-1,ABS(NETWORKDAYS(Proc[[#This Row],[DateOpened]],Proc[[#This Row],[DateClosed]]))-1)</f>
        <v>15</v>
      </c>
      <c r="R6593" s="178" t="s">
        <v>489</v>
      </c>
      <c r="S6593" s="183"/>
    </row>
    <row r="6594" spans="1:19" hidden="1">
      <c r="A6594" t="s">
        <v>9887</v>
      </c>
      <c r="B6594" s="183" t="str">
        <f>IFERROR(VLOOKUP(Proc[[#This Row],[App]],Table2[],3,0),"open")</f>
        <v>ok</v>
      </c>
      <c r="C6594" s="184" t="s">
        <v>369</v>
      </c>
      <c r="D6594" t="s">
        <v>9006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9921</v>
      </c>
      <c r="M6594" s="178">
        <v>46065</v>
      </c>
      <c r="N6594" s="178"/>
      <c r="O6594" s="178"/>
      <c r="P6594" s="178" t="str">
        <f ca="1">IF(Proc[[#This Row],[DaysAgeing]]&gt;5,"yep","on track")</f>
        <v>yep</v>
      </c>
      <c r="Q6594" s="3">
        <f ca="1">IF(Proc[[#This Row],[DateClosed]]="",ABS(NETWORKDAYS(Proc[[#This Row],[DateOpened]],TODAY()))-1,ABS(NETWORKDAYS(Proc[[#This Row],[DateOpened]],Proc[[#This Row],[DateClosed]]))-1)</f>
        <v>15</v>
      </c>
      <c r="R6594" s="178" t="s">
        <v>489</v>
      </c>
      <c r="S6594" s="183"/>
    </row>
    <row r="6595" spans="1:19" hidden="1">
      <c r="A6595" s="184" t="s">
        <v>9887</v>
      </c>
      <c r="B6595" s="183" t="str">
        <f>IFERROR(VLOOKUP(Proc[[#This Row],[App]],Table2[],3,0),"open")</f>
        <v>ok</v>
      </c>
      <c r="C6595" s="185" t="s">
        <v>369</v>
      </c>
      <c r="D6595" t="s">
        <v>9007</v>
      </c>
      <c r="E6595" t="s">
        <v>9821</v>
      </c>
      <c r="F6595" s="186" t="s">
        <v>9821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1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9921</v>
      </c>
      <c r="M6595" s="178">
        <v>46065</v>
      </c>
      <c r="N6595" s="178"/>
      <c r="O6595" s="178"/>
      <c r="P6595" s="178" t="str">
        <f ca="1">IF(Proc[[#This Row],[DaysAgeing]]&gt;5,"yep","on track")</f>
        <v>yep</v>
      </c>
      <c r="Q6595" s="3">
        <f ca="1">IF(Proc[[#This Row],[DateClosed]]="",ABS(NETWORKDAYS(Proc[[#This Row],[DateOpened]],TODAY()))-1,ABS(NETWORKDAYS(Proc[[#This Row],[DateOpened]],Proc[[#This Row],[DateClosed]]))-1)</f>
        <v>15</v>
      </c>
      <c r="R6595" s="178" t="s">
        <v>489</v>
      </c>
      <c r="S6595" s="183"/>
    </row>
    <row r="6596" spans="1:19" hidden="1">
      <c r="A6596" s="184" t="s">
        <v>9887</v>
      </c>
      <c r="B6596" s="183" t="str">
        <f>IFERROR(VLOOKUP(Proc[[#This Row],[App]],Table2[],3,0),"open")</f>
        <v>ok</v>
      </c>
      <c r="C6596" s="185" t="s">
        <v>369</v>
      </c>
      <c r="D6596" t="s">
        <v>9008</v>
      </c>
      <c r="E6596" t="s">
        <v>9822</v>
      </c>
      <c r="F6596" s="186" t="s">
        <v>9822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1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9921</v>
      </c>
      <c r="M6596" s="178">
        <v>46065</v>
      </c>
      <c r="N6596" s="178"/>
      <c r="O6596" s="178"/>
      <c r="P6596" s="178" t="str">
        <f ca="1">IF(Proc[[#This Row],[DaysAgeing]]&gt;5,"yep","on track")</f>
        <v>yep</v>
      </c>
      <c r="Q6596" s="3">
        <f ca="1">IF(Proc[[#This Row],[DateClosed]]="",ABS(NETWORKDAYS(Proc[[#This Row],[DateOpened]],TODAY()))-1,ABS(NETWORKDAYS(Proc[[#This Row],[DateOpened]],Proc[[#This Row],[DateClosed]]))-1)</f>
        <v>15</v>
      </c>
      <c r="R6596" s="178" t="s">
        <v>489</v>
      </c>
      <c r="S6596" s="183"/>
    </row>
    <row r="6597" spans="1:19" hidden="1">
      <c r="A6597" s="184" t="s">
        <v>9887</v>
      </c>
      <c r="B6597" s="183" t="str">
        <f>IFERROR(VLOOKUP(Proc[[#This Row],[App]],Table2[],3,0),"open")</f>
        <v>ok</v>
      </c>
      <c r="C6597" s="184" t="s">
        <v>369</v>
      </c>
      <c r="D6597" t="s">
        <v>9009</v>
      </c>
      <c r="E6597" t="s">
        <v>9823</v>
      </c>
      <c r="F6597" s="183" t="s">
        <v>9823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9921</v>
      </c>
      <c r="M6597" s="178">
        <v>46065</v>
      </c>
      <c r="N6597" s="178"/>
      <c r="O6597" s="178"/>
      <c r="P6597" s="178" t="str">
        <f ca="1">IF(Proc[[#This Row],[DaysAgeing]]&gt;5,"yep","on track")</f>
        <v>yep</v>
      </c>
      <c r="Q6597" s="3">
        <f ca="1">IF(Proc[[#This Row],[DateClosed]]="",ABS(NETWORKDAYS(Proc[[#This Row],[DateOpened]],TODAY()))-1,ABS(NETWORKDAYS(Proc[[#This Row],[DateOpened]],Proc[[#This Row],[DateClosed]]))-1)</f>
        <v>15</v>
      </c>
      <c r="R6597" s="178" t="s">
        <v>489</v>
      </c>
      <c r="S6597" s="183"/>
    </row>
    <row r="6598" spans="1:19" hidden="1">
      <c r="A6598" s="184" t="s">
        <v>9887</v>
      </c>
      <c r="B6598" s="183" t="str">
        <f>IFERROR(VLOOKUP(Proc[[#This Row],[App]],Table2[],3,0),"open")</f>
        <v>ok</v>
      </c>
      <c r="C6598" s="184" t="s">
        <v>369</v>
      </c>
      <c r="D6598" t="s">
        <v>9010</v>
      </c>
      <c r="E6598" t="s">
        <v>8861</v>
      </c>
      <c r="F6598" s="183" t="s">
        <v>8861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9921</v>
      </c>
      <c r="M6598" s="178">
        <v>46065</v>
      </c>
      <c r="N6598" s="178"/>
      <c r="O6598" s="178"/>
      <c r="P6598" s="178" t="str">
        <f ca="1">IF(Proc[[#This Row],[DaysAgeing]]&gt;5,"yep","on track")</f>
        <v>yep</v>
      </c>
      <c r="Q6598" s="3">
        <f ca="1">IF(Proc[[#This Row],[DateClosed]]="",ABS(NETWORKDAYS(Proc[[#This Row],[DateOpened]],TODAY()))-1,ABS(NETWORKDAYS(Proc[[#This Row],[DateOpened]],Proc[[#This Row],[DateClosed]]))-1)</f>
        <v>15</v>
      </c>
      <c r="R6598" s="178" t="s">
        <v>489</v>
      </c>
      <c r="S6598" s="183"/>
    </row>
    <row r="6599" spans="1:19" hidden="1">
      <c r="A6599" s="184" t="s">
        <v>9887</v>
      </c>
      <c r="B6599" s="183" t="str">
        <f>IFERROR(VLOOKUP(Proc[[#This Row],[App]],Table2[],3,0),"open")</f>
        <v>ok</v>
      </c>
      <c r="C6599" s="184" t="s">
        <v>369</v>
      </c>
      <c r="D6599" t="s">
        <v>9011</v>
      </c>
      <c r="E6599" t="s">
        <v>9824</v>
      </c>
      <c r="F6599" s="183" t="s">
        <v>9824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9921</v>
      </c>
      <c r="M6599" s="178">
        <v>46065</v>
      </c>
      <c r="N6599" s="178"/>
      <c r="O6599" s="178"/>
      <c r="P6599" s="178" t="str">
        <f ca="1">IF(Proc[[#This Row],[DaysAgeing]]&gt;5,"yep","on track")</f>
        <v>yep</v>
      </c>
      <c r="Q6599" s="3">
        <f ca="1">IF(Proc[[#This Row],[DateClosed]]="",ABS(NETWORKDAYS(Proc[[#This Row],[DateOpened]],TODAY()))-1,ABS(NETWORKDAYS(Proc[[#This Row],[DateOpened]],Proc[[#This Row],[DateClosed]]))-1)</f>
        <v>15</v>
      </c>
      <c r="R6599" s="178" t="s">
        <v>489</v>
      </c>
      <c r="S6599" s="183"/>
    </row>
    <row r="6600" spans="1:19" hidden="1">
      <c r="A6600" s="184" t="s">
        <v>9887</v>
      </c>
      <c r="B6600" s="183" t="str">
        <f>IFERROR(VLOOKUP(Proc[[#This Row],[App]],Table2[],3,0),"open")</f>
        <v>ok</v>
      </c>
      <c r="C6600" s="184" t="s">
        <v>369</v>
      </c>
      <c r="D6600" t="s">
        <v>9012</v>
      </c>
      <c r="E6600" t="s">
        <v>9825</v>
      </c>
      <c r="F6600" s="183" t="s">
        <v>9825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9921</v>
      </c>
      <c r="M6600" s="178">
        <v>46065</v>
      </c>
      <c r="N6600" s="178"/>
      <c r="O6600" s="178"/>
      <c r="P6600" s="178" t="str">
        <f ca="1">IF(Proc[[#This Row],[DaysAgeing]]&gt;5,"yep","on track")</f>
        <v>yep</v>
      </c>
      <c r="Q6600" s="3">
        <f ca="1">IF(Proc[[#This Row],[DateClosed]]="",ABS(NETWORKDAYS(Proc[[#This Row],[DateOpened]],TODAY()))-1,ABS(NETWORKDAYS(Proc[[#This Row],[DateOpened]],Proc[[#This Row],[DateClosed]]))-1)</f>
        <v>15</v>
      </c>
      <c r="R6600" s="178" t="s">
        <v>489</v>
      </c>
      <c r="S6600" s="183"/>
    </row>
    <row r="6601" spans="1:19" hidden="1">
      <c r="A6601" s="184" t="s">
        <v>9887</v>
      </c>
      <c r="B6601" s="183" t="str">
        <f>IFERROR(VLOOKUP(Proc[[#This Row],[App]],Table2[],3,0),"open")</f>
        <v>ok</v>
      </c>
      <c r="C6601" s="185" t="s">
        <v>369</v>
      </c>
      <c r="D6601" t="s">
        <v>9013</v>
      </c>
      <c r="E6601" t="s">
        <v>9826</v>
      </c>
      <c r="F6601" s="186" t="s">
        <v>9826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1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9921</v>
      </c>
      <c r="M6601" s="178">
        <v>46065</v>
      </c>
      <c r="N6601" s="178"/>
      <c r="O6601" s="178"/>
      <c r="P6601" s="178" t="str">
        <f ca="1">IF(Proc[[#This Row],[DaysAgeing]]&gt;5,"yep","on track")</f>
        <v>yep</v>
      </c>
      <c r="Q6601" s="3">
        <f ca="1">IF(Proc[[#This Row],[DateClosed]]="",ABS(NETWORKDAYS(Proc[[#This Row],[DateOpened]],TODAY()))-1,ABS(NETWORKDAYS(Proc[[#This Row],[DateOpened]],Proc[[#This Row],[DateClosed]]))-1)</f>
        <v>15</v>
      </c>
      <c r="R6601" s="178" t="s">
        <v>489</v>
      </c>
      <c r="S6601" s="183"/>
    </row>
    <row r="6602" spans="1:19" hidden="1">
      <c r="A6602" s="184" t="s">
        <v>9887</v>
      </c>
      <c r="B6602" s="183" t="str">
        <f>IFERROR(VLOOKUP(Proc[[#This Row],[App]],Table2[],3,0),"open")</f>
        <v>ok</v>
      </c>
      <c r="C6602" s="184" t="s">
        <v>369</v>
      </c>
      <c r="D6602" t="s">
        <v>9014</v>
      </c>
      <c r="E6602" t="s">
        <v>9826</v>
      </c>
      <c r="F6602" s="183" t="s">
        <v>9826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9921</v>
      </c>
      <c r="M6602" s="178">
        <v>46065</v>
      </c>
      <c r="N6602" s="178"/>
      <c r="O6602" s="178"/>
      <c r="P6602" s="178" t="str">
        <f ca="1">IF(Proc[[#This Row],[DaysAgeing]]&gt;5,"yep","on track")</f>
        <v>yep</v>
      </c>
      <c r="Q6602" s="3">
        <f ca="1">IF(Proc[[#This Row],[DateClosed]]="",ABS(NETWORKDAYS(Proc[[#This Row],[DateOpened]],TODAY()))-1,ABS(NETWORKDAYS(Proc[[#This Row],[DateOpened]],Proc[[#This Row],[DateClosed]]))-1)</f>
        <v>15</v>
      </c>
      <c r="R6602" s="178" t="s">
        <v>489</v>
      </c>
      <c r="S6602" s="183"/>
    </row>
    <row r="6603" spans="1:19" hidden="1">
      <c r="A6603" s="184" t="s">
        <v>9887</v>
      </c>
      <c r="B6603" s="183" t="str">
        <f>IFERROR(VLOOKUP(Proc[[#This Row],[App]],Table2[],3,0),"open")</f>
        <v>ok</v>
      </c>
      <c r="C6603" s="184" t="s">
        <v>369</v>
      </c>
      <c r="D6603" t="s">
        <v>9015</v>
      </c>
      <c r="E6603" t="s">
        <v>9826</v>
      </c>
      <c r="F6603" s="183" t="s">
        <v>9826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9921</v>
      </c>
      <c r="M6603" s="178">
        <v>46065</v>
      </c>
      <c r="N6603" s="178"/>
      <c r="O6603" s="178"/>
      <c r="P6603" s="178" t="str">
        <f ca="1">IF(Proc[[#This Row],[DaysAgeing]]&gt;5,"yep","on track")</f>
        <v>yep</v>
      </c>
      <c r="Q6603" s="3">
        <f ca="1">IF(Proc[[#This Row],[DateClosed]]="",ABS(NETWORKDAYS(Proc[[#This Row],[DateOpened]],TODAY()))-1,ABS(NETWORKDAYS(Proc[[#This Row],[DateOpened]],Proc[[#This Row],[DateClosed]]))-1)</f>
        <v>15</v>
      </c>
      <c r="R6603" s="178" t="s">
        <v>489</v>
      </c>
      <c r="S6603" s="183"/>
    </row>
    <row r="6604" spans="1:19" hidden="1">
      <c r="A6604" s="184" t="s">
        <v>9887</v>
      </c>
      <c r="B6604" s="183" t="str">
        <f>IFERROR(VLOOKUP(Proc[[#This Row],[App]],Table2[],3,0),"open")</f>
        <v>ok</v>
      </c>
      <c r="C6604" s="184" t="s">
        <v>369</v>
      </c>
      <c r="D6604" t="s">
        <v>9016</v>
      </c>
      <c r="E6604" t="s">
        <v>9827</v>
      </c>
      <c r="F6604" s="183" t="s">
        <v>9827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9921</v>
      </c>
      <c r="M6604" s="178">
        <v>46065</v>
      </c>
      <c r="N6604" s="178"/>
      <c r="O6604" s="178"/>
      <c r="P6604" s="178" t="str">
        <f ca="1">IF(Proc[[#This Row],[DaysAgeing]]&gt;5,"yep","on track")</f>
        <v>yep</v>
      </c>
      <c r="Q6604" s="3">
        <f ca="1">IF(Proc[[#This Row],[DateClosed]]="",ABS(NETWORKDAYS(Proc[[#This Row],[DateOpened]],TODAY()))-1,ABS(NETWORKDAYS(Proc[[#This Row],[DateOpened]],Proc[[#This Row],[DateClosed]]))-1)</f>
        <v>15</v>
      </c>
      <c r="R6604" s="178" t="s">
        <v>489</v>
      </c>
      <c r="S6604" s="183"/>
    </row>
    <row r="6605" spans="1:19" hidden="1">
      <c r="A6605" s="184" t="s">
        <v>9887</v>
      </c>
      <c r="B6605" s="183" t="str">
        <f>IFERROR(VLOOKUP(Proc[[#This Row],[App]],Table2[],3,0),"open")</f>
        <v>ok</v>
      </c>
      <c r="C6605" s="184" t="s">
        <v>369</v>
      </c>
      <c r="D6605" t="s">
        <v>9017</v>
      </c>
      <c r="E6605" t="s">
        <v>9828</v>
      </c>
      <c r="F6605" s="183" t="s">
        <v>9828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9921</v>
      </c>
      <c r="M6605" s="178">
        <v>46065</v>
      </c>
      <c r="N6605" s="178"/>
      <c r="O6605" s="178"/>
      <c r="P6605" s="178" t="str">
        <f ca="1">IF(Proc[[#This Row],[DaysAgeing]]&gt;5,"yep","on track")</f>
        <v>yep</v>
      </c>
      <c r="Q6605" s="3">
        <f ca="1">IF(Proc[[#This Row],[DateClosed]]="",ABS(NETWORKDAYS(Proc[[#This Row],[DateOpened]],TODAY()))-1,ABS(NETWORKDAYS(Proc[[#This Row],[DateOpened]],Proc[[#This Row],[DateClosed]]))-1)</f>
        <v>15</v>
      </c>
      <c r="R6605" s="178" t="s">
        <v>489</v>
      </c>
      <c r="S6605" s="183"/>
    </row>
    <row r="6606" spans="1:19" hidden="1">
      <c r="A6606" s="184" t="s">
        <v>9887</v>
      </c>
      <c r="B6606" s="183" t="str">
        <f>IFERROR(VLOOKUP(Proc[[#This Row],[App]],Table2[],3,0),"open")</f>
        <v>ok</v>
      </c>
      <c r="C6606" s="184" t="s">
        <v>369</v>
      </c>
      <c r="D6606" t="s">
        <v>9018</v>
      </c>
      <c r="E6606" t="s">
        <v>9828</v>
      </c>
      <c r="F6606" s="183" t="s">
        <v>9828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9921</v>
      </c>
      <c r="M6606" s="178">
        <v>46065</v>
      </c>
      <c r="N6606" s="178"/>
      <c r="O6606" s="178"/>
      <c r="P6606" s="178" t="str">
        <f ca="1">IF(Proc[[#This Row],[DaysAgeing]]&gt;5,"yep","on track")</f>
        <v>yep</v>
      </c>
      <c r="Q6606" s="3">
        <f ca="1">IF(Proc[[#This Row],[DateClosed]]="",ABS(NETWORKDAYS(Proc[[#This Row],[DateOpened]],TODAY()))-1,ABS(NETWORKDAYS(Proc[[#This Row],[DateOpened]],Proc[[#This Row],[DateClosed]]))-1)</f>
        <v>15</v>
      </c>
      <c r="R6606" s="178" t="s">
        <v>489</v>
      </c>
      <c r="S6606" s="183"/>
    </row>
    <row r="6607" spans="1:19" hidden="1">
      <c r="A6607" s="184" t="s">
        <v>9887</v>
      </c>
      <c r="B6607" s="183" t="str">
        <f>IFERROR(VLOOKUP(Proc[[#This Row],[App]],Table2[],3,0),"open")</f>
        <v>ok</v>
      </c>
      <c r="C6607" s="184" t="s">
        <v>369</v>
      </c>
      <c r="D6607" t="s">
        <v>9019</v>
      </c>
      <c r="E6607" t="s">
        <v>9829</v>
      </c>
      <c r="F6607" s="183" t="s">
        <v>9829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9921</v>
      </c>
      <c r="M6607" s="178">
        <v>46065</v>
      </c>
      <c r="N6607" s="178"/>
      <c r="O6607" s="178"/>
      <c r="P6607" s="178" t="str">
        <f ca="1">IF(Proc[[#This Row],[DaysAgeing]]&gt;5,"yep","on track")</f>
        <v>yep</v>
      </c>
      <c r="Q6607" s="3">
        <f ca="1">IF(Proc[[#This Row],[DateClosed]]="",ABS(NETWORKDAYS(Proc[[#This Row],[DateOpened]],TODAY()))-1,ABS(NETWORKDAYS(Proc[[#This Row],[DateOpened]],Proc[[#This Row],[DateClosed]]))-1)</f>
        <v>15</v>
      </c>
      <c r="R6607" s="178" t="s">
        <v>489</v>
      </c>
      <c r="S6607" s="183"/>
    </row>
    <row r="6608" spans="1:19" hidden="1">
      <c r="A6608" s="184" t="s">
        <v>9887</v>
      </c>
      <c r="B6608" s="183" t="str">
        <f>IFERROR(VLOOKUP(Proc[[#This Row],[App]],Table2[],3,0),"open")</f>
        <v>ok</v>
      </c>
      <c r="C6608" s="184" t="s">
        <v>369</v>
      </c>
      <c r="D6608" t="s">
        <v>9020</v>
      </c>
      <c r="E6608" t="s">
        <v>9829</v>
      </c>
      <c r="F6608" s="183" t="s">
        <v>9829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9921</v>
      </c>
      <c r="M6608" s="178">
        <v>46065</v>
      </c>
      <c r="N6608" s="178"/>
      <c r="O6608" s="178"/>
      <c r="P6608" s="178" t="str">
        <f ca="1">IF(Proc[[#This Row],[DaysAgeing]]&gt;5,"yep","on track")</f>
        <v>yep</v>
      </c>
      <c r="Q6608" s="3">
        <f ca="1">IF(Proc[[#This Row],[DateClosed]]="",ABS(NETWORKDAYS(Proc[[#This Row],[DateOpened]],TODAY()))-1,ABS(NETWORKDAYS(Proc[[#This Row],[DateOpened]],Proc[[#This Row],[DateClosed]]))-1)</f>
        <v>15</v>
      </c>
      <c r="R6608" s="178" t="s">
        <v>489</v>
      </c>
      <c r="S6608" s="183"/>
    </row>
    <row r="6609" spans="1:19" hidden="1">
      <c r="A6609" s="184" t="s">
        <v>9887</v>
      </c>
      <c r="B6609" s="183" t="str">
        <f>IFERROR(VLOOKUP(Proc[[#This Row],[App]],Table2[],3,0),"open")</f>
        <v>ok</v>
      </c>
      <c r="C6609" s="184" t="s">
        <v>369</v>
      </c>
      <c r="D6609" t="s">
        <v>9021</v>
      </c>
      <c r="E6609" t="s">
        <v>9826</v>
      </c>
      <c r="F6609" s="183" t="s">
        <v>9826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9921</v>
      </c>
      <c r="M6609" s="178">
        <v>46065</v>
      </c>
      <c r="N6609" s="178"/>
      <c r="O6609" s="178"/>
      <c r="P6609" s="178" t="str">
        <f ca="1">IF(Proc[[#This Row],[DaysAgeing]]&gt;5,"yep","on track")</f>
        <v>yep</v>
      </c>
      <c r="Q6609" s="3">
        <f ca="1">IF(Proc[[#This Row],[DateClosed]]="",ABS(NETWORKDAYS(Proc[[#This Row],[DateOpened]],TODAY()))-1,ABS(NETWORKDAYS(Proc[[#This Row],[DateOpened]],Proc[[#This Row],[DateClosed]]))-1)</f>
        <v>15</v>
      </c>
      <c r="R6609" s="178" t="s">
        <v>489</v>
      </c>
      <c r="S6609" s="183"/>
    </row>
    <row r="6610" spans="1:19" hidden="1">
      <c r="A6610" s="184" t="s">
        <v>9887</v>
      </c>
      <c r="B6610" s="183" t="str">
        <f>IFERROR(VLOOKUP(Proc[[#This Row],[App]],Table2[],3,0),"open")</f>
        <v>ok</v>
      </c>
      <c r="C6610" s="184" t="s">
        <v>369</v>
      </c>
      <c r="D6610" t="s">
        <v>9022</v>
      </c>
      <c r="E6610" t="s">
        <v>9826</v>
      </c>
      <c r="F6610" s="183" t="s">
        <v>9826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9921</v>
      </c>
      <c r="M6610" s="178">
        <v>46065</v>
      </c>
      <c r="N6610" s="178"/>
      <c r="O6610" s="178"/>
      <c r="P6610" s="178" t="str">
        <f ca="1">IF(Proc[[#This Row],[DaysAgeing]]&gt;5,"yep","on track")</f>
        <v>yep</v>
      </c>
      <c r="Q6610" s="3">
        <f ca="1">IF(Proc[[#This Row],[DateClosed]]="",ABS(NETWORKDAYS(Proc[[#This Row],[DateOpened]],TODAY()))-1,ABS(NETWORKDAYS(Proc[[#This Row],[DateOpened]],Proc[[#This Row],[DateClosed]]))-1)</f>
        <v>15</v>
      </c>
      <c r="R6610" s="178" t="s">
        <v>489</v>
      </c>
      <c r="S6610" s="183"/>
    </row>
    <row r="6611" spans="1:19" hidden="1">
      <c r="A6611" s="184" t="s">
        <v>9887</v>
      </c>
      <c r="B6611" s="183" t="str">
        <f>IFERROR(VLOOKUP(Proc[[#This Row],[App]],Table2[],3,0),"open")</f>
        <v>ok</v>
      </c>
      <c r="C6611" s="184" t="s">
        <v>369</v>
      </c>
      <c r="D6611" t="s">
        <v>9023</v>
      </c>
      <c r="E6611" t="s">
        <v>9829</v>
      </c>
      <c r="F6611" s="183" t="s">
        <v>9829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9921</v>
      </c>
      <c r="M6611" s="178">
        <v>46065</v>
      </c>
      <c r="N6611" s="178"/>
      <c r="O6611" s="178"/>
      <c r="P6611" s="178" t="str">
        <f ca="1">IF(Proc[[#This Row],[DaysAgeing]]&gt;5,"yep","on track")</f>
        <v>yep</v>
      </c>
      <c r="Q6611" s="3">
        <f ca="1">IF(Proc[[#This Row],[DateClosed]]="",ABS(NETWORKDAYS(Proc[[#This Row],[DateOpened]],TODAY()))-1,ABS(NETWORKDAYS(Proc[[#This Row],[DateOpened]],Proc[[#This Row],[DateClosed]]))-1)</f>
        <v>15</v>
      </c>
      <c r="R6611" s="178" t="s">
        <v>489</v>
      </c>
      <c r="S6611" s="183"/>
    </row>
    <row r="6612" spans="1:19" hidden="1">
      <c r="A6612" s="184" t="s">
        <v>9887</v>
      </c>
      <c r="B6612" s="183" t="str">
        <f>IFERROR(VLOOKUP(Proc[[#This Row],[App]],Table2[],3,0),"open")</f>
        <v>ok</v>
      </c>
      <c r="C6612" s="184" t="s">
        <v>369</v>
      </c>
      <c r="D6612" t="s">
        <v>9024</v>
      </c>
      <c r="E6612" t="s">
        <v>9826</v>
      </c>
      <c r="F6612" s="183" t="s">
        <v>9826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9921</v>
      </c>
      <c r="M6612" s="178">
        <v>46065</v>
      </c>
      <c r="N6612" s="178"/>
      <c r="O6612" s="178"/>
      <c r="P6612" s="178" t="str">
        <f ca="1">IF(Proc[[#This Row],[DaysAgeing]]&gt;5,"yep","on track")</f>
        <v>yep</v>
      </c>
      <c r="Q6612" s="3">
        <f ca="1">IF(Proc[[#This Row],[DateClosed]]="",ABS(NETWORKDAYS(Proc[[#This Row],[DateOpened]],TODAY()))-1,ABS(NETWORKDAYS(Proc[[#This Row],[DateOpened]],Proc[[#This Row],[DateClosed]]))-1)</f>
        <v>15</v>
      </c>
      <c r="R6612" s="178" t="s">
        <v>489</v>
      </c>
      <c r="S6612" s="183"/>
    </row>
    <row r="6613" spans="1:19" hidden="1">
      <c r="A6613" s="184" t="s">
        <v>9887</v>
      </c>
      <c r="B6613" s="183" t="str">
        <f>IFERROR(VLOOKUP(Proc[[#This Row],[App]],Table2[],3,0),"open")</f>
        <v>ok</v>
      </c>
      <c r="C6613" s="184" t="s">
        <v>369</v>
      </c>
      <c r="D6613" t="s">
        <v>9025</v>
      </c>
      <c r="E6613" t="s">
        <v>9826</v>
      </c>
      <c r="F6613" s="183" t="s">
        <v>9826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9921</v>
      </c>
      <c r="M6613" s="178">
        <v>46065</v>
      </c>
      <c r="N6613" s="178"/>
      <c r="O6613" s="178"/>
      <c r="P6613" s="178" t="str">
        <f ca="1">IF(Proc[[#This Row],[DaysAgeing]]&gt;5,"yep","on track")</f>
        <v>yep</v>
      </c>
      <c r="Q6613" s="3">
        <f ca="1">IF(Proc[[#This Row],[DateClosed]]="",ABS(NETWORKDAYS(Proc[[#This Row],[DateOpened]],TODAY()))-1,ABS(NETWORKDAYS(Proc[[#This Row],[DateOpened]],Proc[[#This Row],[DateClosed]]))-1)</f>
        <v>15</v>
      </c>
      <c r="R6613" s="178" t="s">
        <v>489</v>
      </c>
      <c r="S6613" s="183"/>
    </row>
    <row r="6614" spans="1:19" hidden="1">
      <c r="A6614" s="184" t="s">
        <v>9887</v>
      </c>
      <c r="B6614" s="183" t="str">
        <f>IFERROR(VLOOKUP(Proc[[#This Row],[App]],Table2[],3,0),"open")</f>
        <v>ok</v>
      </c>
      <c r="C6614" s="184" t="s">
        <v>369</v>
      </c>
      <c r="D6614" t="s">
        <v>9026</v>
      </c>
      <c r="E6614" t="s">
        <v>9826</v>
      </c>
      <c r="F6614" s="183" t="s">
        <v>9826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9921</v>
      </c>
      <c r="M6614" s="178">
        <v>46065</v>
      </c>
      <c r="N6614" s="178"/>
      <c r="O6614" s="178"/>
      <c r="P6614" s="178" t="str">
        <f ca="1">IF(Proc[[#This Row],[DaysAgeing]]&gt;5,"yep","on track")</f>
        <v>yep</v>
      </c>
      <c r="Q6614" s="3">
        <f ca="1">IF(Proc[[#This Row],[DateClosed]]="",ABS(NETWORKDAYS(Proc[[#This Row],[DateOpened]],TODAY()))-1,ABS(NETWORKDAYS(Proc[[#This Row],[DateOpened]],Proc[[#This Row],[DateClosed]]))-1)</f>
        <v>15</v>
      </c>
      <c r="R6614" s="178" t="s">
        <v>489</v>
      </c>
      <c r="S6614" s="183"/>
    </row>
    <row r="6615" spans="1:19" hidden="1">
      <c r="A6615" s="184" t="s">
        <v>9887</v>
      </c>
      <c r="B6615" s="183" t="str">
        <f>IFERROR(VLOOKUP(Proc[[#This Row],[App]],Table2[],3,0),"open")</f>
        <v>ok</v>
      </c>
      <c r="C6615" s="184" t="s">
        <v>369</v>
      </c>
      <c r="D6615" t="s">
        <v>9027</v>
      </c>
      <c r="E6615" t="s">
        <v>9826</v>
      </c>
      <c r="F6615" s="183" t="s">
        <v>9826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9921</v>
      </c>
      <c r="M6615" s="178">
        <v>46065</v>
      </c>
      <c r="N6615" s="178"/>
      <c r="O6615" s="178"/>
      <c r="P6615" s="178" t="str">
        <f ca="1">IF(Proc[[#This Row],[DaysAgeing]]&gt;5,"yep","on track")</f>
        <v>yep</v>
      </c>
      <c r="Q6615" s="3">
        <f ca="1">IF(Proc[[#This Row],[DateClosed]]="",ABS(NETWORKDAYS(Proc[[#This Row],[DateOpened]],TODAY()))-1,ABS(NETWORKDAYS(Proc[[#This Row],[DateOpened]],Proc[[#This Row],[DateClosed]]))-1)</f>
        <v>15</v>
      </c>
      <c r="R6615" s="178" t="s">
        <v>489</v>
      </c>
      <c r="S6615" s="183"/>
    </row>
    <row r="6616" spans="1:19" hidden="1">
      <c r="A6616" s="184" t="s">
        <v>9887</v>
      </c>
      <c r="B6616" s="183" t="str">
        <f>IFERROR(VLOOKUP(Proc[[#This Row],[App]],Table2[],3,0),"open")</f>
        <v>ok</v>
      </c>
      <c r="C6616" s="184" t="s">
        <v>369</v>
      </c>
      <c r="D6616" t="s">
        <v>9028</v>
      </c>
      <c r="E6616" t="s">
        <v>9826</v>
      </c>
      <c r="F6616" s="183" t="s">
        <v>9826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9921</v>
      </c>
      <c r="M6616" s="178">
        <v>46065</v>
      </c>
      <c r="N6616" s="178"/>
      <c r="O6616" s="178"/>
      <c r="P6616" s="178" t="str">
        <f ca="1">IF(Proc[[#This Row],[DaysAgeing]]&gt;5,"yep","on track")</f>
        <v>yep</v>
      </c>
      <c r="Q6616" s="3">
        <f ca="1">IF(Proc[[#This Row],[DateClosed]]="",ABS(NETWORKDAYS(Proc[[#This Row],[DateOpened]],TODAY()))-1,ABS(NETWORKDAYS(Proc[[#This Row],[DateOpened]],Proc[[#This Row],[DateClosed]]))-1)</f>
        <v>15</v>
      </c>
      <c r="R6616" s="178" t="s">
        <v>489</v>
      </c>
      <c r="S6616" s="183"/>
    </row>
    <row r="6617" spans="1:19" hidden="1">
      <c r="A6617" s="184" t="s">
        <v>9887</v>
      </c>
      <c r="B6617" s="183" t="str">
        <f>IFERROR(VLOOKUP(Proc[[#This Row],[App]],Table2[],3,0),"open")</f>
        <v>ok</v>
      </c>
      <c r="C6617" s="184" t="s">
        <v>369</v>
      </c>
      <c r="D6617" t="s">
        <v>9029</v>
      </c>
      <c r="E6617" t="s">
        <v>9826</v>
      </c>
      <c r="F6617" s="183" t="s">
        <v>9826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9921</v>
      </c>
      <c r="M6617" s="178">
        <v>46065</v>
      </c>
      <c r="N6617" s="178"/>
      <c r="O6617" s="178"/>
      <c r="P6617" s="178" t="str">
        <f ca="1">IF(Proc[[#This Row],[DaysAgeing]]&gt;5,"yep","on track")</f>
        <v>yep</v>
      </c>
      <c r="Q6617" s="3">
        <f ca="1">IF(Proc[[#This Row],[DateClosed]]="",ABS(NETWORKDAYS(Proc[[#This Row],[DateOpened]],TODAY()))-1,ABS(NETWORKDAYS(Proc[[#This Row],[DateOpened]],Proc[[#This Row],[DateClosed]]))-1)</f>
        <v>15</v>
      </c>
      <c r="R6617" s="178" t="s">
        <v>489</v>
      </c>
      <c r="S6617" s="183"/>
    </row>
    <row r="6618" spans="1:19" hidden="1">
      <c r="A6618" s="184" t="s">
        <v>9887</v>
      </c>
      <c r="B6618" s="183" t="str">
        <f>IFERROR(VLOOKUP(Proc[[#This Row],[App]],Table2[],3,0),"open")</f>
        <v>ok</v>
      </c>
      <c r="C6618" s="184" t="s">
        <v>369</v>
      </c>
      <c r="D6618" t="s">
        <v>9030</v>
      </c>
      <c r="E6618" t="s">
        <v>9826</v>
      </c>
      <c r="F6618" s="183" t="s">
        <v>9826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9921</v>
      </c>
      <c r="M6618" s="178">
        <v>46065</v>
      </c>
      <c r="N6618" s="178"/>
      <c r="O6618" s="178"/>
      <c r="P6618" s="178" t="str">
        <f ca="1">IF(Proc[[#This Row],[DaysAgeing]]&gt;5,"yep","on track")</f>
        <v>yep</v>
      </c>
      <c r="Q6618" s="3">
        <f ca="1">IF(Proc[[#This Row],[DateClosed]]="",ABS(NETWORKDAYS(Proc[[#This Row],[DateOpened]],TODAY()))-1,ABS(NETWORKDAYS(Proc[[#This Row],[DateOpened]],Proc[[#This Row],[DateClosed]]))-1)</f>
        <v>15</v>
      </c>
      <c r="R6618" s="178" t="s">
        <v>489</v>
      </c>
      <c r="S6618" s="183"/>
    </row>
    <row r="6619" spans="1:19" hidden="1">
      <c r="A6619" s="184" t="s">
        <v>9887</v>
      </c>
      <c r="B6619" s="183" t="str">
        <f>IFERROR(VLOOKUP(Proc[[#This Row],[App]],Table2[],3,0),"open")</f>
        <v>ok</v>
      </c>
      <c r="C6619" s="184" t="s">
        <v>369</v>
      </c>
      <c r="D6619" t="s">
        <v>9031</v>
      </c>
      <c r="E6619" t="s">
        <v>9826</v>
      </c>
      <c r="F6619" s="183" t="s">
        <v>9826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9921</v>
      </c>
      <c r="M6619" s="178">
        <v>46065</v>
      </c>
      <c r="N6619" s="178"/>
      <c r="O6619" s="178"/>
      <c r="P6619" s="178" t="str">
        <f ca="1">IF(Proc[[#This Row],[DaysAgeing]]&gt;5,"yep","on track")</f>
        <v>yep</v>
      </c>
      <c r="Q6619" s="3">
        <f ca="1">IF(Proc[[#This Row],[DateClosed]]="",ABS(NETWORKDAYS(Proc[[#This Row],[DateOpened]],TODAY()))-1,ABS(NETWORKDAYS(Proc[[#This Row],[DateOpened]],Proc[[#This Row],[DateClosed]]))-1)</f>
        <v>15</v>
      </c>
      <c r="R6619" s="178" t="s">
        <v>489</v>
      </c>
      <c r="S6619" s="183"/>
    </row>
    <row r="6620" spans="1:19" hidden="1">
      <c r="A6620" s="184" t="s">
        <v>9887</v>
      </c>
      <c r="B6620" s="183" t="str">
        <f>IFERROR(VLOOKUP(Proc[[#This Row],[App]],Table2[],3,0),"open")</f>
        <v>ok</v>
      </c>
      <c r="C6620" s="184" t="s">
        <v>369</v>
      </c>
      <c r="D6620" t="s">
        <v>9032</v>
      </c>
      <c r="E6620" t="s">
        <v>9826</v>
      </c>
      <c r="F6620" s="183" t="s">
        <v>9826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9921</v>
      </c>
      <c r="M6620" s="178">
        <v>46065</v>
      </c>
      <c r="N6620" s="178"/>
      <c r="O6620" s="178"/>
      <c r="P6620" s="178" t="str">
        <f ca="1">IF(Proc[[#This Row],[DaysAgeing]]&gt;5,"yep","on track")</f>
        <v>yep</v>
      </c>
      <c r="Q6620" s="3">
        <f ca="1">IF(Proc[[#This Row],[DateClosed]]="",ABS(NETWORKDAYS(Proc[[#This Row],[DateOpened]],TODAY()))-1,ABS(NETWORKDAYS(Proc[[#This Row],[DateOpened]],Proc[[#This Row],[DateClosed]]))-1)</f>
        <v>15</v>
      </c>
      <c r="R6620" s="178" t="s">
        <v>489</v>
      </c>
      <c r="S6620" s="183"/>
    </row>
    <row r="6621" spans="1:19" hidden="1">
      <c r="A6621" s="184" t="s">
        <v>9887</v>
      </c>
      <c r="B6621" s="183" t="str">
        <f>IFERROR(VLOOKUP(Proc[[#This Row],[App]],Table2[],3,0),"open")</f>
        <v>ok</v>
      </c>
      <c r="C6621" s="184" t="s">
        <v>369</v>
      </c>
      <c r="D6621" t="s">
        <v>9033</v>
      </c>
      <c r="E6621" t="s">
        <v>9826</v>
      </c>
      <c r="F6621" s="183" t="s">
        <v>9826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9921</v>
      </c>
      <c r="M6621" s="178">
        <v>46065</v>
      </c>
      <c r="N6621" s="178"/>
      <c r="O6621" s="178"/>
      <c r="P6621" s="178" t="str">
        <f ca="1">IF(Proc[[#This Row],[DaysAgeing]]&gt;5,"yep","on track")</f>
        <v>yep</v>
      </c>
      <c r="Q6621" s="3">
        <f ca="1">IF(Proc[[#This Row],[DateClosed]]="",ABS(NETWORKDAYS(Proc[[#This Row],[DateOpened]],TODAY()))-1,ABS(NETWORKDAYS(Proc[[#This Row],[DateOpened]],Proc[[#This Row],[DateClosed]]))-1)</f>
        <v>15</v>
      </c>
      <c r="R6621" s="178" t="s">
        <v>489</v>
      </c>
      <c r="S6621" s="183"/>
    </row>
    <row r="6622" spans="1:19" hidden="1">
      <c r="A6622" s="184" t="s">
        <v>9887</v>
      </c>
      <c r="B6622" s="183" t="str">
        <f>IFERROR(VLOOKUP(Proc[[#This Row],[App]],Table2[],3,0),"open")</f>
        <v>ok</v>
      </c>
      <c r="C6622" s="184" t="s">
        <v>369</v>
      </c>
      <c r="D6622" t="s">
        <v>9034</v>
      </c>
      <c r="E6622" t="s">
        <v>9826</v>
      </c>
      <c r="F6622" s="183" t="s">
        <v>9826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9921</v>
      </c>
      <c r="M6622" s="178">
        <v>46065</v>
      </c>
      <c r="N6622" s="178"/>
      <c r="O6622" s="178"/>
      <c r="P6622" s="178" t="str">
        <f ca="1">IF(Proc[[#This Row],[DaysAgeing]]&gt;5,"yep","on track")</f>
        <v>yep</v>
      </c>
      <c r="Q6622" s="3">
        <f ca="1">IF(Proc[[#This Row],[DateClosed]]="",ABS(NETWORKDAYS(Proc[[#This Row],[DateOpened]],TODAY()))-1,ABS(NETWORKDAYS(Proc[[#This Row],[DateOpened]],Proc[[#This Row],[DateClosed]]))-1)</f>
        <v>15</v>
      </c>
      <c r="R6622" s="178" t="s">
        <v>489</v>
      </c>
      <c r="S6622" s="183"/>
    </row>
    <row r="6623" spans="1:19" hidden="1">
      <c r="A6623" s="184" t="s">
        <v>9887</v>
      </c>
      <c r="B6623" s="183" t="str">
        <f>IFERROR(VLOOKUP(Proc[[#This Row],[App]],Table2[],3,0),"open")</f>
        <v>ok</v>
      </c>
      <c r="C6623" s="184" t="s">
        <v>369</v>
      </c>
      <c r="D6623" t="s">
        <v>9035</v>
      </c>
      <c r="E6623" t="s">
        <v>9826</v>
      </c>
      <c r="F6623" s="183" t="s">
        <v>9826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9921</v>
      </c>
      <c r="M6623" s="178">
        <v>46065</v>
      </c>
      <c r="N6623" s="178"/>
      <c r="O6623" s="178"/>
      <c r="P6623" s="178" t="str">
        <f ca="1">IF(Proc[[#This Row],[DaysAgeing]]&gt;5,"yep","on track")</f>
        <v>yep</v>
      </c>
      <c r="Q6623" s="3">
        <f ca="1">IF(Proc[[#This Row],[DateClosed]]="",ABS(NETWORKDAYS(Proc[[#This Row],[DateOpened]],TODAY()))-1,ABS(NETWORKDAYS(Proc[[#This Row],[DateOpened]],Proc[[#This Row],[DateClosed]]))-1)</f>
        <v>15</v>
      </c>
      <c r="R6623" s="178" t="s">
        <v>489</v>
      </c>
      <c r="S6623" s="183"/>
    </row>
    <row r="6624" spans="1:19" hidden="1">
      <c r="A6624" s="184" t="s">
        <v>9887</v>
      </c>
      <c r="B6624" s="183" t="str">
        <f>IFERROR(VLOOKUP(Proc[[#This Row],[App]],Table2[],3,0),"open")</f>
        <v>ok</v>
      </c>
      <c r="C6624" s="184" t="s">
        <v>369</v>
      </c>
      <c r="D6624" t="s">
        <v>9036</v>
      </c>
      <c r="E6624" t="s">
        <v>9826</v>
      </c>
      <c r="F6624" s="183" t="s">
        <v>9826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9921</v>
      </c>
      <c r="M6624" s="178">
        <v>46065</v>
      </c>
      <c r="N6624" s="178"/>
      <c r="O6624" s="178"/>
      <c r="P6624" s="178" t="str">
        <f ca="1">IF(Proc[[#This Row],[DaysAgeing]]&gt;5,"yep","on track")</f>
        <v>yep</v>
      </c>
      <c r="Q6624" s="3">
        <f ca="1">IF(Proc[[#This Row],[DateClosed]]="",ABS(NETWORKDAYS(Proc[[#This Row],[DateOpened]],TODAY()))-1,ABS(NETWORKDAYS(Proc[[#This Row],[DateOpened]],Proc[[#This Row],[DateClosed]]))-1)</f>
        <v>15</v>
      </c>
      <c r="R6624" s="178" t="s">
        <v>489</v>
      </c>
      <c r="S6624" s="183"/>
    </row>
    <row r="6625" spans="1:19" hidden="1">
      <c r="A6625" s="184" t="s">
        <v>9887</v>
      </c>
      <c r="B6625" s="183" t="str">
        <f>IFERROR(VLOOKUP(Proc[[#This Row],[App]],Table2[],3,0),"open")</f>
        <v>ok</v>
      </c>
      <c r="C6625" s="184" t="s">
        <v>369</v>
      </c>
      <c r="D6625" t="s">
        <v>9037</v>
      </c>
      <c r="E6625" t="s">
        <v>9826</v>
      </c>
      <c r="F6625" s="183" t="s">
        <v>9826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9921</v>
      </c>
      <c r="M6625" s="178">
        <v>46065</v>
      </c>
      <c r="N6625" s="178"/>
      <c r="O6625" s="178"/>
      <c r="P6625" s="178" t="str">
        <f ca="1">IF(Proc[[#This Row],[DaysAgeing]]&gt;5,"yep","on track")</f>
        <v>yep</v>
      </c>
      <c r="Q6625" s="3">
        <f ca="1">IF(Proc[[#This Row],[DateClosed]]="",ABS(NETWORKDAYS(Proc[[#This Row],[DateOpened]],TODAY()))-1,ABS(NETWORKDAYS(Proc[[#This Row],[DateOpened]],Proc[[#This Row],[DateClosed]]))-1)</f>
        <v>15</v>
      </c>
      <c r="R6625" s="178" t="s">
        <v>489</v>
      </c>
      <c r="S6625" s="183"/>
    </row>
    <row r="6626" spans="1:19" hidden="1">
      <c r="A6626" s="184" t="s">
        <v>9887</v>
      </c>
      <c r="B6626" s="183" t="str">
        <f>IFERROR(VLOOKUP(Proc[[#This Row],[App]],Table2[],3,0),"open")</f>
        <v>ok</v>
      </c>
      <c r="C6626" s="184" t="s">
        <v>369</v>
      </c>
      <c r="D6626" t="s">
        <v>9038</v>
      </c>
      <c r="E6626" t="s">
        <v>8861</v>
      </c>
      <c r="F6626" s="183" t="s">
        <v>8861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9921</v>
      </c>
      <c r="M6626" s="178">
        <v>46065</v>
      </c>
      <c r="N6626" s="178"/>
      <c r="O6626" s="178"/>
      <c r="P6626" s="178" t="str">
        <f ca="1">IF(Proc[[#This Row],[DaysAgeing]]&gt;5,"yep","on track")</f>
        <v>yep</v>
      </c>
      <c r="Q6626" s="3">
        <f ca="1">IF(Proc[[#This Row],[DateClosed]]="",ABS(NETWORKDAYS(Proc[[#This Row],[DateOpened]],TODAY()))-1,ABS(NETWORKDAYS(Proc[[#This Row],[DateOpened]],Proc[[#This Row],[DateClosed]]))-1)</f>
        <v>15</v>
      </c>
      <c r="R6626" s="178" t="s">
        <v>489</v>
      </c>
      <c r="S6626" s="183"/>
    </row>
    <row r="6627" spans="1:19" hidden="1">
      <c r="A6627" s="184" t="s">
        <v>9887</v>
      </c>
      <c r="B6627" s="183" t="str">
        <f>IFERROR(VLOOKUP(Proc[[#This Row],[App]],Table2[],3,0),"open")</f>
        <v>ok</v>
      </c>
      <c r="C6627" s="184" t="s">
        <v>369</v>
      </c>
      <c r="D6627" t="s">
        <v>9039</v>
      </c>
      <c r="E6627" t="s">
        <v>8861</v>
      </c>
      <c r="F6627" s="183" t="s">
        <v>8861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9921</v>
      </c>
      <c r="M6627" s="178">
        <v>46065</v>
      </c>
      <c r="N6627" s="178"/>
      <c r="O6627" s="178"/>
      <c r="P6627" s="178" t="str">
        <f ca="1">IF(Proc[[#This Row],[DaysAgeing]]&gt;5,"yep","on track")</f>
        <v>yep</v>
      </c>
      <c r="Q6627" s="3">
        <f ca="1">IF(Proc[[#This Row],[DateClosed]]="",ABS(NETWORKDAYS(Proc[[#This Row],[DateOpened]],TODAY()))-1,ABS(NETWORKDAYS(Proc[[#This Row],[DateOpened]],Proc[[#This Row],[DateClosed]]))-1)</f>
        <v>15</v>
      </c>
      <c r="R6627" s="178" t="s">
        <v>489</v>
      </c>
      <c r="S6627" s="183"/>
    </row>
    <row r="6628" spans="1:19" hidden="1">
      <c r="A6628" s="184" t="s">
        <v>9887</v>
      </c>
      <c r="B6628" s="183" t="str">
        <f>IFERROR(VLOOKUP(Proc[[#This Row],[App]],Table2[],3,0),"open")</f>
        <v>ok</v>
      </c>
      <c r="C6628" s="184" t="s">
        <v>369</v>
      </c>
      <c r="D6628" t="s">
        <v>9040</v>
      </c>
      <c r="E6628" t="s">
        <v>8861</v>
      </c>
      <c r="F6628" s="183" t="s">
        <v>8861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9921</v>
      </c>
      <c r="M6628" s="178">
        <v>46065</v>
      </c>
      <c r="N6628" s="178"/>
      <c r="O6628" s="178"/>
      <c r="P6628" s="178" t="str">
        <f ca="1">IF(Proc[[#This Row],[DaysAgeing]]&gt;5,"yep","on track")</f>
        <v>yep</v>
      </c>
      <c r="Q6628" s="3">
        <f ca="1">IF(Proc[[#This Row],[DateClosed]]="",ABS(NETWORKDAYS(Proc[[#This Row],[DateOpened]],TODAY()))-1,ABS(NETWORKDAYS(Proc[[#This Row],[DateOpened]],Proc[[#This Row],[DateClosed]]))-1)</f>
        <v>15</v>
      </c>
      <c r="R6628" s="178" t="s">
        <v>489</v>
      </c>
      <c r="S6628" s="183"/>
    </row>
    <row r="6629" spans="1:19" hidden="1">
      <c r="A6629" s="184" t="s">
        <v>9887</v>
      </c>
      <c r="B6629" s="183" t="str">
        <f>IFERROR(VLOOKUP(Proc[[#This Row],[App]],Table2[],3,0),"open")</f>
        <v>ok</v>
      </c>
      <c r="C6629" s="184" t="s">
        <v>369</v>
      </c>
      <c r="D6629" t="s">
        <v>9041</v>
      </c>
      <c r="E6629" t="s">
        <v>8861</v>
      </c>
      <c r="F6629" s="183" t="s">
        <v>8861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9921</v>
      </c>
      <c r="M6629" s="178">
        <v>46065</v>
      </c>
      <c r="N6629" s="178"/>
      <c r="O6629" s="178"/>
      <c r="P6629" s="178" t="str">
        <f ca="1">IF(Proc[[#This Row],[DaysAgeing]]&gt;5,"yep","on track")</f>
        <v>yep</v>
      </c>
      <c r="Q6629" s="3">
        <f ca="1">IF(Proc[[#This Row],[DateClosed]]="",ABS(NETWORKDAYS(Proc[[#This Row],[DateOpened]],TODAY()))-1,ABS(NETWORKDAYS(Proc[[#This Row],[DateOpened]],Proc[[#This Row],[DateClosed]]))-1)</f>
        <v>15</v>
      </c>
      <c r="R6629" s="178" t="s">
        <v>489</v>
      </c>
      <c r="S6629" s="183"/>
    </row>
    <row r="6630" spans="1:19" hidden="1">
      <c r="A6630" s="184" t="s">
        <v>9887</v>
      </c>
      <c r="B6630" s="183" t="str">
        <f>IFERROR(VLOOKUP(Proc[[#This Row],[App]],Table2[],3,0),"open")</f>
        <v>ok</v>
      </c>
      <c r="C6630" s="184" t="s">
        <v>369</v>
      </c>
      <c r="D6630" t="s">
        <v>9042</v>
      </c>
      <c r="E6630" t="s">
        <v>9830</v>
      </c>
      <c r="F6630" s="183" t="s">
        <v>9830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9921</v>
      </c>
      <c r="M6630" s="178">
        <v>46065</v>
      </c>
      <c r="N6630" s="178"/>
      <c r="O6630" s="178"/>
      <c r="P6630" s="178" t="str">
        <f ca="1">IF(Proc[[#This Row],[DaysAgeing]]&gt;5,"yep","on track")</f>
        <v>yep</v>
      </c>
      <c r="Q6630" s="3">
        <f ca="1">IF(Proc[[#This Row],[DateClosed]]="",ABS(NETWORKDAYS(Proc[[#This Row],[DateOpened]],TODAY()))-1,ABS(NETWORKDAYS(Proc[[#This Row],[DateOpened]],Proc[[#This Row],[DateClosed]]))-1)</f>
        <v>15</v>
      </c>
      <c r="R6630" s="178" t="s">
        <v>489</v>
      </c>
      <c r="S6630" s="183"/>
    </row>
    <row r="6631" spans="1:19" hidden="1">
      <c r="A6631" s="184" t="s">
        <v>9887</v>
      </c>
      <c r="B6631" s="183" t="str">
        <f>IFERROR(VLOOKUP(Proc[[#This Row],[App]],Table2[],3,0),"open")</f>
        <v>ok</v>
      </c>
      <c r="C6631" s="184" t="s">
        <v>369</v>
      </c>
      <c r="D6631" t="s">
        <v>9043</v>
      </c>
      <c r="E6631" t="s">
        <v>8861</v>
      </c>
      <c r="F6631" s="183" t="s">
        <v>8861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9921</v>
      </c>
      <c r="M6631" s="178">
        <v>46065</v>
      </c>
      <c r="N6631" s="178"/>
      <c r="O6631" s="178"/>
      <c r="P6631" s="178" t="str">
        <f ca="1">IF(Proc[[#This Row],[DaysAgeing]]&gt;5,"yep","on track")</f>
        <v>yep</v>
      </c>
      <c r="Q6631" s="3">
        <f ca="1">IF(Proc[[#This Row],[DateClosed]]="",ABS(NETWORKDAYS(Proc[[#This Row],[DateOpened]],TODAY()))-1,ABS(NETWORKDAYS(Proc[[#This Row],[DateOpened]],Proc[[#This Row],[DateClosed]]))-1)</f>
        <v>15</v>
      </c>
      <c r="R6631" s="178" t="s">
        <v>489</v>
      </c>
      <c r="S6631" s="183"/>
    </row>
    <row r="6632" spans="1:19" hidden="1">
      <c r="A6632" s="184" t="s">
        <v>9887</v>
      </c>
      <c r="B6632" s="183" t="str">
        <f>IFERROR(VLOOKUP(Proc[[#This Row],[App]],Table2[],3,0),"open")</f>
        <v>ok</v>
      </c>
      <c r="C6632" s="185" t="s">
        <v>369</v>
      </c>
      <c r="D6632" t="s">
        <v>9044</v>
      </c>
      <c r="E6632" t="s">
        <v>8861</v>
      </c>
      <c r="F6632" s="186" t="s">
        <v>8861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1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9921</v>
      </c>
      <c r="M6632" s="178">
        <v>46065</v>
      </c>
      <c r="N6632" s="178"/>
      <c r="O6632" s="178"/>
      <c r="P6632" s="178" t="str">
        <f ca="1">IF(Proc[[#This Row],[DaysAgeing]]&gt;5,"yep","on track")</f>
        <v>yep</v>
      </c>
      <c r="Q6632" s="3">
        <f ca="1">IF(Proc[[#This Row],[DateClosed]]="",ABS(NETWORKDAYS(Proc[[#This Row],[DateOpened]],TODAY()))-1,ABS(NETWORKDAYS(Proc[[#This Row],[DateOpened]],Proc[[#This Row],[DateClosed]]))-1)</f>
        <v>15</v>
      </c>
      <c r="R6632" s="178" t="s">
        <v>489</v>
      </c>
      <c r="S6632" s="183"/>
    </row>
    <row r="6633" spans="1:19" hidden="1">
      <c r="A6633" s="184" t="s">
        <v>9887</v>
      </c>
      <c r="B6633" s="183" t="str">
        <f>IFERROR(VLOOKUP(Proc[[#This Row],[App]],Table2[],3,0),"open")</f>
        <v>ok</v>
      </c>
      <c r="C6633" s="184" t="s">
        <v>369</v>
      </c>
      <c r="D6633" t="s">
        <v>9045</v>
      </c>
      <c r="E6633" t="s">
        <v>8861</v>
      </c>
      <c r="F6633" s="183" t="s">
        <v>8861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9921</v>
      </c>
      <c r="M6633" s="178">
        <v>46065</v>
      </c>
      <c r="N6633" s="178"/>
      <c r="O6633" s="178"/>
      <c r="P6633" s="178" t="str">
        <f ca="1">IF(Proc[[#This Row],[DaysAgeing]]&gt;5,"yep","on track")</f>
        <v>yep</v>
      </c>
      <c r="Q6633" s="3">
        <f ca="1">IF(Proc[[#This Row],[DateClosed]]="",ABS(NETWORKDAYS(Proc[[#This Row],[DateOpened]],TODAY()))-1,ABS(NETWORKDAYS(Proc[[#This Row],[DateOpened]],Proc[[#This Row],[DateClosed]]))-1)</f>
        <v>15</v>
      </c>
      <c r="R6633" s="178" t="s">
        <v>489</v>
      </c>
      <c r="S6633" s="183"/>
    </row>
    <row r="6634" spans="1:19" hidden="1">
      <c r="A6634" s="184" t="s">
        <v>9887</v>
      </c>
      <c r="B6634" s="183" t="str">
        <f>IFERROR(VLOOKUP(Proc[[#This Row],[App]],Table2[],3,0),"open")</f>
        <v>ok</v>
      </c>
      <c r="C6634" s="184" t="s">
        <v>369</v>
      </c>
      <c r="D6634" t="s">
        <v>9046</v>
      </c>
      <c r="E6634" t="s">
        <v>9825</v>
      </c>
      <c r="F6634" s="183" t="s">
        <v>9825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9921</v>
      </c>
      <c r="M6634" s="178">
        <v>46065</v>
      </c>
      <c r="N6634" s="178"/>
      <c r="O6634" s="178"/>
      <c r="P6634" s="178" t="str">
        <f ca="1">IF(Proc[[#This Row],[DaysAgeing]]&gt;5,"yep","on track")</f>
        <v>yep</v>
      </c>
      <c r="Q6634" s="3">
        <f ca="1">IF(Proc[[#This Row],[DateClosed]]="",ABS(NETWORKDAYS(Proc[[#This Row],[DateOpened]],TODAY()))-1,ABS(NETWORKDAYS(Proc[[#This Row],[DateOpened]],Proc[[#This Row],[DateClosed]]))-1)</f>
        <v>15</v>
      </c>
      <c r="R6634" s="178" t="s">
        <v>489</v>
      </c>
      <c r="S6634" s="183"/>
    </row>
    <row r="6635" spans="1:19" hidden="1">
      <c r="A6635" s="184" t="s">
        <v>9887</v>
      </c>
      <c r="B6635" s="183" t="str">
        <f>IFERROR(VLOOKUP(Proc[[#This Row],[App]],Table2[],3,0),"open")</f>
        <v>ok</v>
      </c>
      <c r="C6635" s="184" t="s">
        <v>369</v>
      </c>
      <c r="D6635" t="s">
        <v>9047</v>
      </c>
      <c r="E6635" t="s">
        <v>9825</v>
      </c>
      <c r="F6635" s="183" t="s">
        <v>9825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9921</v>
      </c>
      <c r="M6635" s="178">
        <v>46065</v>
      </c>
      <c r="N6635" s="178"/>
      <c r="O6635" s="178"/>
      <c r="P6635" s="178" t="str">
        <f ca="1">IF(Proc[[#This Row],[DaysAgeing]]&gt;5,"yep","on track")</f>
        <v>yep</v>
      </c>
      <c r="Q6635" s="3">
        <f ca="1">IF(Proc[[#This Row],[DateClosed]]="",ABS(NETWORKDAYS(Proc[[#This Row],[DateOpened]],TODAY()))-1,ABS(NETWORKDAYS(Proc[[#This Row],[DateOpened]],Proc[[#This Row],[DateClosed]]))-1)</f>
        <v>15</v>
      </c>
      <c r="R6635" s="178" t="s">
        <v>489</v>
      </c>
      <c r="S6635" s="183"/>
    </row>
    <row r="6636" spans="1:19" hidden="1">
      <c r="A6636" s="184" t="s">
        <v>9887</v>
      </c>
      <c r="B6636" s="183" t="str">
        <f>IFERROR(VLOOKUP(Proc[[#This Row],[App]],Table2[],3,0),"open")</f>
        <v>ok</v>
      </c>
      <c r="C6636" s="184" t="s">
        <v>369</v>
      </c>
      <c r="D6636" t="s">
        <v>9048</v>
      </c>
      <c r="E6636" t="s">
        <v>9825</v>
      </c>
      <c r="F6636" s="183" t="s">
        <v>9825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9921</v>
      </c>
      <c r="M6636" s="178">
        <v>46065</v>
      </c>
      <c r="N6636" s="178"/>
      <c r="O6636" s="178"/>
      <c r="P6636" s="178" t="str">
        <f ca="1">IF(Proc[[#This Row],[DaysAgeing]]&gt;5,"yep","on track")</f>
        <v>yep</v>
      </c>
      <c r="Q6636" s="3">
        <f ca="1">IF(Proc[[#This Row],[DateClosed]]="",ABS(NETWORKDAYS(Proc[[#This Row],[DateOpened]],TODAY()))-1,ABS(NETWORKDAYS(Proc[[#This Row],[DateOpened]],Proc[[#This Row],[DateClosed]]))-1)</f>
        <v>15</v>
      </c>
      <c r="R6636" s="178" t="s">
        <v>489</v>
      </c>
      <c r="S6636" s="183"/>
    </row>
    <row r="6637" spans="1:19" hidden="1">
      <c r="A6637" s="184" t="s">
        <v>9887</v>
      </c>
      <c r="B6637" s="183" t="str">
        <f>IFERROR(VLOOKUP(Proc[[#This Row],[App]],Table2[],3,0),"open")</f>
        <v>ok</v>
      </c>
      <c r="C6637" s="185" t="s">
        <v>369</v>
      </c>
      <c r="D6637" t="s">
        <v>9049</v>
      </c>
      <c r="E6637" t="s">
        <v>9829</v>
      </c>
      <c r="F6637" s="186" t="s">
        <v>9829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1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9921</v>
      </c>
      <c r="M6637" s="178">
        <v>46065</v>
      </c>
      <c r="N6637" s="178"/>
      <c r="O6637" s="178"/>
      <c r="P6637" s="178" t="str">
        <f ca="1">IF(Proc[[#This Row],[DaysAgeing]]&gt;5,"yep","on track")</f>
        <v>yep</v>
      </c>
      <c r="Q6637" s="3">
        <f ca="1">IF(Proc[[#This Row],[DateClosed]]="",ABS(NETWORKDAYS(Proc[[#This Row],[DateOpened]],TODAY()))-1,ABS(NETWORKDAYS(Proc[[#This Row],[DateOpened]],Proc[[#This Row],[DateClosed]]))-1)</f>
        <v>15</v>
      </c>
      <c r="R6637" s="178" t="s">
        <v>489</v>
      </c>
      <c r="S6637" s="183"/>
    </row>
    <row r="6638" spans="1:19" hidden="1">
      <c r="A6638" s="184" t="s">
        <v>9887</v>
      </c>
      <c r="B6638" s="183" t="str">
        <f>IFERROR(VLOOKUP(Proc[[#This Row],[App]],Table2[],3,0),"open")</f>
        <v>ok</v>
      </c>
      <c r="C6638" s="184" t="s">
        <v>369</v>
      </c>
      <c r="D6638" t="s">
        <v>9050</v>
      </c>
      <c r="E6638" t="s">
        <v>9825</v>
      </c>
      <c r="F6638" s="183" t="s">
        <v>9825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9921</v>
      </c>
      <c r="M6638" s="178">
        <v>46065</v>
      </c>
      <c r="N6638" s="178"/>
      <c r="O6638" s="178"/>
      <c r="P6638" s="178" t="str">
        <f ca="1">IF(Proc[[#This Row],[DaysAgeing]]&gt;5,"yep","on track")</f>
        <v>yep</v>
      </c>
      <c r="Q6638" s="3">
        <f ca="1">IF(Proc[[#This Row],[DateClosed]]="",ABS(NETWORKDAYS(Proc[[#This Row],[DateOpened]],TODAY()))-1,ABS(NETWORKDAYS(Proc[[#This Row],[DateOpened]],Proc[[#This Row],[DateClosed]]))-1)</f>
        <v>15</v>
      </c>
      <c r="R6638" s="178" t="s">
        <v>489</v>
      </c>
      <c r="S6638" s="183"/>
    </row>
    <row r="6639" spans="1:19" hidden="1">
      <c r="A6639" s="184" t="s">
        <v>9887</v>
      </c>
      <c r="B6639" s="183" t="str">
        <f>IFERROR(VLOOKUP(Proc[[#This Row],[App]],Table2[],3,0),"open")</f>
        <v>ok</v>
      </c>
      <c r="C6639" s="184" t="s">
        <v>369</v>
      </c>
      <c r="D6639" t="s">
        <v>9051</v>
      </c>
      <c r="E6639" t="s">
        <v>9825</v>
      </c>
      <c r="F6639" s="183" t="s">
        <v>9825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9921</v>
      </c>
      <c r="M6639" s="178">
        <v>46065</v>
      </c>
      <c r="N6639" s="178"/>
      <c r="O6639" s="178"/>
      <c r="P6639" s="178" t="str">
        <f ca="1">IF(Proc[[#This Row],[DaysAgeing]]&gt;5,"yep","on track")</f>
        <v>yep</v>
      </c>
      <c r="Q6639" s="3">
        <f ca="1">IF(Proc[[#This Row],[DateClosed]]="",ABS(NETWORKDAYS(Proc[[#This Row],[DateOpened]],TODAY()))-1,ABS(NETWORKDAYS(Proc[[#This Row],[DateOpened]],Proc[[#This Row],[DateClosed]]))-1)</f>
        <v>15</v>
      </c>
      <c r="R6639" s="178" t="s">
        <v>489</v>
      </c>
      <c r="S6639" s="183"/>
    </row>
    <row r="6640" spans="1:19" hidden="1">
      <c r="A6640" s="184" t="s">
        <v>9887</v>
      </c>
      <c r="B6640" s="183" t="str">
        <f>IFERROR(VLOOKUP(Proc[[#This Row],[App]],Table2[],3,0),"open")</f>
        <v>ok</v>
      </c>
      <c r="C6640" s="184" t="s">
        <v>369</v>
      </c>
      <c r="D6640" t="s">
        <v>9052</v>
      </c>
      <c r="E6640" t="s">
        <v>9831</v>
      </c>
      <c r="F6640" s="183" t="s">
        <v>9831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9921</v>
      </c>
      <c r="M6640" s="178">
        <v>46065</v>
      </c>
      <c r="N6640" s="178"/>
      <c r="O6640" s="178"/>
      <c r="P6640" s="178" t="str">
        <f ca="1">IF(Proc[[#This Row],[DaysAgeing]]&gt;5,"yep","on track")</f>
        <v>yep</v>
      </c>
      <c r="Q6640" s="3">
        <f ca="1">IF(Proc[[#This Row],[DateClosed]]="",ABS(NETWORKDAYS(Proc[[#This Row],[DateOpened]],TODAY()))-1,ABS(NETWORKDAYS(Proc[[#This Row],[DateOpened]],Proc[[#This Row],[DateClosed]]))-1)</f>
        <v>15</v>
      </c>
      <c r="R6640" s="178" t="s">
        <v>489</v>
      </c>
      <c r="S6640" s="183"/>
    </row>
    <row r="6641" spans="1:19" hidden="1">
      <c r="A6641" s="184" t="s">
        <v>9887</v>
      </c>
      <c r="B6641" s="183" t="str">
        <f>IFERROR(VLOOKUP(Proc[[#This Row],[App]],Table2[],3,0),"open")</f>
        <v>ok</v>
      </c>
      <c r="C6641" s="184" t="s">
        <v>369</v>
      </c>
      <c r="D6641" t="s">
        <v>9053</v>
      </c>
      <c r="E6641" t="s">
        <v>9831</v>
      </c>
      <c r="F6641" s="183" t="s">
        <v>9831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9921</v>
      </c>
      <c r="M6641" s="178">
        <v>46065</v>
      </c>
      <c r="N6641" s="178"/>
      <c r="O6641" s="178"/>
      <c r="P6641" s="178" t="str">
        <f ca="1">IF(Proc[[#This Row],[DaysAgeing]]&gt;5,"yep","on track")</f>
        <v>yep</v>
      </c>
      <c r="Q6641" s="3">
        <f ca="1">IF(Proc[[#This Row],[DateClosed]]="",ABS(NETWORKDAYS(Proc[[#This Row],[DateOpened]],TODAY()))-1,ABS(NETWORKDAYS(Proc[[#This Row],[DateOpened]],Proc[[#This Row],[DateClosed]]))-1)</f>
        <v>15</v>
      </c>
      <c r="R6641" s="178" t="s">
        <v>489</v>
      </c>
      <c r="S6641" s="183"/>
    </row>
    <row r="6642" spans="1:19" hidden="1">
      <c r="A6642" s="184" t="s">
        <v>9887</v>
      </c>
      <c r="B6642" s="183" t="str">
        <f>IFERROR(VLOOKUP(Proc[[#This Row],[App]],Table2[],3,0),"open")</f>
        <v>ok</v>
      </c>
      <c r="C6642" s="184" t="s">
        <v>369</v>
      </c>
      <c r="D6642" t="s">
        <v>9054</v>
      </c>
      <c r="E6642" t="s">
        <v>9831</v>
      </c>
      <c r="F6642" s="183" t="s">
        <v>9831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9921</v>
      </c>
      <c r="M6642" s="178">
        <v>46065</v>
      </c>
      <c r="N6642" s="178"/>
      <c r="O6642" s="178"/>
      <c r="P6642" s="178" t="str">
        <f ca="1">IF(Proc[[#This Row],[DaysAgeing]]&gt;5,"yep","on track")</f>
        <v>yep</v>
      </c>
      <c r="Q6642" s="3">
        <f ca="1">IF(Proc[[#This Row],[DateClosed]]="",ABS(NETWORKDAYS(Proc[[#This Row],[DateOpened]],TODAY()))-1,ABS(NETWORKDAYS(Proc[[#This Row],[DateOpened]],Proc[[#This Row],[DateClosed]]))-1)</f>
        <v>15</v>
      </c>
      <c r="R6642" s="178" t="s">
        <v>489</v>
      </c>
      <c r="S6642" s="183"/>
    </row>
    <row r="6643" spans="1:19" hidden="1">
      <c r="A6643" s="184" t="s">
        <v>9887</v>
      </c>
      <c r="B6643" s="183" t="str">
        <f>IFERROR(VLOOKUP(Proc[[#This Row],[App]],Table2[],3,0),"open")</f>
        <v>ok</v>
      </c>
      <c r="C6643" s="184" t="s">
        <v>369</v>
      </c>
      <c r="D6643" t="s">
        <v>9055</v>
      </c>
      <c r="E6643" t="s">
        <v>9831</v>
      </c>
      <c r="F6643" s="183" t="s">
        <v>9831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9921</v>
      </c>
      <c r="M6643" s="178">
        <v>46065</v>
      </c>
      <c r="N6643" s="178"/>
      <c r="O6643" s="178"/>
      <c r="P6643" s="178" t="str">
        <f ca="1">IF(Proc[[#This Row],[DaysAgeing]]&gt;5,"yep","on track")</f>
        <v>yep</v>
      </c>
      <c r="Q6643" s="3">
        <f ca="1">IF(Proc[[#This Row],[DateClosed]]="",ABS(NETWORKDAYS(Proc[[#This Row],[DateOpened]],TODAY()))-1,ABS(NETWORKDAYS(Proc[[#This Row],[DateOpened]],Proc[[#This Row],[DateClosed]]))-1)</f>
        <v>15</v>
      </c>
      <c r="R6643" s="178" t="s">
        <v>489</v>
      </c>
      <c r="S6643" s="183"/>
    </row>
    <row r="6644" spans="1:19" hidden="1">
      <c r="A6644" s="184" t="s">
        <v>9887</v>
      </c>
      <c r="B6644" s="183" t="str">
        <f>IFERROR(VLOOKUP(Proc[[#This Row],[App]],Table2[],3,0),"open")</f>
        <v>ok</v>
      </c>
      <c r="C6644" s="184" t="s">
        <v>369</v>
      </c>
      <c r="D6644" t="s">
        <v>9056</v>
      </c>
      <c r="E6644" t="s">
        <v>9825</v>
      </c>
      <c r="F6644" s="183" t="s">
        <v>9825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9921</v>
      </c>
      <c r="M6644" s="178">
        <v>46065</v>
      </c>
      <c r="N6644" s="178"/>
      <c r="O6644" s="178"/>
      <c r="P6644" s="178" t="str">
        <f ca="1">IF(Proc[[#This Row],[DaysAgeing]]&gt;5,"yep","on track")</f>
        <v>yep</v>
      </c>
      <c r="Q6644" s="3">
        <f ca="1">IF(Proc[[#This Row],[DateClosed]]="",ABS(NETWORKDAYS(Proc[[#This Row],[DateOpened]],TODAY()))-1,ABS(NETWORKDAYS(Proc[[#This Row],[DateOpened]],Proc[[#This Row],[DateClosed]]))-1)</f>
        <v>15</v>
      </c>
      <c r="R6644" s="178" t="s">
        <v>489</v>
      </c>
      <c r="S6644" s="183"/>
    </row>
    <row r="6645" spans="1:19" hidden="1">
      <c r="A6645" s="184" t="s">
        <v>9887</v>
      </c>
      <c r="B6645" s="183" t="str">
        <f>IFERROR(VLOOKUP(Proc[[#This Row],[App]],Table2[],3,0),"open")</f>
        <v>ok</v>
      </c>
      <c r="C6645" s="184" t="s">
        <v>369</v>
      </c>
      <c r="D6645" t="s">
        <v>9057</v>
      </c>
      <c r="E6645" t="s">
        <v>9830</v>
      </c>
      <c r="F6645" s="183" t="s">
        <v>9830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9921</v>
      </c>
      <c r="M6645" s="178">
        <v>46065</v>
      </c>
      <c r="N6645" s="178"/>
      <c r="O6645" s="178"/>
      <c r="P6645" s="178" t="str">
        <f ca="1">IF(Proc[[#This Row],[DaysAgeing]]&gt;5,"yep","on track")</f>
        <v>yep</v>
      </c>
      <c r="Q6645" s="3">
        <f ca="1">IF(Proc[[#This Row],[DateClosed]]="",ABS(NETWORKDAYS(Proc[[#This Row],[DateOpened]],TODAY()))-1,ABS(NETWORKDAYS(Proc[[#This Row],[DateOpened]],Proc[[#This Row],[DateClosed]]))-1)</f>
        <v>15</v>
      </c>
      <c r="R6645" s="178" t="s">
        <v>489</v>
      </c>
      <c r="S6645" s="183"/>
    </row>
    <row r="6646" spans="1:19" hidden="1">
      <c r="A6646" s="184" t="s">
        <v>9887</v>
      </c>
      <c r="B6646" s="183" t="str">
        <f>IFERROR(VLOOKUP(Proc[[#This Row],[App]],Table2[],3,0),"open")</f>
        <v>ok</v>
      </c>
      <c r="C6646" s="184" t="s">
        <v>369</v>
      </c>
      <c r="D6646" t="s">
        <v>9058</v>
      </c>
      <c r="E6646" t="s">
        <v>9830</v>
      </c>
      <c r="F6646" s="183" t="s">
        <v>9830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9921</v>
      </c>
      <c r="M6646" s="178">
        <v>46065</v>
      </c>
      <c r="N6646" s="178"/>
      <c r="O6646" s="178"/>
      <c r="P6646" s="178" t="str">
        <f ca="1">IF(Proc[[#This Row],[DaysAgeing]]&gt;5,"yep","on track")</f>
        <v>yep</v>
      </c>
      <c r="Q6646" s="3">
        <f ca="1">IF(Proc[[#This Row],[DateClosed]]="",ABS(NETWORKDAYS(Proc[[#This Row],[DateOpened]],TODAY()))-1,ABS(NETWORKDAYS(Proc[[#This Row],[DateOpened]],Proc[[#This Row],[DateClosed]]))-1)</f>
        <v>15</v>
      </c>
      <c r="R6646" s="178" t="s">
        <v>489</v>
      </c>
      <c r="S6646" s="183"/>
    </row>
    <row r="6647" spans="1:19" hidden="1">
      <c r="A6647" s="184" t="s">
        <v>9887</v>
      </c>
      <c r="B6647" s="183" t="str">
        <f>IFERROR(VLOOKUP(Proc[[#This Row],[App]],Table2[],3,0),"open")</f>
        <v>ok</v>
      </c>
      <c r="C6647" s="185" t="s">
        <v>369</v>
      </c>
      <c r="D6647" t="s">
        <v>9059</v>
      </c>
      <c r="E6647" t="s">
        <v>9830</v>
      </c>
      <c r="F6647" s="186" t="s">
        <v>9830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1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9921</v>
      </c>
      <c r="M6647" s="178">
        <v>46065</v>
      </c>
      <c r="N6647" s="178"/>
      <c r="O6647" s="178"/>
      <c r="P6647" s="178" t="str">
        <f ca="1">IF(Proc[[#This Row],[DaysAgeing]]&gt;5,"yep","on track")</f>
        <v>yep</v>
      </c>
      <c r="Q6647" s="3">
        <f ca="1">IF(Proc[[#This Row],[DateClosed]]="",ABS(NETWORKDAYS(Proc[[#This Row],[DateOpened]],TODAY()))-1,ABS(NETWORKDAYS(Proc[[#This Row],[DateOpened]],Proc[[#This Row],[DateClosed]]))-1)</f>
        <v>15</v>
      </c>
      <c r="R6647" s="178" t="s">
        <v>489</v>
      </c>
      <c r="S6647" s="183"/>
    </row>
    <row r="6648" spans="1:19" hidden="1">
      <c r="A6648" s="184" t="s">
        <v>9887</v>
      </c>
      <c r="B6648" s="183" t="str">
        <f>IFERROR(VLOOKUP(Proc[[#This Row],[App]],Table2[],3,0),"open")</f>
        <v>ok</v>
      </c>
      <c r="C6648" s="185" t="s">
        <v>369</v>
      </c>
      <c r="D6648" t="s">
        <v>9060</v>
      </c>
      <c r="E6648" t="s">
        <v>9830</v>
      </c>
      <c r="F6648" s="186" t="s">
        <v>9830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1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9921</v>
      </c>
      <c r="M6648" s="178">
        <v>46065</v>
      </c>
      <c r="N6648" s="178"/>
      <c r="O6648" s="178"/>
      <c r="P6648" s="178" t="str">
        <f ca="1">IF(Proc[[#This Row],[DaysAgeing]]&gt;5,"yep","on track")</f>
        <v>yep</v>
      </c>
      <c r="Q6648" s="3">
        <f ca="1">IF(Proc[[#This Row],[DateClosed]]="",ABS(NETWORKDAYS(Proc[[#This Row],[DateOpened]],TODAY()))-1,ABS(NETWORKDAYS(Proc[[#This Row],[DateOpened]],Proc[[#This Row],[DateClosed]]))-1)</f>
        <v>15</v>
      </c>
      <c r="R6648" s="178" t="s">
        <v>489</v>
      </c>
      <c r="S6648" s="183"/>
    </row>
    <row r="6649" spans="1:19" hidden="1">
      <c r="A6649" s="184" t="s">
        <v>9887</v>
      </c>
      <c r="B6649" s="183" t="str">
        <f>IFERROR(VLOOKUP(Proc[[#This Row],[App]],Table2[],3,0),"open")</f>
        <v>ok</v>
      </c>
      <c r="C6649" s="184" t="s">
        <v>369</v>
      </c>
      <c r="D6649" t="s">
        <v>9061</v>
      </c>
      <c r="E6649" t="s">
        <v>9830</v>
      </c>
      <c r="F6649" s="183" t="s">
        <v>9830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9921</v>
      </c>
      <c r="M6649" s="178">
        <v>46065</v>
      </c>
      <c r="N6649" s="178"/>
      <c r="O6649" s="178"/>
      <c r="P6649" s="178" t="str">
        <f ca="1">IF(Proc[[#This Row],[DaysAgeing]]&gt;5,"yep","on track")</f>
        <v>yep</v>
      </c>
      <c r="Q6649" s="3">
        <f ca="1">IF(Proc[[#This Row],[DateClosed]]="",ABS(NETWORKDAYS(Proc[[#This Row],[DateOpened]],TODAY()))-1,ABS(NETWORKDAYS(Proc[[#This Row],[DateOpened]],Proc[[#This Row],[DateClosed]]))-1)</f>
        <v>15</v>
      </c>
      <c r="R6649" s="178" t="s">
        <v>489</v>
      </c>
      <c r="S6649" s="183"/>
    </row>
    <row r="6650" spans="1:19" hidden="1">
      <c r="A6650" s="184" t="s">
        <v>9887</v>
      </c>
      <c r="B6650" s="183" t="str">
        <f>IFERROR(VLOOKUP(Proc[[#This Row],[App]],Table2[],3,0),"open")</f>
        <v>ok</v>
      </c>
      <c r="C6650" s="184" t="s">
        <v>369</v>
      </c>
      <c r="D6650" t="s">
        <v>9062</v>
      </c>
      <c r="E6650" t="s">
        <v>9830</v>
      </c>
      <c r="F6650" s="183" t="s">
        <v>9830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9921</v>
      </c>
      <c r="M6650" s="178">
        <v>46065</v>
      </c>
      <c r="N6650" s="178"/>
      <c r="O6650" s="178"/>
      <c r="P6650" s="178" t="str">
        <f ca="1">IF(Proc[[#This Row],[DaysAgeing]]&gt;5,"yep","on track")</f>
        <v>yep</v>
      </c>
      <c r="Q6650" s="3">
        <f ca="1">IF(Proc[[#This Row],[DateClosed]]="",ABS(NETWORKDAYS(Proc[[#This Row],[DateOpened]],TODAY()))-1,ABS(NETWORKDAYS(Proc[[#This Row],[DateOpened]],Proc[[#This Row],[DateClosed]]))-1)</f>
        <v>15</v>
      </c>
      <c r="R6650" s="178" t="s">
        <v>489</v>
      </c>
      <c r="S6650" s="183"/>
    </row>
    <row r="6651" spans="1:19" hidden="1">
      <c r="A6651" s="184" t="s">
        <v>9887</v>
      </c>
      <c r="B6651" s="183" t="str">
        <f>IFERROR(VLOOKUP(Proc[[#This Row],[App]],Table2[],3,0),"open")</f>
        <v>ok</v>
      </c>
      <c r="C6651" s="184" t="s">
        <v>369</v>
      </c>
      <c r="D6651" t="s">
        <v>9063</v>
      </c>
      <c r="E6651" t="s">
        <v>8861</v>
      </c>
      <c r="F6651" s="183" t="s">
        <v>8861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9921</v>
      </c>
      <c r="M6651" s="178">
        <v>46065</v>
      </c>
      <c r="N6651" s="178"/>
      <c r="O6651" s="178"/>
      <c r="P6651" s="178" t="str">
        <f ca="1">IF(Proc[[#This Row],[DaysAgeing]]&gt;5,"yep","on track")</f>
        <v>yep</v>
      </c>
      <c r="Q6651" s="3">
        <f ca="1">IF(Proc[[#This Row],[DateClosed]]="",ABS(NETWORKDAYS(Proc[[#This Row],[DateOpened]],TODAY()))-1,ABS(NETWORKDAYS(Proc[[#This Row],[DateOpened]],Proc[[#This Row],[DateClosed]]))-1)</f>
        <v>15</v>
      </c>
      <c r="R6651" s="178" t="s">
        <v>489</v>
      </c>
      <c r="S6651" s="183"/>
    </row>
    <row r="6652" spans="1:19" hidden="1">
      <c r="A6652" s="184" t="s">
        <v>9887</v>
      </c>
      <c r="B6652" s="183" t="str">
        <f>IFERROR(VLOOKUP(Proc[[#This Row],[App]],Table2[],3,0),"open")</f>
        <v>ok</v>
      </c>
      <c r="C6652" s="184" t="s">
        <v>369</v>
      </c>
      <c r="D6652" t="s">
        <v>9064</v>
      </c>
      <c r="E6652" t="s">
        <v>8861</v>
      </c>
      <c r="F6652" s="183" t="s">
        <v>8861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9921</v>
      </c>
      <c r="M6652" s="178">
        <v>46065</v>
      </c>
      <c r="N6652" s="178"/>
      <c r="O6652" s="178"/>
      <c r="P6652" s="178" t="str">
        <f ca="1">IF(Proc[[#This Row],[DaysAgeing]]&gt;5,"yep","on track")</f>
        <v>yep</v>
      </c>
      <c r="Q6652" s="3">
        <f ca="1">IF(Proc[[#This Row],[DateClosed]]="",ABS(NETWORKDAYS(Proc[[#This Row],[DateOpened]],TODAY()))-1,ABS(NETWORKDAYS(Proc[[#This Row],[DateOpened]],Proc[[#This Row],[DateClosed]]))-1)</f>
        <v>15</v>
      </c>
      <c r="R6652" s="178" t="s">
        <v>489</v>
      </c>
      <c r="S6652" s="183"/>
    </row>
    <row r="6653" spans="1:19" hidden="1">
      <c r="A6653" s="184" t="s">
        <v>9887</v>
      </c>
      <c r="B6653" s="183" t="str">
        <f>IFERROR(VLOOKUP(Proc[[#This Row],[App]],Table2[],3,0),"open")</f>
        <v>ok</v>
      </c>
      <c r="C6653" s="185" t="s">
        <v>369</v>
      </c>
      <c r="D6653" t="s">
        <v>9065</v>
      </c>
      <c r="E6653" t="s">
        <v>8861</v>
      </c>
      <c r="F6653" s="186" t="s">
        <v>8861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1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9921</v>
      </c>
      <c r="M6653" s="178">
        <v>46065</v>
      </c>
      <c r="N6653" s="178"/>
      <c r="O6653" s="178"/>
      <c r="P6653" s="178" t="str">
        <f ca="1">IF(Proc[[#This Row],[DaysAgeing]]&gt;5,"yep","on track")</f>
        <v>yep</v>
      </c>
      <c r="Q6653" s="3">
        <f ca="1">IF(Proc[[#This Row],[DateClosed]]="",ABS(NETWORKDAYS(Proc[[#This Row],[DateOpened]],TODAY()))-1,ABS(NETWORKDAYS(Proc[[#This Row],[DateOpened]],Proc[[#This Row],[DateClosed]]))-1)</f>
        <v>15</v>
      </c>
      <c r="R6653" s="178" t="s">
        <v>489</v>
      </c>
      <c r="S6653" s="183"/>
    </row>
    <row r="6654" spans="1:19" hidden="1">
      <c r="A6654" s="184" t="s">
        <v>9887</v>
      </c>
      <c r="B6654" s="183" t="str">
        <f>IFERROR(VLOOKUP(Proc[[#This Row],[App]],Table2[],3,0),"open")</f>
        <v>ok</v>
      </c>
      <c r="C6654" s="184" t="s">
        <v>369</v>
      </c>
      <c r="D6654" t="s">
        <v>9066</v>
      </c>
      <c r="E6654" t="s">
        <v>8861</v>
      </c>
      <c r="F6654" s="183" t="s">
        <v>8861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9921</v>
      </c>
      <c r="M6654" s="178">
        <v>46065</v>
      </c>
      <c r="N6654" s="178"/>
      <c r="O6654" s="178"/>
      <c r="P6654" s="178" t="str">
        <f ca="1">IF(Proc[[#This Row],[DaysAgeing]]&gt;5,"yep","on track")</f>
        <v>yep</v>
      </c>
      <c r="Q6654" s="3">
        <f ca="1">IF(Proc[[#This Row],[DateClosed]]="",ABS(NETWORKDAYS(Proc[[#This Row],[DateOpened]],TODAY()))-1,ABS(NETWORKDAYS(Proc[[#This Row],[DateOpened]],Proc[[#This Row],[DateClosed]]))-1)</f>
        <v>15</v>
      </c>
      <c r="R6654" s="178" t="s">
        <v>489</v>
      </c>
      <c r="S6654" s="183"/>
    </row>
    <row r="6655" spans="1:19" hidden="1">
      <c r="A6655" s="184" t="s">
        <v>9887</v>
      </c>
      <c r="B6655" s="183" t="str">
        <f>IFERROR(VLOOKUP(Proc[[#This Row],[App]],Table2[],3,0),"open")</f>
        <v>ok</v>
      </c>
      <c r="C6655" s="184" t="s">
        <v>369</v>
      </c>
      <c r="D6655" t="s">
        <v>9067</v>
      </c>
      <c r="E6655" t="s">
        <v>9832</v>
      </c>
      <c r="F6655" s="183" t="s">
        <v>9832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9921</v>
      </c>
      <c r="M6655" s="178">
        <v>46065</v>
      </c>
      <c r="N6655" s="178"/>
      <c r="O6655" s="178"/>
      <c r="P6655" s="178" t="str">
        <f ca="1">IF(Proc[[#This Row],[DaysAgeing]]&gt;5,"yep","on track")</f>
        <v>yep</v>
      </c>
      <c r="Q6655" s="3">
        <f ca="1">IF(Proc[[#This Row],[DateClosed]]="",ABS(NETWORKDAYS(Proc[[#This Row],[DateOpened]],TODAY()))-1,ABS(NETWORKDAYS(Proc[[#This Row],[DateOpened]],Proc[[#This Row],[DateClosed]]))-1)</f>
        <v>15</v>
      </c>
      <c r="R6655" s="178" t="s">
        <v>489</v>
      </c>
      <c r="S6655" s="183"/>
    </row>
    <row r="6656" spans="1:19" hidden="1">
      <c r="A6656" s="184" t="s">
        <v>9887</v>
      </c>
      <c r="B6656" s="183" t="str">
        <f>IFERROR(VLOOKUP(Proc[[#This Row],[App]],Table2[],3,0),"open")</f>
        <v>ok</v>
      </c>
      <c r="C6656" s="184" t="s">
        <v>369</v>
      </c>
      <c r="D6656" t="s">
        <v>9068</v>
      </c>
      <c r="E6656" t="s">
        <v>9832</v>
      </c>
      <c r="F6656" s="183" t="s">
        <v>9832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9921</v>
      </c>
      <c r="M6656" s="178">
        <v>46065</v>
      </c>
      <c r="N6656" s="178"/>
      <c r="O6656" s="178"/>
      <c r="P6656" s="178" t="str">
        <f ca="1">IF(Proc[[#This Row],[DaysAgeing]]&gt;5,"yep","on track")</f>
        <v>yep</v>
      </c>
      <c r="Q6656" s="3">
        <f ca="1">IF(Proc[[#This Row],[DateClosed]]="",ABS(NETWORKDAYS(Proc[[#This Row],[DateOpened]],TODAY()))-1,ABS(NETWORKDAYS(Proc[[#This Row],[DateOpened]],Proc[[#This Row],[DateClosed]]))-1)</f>
        <v>15</v>
      </c>
      <c r="R6656" s="178" t="s">
        <v>489</v>
      </c>
      <c r="S6656" s="183"/>
    </row>
    <row r="6657" spans="1:19" hidden="1">
      <c r="A6657" s="184" t="s">
        <v>9887</v>
      </c>
      <c r="B6657" s="183" t="str">
        <f>IFERROR(VLOOKUP(Proc[[#This Row],[App]],Table2[],3,0),"open")</f>
        <v>ok</v>
      </c>
      <c r="C6657" s="184" t="s">
        <v>369</v>
      </c>
      <c r="D6657" t="s">
        <v>9069</v>
      </c>
      <c r="E6657" t="s">
        <v>9832</v>
      </c>
      <c r="F6657" s="183" t="s">
        <v>9832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9921</v>
      </c>
      <c r="M6657" s="178">
        <v>46065</v>
      </c>
      <c r="N6657" s="178"/>
      <c r="O6657" s="178"/>
      <c r="P6657" s="178" t="str">
        <f ca="1">IF(Proc[[#This Row],[DaysAgeing]]&gt;5,"yep","on track")</f>
        <v>yep</v>
      </c>
      <c r="Q6657" s="3">
        <f ca="1">IF(Proc[[#This Row],[DateClosed]]="",ABS(NETWORKDAYS(Proc[[#This Row],[DateOpened]],TODAY()))-1,ABS(NETWORKDAYS(Proc[[#This Row],[DateOpened]],Proc[[#This Row],[DateClosed]]))-1)</f>
        <v>15</v>
      </c>
      <c r="R6657" s="178" t="s">
        <v>489</v>
      </c>
      <c r="S6657" s="183"/>
    </row>
    <row r="6658" spans="1:19" hidden="1">
      <c r="A6658" s="184" t="s">
        <v>9887</v>
      </c>
      <c r="B6658" s="183" t="str">
        <f>IFERROR(VLOOKUP(Proc[[#This Row],[App]],Table2[],3,0),"open")</f>
        <v>ok</v>
      </c>
      <c r="C6658" s="184" t="s">
        <v>369</v>
      </c>
      <c r="D6658" t="s">
        <v>9070</v>
      </c>
      <c r="E6658" t="s">
        <v>9832</v>
      </c>
      <c r="F6658" s="183" t="s">
        <v>9832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9921</v>
      </c>
      <c r="M6658" s="178">
        <v>46065</v>
      </c>
      <c r="N6658" s="178"/>
      <c r="O6658" s="178"/>
      <c r="P6658" s="178" t="str">
        <f ca="1">IF(Proc[[#This Row],[DaysAgeing]]&gt;5,"yep","on track")</f>
        <v>yep</v>
      </c>
      <c r="Q6658" s="3">
        <f ca="1">IF(Proc[[#This Row],[DateClosed]]="",ABS(NETWORKDAYS(Proc[[#This Row],[DateOpened]],TODAY()))-1,ABS(NETWORKDAYS(Proc[[#This Row],[DateOpened]],Proc[[#This Row],[DateClosed]]))-1)</f>
        <v>15</v>
      </c>
      <c r="R6658" s="178" t="s">
        <v>489</v>
      </c>
      <c r="S6658" s="183"/>
    </row>
    <row r="6659" spans="1:19" hidden="1">
      <c r="A6659" s="184" t="s">
        <v>9887</v>
      </c>
      <c r="B6659" s="183" t="str">
        <f>IFERROR(VLOOKUP(Proc[[#This Row],[App]],Table2[],3,0),"open")</f>
        <v>ok</v>
      </c>
      <c r="C6659" s="184" t="s">
        <v>369</v>
      </c>
      <c r="D6659" t="s">
        <v>9071</v>
      </c>
      <c r="E6659" t="s">
        <v>8861</v>
      </c>
      <c r="F6659" s="183" t="s">
        <v>8861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9921</v>
      </c>
      <c r="M6659" s="178">
        <v>46065</v>
      </c>
      <c r="N6659" s="178"/>
      <c r="O6659" s="178"/>
      <c r="P6659" s="178" t="str">
        <f ca="1">IF(Proc[[#This Row],[DaysAgeing]]&gt;5,"yep","on track")</f>
        <v>yep</v>
      </c>
      <c r="Q6659" s="3">
        <f ca="1">IF(Proc[[#This Row],[DateClosed]]="",ABS(NETWORKDAYS(Proc[[#This Row],[DateOpened]],TODAY()))-1,ABS(NETWORKDAYS(Proc[[#This Row],[DateOpened]],Proc[[#This Row],[DateClosed]]))-1)</f>
        <v>15</v>
      </c>
      <c r="R6659" s="178" t="s">
        <v>489</v>
      </c>
      <c r="S6659" s="183"/>
    </row>
    <row r="6660" spans="1:19" hidden="1">
      <c r="A6660" s="184" t="s">
        <v>9887</v>
      </c>
      <c r="B6660" s="183" t="str">
        <f>IFERROR(VLOOKUP(Proc[[#This Row],[App]],Table2[],3,0),"open")</f>
        <v>ok</v>
      </c>
      <c r="C6660" s="184" t="s">
        <v>369</v>
      </c>
      <c r="D6660" t="s">
        <v>9072</v>
      </c>
      <c r="E6660" t="s">
        <v>9832</v>
      </c>
      <c r="F6660" s="183" t="s">
        <v>9832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9921</v>
      </c>
      <c r="M6660" s="178">
        <v>46065</v>
      </c>
      <c r="N6660" s="178"/>
      <c r="O6660" s="178"/>
      <c r="P6660" s="178" t="str">
        <f ca="1">IF(Proc[[#This Row],[DaysAgeing]]&gt;5,"yep","on track")</f>
        <v>yep</v>
      </c>
      <c r="Q6660" s="3">
        <f ca="1">IF(Proc[[#This Row],[DateClosed]]="",ABS(NETWORKDAYS(Proc[[#This Row],[DateOpened]],TODAY()))-1,ABS(NETWORKDAYS(Proc[[#This Row],[DateOpened]],Proc[[#This Row],[DateClosed]]))-1)</f>
        <v>15</v>
      </c>
      <c r="R6660" s="178" t="s">
        <v>489</v>
      </c>
      <c r="S6660" s="183"/>
    </row>
    <row r="6661" spans="1:19" hidden="1">
      <c r="A6661" s="184" t="s">
        <v>9887</v>
      </c>
      <c r="B6661" s="183" t="str">
        <f>IFERROR(VLOOKUP(Proc[[#This Row],[App]],Table2[],3,0),"open")</f>
        <v>ok</v>
      </c>
      <c r="C6661" s="184" t="s">
        <v>369</v>
      </c>
      <c r="D6661" t="s">
        <v>9073</v>
      </c>
      <c r="E6661" t="s">
        <v>9832</v>
      </c>
      <c r="F6661" s="183" t="s">
        <v>9832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9921</v>
      </c>
      <c r="M6661" s="178">
        <v>46065</v>
      </c>
      <c r="N6661" s="178"/>
      <c r="O6661" s="178"/>
      <c r="P6661" s="178" t="str">
        <f ca="1">IF(Proc[[#This Row],[DaysAgeing]]&gt;5,"yep","on track")</f>
        <v>yep</v>
      </c>
      <c r="Q6661" s="3">
        <f ca="1">IF(Proc[[#This Row],[DateClosed]]="",ABS(NETWORKDAYS(Proc[[#This Row],[DateOpened]],TODAY()))-1,ABS(NETWORKDAYS(Proc[[#This Row],[DateOpened]],Proc[[#This Row],[DateClosed]]))-1)</f>
        <v>15</v>
      </c>
      <c r="R6661" s="178" t="s">
        <v>489</v>
      </c>
      <c r="S6661" s="183"/>
    </row>
    <row r="6662" spans="1:19" hidden="1">
      <c r="A6662" s="184" t="s">
        <v>9887</v>
      </c>
      <c r="B6662" s="183" t="str">
        <f>IFERROR(VLOOKUP(Proc[[#This Row],[App]],Table2[],3,0),"open")</f>
        <v>ok</v>
      </c>
      <c r="C6662" s="184" t="s">
        <v>369</v>
      </c>
      <c r="D6662" t="s">
        <v>9074</v>
      </c>
      <c r="E6662" t="s">
        <v>9832</v>
      </c>
      <c r="F6662" s="183" t="s">
        <v>9832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9921</v>
      </c>
      <c r="M6662" s="178">
        <v>46065</v>
      </c>
      <c r="N6662" s="178"/>
      <c r="O6662" s="178"/>
      <c r="P6662" s="178" t="str">
        <f ca="1">IF(Proc[[#This Row],[DaysAgeing]]&gt;5,"yep","on track")</f>
        <v>yep</v>
      </c>
      <c r="Q6662" s="3">
        <f ca="1">IF(Proc[[#This Row],[DateClosed]]="",ABS(NETWORKDAYS(Proc[[#This Row],[DateOpened]],TODAY()))-1,ABS(NETWORKDAYS(Proc[[#This Row],[DateOpened]],Proc[[#This Row],[DateClosed]]))-1)</f>
        <v>15</v>
      </c>
      <c r="R6662" s="178" t="s">
        <v>489</v>
      </c>
      <c r="S6662" s="183"/>
    </row>
    <row r="6663" spans="1:19" hidden="1">
      <c r="A6663" s="184" t="s">
        <v>9887</v>
      </c>
      <c r="B6663" s="183" t="str">
        <f>IFERROR(VLOOKUP(Proc[[#This Row],[App]],Table2[],3,0),"open")</f>
        <v>ok</v>
      </c>
      <c r="C6663" s="184" t="s">
        <v>369</v>
      </c>
      <c r="D6663" t="s">
        <v>9075</v>
      </c>
      <c r="E6663" t="s">
        <v>9832</v>
      </c>
      <c r="F6663" s="183" t="s">
        <v>9832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9921</v>
      </c>
      <c r="M6663" s="178">
        <v>46065</v>
      </c>
      <c r="N6663" s="178"/>
      <c r="O6663" s="178"/>
      <c r="P6663" s="178" t="str">
        <f ca="1">IF(Proc[[#This Row],[DaysAgeing]]&gt;5,"yep","on track")</f>
        <v>yep</v>
      </c>
      <c r="Q6663" s="3">
        <f ca="1">IF(Proc[[#This Row],[DateClosed]]="",ABS(NETWORKDAYS(Proc[[#This Row],[DateOpened]],TODAY()))-1,ABS(NETWORKDAYS(Proc[[#This Row],[DateOpened]],Proc[[#This Row],[DateClosed]]))-1)</f>
        <v>15</v>
      </c>
      <c r="R6663" s="178" t="s">
        <v>489</v>
      </c>
      <c r="S6663" s="183"/>
    </row>
    <row r="6664" spans="1:19" hidden="1">
      <c r="A6664" s="184" t="s">
        <v>9887</v>
      </c>
      <c r="B6664" s="183" t="str">
        <f>IFERROR(VLOOKUP(Proc[[#This Row],[App]],Table2[],3,0),"open")</f>
        <v>ok</v>
      </c>
      <c r="C6664" s="184" t="s">
        <v>369</v>
      </c>
      <c r="D6664" t="s">
        <v>9076</v>
      </c>
      <c r="E6664" t="s">
        <v>9832</v>
      </c>
      <c r="F6664" s="183" t="s">
        <v>9832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9921</v>
      </c>
      <c r="M6664" s="178">
        <v>46065</v>
      </c>
      <c r="N6664" s="178"/>
      <c r="O6664" s="178"/>
      <c r="P6664" s="178" t="str">
        <f ca="1">IF(Proc[[#This Row],[DaysAgeing]]&gt;5,"yep","on track")</f>
        <v>yep</v>
      </c>
      <c r="Q6664" s="3">
        <f ca="1">IF(Proc[[#This Row],[DateClosed]]="",ABS(NETWORKDAYS(Proc[[#This Row],[DateOpened]],TODAY()))-1,ABS(NETWORKDAYS(Proc[[#This Row],[DateOpened]],Proc[[#This Row],[DateClosed]]))-1)</f>
        <v>15</v>
      </c>
      <c r="R6664" s="178" t="s">
        <v>489</v>
      </c>
      <c r="S6664" s="183"/>
    </row>
    <row r="6665" spans="1:19" hidden="1">
      <c r="A6665" s="184" t="s">
        <v>9887</v>
      </c>
      <c r="B6665" s="183" t="str">
        <f>IFERROR(VLOOKUP(Proc[[#This Row],[App]],Table2[],3,0),"open")</f>
        <v>ok</v>
      </c>
      <c r="C6665" s="184" t="s">
        <v>369</v>
      </c>
      <c r="D6665" t="s">
        <v>9077</v>
      </c>
      <c r="E6665" t="s">
        <v>9832</v>
      </c>
      <c r="F6665" s="183" t="s">
        <v>9832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9921</v>
      </c>
      <c r="M6665" s="178">
        <v>46065</v>
      </c>
      <c r="N6665" s="178"/>
      <c r="O6665" s="178"/>
      <c r="P6665" s="178" t="str">
        <f ca="1">IF(Proc[[#This Row],[DaysAgeing]]&gt;5,"yep","on track")</f>
        <v>yep</v>
      </c>
      <c r="Q6665" s="3">
        <f ca="1">IF(Proc[[#This Row],[DateClosed]]="",ABS(NETWORKDAYS(Proc[[#This Row],[DateOpened]],TODAY()))-1,ABS(NETWORKDAYS(Proc[[#This Row],[DateOpened]],Proc[[#This Row],[DateClosed]]))-1)</f>
        <v>15</v>
      </c>
      <c r="R6665" s="178" t="s">
        <v>489</v>
      </c>
      <c r="S6665" s="183"/>
    </row>
    <row r="6666" spans="1:19" hidden="1">
      <c r="A6666" s="184" t="s">
        <v>9887</v>
      </c>
      <c r="B6666" s="183" t="str">
        <f>IFERROR(VLOOKUP(Proc[[#This Row],[App]],Table2[],3,0),"open")</f>
        <v>ok</v>
      </c>
      <c r="C6666" s="185" t="s">
        <v>369</v>
      </c>
      <c r="D6666" t="s">
        <v>9078</v>
      </c>
      <c r="E6666" t="s">
        <v>9832</v>
      </c>
      <c r="F6666" s="186" t="s">
        <v>9832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1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9921</v>
      </c>
      <c r="M6666" s="178">
        <v>46065</v>
      </c>
      <c r="N6666" s="178"/>
      <c r="O6666" s="178"/>
      <c r="P6666" s="178" t="str">
        <f ca="1">IF(Proc[[#This Row],[DaysAgeing]]&gt;5,"yep","on track")</f>
        <v>yep</v>
      </c>
      <c r="Q6666" s="3">
        <f ca="1">IF(Proc[[#This Row],[DateClosed]]="",ABS(NETWORKDAYS(Proc[[#This Row],[DateOpened]],TODAY()))-1,ABS(NETWORKDAYS(Proc[[#This Row],[DateOpened]],Proc[[#This Row],[DateClosed]]))-1)</f>
        <v>15</v>
      </c>
      <c r="R6666" s="178" t="s">
        <v>489</v>
      </c>
      <c r="S6666" s="183"/>
    </row>
    <row r="6667" spans="1:19" hidden="1">
      <c r="A6667" s="184" t="s">
        <v>9887</v>
      </c>
      <c r="B6667" s="183" t="str">
        <f>IFERROR(VLOOKUP(Proc[[#This Row],[App]],Table2[],3,0),"open")</f>
        <v>ok</v>
      </c>
      <c r="C6667" s="185" t="s">
        <v>369</v>
      </c>
      <c r="D6667" t="s">
        <v>9079</v>
      </c>
      <c r="E6667" t="s">
        <v>9832</v>
      </c>
      <c r="F6667" s="186" t="s">
        <v>9832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1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9921</v>
      </c>
      <c r="M6667" s="178">
        <v>46065</v>
      </c>
      <c r="N6667" s="178"/>
      <c r="O6667" s="178"/>
      <c r="P6667" s="178" t="str">
        <f ca="1">IF(Proc[[#This Row],[DaysAgeing]]&gt;5,"yep","on track")</f>
        <v>yep</v>
      </c>
      <c r="Q6667" s="3">
        <f ca="1">IF(Proc[[#This Row],[DateClosed]]="",ABS(NETWORKDAYS(Proc[[#This Row],[DateOpened]],TODAY()))-1,ABS(NETWORKDAYS(Proc[[#This Row],[DateOpened]],Proc[[#This Row],[DateClosed]]))-1)</f>
        <v>15</v>
      </c>
      <c r="R6667" s="178" t="s">
        <v>489</v>
      </c>
      <c r="S6667" s="183"/>
    </row>
    <row r="6668" spans="1:19" hidden="1">
      <c r="A6668" s="184" t="s">
        <v>9887</v>
      </c>
      <c r="B6668" s="183" t="str">
        <f>IFERROR(VLOOKUP(Proc[[#This Row],[App]],Table2[],3,0),"open")</f>
        <v>ok</v>
      </c>
      <c r="C6668" s="184" t="s">
        <v>369</v>
      </c>
      <c r="D6668" t="s">
        <v>9080</v>
      </c>
      <c r="E6668" t="s">
        <v>9832</v>
      </c>
      <c r="F6668" s="183" t="s">
        <v>9832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9921</v>
      </c>
      <c r="M6668" s="178">
        <v>46065</v>
      </c>
      <c r="N6668" s="178"/>
      <c r="O6668" s="178"/>
      <c r="P6668" s="178" t="str">
        <f ca="1">IF(Proc[[#This Row],[DaysAgeing]]&gt;5,"yep","on track")</f>
        <v>yep</v>
      </c>
      <c r="Q6668" s="3">
        <f ca="1">IF(Proc[[#This Row],[DateClosed]]="",ABS(NETWORKDAYS(Proc[[#This Row],[DateOpened]],TODAY()))-1,ABS(NETWORKDAYS(Proc[[#This Row],[DateOpened]],Proc[[#This Row],[DateClosed]]))-1)</f>
        <v>15</v>
      </c>
      <c r="R6668" s="178" t="s">
        <v>489</v>
      </c>
      <c r="S6668" s="183"/>
    </row>
    <row r="6669" spans="1:19" hidden="1">
      <c r="A6669" s="184" t="s">
        <v>9887</v>
      </c>
      <c r="B6669" s="183" t="str">
        <f>IFERROR(VLOOKUP(Proc[[#This Row],[App]],Table2[],3,0),"open")</f>
        <v>ok</v>
      </c>
      <c r="C6669" s="184" t="s">
        <v>369</v>
      </c>
      <c r="D6669" t="s">
        <v>9081</v>
      </c>
      <c r="E6669" t="s">
        <v>9832</v>
      </c>
      <c r="F6669" s="183" t="s">
        <v>9832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9921</v>
      </c>
      <c r="M6669" s="178">
        <v>46065</v>
      </c>
      <c r="N6669" s="178"/>
      <c r="O6669" s="178"/>
      <c r="P6669" s="178" t="str">
        <f ca="1">IF(Proc[[#This Row],[DaysAgeing]]&gt;5,"yep","on track")</f>
        <v>yep</v>
      </c>
      <c r="Q6669" s="3">
        <f ca="1">IF(Proc[[#This Row],[DateClosed]]="",ABS(NETWORKDAYS(Proc[[#This Row],[DateOpened]],TODAY()))-1,ABS(NETWORKDAYS(Proc[[#This Row],[DateOpened]],Proc[[#This Row],[DateClosed]]))-1)</f>
        <v>15</v>
      </c>
      <c r="R6669" s="178" t="s">
        <v>489</v>
      </c>
      <c r="S6669" s="183"/>
    </row>
    <row r="6670" spans="1:19" hidden="1">
      <c r="A6670" s="184" t="s">
        <v>9887</v>
      </c>
      <c r="B6670" s="183" t="str">
        <f>IFERROR(VLOOKUP(Proc[[#This Row],[App]],Table2[],3,0),"open")</f>
        <v>ok</v>
      </c>
      <c r="C6670" s="184" t="s">
        <v>369</v>
      </c>
      <c r="D6670" t="s">
        <v>9082</v>
      </c>
      <c r="E6670" t="s">
        <v>9830</v>
      </c>
      <c r="F6670" s="183" t="s">
        <v>9830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9921</v>
      </c>
      <c r="M6670" s="178">
        <v>46065</v>
      </c>
      <c r="N6670" s="178"/>
      <c r="O6670" s="178"/>
      <c r="P6670" s="178" t="str">
        <f ca="1">IF(Proc[[#This Row],[DaysAgeing]]&gt;5,"yep","on track")</f>
        <v>yep</v>
      </c>
      <c r="Q6670" s="3">
        <f ca="1">IF(Proc[[#This Row],[DateClosed]]="",ABS(NETWORKDAYS(Proc[[#This Row],[DateOpened]],TODAY()))-1,ABS(NETWORKDAYS(Proc[[#This Row],[DateOpened]],Proc[[#This Row],[DateClosed]]))-1)</f>
        <v>15</v>
      </c>
      <c r="R6670" s="178" t="s">
        <v>489</v>
      </c>
      <c r="S6670" s="183"/>
    </row>
    <row r="6671" spans="1:19" hidden="1">
      <c r="A6671" s="184" t="s">
        <v>9887</v>
      </c>
      <c r="B6671" s="183" t="str">
        <f>IFERROR(VLOOKUP(Proc[[#This Row],[App]],Table2[],3,0),"open")</f>
        <v>ok</v>
      </c>
      <c r="C6671" s="184" t="s">
        <v>369</v>
      </c>
      <c r="D6671" t="s">
        <v>9083</v>
      </c>
      <c r="E6671" t="s">
        <v>8861</v>
      </c>
      <c r="F6671" s="183" t="s">
        <v>8861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9921</v>
      </c>
      <c r="M6671" s="178">
        <v>46065</v>
      </c>
      <c r="N6671" s="178"/>
      <c r="O6671" s="178"/>
      <c r="P6671" s="178" t="str">
        <f ca="1">IF(Proc[[#This Row],[DaysAgeing]]&gt;5,"yep","on track")</f>
        <v>yep</v>
      </c>
      <c r="Q6671" s="3">
        <f ca="1">IF(Proc[[#This Row],[DateClosed]]="",ABS(NETWORKDAYS(Proc[[#This Row],[DateOpened]],TODAY()))-1,ABS(NETWORKDAYS(Proc[[#This Row],[DateOpened]],Proc[[#This Row],[DateClosed]]))-1)</f>
        <v>15</v>
      </c>
      <c r="R6671" s="178" t="s">
        <v>489</v>
      </c>
      <c r="S6671" s="183"/>
    </row>
    <row r="6672" spans="1:19" hidden="1">
      <c r="A6672" s="184" t="s">
        <v>9887</v>
      </c>
      <c r="B6672" s="183" t="str">
        <f>IFERROR(VLOOKUP(Proc[[#This Row],[App]],Table2[],3,0),"open")</f>
        <v>ok</v>
      </c>
      <c r="C6672" s="184" t="s">
        <v>369</v>
      </c>
      <c r="D6672" t="s">
        <v>9084</v>
      </c>
      <c r="E6672" t="s">
        <v>8861</v>
      </c>
      <c r="F6672" s="183" t="s">
        <v>8861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9921</v>
      </c>
      <c r="M6672" s="178">
        <v>46065</v>
      </c>
      <c r="N6672" s="178"/>
      <c r="O6672" s="178"/>
      <c r="P6672" s="178" t="str">
        <f ca="1">IF(Proc[[#This Row],[DaysAgeing]]&gt;5,"yep","on track")</f>
        <v>yep</v>
      </c>
      <c r="Q6672" s="3">
        <f ca="1">IF(Proc[[#This Row],[DateClosed]]="",ABS(NETWORKDAYS(Proc[[#This Row],[DateOpened]],TODAY()))-1,ABS(NETWORKDAYS(Proc[[#This Row],[DateOpened]],Proc[[#This Row],[DateClosed]]))-1)</f>
        <v>15</v>
      </c>
      <c r="R6672" s="178" t="s">
        <v>489</v>
      </c>
      <c r="S6672" s="183"/>
    </row>
    <row r="6673" spans="1:19" hidden="1">
      <c r="A6673" s="184" t="s">
        <v>9887</v>
      </c>
      <c r="B6673" s="183" t="str">
        <f>IFERROR(VLOOKUP(Proc[[#This Row],[App]],Table2[],3,0),"open")</f>
        <v>ok</v>
      </c>
      <c r="C6673" s="184" t="s">
        <v>369</v>
      </c>
      <c r="D6673" t="s">
        <v>9085</v>
      </c>
      <c r="E6673" t="s">
        <v>9830</v>
      </c>
      <c r="F6673" s="183" t="s">
        <v>9830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9921</v>
      </c>
      <c r="M6673" s="178">
        <v>46065</v>
      </c>
      <c r="N6673" s="178"/>
      <c r="O6673" s="178"/>
      <c r="P6673" s="178" t="str">
        <f ca="1">IF(Proc[[#This Row],[DaysAgeing]]&gt;5,"yep","on track")</f>
        <v>yep</v>
      </c>
      <c r="Q6673" s="3">
        <f ca="1">IF(Proc[[#This Row],[DateClosed]]="",ABS(NETWORKDAYS(Proc[[#This Row],[DateOpened]],TODAY()))-1,ABS(NETWORKDAYS(Proc[[#This Row],[DateOpened]],Proc[[#This Row],[DateClosed]]))-1)</f>
        <v>15</v>
      </c>
      <c r="R6673" s="178" t="s">
        <v>489</v>
      </c>
      <c r="S6673" s="183"/>
    </row>
    <row r="6674" spans="1:19" hidden="1">
      <c r="A6674" s="184" t="s">
        <v>9887</v>
      </c>
      <c r="B6674" s="183" t="str">
        <f>IFERROR(VLOOKUP(Proc[[#This Row],[App]],Table2[],3,0),"open")</f>
        <v>ok</v>
      </c>
      <c r="C6674" s="184" t="s">
        <v>369</v>
      </c>
      <c r="D6674" t="s">
        <v>9086</v>
      </c>
      <c r="E6674" t="s">
        <v>8861</v>
      </c>
      <c r="F6674" s="183" t="s">
        <v>8861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9921</v>
      </c>
      <c r="M6674" s="178">
        <v>46065</v>
      </c>
      <c r="N6674" s="178"/>
      <c r="O6674" s="178"/>
      <c r="P6674" s="178" t="str">
        <f ca="1">IF(Proc[[#This Row],[DaysAgeing]]&gt;5,"yep","on track")</f>
        <v>yep</v>
      </c>
      <c r="Q6674" s="3">
        <f ca="1">IF(Proc[[#This Row],[DateClosed]]="",ABS(NETWORKDAYS(Proc[[#This Row],[DateOpened]],TODAY()))-1,ABS(NETWORKDAYS(Proc[[#This Row],[DateOpened]],Proc[[#This Row],[DateClosed]]))-1)</f>
        <v>15</v>
      </c>
      <c r="R6674" s="178" t="s">
        <v>489</v>
      </c>
      <c r="S6674" s="183"/>
    </row>
    <row r="6675" spans="1:19" hidden="1">
      <c r="A6675" s="184" t="s">
        <v>9887</v>
      </c>
      <c r="B6675" s="183" t="str">
        <f>IFERROR(VLOOKUP(Proc[[#This Row],[App]],Table2[],3,0),"open")</f>
        <v>ok</v>
      </c>
      <c r="C6675" s="184" t="s">
        <v>369</v>
      </c>
      <c r="D6675" t="s">
        <v>9087</v>
      </c>
      <c r="E6675" t="s">
        <v>8861</v>
      </c>
      <c r="F6675" s="183" t="s">
        <v>8861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9921</v>
      </c>
      <c r="M6675" s="178">
        <v>46065</v>
      </c>
      <c r="N6675" s="178"/>
      <c r="O6675" s="178"/>
      <c r="P6675" s="178" t="str">
        <f ca="1">IF(Proc[[#This Row],[DaysAgeing]]&gt;5,"yep","on track")</f>
        <v>yep</v>
      </c>
      <c r="Q6675" s="3">
        <f ca="1">IF(Proc[[#This Row],[DateClosed]]="",ABS(NETWORKDAYS(Proc[[#This Row],[DateOpened]],TODAY()))-1,ABS(NETWORKDAYS(Proc[[#This Row],[DateOpened]],Proc[[#This Row],[DateClosed]]))-1)</f>
        <v>15</v>
      </c>
      <c r="R6675" s="178" t="s">
        <v>489</v>
      </c>
      <c r="S6675" s="183"/>
    </row>
    <row r="6676" spans="1:19" hidden="1">
      <c r="A6676" s="184" t="s">
        <v>9887</v>
      </c>
      <c r="B6676" s="183" t="str">
        <f>IFERROR(VLOOKUP(Proc[[#This Row],[App]],Table2[],3,0),"open")</f>
        <v>ok</v>
      </c>
      <c r="C6676" s="185" t="s">
        <v>369</v>
      </c>
      <c r="D6676" t="s">
        <v>9088</v>
      </c>
      <c r="E6676" t="s">
        <v>8861</v>
      </c>
      <c r="F6676" s="186" t="s">
        <v>8861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1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9921</v>
      </c>
      <c r="M6676" s="178">
        <v>46065</v>
      </c>
      <c r="N6676" s="178"/>
      <c r="O6676" s="178"/>
      <c r="P6676" s="178" t="str">
        <f ca="1">IF(Proc[[#This Row],[DaysAgeing]]&gt;5,"yep","on track")</f>
        <v>yep</v>
      </c>
      <c r="Q6676" s="3">
        <f ca="1">IF(Proc[[#This Row],[DateClosed]]="",ABS(NETWORKDAYS(Proc[[#This Row],[DateOpened]],TODAY()))-1,ABS(NETWORKDAYS(Proc[[#This Row],[DateOpened]],Proc[[#This Row],[DateClosed]]))-1)</f>
        <v>15</v>
      </c>
      <c r="R6676" s="178" t="s">
        <v>489</v>
      </c>
      <c r="S6676" s="183"/>
    </row>
    <row r="6677" spans="1:19" hidden="1">
      <c r="A6677" s="184" t="s">
        <v>9887</v>
      </c>
      <c r="B6677" s="183" t="str">
        <f>IFERROR(VLOOKUP(Proc[[#This Row],[App]],Table2[],3,0),"open")</f>
        <v>ok</v>
      </c>
      <c r="C6677" s="185" t="s">
        <v>369</v>
      </c>
      <c r="D6677" t="s">
        <v>9089</v>
      </c>
      <c r="E6677" t="s">
        <v>8861</v>
      </c>
      <c r="F6677" s="186" t="s">
        <v>8861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1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9921</v>
      </c>
      <c r="M6677" s="178">
        <v>46065</v>
      </c>
      <c r="N6677" s="178"/>
      <c r="O6677" s="178"/>
      <c r="P6677" s="178" t="str">
        <f ca="1">IF(Proc[[#This Row],[DaysAgeing]]&gt;5,"yep","on track")</f>
        <v>yep</v>
      </c>
      <c r="Q6677" s="3">
        <f ca="1">IF(Proc[[#This Row],[DateClosed]]="",ABS(NETWORKDAYS(Proc[[#This Row],[DateOpened]],TODAY()))-1,ABS(NETWORKDAYS(Proc[[#This Row],[DateOpened]],Proc[[#This Row],[DateClosed]]))-1)</f>
        <v>15</v>
      </c>
      <c r="R6677" s="178" t="s">
        <v>489</v>
      </c>
      <c r="S6677" s="183"/>
    </row>
    <row r="6678" spans="1:19" hidden="1">
      <c r="A6678" s="184" t="s">
        <v>9887</v>
      </c>
      <c r="B6678" s="183" t="str">
        <f>IFERROR(VLOOKUP(Proc[[#This Row],[App]],Table2[],3,0),"open")</f>
        <v>ok</v>
      </c>
      <c r="C6678" s="184" t="s">
        <v>369</v>
      </c>
      <c r="D6678" t="s">
        <v>9090</v>
      </c>
      <c r="E6678" t="s">
        <v>9829</v>
      </c>
      <c r="F6678" s="183" t="s">
        <v>9829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9921</v>
      </c>
      <c r="M6678" s="178">
        <v>46065</v>
      </c>
      <c r="N6678" s="178"/>
      <c r="O6678" s="178"/>
      <c r="P6678" s="178" t="str">
        <f ca="1">IF(Proc[[#This Row],[DaysAgeing]]&gt;5,"yep","on track")</f>
        <v>yep</v>
      </c>
      <c r="Q6678" s="3">
        <f ca="1">IF(Proc[[#This Row],[DateClosed]]="",ABS(NETWORKDAYS(Proc[[#This Row],[DateOpened]],TODAY()))-1,ABS(NETWORKDAYS(Proc[[#This Row],[DateOpened]],Proc[[#This Row],[DateClosed]]))-1)</f>
        <v>15</v>
      </c>
      <c r="R6678" s="178" t="s">
        <v>489</v>
      </c>
      <c r="S6678" s="183"/>
    </row>
    <row r="6679" spans="1:19" hidden="1">
      <c r="A6679" s="184" t="s">
        <v>9887</v>
      </c>
      <c r="B6679" s="183" t="str">
        <f>IFERROR(VLOOKUP(Proc[[#This Row],[App]],Table2[],3,0),"open")</f>
        <v>ok</v>
      </c>
      <c r="C6679" s="184" t="s">
        <v>369</v>
      </c>
      <c r="D6679" t="s">
        <v>9091</v>
      </c>
      <c r="E6679" t="s">
        <v>9829</v>
      </c>
      <c r="F6679" s="183" t="s">
        <v>9829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9921</v>
      </c>
      <c r="M6679" s="178">
        <v>46065</v>
      </c>
      <c r="N6679" s="178"/>
      <c r="O6679" s="178"/>
      <c r="P6679" s="178" t="str">
        <f ca="1">IF(Proc[[#This Row],[DaysAgeing]]&gt;5,"yep","on track")</f>
        <v>yep</v>
      </c>
      <c r="Q6679" s="3">
        <f ca="1">IF(Proc[[#This Row],[DateClosed]]="",ABS(NETWORKDAYS(Proc[[#This Row],[DateOpened]],TODAY()))-1,ABS(NETWORKDAYS(Proc[[#This Row],[DateOpened]],Proc[[#This Row],[DateClosed]]))-1)</f>
        <v>15</v>
      </c>
      <c r="R6679" s="178" t="s">
        <v>489</v>
      </c>
      <c r="S6679" s="183"/>
    </row>
    <row r="6680" spans="1:19" hidden="1">
      <c r="A6680" s="184" t="s">
        <v>9887</v>
      </c>
      <c r="B6680" s="183" t="str">
        <f>IFERROR(VLOOKUP(Proc[[#This Row],[App]],Table2[],3,0),"open")</f>
        <v>ok</v>
      </c>
      <c r="C6680" s="184" t="s">
        <v>369</v>
      </c>
      <c r="D6680" t="s">
        <v>9092</v>
      </c>
      <c r="E6680" t="s">
        <v>9829</v>
      </c>
      <c r="F6680" s="183" t="s">
        <v>9829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9921</v>
      </c>
      <c r="M6680" s="178">
        <v>46065</v>
      </c>
      <c r="N6680" s="178"/>
      <c r="O6680" s="178"/>
      <c r="P6680" s="178" t="str">
        <f ca="1">IF(Proc[[#This Row],[DaysAgeing]]&gt;5,"yep","on track")</f>
        <v>yep</v>
      </c>
      <c r="Q6680" s="3">
        <f ca="1">IF(Proc[[#This Row],[DateClosed]]="",ABS(NETWORKDAYS(Proc[[#This Row],[DateOpened]],TODAY()))-1,ABS(NETWORKDAYS(Proc[[#This Row],[DateOpened]],Proc[[#This Row],[DateClosed]]))-1)</f>
        <v>15</v>
      </c>
      <c r="R6680" s="178" t="s">
        <v>489</v>
      </c>
      <c r="S6680" s="183"/>
    </row>
    <row r="6681" spans="1:19" hidden="1">
      <c r="A6681" s="184" t="s">
        <v>9887</v>
      </c>
      <c r="B6681" s="183" t="str">
        <f>IFERROR(VLOOKUP(Proc[[#This Row],[App]],Table2[],3,0),"open")</f>
        <v>ok</v>
      </c>
      <c r="C6681" s="184" t="s">
        <v>369</v>
      </c>
      <c r="D6681" t="s">
        <v>9093</v>
      </c>
      <c r="E6681" t="s">
        <v>9826</v>
      </c>
      <c r="F6681" s="183" t="s">
        <v>9826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9921</v>
      </c>
      <c r="M6681" s="178">
        <v>46065</v>
      </c>
      <c r="N6681" s="178"/>
      <c r="O6681" s="178"/>
      <c r="P6681" s="178" t="str">
        <f ca="1">IF(Proc[[#This Row],[DaysAgeing]]&gt;5,"yep","on track")</f>
        <v>yep</v>
      </c>
      <c r="Q6681" s="3">
        <f ca="1">IF(Proc[[#This Row],[DateClosed]]="",ABS(NETWORKDAYS(Proc[[#This Row],[DateOpened]],TODAY()))-1,ABS(NETWORKDAYS(Proc[[#This Row],[DateOpened]],Proc[[#This Row],[DateClosed]]))-1)</f>
        <v>15</v>
      </c>
      <c r="R6681" s="178" t="s">
        <v>489</v>
      </c>
      <c r="S6681" s="183"/>
    </row>
    <row r="6682" spans="1:19" hidden="1">
      <c r="A6682" s="184" t="s">
        <v>9887</v>
      </c>
      <c r="B6682" s="183" t="str">
        <f>IFERROR(VLOOKUP(Proc[[#This Row],[App]],Table2[],3,0),"open")</f>
        <v>ok</v>
      </c>
      <c r="C6682" s="184" t="s">
        <v>369</v>
      </c>
      <c r="D6682" t="s">
        <v>9094</v>
      </c>
      <c r="E6682" t="s">
        <v>9826</v>
      </c>
      <c r="F6682" s="183" t="s">
        <v>9826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9921</v>
      </c>
      <c r="M6682" s="178">
        <v>46065</v>
      </c>
      <c r="N6682" s="178"/>
      <c r="O6682" s="178"/>
      <c r="P6682" s="178" t="str">
        <f ca="1">IF(Proc[[#This Row],[DaysAgeing]]&gt;5,"yep","on track")</f>
        <v>yep</v>
      </c>
      <c r="Q6682" s="3">
        <f ca="1">IF(Proc[[#This Row],[DateClosed]]="",ABS(NETWORKDAYS(Proc[[#This Row],[DateOpened]],TODAY()))-1,ABS(NETWORKDAYS(Proc[[#This Row],[DateOpened]],Proc[[#This Row],[DateClosed]]))-1)</f>
        <v>15</v>
      </c>
      <c r="R6682" s="178" t="s">
        <v>489</v>
      </c>
      <c r="S6682" s="183"/>
    </row>
    <row r="6683" spans="1:19" hidden="1">
      <c r="A6683" s="184" t="s">
        <v>9887</v>
      </c>
      <c r="B6683" s="183" t="str">
        <f>IFERROR(VLOOKUP(Proc[[#This Row],[App]],Table2[],3,0),"open")</f>
        <v>ok</v>
      </c>
      <c r="C6683" s="185" t="s">
        <v>369</v>
      </c>
      <c r="D6683" t="s">
        <v>9095</v>
      </c>
      <c r="E6683" t="s">
        <v>9826</v>
      </c>
      <c r="F6683" s="186" t="s">
        <v>9826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1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9921</v>
      </c>
      <c r="M6683" s="178">
        <v>46065</v>
      </c>
      <c r="N6683" s="178"/>
      <c r="O6683" s="178"/>
      <c r="P6683" s="178" t="str">
        <f ca="1">IF(Proc[[#This Row],[DaysAgeing]]&gt;5,"yep","on track")</f>
        <v>yep</v>
      </c>
      <c r="Q6683" s="3">
        <f ca="1">IF(Proc[[#This Row],[DateClosed]]="",ABS(NETWORKDAYS(Proc[[#This Row],[DateOpened]],TODAY()))-1,ABS(NETWORKDAYS(Proc[[#This Row],[DateOpened]],Proc[[#This Row],[DateClosed]]))-1)</f>
        <v>15</v>
      </c>
      <c r="R6683" s="178" t="s">
        <v>489</v>
      </c>
      <c r="S6683" s="183"/>
    </row>
    <row r="6684" spans="1:19" hidden="1">
      <c r="A6684" s="184" t="s">
        <v>9887</v>
      </c>
      <c r="B6684" s="183" t="str">
        <f>IFERROR(VLOOKUP(Proc[[#This Row],[App]],Table2[],3,0),"open")</f>
        <v>ok</v>
      </c>
      <c r="C6684" s="184" t="s">
        <v>369</v>
      </c>
      <c r="D6684" t="s">
        <v>9096</v>
      </c>
      <c r="E6684" t="s">
        <v>9826</v>
      </c>
      <c r="F6684" s="183" t="s">
        <v>9826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9921</v>
      </c>
      <c r="M6684" s="178">
        <v>46065</v>
      </c>
      <c r="N6684" s="178"/>
      <c r="O6684" s="178"/>
      <c r="P6684" s="178" t="str">
        <f ca="1">IF(Proc[[#This Row],[DaysAgeing]]&gt;5,"yep","on track")</f>
        <v>yep</v>
      </c>
      <c r="Q6684" s="3">
        <f ca="1">IF(Proc[[#This Row],[DateClosed]]="",ABS(NETWORKDAYS(Proc[[#This Row],[DateOpened]],TODAY()))-1,ABS(NETWORKDAYS(Proc[[#This Row],[DateOpened]],Proc[[#This Row],[DateClosed]]))-1)</f>
        <v>15</v>
      </c>
      <c r="R6684" s="178" t="s">
        <v>489</v>
      </c>
      <c r="S6684" s="183"/>
    </row>
    <row r="6685" spans="1:19" hidden="1">
      <c r="A6685" s="184" t="s">
        <v>9887</v>
      </c>
      <c r="B6685" s="183" t="str">
        <f>IFERROR(VLOOKUP(Proc[[#This Row],[App]],Table2[],3,0),"open")</f>
        <v>ok</v>
      </c>
      <c r="C6685" s="184" t="s">
        <v>369</v>
      </c>
      <c r="D6685" t="s">
        <v>9097</v>
      </c>
      <c r="E6685" t="s">
        <v>9829</v>
      </c>
      <c r="F6685" s="183" t="s">
        <v>9829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9921</v>
      </c>
      <c r="M6685" s="178">
        <v>46065</v>
      </c>
      <c r="N6685" s="178"/>
      <c r="O6685" s="178"/>
      <c r="P6685" s="178" t="str">
        <f ca="1">IF(Proc[[#This Row],[DaysAgeing]]&gt;5,"yep","on track")</f>
        <v>yep</v>
      </c>
      <c r="Q6685" s="3">
        <f ca="1">IF(Proc[[#This Row],[DateClosed]]="",ABS(NETWORKDAYS(Proc[[#This Row],[DateOpened]],TODAY()))-1,ABS(NETWORKDAYS(Proc[[#This Row],[DateOpened]],Proc[[#This Row],[DateClosed]]))-1)</f>
        <v>15</v>
      </c>
      <c r="R6685" s="178" t="s">
        <v>489</v>
      </c>
      <c r="S6685" s="183"/>
    </row>
    <row r="6686" spans="1:19" hidden="1">
      <c r="A6686" s="184" t="s">
        <v>9887</v>
      </c>
      <c r="B6686" s="183" t="str">
        <f>IFERROR(VLOOKUP(Proc[[#This Row],[App]],Table2[],3,0),"open")</f>
        <v>ok</v>
      </c>
      <c r="C6686" s="185" t="s">
        <v>369</v>
      </c>
      <c r="D6686" t="s">
        <v>9098</v>
      </c>
      <c r="E6686" t="s">
        <v>9829</v>
      </c>
      <c r="F6686" s="186" t="s">
        <v>9829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1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9921</v>
      </c>
      <c r="M6686" s="178">
        <v>46065</v>
      </c>
      <c r="N6686" s="178"/>
      <c r="O6686" s="178"/>
      <c r="P6686" s="178" t="str">
        <f ca="1">IF(Proc[[#This Row],[DaysAgeing]]&gt;5,"yep","on track")</f>
        <v>yep</v>
      </c>
      <c r="Q6686" s="3">
        <f ca="1">IF(Proc[[#This Row],[DateClosed]]="",ABS(NETWORKDAYS(Proc[[#This Row],[DateOpened]],TODAY()))-1,ABS(NETWORKDAYS(Proc[[#This Row],[DateOpened]],Proc[[#This Row],[DateClosed]]))-1)</f>
        <v>15</v>
      </c>
      <c r="R6686" s="178" t="s">
        <v>489</v>
      </c>
      <c r="S6686" s="183"/>
    </row>
    <row r="6687" spans="1:19" hidden="1">
      <c r="A6687" s="184" t="s">
        <v>9887</v>
      </c>
      <c r="B6687" s="183" t="str">
        <f>IFERROR(VLOOKUP(Proc[[#This Row],[App]],Table2[],3,0),"open")</f>
        <v>ok</v>
      </c>
      <c r="C6687" s="184" t="s">
        <v>369</v>
      </c>
      <c r="D6687" t="s">
        <v>9099</v>
      </c>
      <c r="E6687" t="s">
        <v>9829</v>
      </c>
      <c r="F6687" s="183" t="s">
        <v>9829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9921</v>
      </c>
      <c r="M6687" s="178">
        <v>46065</v>
      </c>
      <c r="N6687" s="178"/>
      <c r="O6687" s="178"/>
      <c r="P6687" s="178" t="str">
        <f ca="1">IF(Proc[[#This Row],[DaysAgeing]]&gt;5,"yep","on track")</f>
        <v>yep</v>
      </c>
      <c r="Q6687" s="3">
        <f ca="1">IF(Proc[[#This Row],[DateClosed]]="",ABS(NETWORKDAYS(Proc[[#This Row],[DateOpened]],TODAY()))-1,ABS(NETWORKDAYS(Proc[[#This Row],[DateOpened]],Proc[[#This Row],[DateClosed]]))-1)</f>
        <v>15</v>
      </c>
      <c r="R6687" s="178" t="s">
        <v>489</v>
      </c>
      <c r="S6687" s="183"/>
    </row>
    <row r="6688" spans="1:19" hidden="1">
      <c r="A6688" s="184" t="s">
        <v>9887</v>
      </c>
      <c r="B6688" s="183" t="str">
        <f>IFERROR(VLOOKUP(Proc[[#This Row],[App]],Table2[],3,0),"open")</f>
        <v>ok</v>
      </c>
      <c r="C6688" s="185" t="s">
        <v>369</v>
      </c>
      <c r="D6688" t="s">
        <v>9100</v>
      </c>
      <c r="E6688" t="s">
        <v>9829</v>
      </c>
      <c r="F6688" s="186" t="s">
        <v>9829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1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9921</v>
      </c>
      <c r="M6688" s="178">
        <v>46065</v>
      </c>
      <c r="N6688" s="178"/>
      <c r="O6688" s="178"/>
      <c r="P6688" s="178" t="str">
        <f ca="1">IF(Proc[[#This Row],[DaysAgeing]]&gt;5,"yep","on track")</f>
        <v>yep</v>
      </c>
      <c r="Q6688" s="3">
        <f ca="1">IF(Proc[[#This Row],[DateClosed]]="",ABS(NETWORKDAYS(Proc[[#This Row],[DateOpened]],TODAY()))-1,ABS(NETWORKDAYS(Proc[[#This Row],[DateOpened]],Proc[[#This Row],[DateClosed]]))-1)</f>
        <v>15</v>
      </c>
      <c r="R6688" s="178" t="s">
        <v>489</v>
      </c>
      <c r="S6688" s="183"/>
    </row>
    <row r="6689" spans="1:19" hidden="1">
      <c r="A6689" s="184" t="s">
        <v>9887</v>
      </c>
      <c r="B6689" s="183" t="str">
        <f>IFERROR(VLOOKUP(Proc[[#This Row],[App]],Table2[],3,0),"open")</f>
        <v>ok</v>
      </c>
      <c r="C6689" s="184" t="s">
        <v>369</v>
      </c>
      <c r="D6689" t="s">
        <v>9101</v>
      </c>
      <c r="E6689" t="s">
        <v>9826</v>
      </c>
      <c r="F6689" s="183" t="s">
        <v>9826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9921</v>
      </c>
      <c r="M6689" s="178">
        <v>46065</v>
      </c>
      <c r="N6689" s="178"/>
      <c r="O6689" s="178"/>
      <c r="P6689" s="178" t="str">
        <f ca="1">IF(Proc[[#This Row],[DaysAgeing]]&gt;5,"yep","on track")</f>
        <v>yep</v>
      </c>
      <c r="Q6689" s="3">
        <f ca="1">IF(Proc[[#This Row],[DateClosed]]="",ABS(NETWORKDAYS(Proc[[#This Row],[DateOpened]],TODAY()))-1,ABS(NETWORKDAYS(Proc[[#This Row],[DateOpened]],Proc[[#This Row],[DateClosed]]))-1)</f>
        <v>15</v>
      </c>
      <c r="R6689" s="178" t="s">
        <v>489</v>
      </c>
      <c r="S6689" s="183"/>
    </row>
    <row r="6690" spans="1:19" hidden="1">
      <c r="A6690" s="184" t="s">
        <v>9887</v>
      </c>
      <c r="B6690" s="183" t="str">
        <f>IFERROR(VLOOKUP(Proc[[#This Row],[App]],Table2[],3,0),"open")</f>
        <v>ok</v>
      </c>
      <c r="C6690" s="184" t="s">
        <v>369</v>
      </c>
      <c r="D6690" t="s">
        <v>9102</v>
      </c>
      <c r="E6690" t="s">
        <v>9826</v>
      </c>
      <c r="F6690" s="183" t="s">
        <v>9826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9921</v>
      </c>
      <c r="M6690" s="178">
        <v>46065</v>
      </c>
      <c r="N6690" s="178"/>
      <c r="O6690" s="178"/>
      <c r="P6690" s="178" t="str">
        <f ca="1">IF(Proc[[#This Row],[DaysAgeing]]&gt;5,"yep","on track")</f>
        <v>yep</v>
      </c>
      <c r="Q6690" s="3">
        <f ca="1">IF(Proc[[#This Row],[DateClosed]]="",ABS(NETWORKDAYS(Proc[[#This Row],[DateOpened]],TODAY()))-1,ABS(NETWORKDAYS(Proc[[#This Row],[DateOpened]],Proc[[#This Row],[DateClosed]]))-1)</f>
        <v>15</v>
      </c>
      <c r="R6690" s="178" t="s">
        <v>489</v>
      </c>
      <c r="S6690" s="183"/>
    </row>
    <row r="6691" spans="1:19" hidden="1">
      <c r="A6691" s="184" t="s">
        <v>9887</v>
      </c>
      <c r="B6691" s="183" t="str">
        <f>IFERROR(VLOOKUP(Proc[[#This Row],[App]],Table2[],3,0),"open")</f>
        <v>ok</v>
      </c>
      <c r="C6691" s="184" t="s">
        <v>369</v>
      </c>
      <c r="D6691" t="s">
        <v>9103</v>
      </c>
      <c r="E6691" t="s">
        <v>9826</v>
      </c>
      <c r="F6691" s="183" t="s">
        <v>9826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9921</v>
      </c>
      <c r="M6691" s="178">
        <v>46065</v>
      </c>
      <c r="N6691" s="178"/>
      <c r="O6691" s="178"/>
      <c r="P6691" s="178" t="str">
        <f ca="1">IF(Proc[[#This Row],[DaysAgeing]]&gt;5,"yep","on track")</f>
        <v>yep</v>
      </c>
      <c r="Q6691" s="3">
        <f ca="1">IF(Proc[[#This Row],[DateClosed]]="",ABS(NETWORKDAYS(Proc[[#This Row],[DateOpened]],TODAY()))-1,ABS(NETWORKDAYS(Proc[[#This Row],[DateOpened]],Proc[[#This Row],[DateClosed]]))-1)</f>
        <v>15</v>
      </c>
      <c r="R6691" s="178" t="s">
        <v>489</v>
      </c>
      <c r="S6691" s="183"/>
    </row>
    <row r="6692" spans="1:19" hidden="1">
      <c r="A6692" s="184" t="s">
        <v>9887</v>
      </c>
      <c r="B6692" s="183" t="str">
        <f>IFERROR(VLOOKUP(Proc[[#This Row],[App]],Table2[],3,0),"open")</f>
        <v>ok</v>
      </c>
      <c r="C6692" s="184" t="s">
        <v>369</v>
      </c>
      <c r="D6692" t="s">
        <v>9104</v>
      </c>
      <c r="E6692" t="s">
        <v>9826</v>
      </c>
      <c r="F6692" s="183" t="s">
        <v>9826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9921</v>
      </c>
      <c r="M6692" s="178">
        <v>46065</v>
      </c>
      <c r="N6692" s="178"/>
      <c r="O6692" s="178"/>
      <c r="P6692" s="178" t="str">
        <f ca="1">IF(Proc[[#This Row],[DaysAgeing]]&gt;5,"yep","on track")</f>
        <v>yep</v>
      </c>
      <c r="Q6692" s="3">
        <f ca="1">IF(Proc[[#This Row],[DateClosed]]="",ABS(NETWORKDAYS(Proc[[#This Row],[DateOpened]],TODAY()))-1,ABS(NETWORKDAYS(Proc[[#This Row],[DateOpened]],Proc[[#This Row],[DateClosed]]))-1)</f>
        <v>15</v>
      </c>
      <c r="R6692" s="178" t="s">
        <v>489</v>
      </c>
      <c r="S6692" s="183"/>
    </row>
    <row r="6693" spans="1:19" hidden="1">
      <c r="A6693" s="184" t="s">
        <v>9887</v>
      </c>
      <c r="B6693" s="183" t="str">
        <f>IFERROR(VLOOKUP(Proc[[#This Row],[App]],Table2[],3,0),"open")</f>
        <v>ok</v>
      </c>
      <c r="C6693" s="184" t="s">
        <v>369</v>
      </c>
      <c r="D6693" t="s">
        <v>9105</v>
      </c>
      <c r="E6693" t="s">
        <v>8861</v>
      </c>
      <c r="F6693" s="183" t="s">
        <v>8861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9921</v>
      </c>
      <c r="M6693" s="178">
        <v>46065</v>
      </c>
      <c r="N6693" s="178"/>
      <c r="O6693" s="178"/>
      <c r="P6693" s="178" t="str">
        <f ca="1">IF(Proc[[#This Row],[DaysAgeing]]&gt;5,"yep","on track")</f>
        <v>yep</v>
      </c>
      <c r="Q6693" s="3">
        <f ca="1">IF(Proc[[#This Row],[DateClosed]]="",ABS(NETWORKDAYS(Proc[[#This Row],[DateOpened]],TODAY()))-1,ABS(NETWORKDAYS(Proc[[#This Row],[DateOpened]],Proc[[#This Row],[DateClosed]]))-1)</f>
        <v>15</v>
      </c>
      <c r="R6693" s="178" t="s">
        <v>489</v>
      </c>
      <c r="S6693" s="183"/>
    </row>
    <row r="6694" spans="1:19" hidden="1">
      <c r="A6694" s="184" t="s">
        <v>9887</v>
      </c>
      <c r="B6694" s="183" t="str">
        <f>IFERROR(VLOOKUP(Proc[[#This Row],[App]],Table2[],3,0),"open")</f>
        <v>ok</v>
      </c>
      <c r="C6694" s="185" t="s">
        <v>369</v>
      </c>
      <c r="D6694" t="s">
        <v>9106</v>
      </c>
      <c r="E6694" t="s">
        <v>2863</v>
      </c>
      <c r="F6694" s="186" t="s">
        <v>2863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1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9921</v>
      </c>
      <c r="M6694" s="178">
        <v>46065</v>
      </c>
      <c r="N6694" s="178"/>
      <c r="O6694" s="178"/>
      <c r="P6694" s="178" t="str">
        <f ca="1">IF(Proc[[#This Row],[DaysAgeing]]&gt;5,"yep","on track")</f>
        <v>yep</v>
      </c>
      <c r="Q6694" s="3">
        <f ca="1">IF(Proc[[#This Row],[DateClosed]]="",ABS(NETWORKDAYS(Proc[[#This Row],[DateOpened]],TODAY()))-1,ABS(NETWORKDAYS(Proc[[#This Row],[DateOpened]],Proc[[#This Row],[DateClosed]]))-1)</f>
        <v>15</v>
      </c>
      <c r="R6694" s="178" t="s">
        <v>489</v>
      </c>
      <c r="S6694" s="183"/>
    </row>
    <row r="6695" spans="1:19" hidden="1">
      <c r="A6695" s="184" t="s">
        <v>9887</v>
      </c>
      <c r="B6695" s="183" t="str">
        <f>IFERROR(VLOOKUP(Proc[[#This Row],[App]],Table2[],3,0),"open")</f>
        <v>ok</v>
      </c>
      <c r="C6695" s="184" t="s">
        <v>369</v>
      </c>
      <c r="D6695" t="s">
        <v>9107</v>
      </c>
      <c r="E6695" t="s">
        <v>9829</v>
      </c>
      <c r="F6695" s="183" t="s">
        <v>9829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9921</v>
      </c>
      <c r="M6695" s="178">
        <v>46065</v>
      </c>
      <c r="N6695" s="178"/>
      <c r="O6695" s="178"/>
      <c r="P6695" s="178" t="str">
        <f ca="1">IF(Proc[[#This Row],[DaysAgeing]]&gt;5,"yep","on track")</f>
        <v>yep</v>
      </c>
      <c r="Q6695" s="3">
        <f ca="1">IF(Proc[[#This Row],[DateClosed]]="",ABS(NETWORKDAYS(Proc[[#This Row],[DateOpened]],TODAY()))-1,ABS(NETWORKDAYS(Proc[[#This Row],[DateOpened]],Proc[[#This Row],[DateClosed]]))-1)</f>
        <v>15</v>
      </c>
      <c r="R6695" s="178" t="s">
        <v>489</v>
      </c>
      <c r="S6695" s="183"/>
    </row>
    <row r="6696" spans="1:19" hidden="1">
      <c r="A6696" s="184" t="s">
        <v>9887</v>
      </c>
      <c r="B6696" s="183" t="str">
        <f>IFERROR(VLOOKUP(Proc[[#This Row],[App]],Table2[],3,0),"open")</f>
        <v>ok</v>
      </c>
      <c r="C6696" s="184" t="s">
        <v>369</v>
      </c>
      <c r="D6696" t="s">
        <v>9108</v>
      </c>
      <c r="E6696" t="s">
        <v>9829</v>
      </c>
      <c r="F6696" s="183" t="s">
        <v>9829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9921</v>
      </c>
      <c r="M6696" s="178">
        <v>46065</v>
      </c>
      <c r="N6696" s="178"/>
      <c r="O6696" s="178"/>
      <c r="P6696" s="178" t="str">
        <f ca="1">IF(Proc[[#This Row],[DaysAgeing]]&gt;5,"yep","on track")</f>
        <v>yep</v>
      </c>
      <c r="Q6696" s="3">
        <f ca="1">IF(Proc[[#This Row],[DateClosed]]="",ABS(NETWORKDAYS(Proc[[#This Row],[DateOpened]],TODAY()))-1,ABS(NETWORKDAYS(Proc[[#This Row],[DateOpened]],Proc[[#This Row],[DateClosed]]))-1)</f>
        <v>15</v>
      </c>
      <c r="R6696" s="178" t="s">
        <v>489</v>
      </c>
      <c r="S6696" s="183"/>
    </row>
    <row r="6697" spans="1:19" hidden="1">
      <c r="A6697" s="184" t="s">
        <v>9887</v>
      </c>
      <c r="B6697" s="183" t="str">
        <f>IFERROR(VLOOKUP(Proc[[#This Row],[App]],Table2[],3,0),"open")</f>
        <v>ok</v>
      </c>
      <c r="C6697" s="184" t="s">
        <v>369</v>
      </c>
      <c r="D6697" t="s">
        <v>9109</v>
      </c>
      <c r="E6697" t="s">
        <v>9829</v>
      </c>
      <c r="F6697" s="183" t="s">
        <v>9829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9921</v>
      </c>
      <c r="M6697" s="178">
        <v>46065</v>
      </c>
      <c r="N6697" s="178"/>
      <c r="O6697" s="178"/>
      <c r="P6697" s="178" t="str">
        <f ca="1">IF(Proc[[#This Row],[DaysAgeing]]&gt;5,"yep","on track")</f>
        <v>yep</v>
      </c>
      <c r="Q6697" s="3">
        <f ca="1">IF(Proc[[#This Row],[DateClosed]]="",ABS(NETWORKDAYS(Proc[[#This Row],[DateOpened]],TODAY()))-1,ABS(NETWORKDAYS(Proc[[#This Row],[DateOpened]],Proc[[#This Row],[DateClosed]]))-1)</f>
        <v>15</v>
      </c>
      <c r="R6697" s="178" t="s">
        <v>489</v>
      </c>
      <c r="S6697" s="183"/>
    </row>
    <row r="6698" spans="1:19" hidden="1">
      <c r="A6698" s="184" t="s">
        <v>9887</v>
      </c>
      <c r="B6698" s="183" t="str">
        <f>IFERROR(VLOOKUP(Proc[[#This Row],[App]],Table2[],3,0),"open")</f>
        <v>ok</v>
      </c>
      <c r="C6698" s="184" t="s">
        <v>369</v>
      </c>
      <c r="D6698" t="s">
        <v>9110</v>
      </c>
      <c r="E6698" t="s">
        <v>9829</v>
      </c>
      <c r="F6698" s="183" t="s">
        <v>9829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9921</v>
      </c>
      <c r="M6698" s="178">
        <v>46065</v>
      </c>
      <c r="N6698" s="178"/>
      <c r="O6698" s="178"/>
      <c r="P6698" s="178" t="str">
        <f ca="1">IF(Proc[[#This Row],[DaysAgeing]]&gt;5,"yep","on track")</f>
        <v>yep</v>
      </c>
      <c r="Q6698" s="3">
        <f ca="1">IF(Proc[[#This Row],[DateClosed]]="",ABS(NETWORKDAYS(Proc[[#This Row],[DateOpened]],TODAY()))-1,ABS(NETWORKDAYS(Proc[[#This Row],[DateOpened]],Proc[[#This Row],[DateClosed]]))-1)</f>
        <v>15</v>
      </c>
      <c r="R6698" s="178" t="s">
        <v>489</v>
      </c>
      <c r="S6698" s="183"/>
    </row>
    <row r="6699" spans="1:19" hidden="1">
      <c r="A6699" s="184" t="s">
        <v>9887</v>
      </c>
      <c r="B6699" s="183" t="str">
        <f>IFERROR(VLOOKUP(Proc[[#This Row],[App]],Table2[],3,0),"open")</f>
        <v>ok</v>
      </c>
      <c r="C6699" s="184" t="s">
        <v>369</v>
      </c>
      <c r="D6699" t="s">
        <v>9111</v>
      </c>
      <c r="E6699" t="s">
        <v>9829</v>
      </c>
      <c r="F6699" s="183" t="s">
        <v>9829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9921</v>
      </c>
      <c r="M6699" s="178">
        <v>46065</v>
      </c>
      <c r="N6699" s="178"/>
      <c r="O6699" s="178"/>
      <c r="P6699" s="178" t="str">
        <f ca="1">IF(Proc[[#This Row],[DaysAgeing]]&gt;5,"yep","on track")</f>
        <v>yep</v>
      </c>
      <c r="Q6699" s="3">
        <f ca="1">IF(Proc[[#This Row],[DateClosed]]="",ABS(NETWORKDAYS(Proc[[#This Row],[DateOpened]],TODAY()))-1,ABS(NETWORKDAYS(Proc[[#This Row],[DateOpened]],Proc[[#This Row],[DateClosed]]))-1)</f>
        <v>15</v>
      </c>
      <c r="R6699" s="178" t="s">
        <v>489</v>
      </c>
      <c r="S6699" s="183"/>
    </row>
    <row r="6700" spans="1:19" hidden="1">
      <c r="A6700" s="184" t="s">
        <v>9887</v>
      </c>
      <c r="B6700" s="183" t="str">
        <f>IFERROR(VLOOKUP(Proc[[#This Row],[App]],Table2[],3,0),"open")</f>
        <v>ok</v>
      </c>
      <c r="C6700" s="184" t="s">
        <v>369</v>
      </c>
      <c r="D6700" t="s">
        <v>9112</v>
      </c>
      <c r="E6700" t="s">
        <v>9829</v>
      </c>
      <c r="F6700" s="183" t="s">
        <v>9829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9921</v>
      </c>
      <c r="M6700" s="178">
        <v>46065</v>
      </c>
      <c r="N6700" s="178"/>
      <c r="O6700" s="178"/>
      <c r="P6700" s="178" t="str">
        <f ca="1">IF(Proc[[#This Row],[DaysAgeing]]&gt;5,"yep","on track")</f>
        <v>yep</v>
      </c>
      <c r="Q6700" s="3">
        <f ca="1">IF(Proc[[#This Row],[DateClosed]]="",ABS(NETWORKDAYS(Proc[[#This Row],[DateOpened]],TODAY()))-1,ABS(NETWORKDAYS(Proc[[#This Row],[DateOpened]],Proc[[#This Row],[DateClosed]]))-1)</f>
        <v>15</v>
      </c>
      <c r="R6700" s="178" t="s">
        <v>489</v>
      </c>
      <c r="S6700" s="183"/>
    </row>
    <row r="6701" spans="1:19" hidden="1">
      <c r="A6701" s="184" t="s">
        <v>9887</v>
      </c>
      <c r="B6701" s="183" t="str">
        <f>IFERROR(VLOOKUP(Proc[[#This Row],[App]],Table2[],3,0),"open")</f>
        <v>ok</v>
      </c>
      <c r="C6701" s="185" t="s">
        <v>369</v>
      </c>
      <c r="D6701" t="s">
        <v>9113</v>
      </c>
      <c r="E6701" t="s">
        <v>9829</v>
      </c>
      <c r="F6701" s="186" t="s">
        <v>9829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1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9921</v>
      </c>
      <c r="M6701" s="178">
        <v>46065</v>
      </c>
      <c r="N6701" s="178"/>
      <c r="O6701" s="178"/>
      <c r="P6701" s="178" t="str">
        <f ca="1">IF(Proc[[#This Row],[DaysAgeing]]&gt;5,"yep","on track")</f>
        <v>yep</v>
      </c>
      <c r="Q6701" s="3">
        <f ca="1">IF(Proc[[#This Row],[DateClosed]]="",ABS(NETWORKDAYS(Proc[[#This Row],[DateOpened]],TODAY()))-1,ABS(NETWORKDAYS(Proc[[#This Row],[DateOpened]],Proc[[#This Row],[DateClosed]]))-1)</f>
        <v>15</v>
      </c>
      <c r="R6701" s="178" t="s">
        <v>489</v>
      </c>
      <c r="S6701" s="183"/>
    </row>
    <row r="6702" spans="1:19" hidden="1">
      <c r="A6702" s="184" t="s">
        <v>9887</v>
      </c>
      <c r="B6702" s="183" t="str">
        <f>IFERROR(VLOOKUP(Proc[[#This Row],[App]],Table2[],3,0),"open")</f>
        <v>ok</v>
      </c>
      <c r="C6702" s="184" t="s">
        <v>369</v>
      </c>
      <c r="D6702" t="s">
        <v>9114</v>
      </c>
      <c r="E6702" t="s">
        <v>9833</v>
      </c>
      <c r="F6702" s="183" t="s">
        <v>9833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9921</v>
      </c>
      <c r="M6702" s="178">
        <v>46065</v>
      </c>
      <c r="N6702" s="178"/>
      <c r="O6702" s="178"/>
      <c r="P6702" s="178" t="str">
        <f ca="1">IF(Proc[[#This Row],[DaysAgeing]]&gt;5,"yep","on track")</f>
        <v>yep</v>
      </c>
      <c r="Q6702" s="3">
        <f ca="1">IF(Proc[[#This Row],[DateClosed]]="",ABS(NETWORKDAYS(Proc[[#This Row],[DateOpened]],TODAY()))-1,ABS(NETWORKDAYS(Proc[[#This Row],[DateOpened]],Proc[[#This Row],[DateClosed]]))-1)</f>
        <v>15</v>
      </c>
      <c r="R6702" s="178" t="s">
        <v>489</v>
      </c>
      <c r="S6702" s="183"/>
    </row>
    <row r="6703" spans="1:19" hidden="1">
      <c r="A6703" s="184" t="s">
        <v>9887</v>
      </c>
      <c r="B6703" s="183" t="str">
        <f>IFERROR(VLOOKUP(Proc[[#This Row],[App]],Table2[],3,0),"open")</f>
        <v>ok</v>
      </c>
      <c r="C6703" s="185" t="s">
        <v>369</v>
      </c>
      <c r="D6703" t="s">
        <v>9115</v>
      </c>
      <c r="E6703" t="s">
        <v>9833</v>
      </c>
      <c r="F6703" s="186" t="s">
        <v>9833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1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9921</v>
      </c>
      <c r="M6703" s="178">
        <v>46065</v>
      </c>
      <c r="N6703" s="178"/>
      <c r="O6703" s="178"/>
      <c r="P6703" s="178" t="str">
        <f ca="1">IF(Proc[[#This Row],[DaysAgeing]]&gt;5,"yep","on track")</f>
        <v>yep</v>
      </c>
      <c r="Q6703" s="3">
        <f ca="1">IF(Proc[[#This Row],[DateClosed]]="",ABS(NETWORKDAYS(Proc[[#This Row],[DateOpened]],TODAY()))-1,ABS(NETWORKDAYS(Proc[[#This Row],[DateOpened]],Proc[[#This Row],[DateClosed]]))-1)</f>
        <v>15</v>
      </c>
      <c r="R6703" s="178" t="s">
        <v>489</v>
      </c>
      <c r="S6703" s="183"/>
    </row>
    <row r="6704" spans="1:19" hidden="1">
      <c r="A6704" s="184" t="s">
        <v>9887</v>
      </c>
      <c r="B6704" s="183" t="str">
        <f>IFERROR(VLOOKUP(Proc[[#This Row],[App]],Table2[],3,0),"open")</f>
        <v>ok</v>
      </c>
      <c r="C6704" s="184" t="s">
        <v>369</v>
      </c>
      <c r="D6704" t="s">
        <v>9116</v>
      </c>
      <c r="E6704" t="s">
        <v>9833</v>
      </c>
      <c r="F6704" s="183" t="s">
        <v>9833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9921</v>
      </c>
      <c r="M6704" s="178">
        <v>46065</v>
      </c>
      <c r="N6704" s="178"/>
      <c r="O6704" s="178"/>
      <c r="P6704" s="178" t="str">
        <f ca="1">IF(Proc[[#This Row],[DaysAgeing]]&gt;5,"yep","on track")</f>
        <v>yep</v>
      </c>
      <c r="Q6704" s="3">
        <f ca="1">IF(Proc[[#This Row],[DateClosed]]="",ABS(NETWORKDAYS(Proc[[#This Row],[DateOpened]],TODAY()))-1,ABS(NETWORKDAYS(Proc[[#This Row],[DateOpened]],Proc[[#This Row],[DateClosed]]))-1)</f>
        <v>15</v>
      </c>
      <c r="R6704" s="178" t="s">
        <v>489</v>
      </c>
      <c r="S6704" s="183"/>
    </row>
    <row r="6705" spans="1:19" hidden="1">
      <c r="A6705" s="184" t="s">
        <v>9887</v>
      </c>
      <c r="B6705" s="183" t="str">
        <f>IFERROR(VLOOKUP(Proc[[#This Row],[App]],Table2[],3,0),"open")</f>
        <v>ok</v>
      </c>
      <c r="C6705" s="184" t="s">
        <v>369</v>
      </c>
      <c r="D6705" t="s">
        <v>9117</v>
      </c>
      <c r="E6705" t="s">
        <v>9833</v>
      </c>
      <c r="F6705" s="183" t="s">
        <v>9833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9921</v>
      </c>
      <c r="M6705" s="178">
        <v>46065</v>
      </c>
      <c r="N6705" s="178"/>
      <c r="O6705" s="178"/>
      <c r="P6705" s="178" t="str">
        <f ca="1">IF(Proc[[#This Row],[DaysAgeing]]&gt;5,"yep","on track")</f>
        <v>yep</v>
      </c>
      <c r="Q6705" s="3">
        <f ca="1">IF(Proc[[#This Row],[DateClosed]]="",ABS(NETWORKDAYS(Proc[[#This Row],[DateOpened]],TODAY()))-1,ABS(NETWORKDAYS(Proc[[#This Row],[DateOpened]],Proc[[#This Row],[DateClosed]]))-1)</f>
        <v>15</v>
      </c>
      <c r="R6705" s="178" t="s">
        <v>489</v>
      </c>
      <c r="S6705" s="183"/>
    </row>
    <row r="6706" spans="1:19" hidden="1">
      <c r="A6706" s="184" t="s">
        <v>9887</v>
      </c>
      <c r="B6706" s="183" t="str">
        <f>IFERROR(VLOOKUP(Proc[[#This Row],[App]],Table2[],3,0),"open")</f>
        <v>ok</v>
      </c>
      <c r="C6706" s="185" t="s">
        <v>369</v>
      </c>
      <c r="D6706" t="s">
        <v>9118</v>
      </c>
      <c r="E6706" t="s">
        <v>9833</v>
      </c>
      <c r="F6706" s="186" t="s">
        <v>9833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1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9921</v>
      </c>
      <c r="M6706" s="178">
        <v>46065</v>
      </c>
      <c r="N6706" s="178"/>
      <c r="O6706" s="178"/>
      <c r="P6706" s="178" t="str">
        <f ca="1">IF(Proc[[#This Row],[DaysAgeing]]&gt;5,"yep","on track")</f>
        <v>yep</v>
      </c>
      <c r="Q6706" s="3">
        <f ca="1">IF(Proc[[#This Row],[DateClosed]]="",ABS(NETWORKDAYS(Proc[[#This Row],[DateOpened]],TODAY()))-1,ABS(NETWORKDAYS(Proc[[#This Row],[DateOpened]],Proc[[#This Row],[DateClosed]]))-1)</f>
        <v>15</v>
      </c>
      <c r="R6706" s="178" t="s">
        <v>489</v>
      </c>
      <c r="S6706" s="183"/>
    </row>
    <row r="6707" spans="1:19" hidden="1">
      <c r="A6707" s="184" t="s">
        <v>9887</v>
      </c>
      <c r="B6707" s="183" t="str">
        <f>IFERROR(VLOOKUP(Proc[[#This Row],[App]],Table2[],3,0),"open")</f>
        <v>ok</v>
      </c>
      <c r="C6707" s="184" t="s">
        <v>369</v>
      </c>
      <c r="D6707" t="s">
        <v>9119</v>
      </c>
      <c r="E6707" t="s">
        <v>9825</v>
      </c>
      <c r="F6707" s="183" t="s">
        <v>9825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9921</v>
      </c>
      <c r="M6707" s="178">
        <v>46065</v>
      </c>
      <c r="N6707" s="178"/>
      <c r="O6707" s="178"/>
      <c r="P6707" s="178" t="str">
        <f ca="1">IF(Proc[[#This Row],[DaysAgeing]]&gt;5,"yep","on track")</f>
        <v>yep</v>
      </c>
      <c r="Q6707" s="3">
        <f ca="1">IF(Proc[[#This Row],[DateClosed]]="",ABS(NETWORKDAYS(Proc[[#This Row],[DateOpened]],TODAY()))-1,ABS(NETWORKDAYS(Proc[[#This Row],[DateOpened]],Proc[[#This Row],[DateClosed]]))-1)</f>
        <v>15</v>
      </c>
      <c r="R6707" s="178" t="s">
        <v>489</v>
      </c>
      <c r="S6707" s="183"/>
    </row>
    <row r="6708" spans="1:19" hidden="1">
      <c r="A6708" s="184" t="s">
        <v>9887</v>
      </c>
      <c r="B6708" s="183" t="str">
        <f>IFERROR(VLOOKUP(Proc[[#This Row],[App]],Table2[],3,0),"open")</f>
        <v>ok</v>
      </c>
      <c r="C6708" s="184" t="s">
        <v>369</v>
      </c>
      <c r="D6708" t="s">
        <v>9120</v>
      </c>
      <c r="E6708" t="s">
        <v>9825</v>
      </c>
      <c r="F6708" s="183" t="s">
        <v>9825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9921</v>
      </c>
      <c r="M6708" s="178">
        <v>46065</v>
      </c>
      <c r="N6708" s="178"/>
      <c r="O6708" s="178"/>
      <c r="P6708" s="178" t="str">
        <f ca="1">IF(Proc[[#This Row],[DaysAgeing]]&gt;5,"yep","on track")</f>
        <v>yep</v>
      </c>
      <c r="Q6708" s="3">
        <f ca="1">IF(Proc[[#This Row],[DateClosed]]="",ABS(NETWORKDAYS(Proc[[#This Row],[DateOpened]],TODAY()))-1,ABS(NETWORKDAYS(Proc[[#This Row],[DateOpened]],Proc[[#This Row],[DateClosed]]))-1)</f>
        <v>15</v>
      </c>
      <c r="R6708" s="178" t="s">
        <v>489</v>
      </c>
      <c r="S6708" s="183"/>
    </row>
    <row r="6709" spans="1:19" hidden="1">
      <c r="A6709" s="184" t="s">
        <v>9887</v>
      </c>
      <c r="B6709" s="183" t="str">
        <f>IFERROR(VLOOKUP(Proc[[#This Row],[App]],Table2[],3,0),"open")</f>
        <v>ok</v>
      </c>
      <c r="C6709" s="184" t="s">
        <v>369</v>
      </c>
      <c r="D6709" t="s">
        <v>9121</v>
      </c>
      <c r="E6709" t="s">
        <v>9825</v>
      </c>
      <c r="F6709" s="183" t="s">
        <v>9825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9921</v>
      </c>
      <c r="M6709" s="178">
        <v>46065</v>
      </c>
      <c r="N6709" s="178"/>
      <c r="O6709" s="178"/>
      <c r="P6709" s="178" t="str">
        <f ca="1">IF(Proc[[#This Row],[DaysAgeing]]&gt;5,"yep","on track")</f>
        <v>yep</v>
      </c>
      <c r="Q6709" s="3">
        <f ca="1">IF(Proc[[#This Row],[DateClosed]]="",ABS(NETWORKDAYS(Proc[[#This Row],[DateOpened]],TODAY()))-1,ABS(NETWORKDAYS(Proc[[#This Row],[DateOpened]],Proc[[#This Row],[DateClosed]]))-1)</f>
        <v>15</v>
      </c>
      <c r="R6709" s="178" t="s">
        <v>489</v>
      </c>
      <c r="S6709" s="183"/>
    </row>
    <row r="6710" spans="1:19" hidden="1">
      <c r="A6710" s="184" t="s">
        <v>9887</v>
      </c>
      <c r="B6710" s="183" t="str">
        <f>IFERROR(VLOOKUP(Proc[[#This Row],[App]],Table2[],3,0),"open")</f>
        <v>ok</v>
      </c>
      <c r="C6710" s="184" t="s">
        <v>369</v>
      </c>
      <c r="D6710" t="s">
        <v>9122</v>
      </c>
      <c r="E6710" t="s">
        <v>9825</v>
      </c>
      <c r="F6710" s="183" t="s">
        <v>9825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9921</v>
      </c>
      <c r="M6710" s="178">
        <v>46065</v>
      </c>
      <c r="N6710" s="178"/>
      <c r="O6710" s="178"/>
      <c r="P6710" s="178" t="str">
        <f ca="1">IF(Proc[[#This Row],[DaysAgeing]]&gt;5,"yep","on track")</f>
        <v>yep</v>
      </c>
      <c r="Q6710" s="3">
        <f ca="1">IF(Proc[[#This Row],[DateClosed]]="",ABS(NETWORKDAYS(Proc[[#This Row],[DateOpened]],TODAY()))-1,ABS(NETWORKDAYS(Proc[[#This Row],[DateOpened]],Proc[[#This Row],[DateClosed]]))-1)</f>
        <v>15</v>
      </c>
      <c r="R6710" s="178" t="s">
        <v>489</v>
      </c>
      <c r="S6710" s="183"/>
    </row>
    <row r="6711" spans="1:19" hidden="1">
      <c r="A6711" s="184" t="s">
        <v>9887</v>
      </c>
      <c r="B6711" s="183" t="str">
        <f>IFERROR(VLOOKUP(Proc[[#This Row],[App]],Table2[],3,0),"open")</f>
        <v>ok</v>
      </c>
      <c r="C6711" s="184" t="s">
        <v>369</v>
      </c>
      <c r="D6711" t="s">
        <v>9123</v>
      </c>
      <c r="E6711" t="s">
        <v>9834</v>
      </c>
      <c r="F6711" s="183" t="s">
        <v>9834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9921</v>
      </c>
      <c r="M6711" s="178">
        <v>46065</v>
      </c>
      <c r="N6711" s="178"/>
      <c r="O6711" s="178"/>
      <c r="P6711" s="178" t="str">
        <f ca="1">IF(Proc[[#This Row],[DaysAgeing]]&gt;5,"yep","on track")</f>
        <v>yep</v>
      </c>
      <c r="Q6711" s="3">
        <f ca="1">IF(Proc[[#This Row],[DateClosed]]="",ABS(NETWORKDAYS(Proc[[#This Row],[DateOpened]],TODAY()))-1,ABS(NETWORKDAYS(Proc[[#This Row],[DateOpened]],Proc[[#This Row],[DateClosed]]))-1)</f>
        <v>15</v>
      </c>
      <c r="R6711" s="178" t="s">
        <v>489</v>
      </c>
      <c r="S6711" s="183"/>
    </row>
    <row r="6712" spans="1:19" hidden="1">
      <c r="A6712" s="184" t="s">
        <v>9887</v>
      </c>
      <c r="B6712" s="183" t="str">
        <f>IFERROR(VLOOKUP(Proc[[#This Row],[App]],Table2[],3,0),"open")</f>
        <v>ok</v>
      </c>
      <c r="C6712" s="184" t="s">
        <v>369</v>
      </c>
      <c r="D6712" t="s">
        <v>9124</v>
      </c>
      <c r="E6712" t="s">
        <v>9834</v>
      </c>
      <c r="F6712" s="183" t="s">
        <v>9834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9921</v>
      </c>
      <c r="M6712" s="178">
        <v>46065</v>
      </c>
      <c r="N6712" s="178"/>
      <c r="O6712" s="178"/>
      <c r="P6712" s="178" t="str">
        <f ca="1">IF(Proc[[#This Row],[DaysAgeing]]&gt;5,"yep","on track")</f>
        <v>yep</v>
      </c>
      <c r="Q6712" s="3">
        <f ca="1">IF(Proc[[#This Row],[DateClosed]]="",ABS(NETWORKDAYS(Proc[[#This Row],[DateOpened]],TODAY()))-1,ABS(NETWORKDAYS(Proc[[#This Row],[DateOpened]],Proc[[#This Row],[DateClosed]]))-1)</f>
        <v>15</v>
      </c>
      <c r="R6712" s="178" t="s">
        <v>489</v>
      </c>
      <c r="S6712" s="183"/>
    </row>
    <row r="6713" spans="1:19" hidden="1">
      <c r="A6713" s="184" t="s">
        <v>9887</v>
      </c>
      <c r="B6713" s="183" t="str">
        <f>IFERROR(VLOOKUP(Proc[[#This Row],[App]],Table2[],3,0),"open")</f>
        <v>ok</v>
      </c>
      <c r="C6713" s="184" t="s">
        <v>369</v>
      </c>
      <c r="D6713" t="s">
        <v>9125</v>
      </c>
      <c r="E6713" t="s">
        <v>9834</v>
      </c>
      <c r="F6713" s="183" t="s">
        <v>9834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9921</v>
      </c>
      <c r="M6713" s="178">
        <v>46065</v>
      </c>
      <c r="N6713" s="178"/>
      <c r="O6713" s="178"/>
      <c r="P6713" s="178" t="str">
        <f ca="1">IF(Proc[[#This Row],[DaysAgeing]]&gt;5,"yep","on track")</f>
        <v>yep</v>
      </c>
      <c r="Q6713" s="3">
        <f ca="1">IF(Proc[[#This Row],[DateClosed]]="",ABS(NETWORKDAYS(Proc[[#This Row],[DateOpened]],TODAY()))-1,ABS(NETWORKDAYS(Proc[[#This Row],[DateOpened]],Proc[[#This Row],[DateClosed]]))-1)</f>
        <v>15</v>
      </c>
      <c r="R6713" s="178" t="s">
        <v>489</v>
      </c>
      <c r="S6713" s="183"/>
    </row>
    <row r="6714" spans="1:19" hidden="1">
      <c r="A6714" s="184" t="s">
        <v>9887</v>
      </c>
      <c r="B6714" s="183" t="str">
        <f>IFERROR(VLOOKUP(Proc[[#This Row],[App]],Table2[],3,0),"open")</f>
        <v>ok</v>
      </c>
      <c r="C6714" s="184" t="s">
        <v>369</v>
      </c>
      <c r="D6714" t="s">
        <v>9126</v>
      </c>
      <c r="E6714" t="s">
        <v>9834</v>
      </c>
      <c r="F6714" s="183" t="s">
        <v>9834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9921</v>
      </c>
      <c r="M6714" s="178">
        <v>46065</v>
      </c>
      <c r="N6714" s="178"/>
      <c r="O6714" s="178"/>
      <c r="P6714" s="178" t="str">
        <f ca="1">IF(Proc[[#This Row],[DaysAgeing]]&gt;5,"yep","on track")</f>
        <v>yep</v>
      </c>
      <c r="Q6714" s="3">
        <f ca="1">IF(Proc[[#This Row],[DateClosed]]="",ABS(NETWORKDAYS(Proc[[#This Row],[DateOpened]],TODAY()))-1,ABS(NETWORKDAYS(Proc[[#This Row],[DateOpened]],Proc[[#This Row],[DateClosed]]))-1)</f>
        <v>15</v>
      </c>
      <c r="R6714" s="178" t="s">
        <v>489</v>
      </c>
      <c r="S6714" s="183"/>
    </row>
    <row r="6715" spans="1:19" hidden="1">
      <c r="A6715" s="184" t="s">
        <v>9887</v>
      </c>
      <c r="B6715" s="183" t="str">
        <f>IFERROR(VLOOKUP(Proc[[#This Row],[App]],Table2[],3,0),"open")</f>
        <v>ok</v>
      </c>
      <c r="C6715" s="184" t="s">
        <v>369</v>
      </c>
      <c r="D6715" t="s">
        <v>9127</v>
      </c>
      <c r="E6715" t="s">
        <v>9834</v>
      </c>
      <c r="F6715" s="183" t="s">
        <v>9834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9921</v>
      </c>
      <c r="M6715" s="178">
        <v>46065</v>
      </c>
      <c r="N6715" s="178"/>
      <c r="O6715" s="178"/>
      <c r="P6715" s="178" t="str">
        <f ca="1">IF(Proc[[#This Row],[DaysAgeing]]&gt;5,"yep","on track")</f>
        <v>yep</v>
      </c>
      <c r="Q6715" s="3">
        <f ca="1">IF(Proc[[#This Row],[DateClosed]]="",ABS(NETWORKDAYS(Proc[[#This Row],[DateOpened]],TODAY()))-1,ABS(NETWORKDAYS(Proc[[#This Row],[DateOpened]],Proc[[#This Row],[DateClosed]]))-1)</f>
        <v>15</v>
      </c>
      <c r="R6715" s="178" t="s">
        <v>489</v>
      </c>
      <c r="S6715" s="183"/>
    </row>
    <row r="6716" spans="1:19" hidden="1">
      <c r="A6716" s="184" t="s">
        <v>9887</v>
      </c>
      <c r="B6716" s="183" t="str">
        <f>IFERROR(VLOOKUP(Proc[[#This Row],[App]],Table2[],3,0),"open")</f>
        <v>ok</v>
      </c>
      <c r="C6716" s="184" t="s">
        <v>369</v>
      </c>
      <c r="D6716" t="s">
        <v>9128</v>
      </c>
      <c r="E6716" t="s">
        <v>9834</v>
      </c>
      <c r="F6716" s="183" t="s">
        <v>9834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9921</v>
      </c>
      <c r="M6716" s="178">
        <v>46065</v>
      </c>
      <c r="N6716" s="178"/>
      <c r="O6716" s="178"/>
      <c r="P6716" s="178" t="str">
        <f ca="1">IF(Proc[[#This Row],[DaysAgeing]]&gt;5,"yep","on track")</f>
        <v>yep</v>
      </c>
      <c r="Q6716" s="3">
        <f ca="1">IF(Proc[[#This Row],[DateClosed]]="",ABS(NETWORKDAYS(Proc[[#This Row],[DateOpened]],TODAY()))-1,ABS(NETWORKDAYS(Proc[[#This Row],[DateOpened]],Proc[[#This Row],[DateClosed]]))-1)</f>
        <v>15</v>
      </c>
      <c r="R6716" s="178" t="s">
        <v>489</v>
      </c>
      <c r="S6716" s="183"/>
    </row>
    <row r="6717" spans="1:19" hidden="1">
      <c r="A6717" s="184" t="s">
        <v>9887</v>
      </c>
      <c r="B6717" s="183" t="str">
        <f>IFERROR(VLOOKUP(Proc[[#This Row],[App]],Table2[],3,0),"open")</f>
        <v>ok</v>
      </c>
      <c r="C6717" s="184" t="s">
        <v>369</v>
      </c>
      <c r="D6717" t="s">
        <v>9129</v>
      </c>
      <c r="E6717" t="s">
        <v>9834</v>
      </c>
      <c r="F6717" s="183" t="s">
        <v>9834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9921</v>
      </c>
      <c r="M6717" s="178">
        <v>46065</v>
      </c>
      <c r="N6717" s="178"/>
      <c r="O6717" s="178"/>
      <c r="P6717" s="178" t="str">
        <f ca="1">IF(Proc[[#This Row],[DaysAgeing]]&gt;5,"yep","on track")</f>
        <v>yep</v>
      </c>
      <c r="Q6717" s="3">
        <f ca="1">IF(Proc[[#This Row],[DateClosed]]="",ABS(NETWORKDAYS(Proc[[#This Row],[DateOpened]],TODAY()))-1,ABS(NETWORKDAYS(Proc[[#This Row],[DateOpened]],Proc[[#This Row],[DateClosed]]))-1)</f>
        <v>15</v>
      </c>
      <c r="R6717" s="178" t="s">
        <v>489</v>
      </c>
      <c r="S6717" s="183"/>
    </row>
    <row r="6718" spans="1:19" hidden="1">
      <c r="A6718" s="184" t="s">
        <v>9887</v>
      </c>
      <c r="B6718" s="183" t="str">
        <f>IFERROR(VLOOKUP(Proc[[#This Row],[App]],Table2[],3,0),"open")</f>
        <v>ok</v>
      </c>
      <c r="C6718" s="184" t="s">
        <v>369</v>
      </c>
      <c r="D6718" t="s">
        <v>9130</v>
      </c>
      <c r="E6718" t="s">
        <v>9834</v>
      </c>
      <c r="F6718" s="183" t="s">
        <v>9834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9921</v>
      </c>
      <c r="M6718" s="178">
        <v>46065</v>
      </c>
      <c r="N6718" s="178"/>
      <c r="O6718" s="178"/>
      <c r="P6718" s="178" t="str">
        <f ca="1">IF(Proc[[#This Row],[DaysAgeing]]&gt;5,"yep","on track")</f>
        <v>yep</v>
      </c>
      <c r="Q6718" s="3">
        <f ca="1">IF(Proc[[#This Row],[DateClosed]]="",ABS(NETWORKDAYS(Proc[[#This Row],[DateOpened]],TODAY()))-1,ABS(NETWORKDAYS(Proc[[#This Row],[DateOpened]],Proc[[#This Row],[DateClosed]]))-1)</f>
        <v>15</v>
      </c>
      <c r="R6718" s="178" t="s">
        <v>489</v>
      </c>
      <c r="S6718" s="183"/>
    </row>
    <row r="6719" spans="1:19" hidden="1">
      <c r="A6719" s="184" t="s">
        <v>9887</v>
      </c>
      <c r="B6719" s="183" t="str">
        <f>IFERROR(VLOOKUP(Proc[[#This Row],[App]],Table2[],3,0),"open")</f>
        <v>ok</v>
      </c>
      <c r="C6719" s="184" t="s">
        <v>369</v>
      </c>
      <c r="D6719" t="s">
        <v>9131</v>
      </c>
      <c r="E6719" t="s">
        <v>9834</v>
      </c>
      <c r="F6719" s="183" t="s">
        <v>9834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9921</v>
      </c>
      <c r="M6719" s="178">
        <v>46065</v>
      </c>
      <c r="N6719" s="178"/>
      <c r="O6719" s="178"/>
      <c r="P6719" s="178" t="str">
        <f ca="1">IF(Proc[[#This Row],[DaysAgeing]]&gt;5,"yep","on track")</f>
        <v>yep</v>
      </c>
      <c r="Q6719" s="3">
        <f ca="1">IF(Proc[[#This Row],[DateClosed]]="",ABS(NETWORKDAYS(Proc[[#This Row],[DateOpened]],TODAY()))-1,ABS(NETWORKDAYS(Proc[[#This Row],[DateOpened]],Proc[[#This Row],[DateClosed]]))-1)</f>
        <v>15</v>
      </c>
      <c r="R6719" s="178" t="s">
        <v>489</v>
      </c>
      <c r="S6719" s="183"/>
    </row>
    <row r="6720" spans="1:19" hidden="1">
      <c r="A6720" s="184" t="s">
        <v>9887</v>
      </c>
      <c r="B6720" s="183" t="str">
        <f>IFERROR(VLOOKUP(Proc[[#This Row],[App]],Table2[],3,0),"open")</f>
        <v>ok</v>
      </c>
      <c r="C6720" s="184" t="s">
        <v>369</v>
      </c>
      <c r="D6720" t="s">
        <v>9132</v>
      </c>
      <c r="E6720" t="s">
        <v>8861</v>
      </c>
      <c r="F6720" s="183" t="s">
        <v>8861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9921</v>
      </c>
      <c r="M6720" s="178">
        <v>46065</v>
      </c>
      <c r="N6720" s="178"/>
      <c r="O6720" s="178"/>
      <c r="P6720" s="178" t="str">
        <f ca="1">IF(Proc[[#This Row],[DaysAgeing]]&gt;5,"yep","on track")</f>
        <v>yep</v>
      </c>
      <c r="Q6720" s="3">
        <f ca="1">IF(Proc[[#This Row],[DateClosed]]="",ABS(NETWORKDAYS(Proc[[#This Row],[DateOpened]],TODAY()))-1,ABS(NETWORKDAYS(Proc[[#This Row],[DateOpened]],Proc[[#This Row],[DateClosed]]))-1)</f>
        <v>15</v>
      </c>
      <c r="R6720" s="178" t="s">
        <v>489</v>
      </c>
      <c r="S6720" s="183"/>
    </row>
    <row r="6721" spans="1:19" hidden="1">
      <c r="A6721" s="184" t="s">
        <v>9887</v>
      </c>
      <c r="B6721" s="183" t="str">
        <f>IFERROR(VLOOKUP(Proc[[#This Row],[App]],Table2[],3,0),"open")</f>
        <v>ok</v>
      </c>
      <c r="C6721" s="184" t="s">
        <v>369</v>
      </c>
      <c r="D6721" t="s">
        <v>9133</v>
      </c>
      <c r="E6721" t="s">
        <v>9826</v>
      </c>
      <c r="F6721" s="183" t="s">
        <v>9826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9921</v>
      </c>
      <c r="M6721" s="178">
        <v>46065</v>
      </c>
      <c r="N6721" s="178"/>
      <c r="O6721" s="178"/>
      <c r="P6721" s="178" t="str">
        <f ca="1">IF(Proc[[#This Row],[DaysAgeing]]&gt;5,"yep","on track")</f>
        <v>yep</v>
      </c>
      <c r="Q6721" s="3">
        <f ca="1">IF(Proc[[#This Row],[DateClosed]]="",ABS(NETWORKDAYS(Proc[[#This Row],[DateOpened]],TODAY()))-1,ABS(NETWORKDAYS(Proc[[#This Row],[DateOpened]],Proc[[#This Row],[DateClosed]]))-1)</f>
        <v>15</v>
      </c>
      <c r="R6721" s="178" t="s">
        <v>489</v>
      </c>
      <c r="S6721" s="183"/>
    </row>
    <row r="6722" spans="1:19" hidden="1">
      <c r="A6722" s="184" t="s">
        <v>9887</v>
      </c>
      <c r="B6722" s="183" t="str">
        <f>IFERROR(VLOOKUP(Proc[[#This Row],[App]],Table2[],3,0),"open")</f>
        <v>ok</v>
      </c>
      <c r="C6722" s="184" t="s">
        <v>369</v>
      </c>
      <c r="D6722" t="s">
        <v>9134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9921</v>
      </c>
      <c r="M6722" s="178">
        <v>46065</v>
      </c>
      <c r="N6722" s="178"/>
      <c r="O6722" s="178"/>
      <c r="P6722" s="178" t="str">
        <f ca="1">IF(Proc[[#This Row],[DaysAgeing]]&gt;5,"yep","on track")</f>
        <v>yep</v>
      </c>
      <c r="Q6722" s="3">
        <f ca="1">IF(Proc[[#This Row],[DateClosed]]="",ABS(NETWORKDAYS(Proc[[#This Row],[DateOpened]],TODAY()))-1,ABS(NETWORKDAYS(Proc[[#This Row],[DateOpened]],Proc[[#This Row],[DateClosed]]))-1)</f>
        <v>15</v>
      </c>
      <c r="R6722" s="178" t="s">
        <v>489</v>
      </c>
      <c r="S6722" s="183"/>
    </row>
    <row r="6723" spans="1:19" hidden="1">
      <c r="A6723" s="184" t="s">
        <v>9887</v>
      </c>
      <c r="B6723" s="183" t="str">
        <f>IFERROR(VLOOKUP(Proc[[#This Row],[App]],Table2[],3,0),"open")</f>
        <v>ok</v>
      </c>
      <c r="C6723" s="184" t="s">
        <v>369</v>
      </c>
      <c r="D6723" t="s">
        <v>9135</v>
      </c>
      <c r="E6723" t="s">
        <v>9826</v>
      </c>
      <c r="F6723" s="183" t="s">
        <v>9826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9921</v>
      </c>
      <c r="M6723" s="178">
        <v>46065</v>
      </c>
      <c r="N6723" s="178"/>
      <c r="O6723" s="178"/>
      <c r="P6723" s="178" t="str">
        <f ca="1">IF(Proc[[#This Row],[DaysAgeing]]&gt;5,"yep","on track")</f>
        <v>yep</v>
      </c>
      <c r="Q6723" s="3">
        <f ca="1">IF(Proc[[#This Row],[DateClosed]]="",ABS(NETWORKDAYS(Proc[[#This Row],[DateOpened]],TODAY()))-1,ABS(NETWORKDAYS(Proc[[#This Row],[DateOpened]],Proc[[#This Row],[DateClosed]]))-1)</f>
        <v>15</v>
      </c>
      <c r="R6723" s="178" t="s">
        <v>489</v>
      </c>
      <c r="S6723" s="183"/>
    </row>
    <row r="6724" spans="1:19" hidden="1">
      <c r="A6724" s="184" t="s">
        <v>9887</v>
      </c>
      <c r="B6724" s="183" t="str">
        <f>IFERROR(VLOOKUP(Proc[[#This Row],[App]],Table2[],3,0),"open")</f>
        <v>ok</v>
      </c>
      <c r="C6724" s="184" t="s">
        <v>369</v>
      </c>
      <c r="D6724" t="s">
        <v>9136</v>
      </c>
      <c r="E6724" t="s">
        <v>9835</v>
      </c>
      <c r="F6724" s="183" t="s">
        <v>9835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9921</v>
      </c>
      <c r="M6724" s="178">
        <v>46065</v>
      </c>
      <c r="N6724" s="178"/>
      <c r="O6724" s="178"/>
      <c r="P6724" s="178" t="str">
        <f ca="1">IF(Proc[[#This Row],[DaysAgeing]]&gt;5,"yep","on track")</f>
        <v>yep</v>
      </c>
      <c r="Q6724" s="3">
        <f ca="1">IF(Proc[[#This Row],[DateClosed]]="",ABS(NETWORKDAYS(Proc[[#This Row],[DateOpened]],TODAY()))-1,ABS(NETWORKDAYS(Proc[[#This Row],[DateOpened]],Proc[[#This Row],[DateClosed]]))-1)</f>
        <v>15</v>
      </c>
      <c r="R6724" s="178" t="s">
        <v>489</v>
      </c>
      <c r="S6724" s="183"/>
    </row>
    <row r="6725" spans="1:19" hidden="1">
      <c r="A6725" s="184" t="s">
        <v>9887</v>
      </c>
      <c r="B6725" s="183" t="str">
        <f>IFERROR(VLOOKUP(Proc[[#This Row],[App]],Table2[],3,0),"open")</f>
        <v>ok</v>
      </c>
      <c r="C6725" s="184" t="s">
        <v>369</v>
      </c>
      <c r="D6725" t="s">
        <v>9137</v>
      </c>
      <c r="E6725" t="s">
        <v>9835</v>
      </c>
      <c r="F6725" s="183" t="s">
        <v>9835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9921</v>
      </c>
      <c r="M6725" s="178">
        <v>46065</v>
      </c>
      <c r="N6725" s="178"/>
      <c r="O6725" s="178"/>
      <c r="P6725" s="178" t="str">
        <f ca="1">IF(Proc[[#This Row],[DaysAgeing]]&gt;5,"yep","on track")</f>
        <v>yep</v>
      </c>
      <c r="Q6725" s="3">
        <f ca="1">IF(Proc[[#This Row],[DateClosed]]="",ABS(NETWORKDAYS(Proc[[#This Row],[DateOpened]],TODAY()))-1,ABS(NETWORKDAYS(Proc[[#This Row],[DateOpened]],Proc[[#This Row],[DateClosed]]))-1)</f>
        <v>15</v>
      </c>
      <c r="R6725" s="178" t="s">
        <v>489</v>
      </c>
      <c r="S6725" s="183"/>
    </row>
    <row r="6726" spans="1:19" hidden="1">
      <c r="A6726" s="184" t="s">
        <v>9887</v>
      </c>
      <c r="B6726" s="183" t="str">
        <f>IFERROR(VLOOKUP(Proc[[#This Row],[App]],Table2[],3,0),"open")</f>
        <v>ok</v>
      </c>
      <c r="C6726" s="185" t="s">
        <v>369</v>
      </c>
      <c r="D6726" t="s">
        <v>9138</v>
      </c>
      <c r="E6726" t="s">
        <v>9835</v>
      </c>
      <c r="F6726" s="186" t="s">
        <v>9835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1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9921</v>
      </c>
      <c r="M6726" s="178">
        <v>46065</v>
      </c>
      <c r="N6726" s="178"/>
      <c r="O6726" s="178"/>
      <c r="P6726" s="178" t="str">
        <f ca="1">IF(Proc[[#This Row],[DaysAgeing]]&gt;5,"yep","on track")</f>
        <v>yep</v>
      </c>
      <c r="Q6726" s="3">
        <f ca="1">IF(Proc[[#This Row],[DateClosed]]="",ABS(NETWORKDAYS(Proc[[#This Row],[DateOpened]],TODAY()))-1,ABS(NETWORKDAYS(Proc[[#This Row],[DateOpened]],Proc[[#This Row],[DateClosed]]))-1)</f>
        <v>15</v>
      </c>
      <c r="R6726" s="178" t="s">
        <v>489</v>
      </c>
      <c r="S6726" s="183"/>
    </row>
    <row r="6727" spans="1:19" hidden="1">
      <c r="A6727" s="184" t="s">
        <v>9887</v>
      </c>
      <c r="B6727" s="183" t="str">
        <f>IFERROR(VLOOKUP(Proc[[#This Row],[App]],Table2[],3,0),"open")</f>
        <v>ok</v>
      </c>
      <c r="C6727" s="185" t="s">
        <v>369</v>
      </c>
      <c r="D6727" t="s">
        <v>9139</v>
      </c>
      <c r="E6727" t="s">
        <v>9835</v>
      </c>
      <c r="F6727" s="186" t="s">
        <v>9835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1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9921</v>
      </c>
      <c r="M6727" s="178">
        <v>46065</v>
      </c>
      <c r="N6727" s="178"/>
      <c r="O6727" s="178"/>
      <c r="P6727" s="178" t="str">
        <f ca="1">IF(Proc[[#This Row],[DaysAgeing]]&gt;5,"yep","on track")</f>
        <v>yep</v>
      </c>
      <c r="Q6727" s="3">
        <f ca="1">IF(Proc[[#This Row],[DateClosed]]="",ABS(NETWORKDAYS(Proc[[#This Row],[DateOpened]],TODAY()))-1,ABS(NETWORKDAYS(Proc[[#This Row],[DateOpened]],Proc[[#This Row],[DateClosed]]))-1)</f>
        <v>15</v>
      </c>
      <c r="R6727" s="178" t="s">
        <v>489</v>
      </c>
      <c r="S6727" s="183"/>
    </row>
    <row r="6728" spans="1:19" hidden="1">
      <c r="A6728" s="184" t="s">
        <v>9887</v>
      </c>
      <c r="B6728" s="183" t="str">
        <f>IFERROR(VLOOKUP(Proc[[#This Row],[App]],Table2[],3,0),"open")</f>
        <v>ok</v>
      </c>
      <c r="C6728" s="184" t="s">
        <v>369</v>
      </c>
      <c r="D6728" t="s">
        <v>9140</v>
      </c>
      <c r="E6728" t="s">
        <v>9829</v>
      </c>
      <c r="F6728" s="183" t="s">
        <v>9829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9921</v>
      </c>
      <c r="M6728" s="178">
        <v>46065</v>
      </c>
      <c r="N6728" s="178"/>
      <c r="O6728" s="178"/>
      <c r="P6728" s="178" t="str">
        <f ca="1">IF(Proc[[#This Row],[DaysAgeing]]&gt;5,"yep","on track")</f>
        <v>yep</v>
      </c>
      <c r="Q6728" s="3">
        <f ca="1">IF(Proc[[#This Row],[DateClosed]]="",ABS(NETWORKDAYS(Proc[[#This Row],[DateOpened]],TODAY()))-1,ABS(NETWORKDAYS(Proc[[#This Row],[DateOpened]],Proc[[#This Row],[DateClosed]]))-1)</f>
        <v>15</v>
      </c>
      <c r="R6728" s="178" t="s">
        <v>489</v>
      </c>
      <c r="S6728" s="183"/>
    </row>
    <row r="6729" spans="1:19" hidden="1">
      <c r="A6729" s="184" t="s">
        <v>9887</v>
      </c>
      <c r="B6729" s="183" t="str">
        <f>IFERROR(VLOOKUP(Proc[[#This Row],[App]],Table2[],3,0),"open")</f>
        <v>ok</v>
      </c>
      <c r="C6729" s="184" t="s">
        <v>369</v>
      </c>
      <c r="D6729" t="s">
        <v>9141</v>
      </c>
      <c r="E6729" t="s">
        <v>9829</v>
      </c>
      <c r="F6729" s="183" t="s">
        <v>9829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9921</v>
      </c>
      <c r="M6729" s="178">
        <v>46065</v>
      </c>
      <c r="N6729" s="178"/>
      <c r="O6729" s="178"/>
      <c r="P6729" s="178" t="str">
        <f ca="1">IF(Proc[[#This Row],[DaysAgeing]]&gt;5,"yep","on track")</f>
        <v>yep</v>
      </c>
      <c r="Q6729" s="3">
        <f ca="1">IF(Proc[[#This Row],[DateClosed]]="",ABS(NETWORKDAYS(Proc[[#This Row],[DateOpened]],TODAY()))-1,ABS(NETWORKDAYS(Proc[[#This Row],[DateOpened]],Proc[[#This Row],[DateClosed]]))-1)</f>
        <v>15</v>
      </c>
      <c r="R6729" s="178" t="s">
        <v>489</v>
      </c>
      <c r="S6729" s="183"/>
    </row>
    <row r="6730" spans="1:19" hidden="1">
      <c r="A6730" s="184" t="s">
        <v>9887</v>
      </c>
      <c r="B6730" s="183" t="str">
        <f>IFERROR(VLOOKUP(Proc[[#This Row],[App]],Table2[],3,0),"open")</f>
        <v>ok</v>
      </c>
      <c r="C6730" s="184" t="s">
        <v>369</v>
      </c>
      <c r="D6730" t="s">
        <v>9142</v>
      </c>
      <c r="E6730" t="s">
        <v>9826</v>
      </c>
      <c r="F6730" s="183" t="s">
        <v>9826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9921</v>
      </c>
      <c r="M6730" s="178">
        <v>46065</v>
      </c>
      <c r="N6730" s="178"/>
      <c r="O6730" s="178"/>
      <c r="P6730" s="178" t="str">
        <f ca="1">IF(Proc[[#This Row],[DaysAgeing]]&gt;5,"yep","on track")</f>
        <v>yep</v>
      </c>
      <c r="Q6730" s="3">
        <f ca="1">IF(Proc[[#This Row],[DateClosed]]="",ABS(NETWORKDAYS(Proc[[#This Row],[DateOpened]],TODAY()))-1,ABS(NETWORKDAYS(Proc[[#This Row],[DateOpened]],Proc[[#This Row],[DateClosed]]))-1)</f>
        <v>15</v>
      </c>
      <c r="R6730" s="178" t="s">
        <v>489</v>
      </c>
      <c r="S6730" s="183"/>
    </row>
    <row r="6731" spans="1:19" hidden="1">
      <c r="A6731" s="184" t="s">
        <v>9887</v>
      </c>
      <c r="B6731" s="183" t="str">
        <f>IFERROR(VLOOKUP(Proc[[#This Row],[App]],Table2[],3,0),"open")</f>
        <v>ok</v>
      </c>
      <c r="C6731" s="184" t="s">
        <v>369</v>
      </c>
      <c r="D6731" t="s">
        <v>9143</v>
      </c>
      <c r="E6731" t="s">
        <v>9826</v>
      </c>
      <c r="F6731" s="183" t="s">
        <v>9826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9921</v>
      </c>
      <c r="M6731" s="178">
        <v>46065</v>
      </c>
      <c r="N6731" s="178"/>
      <c r="O6731" s="178"/>
      <c r="P6731" s="178" t="str">
        <f ca="1">IF(Proc[[#This Row],[DaysAgeing]]&gt;5,"yep","on track")</f>
        <v>yep</v>
      </c>
      <c r="Q6731" s="3">
        <f ca="1">IF(Proc[[#This Row],[DateClosed]]="",ABS(NETWORKDAYS(Proc[[#This Row],[DateOpened]],TODAY()))-1,ABS(NETWORKDAYS(Proc[[#This Row],[DateOpened]],Proc[[#This Row],[DateClosed]]))-1)</f>
        <v>15</v>
      </c>
      <c r="R6731" s="178" t="s">
        <v>489</v>
      </c>
      <c r="S6731" s="183"/>
    </row>
    <row r="6732" spans="1:19" hidden="1">
      <c r="A6732" s="184" t="s">
        <v>9887</v>
      </c>
      <c r="B6732" s="183" t="str">
        <f>IFERROR(VLOOKUP(Proc[[#This Row],[App]],Table2[],3,0),"open")</f>
        <v>ok</v>
      </c>
      <c r="C6732" s="184" t="s">
        <v>369</v>
      </c>
      <c r="D6732" t="s">
        <v>9144</v>
      </c>
      <c r="E6732" t="s">
        <v>9826</v>
      </c>
      <c r="F6732" s="183" t="s">
        <v>9826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9921</v>
      </c>
      <c r="M6732" s="178">
        <v>46065</v>
      </c>
      <c r="N6732" s="178"/>
      <c r="O6732" s="178"/>
      <c r="P6732" s="178" t="str">
        <f ca="1">IF(Proc[[#This Row],[DaysAgeing]]&gt;5,"yep","on track")</f>
        <v>yep</v>
      </c>
      <c r="Q6732" s="3">
        <f ca="1">IF(Proc[[#This Row],[DateClosed]]="",ABS(NETWORKDAYS(Proc[[#This Row],[DateOpened]],TODAY()))-1,ABS(NETWORKDAYS(Proc[[#This Row],[DateOpened]],Proc[[#This Row],[DateClosed]]))-1)</f>
        <v>15</v>
      </c>
      <c r="R6732" s="178" t="s">
        <v>489</v>
      </c>
      <c r="S6732" s="183"/>
    </row>
    <row r="6733" spans="1:19" hidden="1">
      <c r="A6733" s="184" t="s">
        <v>9887</v>
      </c>
      <c r="B6733" s="183" t="str">
        <f>IFERROR(VLOOKUP(Proc[[#This Row],[App]],Table2[],3,0),"open")</f>
        <v>ok</v>
      </c>
      <c r="C6733" s="184" t="s">
        <v>369</v>
      </c>
      <c r="D6733" t="s">
        <v>9145</v>
      </c>
      <c r="E6733" t="s">
        <v>8861</v>
      </c>
      <c r="F6733" s="183" t="s">
        <v>8861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9921</v>
      </c>
      <c r="M6733" s="178">
        <v>46065</v>
      </c>
      <c r="N6733" s="178"/>
      <c r="O6733" s="178"/>
      <c r="P6733" s="178" t="str">
        <f ca="1">IF(Proc[[#This Row],[DaysAgeing]]&gt;5,"yep","on track")</f>
        <v>yep</v>
      </c>
      <c r="Q6733" s="3">
        <f ca="1">IF(Proc[[#This Row],[DateClosed]]="",ABS(NETWORKDAYS(Proc[[#This Row],[DateOpened]],TODAY()))-1,ABS(NETWORKDAYS(Proc[[#This Row],[DateOpened]],Proc[[#This Row],[DateClosed]]))-1)</f>
        <v>15</v>
      </c>
      <c r="R6733" s="178" t="s">
        <v>489</v>
      </c>
      <c r="S6733" s="183"/>
    </row>
    <row r="6734" spans="1:19" hidden="1">
      <c r="A6734" s="184" t="s">
        <v>9887</v>
      </c>
      <c r="B6734" s="183" t="str">
        <f>IFERROR(VLOOKUP(Proc[[#This Row],[App]],Table2[],3,0),"open")</f>
        <v>ok</v>
      </c>
      <c r="C6734" s="184" t="s">
        <v>369</v>
      </c>
      <c r="D6734" t="s">
        <v>9146</v>
      </c>
      <c r="E6734" t="s">
        <v>8861</v>
      </c>
      <c r="F6734" s="183" t="s">
        <v>8861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9921</v>
      </c>
      <c r="M6734" s="178">
        <v>46065</v>
      </c>
      <c r="N6734" s="178"/>
      <c r="O6734" s="178"/>
      <c r="P6734" s="178" t="str">
        <f ca="1">IF(Proc[[#This Row],[DaysAgeing]]&gt;5,"yep","on track")</f>
        <v>yep</v>
      </c>
      <c r="Q6734" s="3">
        <f ca="1">IF(Proc[[#This Row],[DateClosed]]="",ABS(NETWORKDAYS(Proc[[#This Row],[DateOpened]],TODAY()))-1,ABS(NETWORKDAYS(Proc[[#This Row],[DateOpened]],Proc[[#This Row],[DateClosed]]))-1)</f>
        <v>15</v>
      </c>
      <c r="R6734" s="178" t="s">
        <v>489</v>
      </c>
      <c r="S6734" s="183"/>
    </row>
    <row r="6735" spans="1:19" hidden="1">
      <c r="A6735" s="184" t="s">
        <v>9887</v>
      </c>
      <c r="B6735" s="183" t="str">
        <f>IFERROR(VLOOKUP(Proc[[#This Row],[App]],Table2[],3,0),"open")</f>
        <v>ok</v>
      </c>
      <c r="C6735" s="184" t="s">
        <v>369</v>
      </c>
      <c r="D6735" t="s">
        <v>9147</v>
      </c>
      <c r="E6735" t="s">
        <v>8861</v>
      </c>
      <c r="F6735" s="183" t="s">
        <v>8861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9921</v>
      </c>
      <c r="M6735" s="178">
        <v>46065</v>
      </c>
      <c r="N6735" s="178"/>
      <c r="O6735" s="178"/>
      <c r="P6735" s="178" t="str">
        <f ca="1">IF(Proc[[#This Row],[DaysAgeing]]&gt;5,"yep","on track")</f>
        <v>yep</v>
      </c>
      <c r="Q6735" s="3">
        <f ca="1">IF(Proc[[#This Row],[DateClosed]]="",ABS(NETWORKDAYS(Proc[[#This Row],[DateOpened]],TODAY()))-1,ABS(NETWORKDAYS(Proc[[#This Row],[DateOpened]],Proc[[#This Row],[DateClosed]]))-1)</f>
        <v>15</v>
      </c>
      <c r="R6735" s="178" t="s">
        <v>489</v>
      </c>
      <c r="S6735" s="183"/>
    </row>
    <row r="6736" spans="1:19" hidden="1">
      <c r="A6736" s="184" t="s">
        <v>9887</v>
      </c>
      <c r="B6736" s="183" t="str">
        <f>IFERROR(VLOOKUP(Proc[[#This Row],[App]],Table2[],3,0),"open")</f>
        <v>ok</v>
      </c>
      <c r="C6736" s="184" t="s">
        <v>369</v>
      </c>
      <c r="D6736" t="s">
        <v>9148</v>
      </c>
      <c r="E6736" t="s">
        <v>8861</v>
      </c>
      <c r="F6736" s="183" t="s">
        <v>8861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9921</v>
      </c>
      <c r="M6736" s="178">
        <v>46065</v>
      </c>
      <c r="N6736" s="178"/>
      <c r="O6736" s="178"/>
      <c r="P6736" s="178" t="str">
        <f ca="1">IF(Proc[[#This Row],[DaysAgeing]]&gt;5,"yep","on track")</f>
        <v>yep</v>
      </c>
      <c r="Q6736" s="3">
        <f ca="1">IF(Proc[[#This Row],[DateClosed]]="",ABS(NETWORKDAYS(Proc[[#This Row],[DateOpened]],TODAY()))-1,ABS(NETWORKDAYS(Proc[[#This Row],[DateOpened]],Proc[[#This Row],[DateClosed]]))-1)</f>
        <v>15</v>
      </c>
      <c r="R6736" s="178" t="s">
        <v>489</v>
      </c>
      <c r="S6736" s="183"/>
    </row>
    <row r="6737" spans="1:19" hidden="1">
      <c r="A6737" s="184" t="s">
        <v>9887</v>
      </c>
      <c r="B6737" s="183" t="str">
        <f>IFERROR(VLOOKUP(Proc[[#This Row],[App]],Table2[],3,0),"open")</f>
        <v>ok</v>
      </c>
      <c r="C6737" s="184" t="s">
        <v>369</v>
      </c>
      <c r="D6737" t="s">
        <v>9149</v>
      </c>
      <c r="E6737" t="s">
        <v>8861</v>
      </c>
      <c r="F6737" s="183" t="s">
        <v>8861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9921</v>
      </c>
      <c r="M6737" s="178">
        <v>46065</v>
      </c>
      <c r="N6737" s="178"/>
      <c r="O6737" s="178"/>
      <c r="P6737" s="178" t="str">
        <f ca="1">IF(Proc[[#This Row],[DaysAgeing]]&gt;5,"yep","on track")</f>
        <v>yep</v>
      </c>
      <c r="Q6737" s="3">
        <f ca="1">IF(Proc[[#This Row],[DateClosed]]="",ABS(NETWORKDAYS(Proc[[#This Row],[DateOpened]],TODAY()))-1,ABS(NETWORKDAYS(Proc[[#This Row],[DateOpened]],Proc[[#This Row],[DateClosed]]))-1)</f>
        <v>15</v>
      </c>
      <c r="R6737" s="178" t="s">
        <v>489</v>
      </c>
      <c r="S6737" s="183"/>
    </row>
    <row r="6738" spans="1:19" hidden="1">
      <c r="A6738" s="184" t="s">
        <v>9887</v>
      </c>
      <c r="B6738" s="183" t="str">
        <f>IFERROR(VLOOKUP(Proc[[#This Row],[App]],Table2[],3,0),"open")</f>
        <v>ok</v>
      </c>
      <c r="C6738" s="184" t="s">
        <v>369</v>
      </c>
      <c r="D6738" t="s">
        <v>9150</v>
      </c>
      <c r="E6738" t="s">
        <v>8861</v>
      </c>
      <c r="F6738" s="183" t="s">
        <v>8861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9921</v>
      </c>
      <c r="M6738" s="178">
        <v>46065</v>
      </c>
      <c r="N6738" s="178"/>
      <c r="O6738" s="178"/>
      <c r="P6738" s="178" t="str">
        <f ca="1">IF(Proc[[#This Row],[DaysAgeing]]&gt;5,"yep","on track")</f>
        <v>yep</v>
      </c>
      <c r="Q6738" s="3">
        <f ca="1">IF(Proc[[#This Row],[DateClosed]]="",ABS(NETWORKDAYS(Proc[[#This Row],[DateOpened]],TODAY()))-1,ABS(NETWORKDAYS(Proc[[#This Row],[DateOpened]],Proc[[#This Row],[DateClosed]]))-1)</f>
        <v>15</v>
      </c>
      <c r="R6738" s="178" t="s">
        <v>489</v>
      </c>
      <c r="S6738" s="183"/>
    </row>
    <row r="6739" spans="1:19" hidden="1">
      <c r="A6739" s="184" t="s">
        <v>9887</v>
      </c>
      <c r="B6739" s="183" t="str">
        <f>IFERROR(VLOOKUP(Proc[[#This Row],[App]],Table2[],3,0),"open")</f>
        <v>ok</v>
      </c>
      <c r="C6739" s="184" t="s">
        <v>369</v>
      </c>
      <c r="D6739" t="s">
        <v>9151</v>
      </c>
      <c r="E6739" t="s">
        <v>8861</v>
      </c>
      <c r="F6739" s="183" t="s">
        <v>8861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9921</v>
      </c>
      <c r="M6739" s="178">
        <v>46065</v>
      </c>
      <c r="N6739" s="178"/>
      <c r="O6739" s="178"/>
      <c r="P6739" s="178" t="str">
        <f ca="1">IF(Proc[[#This Row],[DaysAgeing]]&gt;5,"yep","on track")</f>
        <v>yep</v>
      </c>
      <c r="Q6739" s="3">
        <f ca="1">IF(Proc[[#This Row],[DateClosed]]="",ABS(NETWORKDAYS(Proc[[#This Row],[DateOpened]],TODAY()))-1,ABS(NETWORKDAYS(Proc[[#This Row],[DateOpened]],Proc[[#This Row],[DateClosed]]))-1)</f>
        <v>15</v>
      </c>
      <c r="R6739" s="178" t="s">
        <v>489</v>
      </c>
      <c r="S6739" s="183"/>
    </row>
    <row r="6740" spans="1:19" hidden="1">
      <c r="A6740" s="184" t="s">
        <v>9887</v>
      </c>
      <c r="B6740" s="183" t="str">
        <f>IFERROR(VLOOKUP(Proc[[#This Row],[App]],Table2[],3,0),"open")</f>
        <v>ok</v>
      </c>
      <c r="C6740" s="184" t="s">
        <v>369</v>
      </c>
      <c r="D6740" t="s">
        <v>9152</v>
      </c>
      <c r="E6740" t="s">
        <v>8861</v>
      </c>
      <c r="F6740" s="183" t="s">
        <v>8861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9921</v>
      </c>
      <c r="M6740" s="178">
        <v>46065</v>
      </c>
      <c r="N6740" s="178"/>
      <c r="O6740" s="178"/>
      <c r="P6740" s="178" t="str">
        <f ca="1">IF(Proc[[#This Row],[DaysAgeing]]&gt;5,"yep","on track")</f>
        <v>yep</v>
      </c>
      <c r="Q6740" s="3">
        <f ca="1">IF(Proc[[#This Row],[DateClosed]]="",ABS(NETWORKDAYS(Proc[[#This Row],[DateOpened]],TODAY()))-1,ABS(NETWORKDAYS(Proc[[#This Row],[DateOpened]],Proc[[#This Row],[DateClosed]]))-1)</f>
        <v>15</v>
      </c>
      <c r="R6740" s="178" t="s">
        <v>489</v>
      </c>
      <c r="S6740" s="183"/>
    </row>
    <row r="6741" spans="1:19" hidden="1">
      <c r="A6741" s="184" t="s">
        <v>9887</v>
      </c>
      <c r="B6741" s="183" t="str">
        <f>IFERROR(VLOOKUP(Proc[[#This Row],[App]],Table2[],3,0),"open")</f>
        <v>ok</v>
      </c>
      <c r="C6741" s="184" t="s">
        <v>369</v>
      </c>
      <c r="D6741" t="s">
        <v>9153</v>
      </c>
      <c r="E6741" t="s">
        <v>8861</v>
      </c>
      <c r="F6741" s="183" t="s">
        <v>8861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9921</v>
      </c>
      <c r="M6741" s="178">
        <v>46065</v>
      </c>
      <c r="N6741" s="178"/>
      <c r="O6741" s="178"/>
      <c r="P6741" s="178" t="str">
        <f ca="1">IF(Proc[[#This Row],[DaysAgeing]]&gt;5,"yep","on track")</f>
        <v>yep</v>
      </c>
      <c r="Q6741" s="3">
        <f ca="1">IF(Proc[[#This Row],[DateClosed]]="",ABS(NETWORKDAYS(Proc[[#This Row],[DateOpened]],TODAY()))-1,ABS(NETWORKDAYS(Proc[[#This Row],[DateOpened]],Proc[[#This Row],[DateClosed]]))-1)</f>
        <v>15</v>
      </c>
      <c r="R6741" s="178" t="s">
        <v>489</v>
      </c>
      <c r="S6741" s="183"/>
    </row>
    <row r="6742" spans="1:19" hidden="1">
      <c r="A6742" s="184" t="s">
        <v>9887</v>
      </c>
      <c r="B6742" s="183" t="str">
        <f>IFERROR(VLOOKUP(Proc[[#This Row],[App]],Table2[],3,0),"open")</f>
        <v>ok</v>
      </c>
      <c r="C6742" s="184" t="s">
        <v>369</v>
      </c>
      <c r="D6742" t="s">
        <v>9154</v>
      </c>
      <c r="E6742" t="s">
        <v>9832</v>
      </c>
      <c r="F6742" s="183" t="s">
        <v>9832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9921</v>
      </c>
      <c r="M6742" s="178">
        <v>46065</v>
      </c>
      <c r="N6742" s="178"/>
      <c r="O6742" s="178"/>
      <c r="P6742" s="178" t="str">
        <f ca="1">IF(Proc[[#This Row],[DaysAgeing]]&gt;5,"yep","on track")</f>
        <v>yep</v>
      </c>
      <c r="Q6742" s="3">
        <f ca="1">IF(Proc[[#This Row],[DateClosed]]="",ABS(NETWORKDAYS(Proc[[#This Row],[DateOpened]],TODAY()))-1,ABS(NETWORKDAYS(Proc[[#This Row],[DateOpened]],Proc[[#This Row],[DateClosed]]))-1)</f>
        <v>15</v>
      </c>
      <c r="R6742" s="178" t="s">
        <v>489</v>
      </c>
      <c r="S6742" s="183"/>
    </row>
    <row r="6743" spans="1:19" hidden="1">
      <c r="A6743" s="184" t="s">
        <v>9887</v>
      </c>
      <c r="B6743" s="183" t="str">
        <f>IFERROR(VLOOKUP(Proc[[#This Row],[App]],Table2[],3,0),"open")</f>
        <v>ok</v>
      </c>
      <c r="C6743" s="184" t="s">
        <v>369</v>
      </c>
      <c r="D6743" t="s">
        <v>9155</v>
      </c>
      <c r="E6743" t="s">
        <v>9836</v>
      </c>
      <c r="F6743" s="183" t="s">
        <v>9836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9921</v>
      </c>
      <c r="M6743" s="178">
        <v>46065</v>
      </c>
      <c r="N6743" s="178"/>
      <c r="O6743" s="178"/>
      <c r="P6743" s="178" t="str">
        <f ca="1">IF(Proc[[#This Row],[DaysAgeing]]&gt;5,"yep","on track")</f>
        <v>yep</v>
      </c>
      <c r="Q6743" s="3">
        <f ca="1">IF(Proc[[#This Row],[DateClosed]]="",ABS(NETWORKDAYS(Proc[[#This Row],[DateOpened]],TODAY()))-1,ABS(NETWORKDAYS(Proc[[#This Row],[DateOpened]],Proc[[#This Row],[DateClosed]]))-1)</f>
        <v>15</v>
      </c>
      <c r="R6743" s="178" t="s">
        <v>489</v>
      </c>
      <c r="S6743" s="183"/>
    </row>
    <row r="6744" spans="1:19" hidden="1">
      <c r="A6744" s="184" t="s">
        <v>9887</v>
      </c>
      <c r="B6744" s="183" t="str">
        <f>IFERROR(VLOOKUP(Proc[[#This Row],[App]],Table2[],3,0),"open")</f>
        <v>ok</v>
      </c>
      <c r="C6744" s="184" t="s">
        <v>369</v>
      </c>
      <c r="D6744" t="s">
        <v>9156</v>
      </c>
      <c r="E6744" t="s">
        <v>9836</v>
      </c>
      <c r="F6744" s="183" t="s">
        <v>9836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9921</v>
      </c>
      <c r="M6744" s="178">
        <v>46065</v>
      </c>
      <c r="N6744" s="178"/>
      <c r="O6744" s="178"/>
      <c r="P6744" s="178" t="str">
        <f ca="1">IF(Proc[[#This Row],[DaysAgeing]]&gt;5,"yep","on track")</f>
        <v>yep</v>
      </c>
      <c r="Q6744" s="3">
        <f ca="1">IF(Proc[[#This Row],[DateClosed]]="",ABS(NETWORKDAYS(Proc[[#This Row],[DateOpened]],TODAY()))-1,ABS(NETWORKDAYS(Proc[[#This Row],[DateOpened]],Proc[[#This Row],[DateClosed]]))-1)</f>
        <v>15</v>
      </c>
      <c r="R6744" s="178" t="s">
        <v>489</v>
      </c>
      <c r="S6744" s="183"/>
    </row>
    <row r="6745" spans="1:19" hidden="1">
      <c r="A6745" s="184" t="s">
        <v>9887</v>
      </c>
      <c r="B6745" s="183" t="str">
        <f>IFERROR(VLOOKUP(Proc[[#This Row],[App]],Table2[],3,0),"open")</f>
        <v>ok</v>
      </c>
      <c r="C6745" s="184" t="s">
        <v>369</v>
      </c>
      <c r="D6745" t="s">
        <v>9157</v>
      </c>
      <c r="E6745" t="s">
        <v>9837</v>
      </c>
      <c r="F6745" s="183" t="s">
        <v>9837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9921</v>
      </c>
      <c r="M6745" s="178">
        <v>46065</v>
      </c>
      <c r="N6745" s="178"/>
      <c r="O6745" s="178"/>
      <c r="P6745" s="178" t="str">
        <f ca="1">IF(Proc[[#This Row],[DaysAgeing]]&gt;5,"yep","on track")</f>
        <v>yep</v>
      </c>
      <c r="Q6745" s="3">
        <f ca="1">IF(Proc[[#This Row],[DateClosed]]="",ABS(NETWORKDAYS(Proc[[#This Row],[DateOpened]],TODAY()))-1,ABS(NETWORKDAYS(Proc[[#This Row],[DateOpened]],Proc[[#This Row],[DateClosed]]))-1)</f>
        <v>15</v>
      </c>
      <c r="R6745" s="178" t="s">
        <v>489</v>
      </c>
      <c r="S6745" s="183"/>
    </row>
    <row r="6746" spans="1:19" hidden="1">
      <c r="A6746" s="184" t="s">
        <v>9887</v>
      </c>
      <c r="B6746" s="183" t="str">
        <f>IFERROR(VLOOKUP(Proc[[#This Row],[App]],Table2[],3,0),"open")</f>
        <v>ok</v>
      </c>
      <c r="C6746" s="185" t="s">
        <v>369</v>
      </c>
      <c r="D6746" t="s">
        <v>9158</v>
      </c>
      <c r="E6746" t="s">
        <v>9826</v>
      </c>
      <c r="F6746" s="186" t="s">
        <v>9826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1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9921</v>
      </c>
      <c r="M6746" s="178">
        <v>46065</v>
      </c>
      <c r="N6746" s="178"/>
      <c r="O6746" s="178"/>
      <c r="P6746" s="178" t="str">
        <f ca="1">IF(Proc[[#This Row],[DaysAgeing]]&gt;5,"yep","on track")</f>
        <v>yep</v>
      </c>
      <c r="Q6746" s="3">
        <f ca="1">IF(Proc[[#This Row],[DateClosed]]="",ABS(NETWORKDAYS(Proc[[#This Row],[DateOpened]],TODAY()))-1,ABS(NETWORKDAYS(Proc[[#This Row],[DateOpened]],Proc[[#This Row],[DateClosed]]))-1)</f>
        <v>15</v>
      </c>
      <c r="R6746" s="178" t="s">
        <v>489</v>
      </c>
      <c r="S6746" s="183"/>
    </row>
    <row r="6747" spans="1:19" hidden="1">
      <c r="A6747" s="184" t="s">
        <v>9887</v>
      </c>
      <c r="B6747" s="183" t="str">
        <f>IFERROR(VLOOKUP(Proc[[#This Row],[App]],Table2[],3,0),"open")</f>
        <v>ok</v>
      </c>
      <c r="C6747" s="185" t="s">
        <v>369</v>
      </c>
      <c r="D6747" t="s">
        <v>9159</v>
      </c>
      <c r="E6747" t="s">
        <v>9829</v>
      </c>
      <c r="F6747" s="186" t="s">
        <v>9829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1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9921</v>
      </c>
      <c r="M6747" s="178">
        <v>46065</v>
      </c>
      <c r="N6747" s="178"/>
      <c r="O6747" s="178"/>
      <c r="P6747" s="178" t="str">
        <f ca="1">IF(Proc[[#This Row],[DaysAgeing]]&gt;5,"yep","on track")</f>
        <v>yep</v>
      </c>
      <c r="Q6747" s="3">
        <f ca="1">IF(Proc[[#This Row],[DateClosed]]="",ABS(NETWORKDAYS(Proc[[#This Row],[DateOpened]],TODAY()))-1,ABS(NETWORKDAYS(Proc[[#This Row],[DateOpened]],Proc[[#This Row],[DateClosed]]))-1)</f>
        <v>15</v>
      </c>
      <c r="R6747" s="178" t="s">
        <v>489</v>
      </c>
      <c r="S6747" s="183"/>
    </row>
    <row r="6748" spans="1:19" hidden="1">
      <c r="A6748" s="184" t="s">
        <v>9887</v>
      </c>
      <c r="B6748" s="183" t="str">
        <f>IFERROR(VLOOKUP(Proc[[#This Row],[App]],Table2[],3,0),"open")</f>
        <v>ok</v>
      </c>
      <c r="C6748" s="184" t="s">
        <v>369</v>
      </c>
      <c r="D6748" t="s">
        <v>9160</v>
      </c>
      <c r="E6748" t="s">
        <v>9829</v>
      </c>
      <c r="F6748" s="183" t="s">
        <v>9829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9921</v>
      </c>
      <c r="M6748" s="178">
        <v>46065</v>
      </c>
      <c r="N6748" s="178"/>
      <c r="O6748" s="178"/>
      <c r="P6748" s="178" t="str">
        <f ca="1">IF(Proc[[#This Row],[DaysAgeing]]&gt;5,"yep","on track")</f>
        <v>yep</v>
      </c>
      <c r="Q6748" s="3">
        <f ca="1">IF(Proc[[#This Row],[DateClosed]]="",ABS(NETWORKDAYS(Proc[[#This Row],[DateOpened]],TODAY()))-1,ABS(NETWORKDAYS(Proc[[#This Row],[DateOpened]],Proc[[#This Row],[DateClosed]]))-1)</f>
        <v>15</v>
      </c>
      <c r="R6748" s="178" t="s">
        <v>489</v>
      </c>
      <c r="S6748" s="183"/>
    </row>
    <row r="6749" spans="1:19" hidden="1">
      <c r="A6749" s="184" t="s">
        <v>9887</v>
      </c>
      <c r="B6749" s="183" t="str">
        <f>IFERROR(VLOOKUP(Proc[[#This Row],[App]],Table2[],3,0),"open")</f>
        <v>ok</v>
      </c>
      <c r="C6749" s="185" t="s">
        <v>369</v>
      </c>
      <c r="D6749" t="s">
        <v>9161</v>
      </c>
      <c r="E6749" t="s">
        <v>9829</v>
      </c>
      <c r="F6749" s="186" t="s">
        <v>9829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1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9921</v>
      </c>
      <c r="M6749" s="178">
        <v>46065</v>
      </c>
      <c r="N6749" s="178"/>
      <c r="O6749" s="178"/>
      <c r="P6749" s="178" t="str">
        <f ca="1">IF(Proc[[#This Row],[DaysAgeing]]&gt;5,"yep","on track")</f>
        <v>yep</v>
      </c>
      <c r="Q6749" s="3">
        <f ca="1">IF(Proc[[#This Row],[DateClosed]]="",ABS(NETWORKDAYS(Proc[[#This Row],[DateOpened]],TODAY()))-1,ABS(NETWORKDAYS(Proc[[#This Row],[DateOpened]],Proc[[#This Row],[DateClosed]]))-1)</f>
        <v>15</v>
      </c>
      <c r="R6749" s="178" t="s">
        <v>489</v>
      </c>
      <c r="S6749" s="183"/>
    </row>
    <row r="6750" spans="1:19" hidden="1">
      <c r="A6750" s="184" t="s">
        <v>9887</v>
      </c>
      <c r="B6750" s="183" t="str">
        <f>IFERROR(VLOOKUP(Proc[[#This Row],[App]],Table2[],3,0),"open")</f>
        <v>ok</v>
      </c>
      <c r="C6750" s="185" t="s">
        <v>369</v>
      </c>
      <c r="D6750" t="s">
        <v>9162</v>
      </c>
      <c r="E6750" t="s">
        <v>9826</v>
      </c>
      <c r="F6750" s="186" t="s">
        <v>9826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1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9921</v>
      </c>
      <c r="M6750" s="178">
        <v>46065</v>
      </c>
      <c r="N6750" s="178"/>
      <c r="O6750" s="178"/>
      <c r="P6750" s="178" t="str">
        <f ca="1">IF(Proc[[#This Row],[DaysAgeing]]&gt;5,"yep","on track")</f>
        <v>yep</v>
      </c>
      <c r="Q6750" s="3">
        <f ca="1">IF(Proc[[#This Row],[DateClosed]]="",ABS(NETWORKDAYS(Proc[[#This Row],[DateOpened]],TODAY()))-1,ABS(NETWORKDAYS(Proc[[#This Row],[DateOpened]],Proc[[#This Row],[DateClosed]]))-1)</f>
        <v>15</v>
      </c>
      <c r="R6750" s="178" t="s">
        <v>489</v>
      </c>
      <c r="S6750" s="183"/>
    </row>
    <row r="6751" spans="1:19" hidden="1">
      <c r="A6751" s="184" t="s">
        <v>9887</v>
      </c>
      <c r="B6751" s="183" t="str">
        <f>IFERROR(VLOOKUP(Proc[[#This Row],[App]],Table2[],3,0),"open")</f>
        <v>ok</v>
      </c>
      <c r="C6751" s="185" t="s">
        <v>369</v>
      </c>
      <c r="D6751" t="s">
        <v>9163</v>
      </c>
      <c r="E6751" t="s">
        <v>9829</v>
      </c>
      <c r="F6751" s="186" t="s">
        <v>9829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1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9921</v>
      </c>
      <c r="M6751" s="178">
        <v>46065</v>
      </c>
      <c r="N6751" s="178"/>
      <c r="O6751" s="178"/>
      <c r="P6751" s="178" t="str">
        <f ca="1">IF(Proc[[#This Row],[DaysAgeing]]&gt;5,"yep","on track")</f>
        <v>yep</v>
      </c>
      <c r="Q6751" s="3">
        <f ca="1">IF(Proc[[#This Row],[DateClosed]]="",ABS(NETWORKDAYS(Proc[[#This Row],[DateOpened]],TODAY()))-1,ABS(NETWORKDAYS(Proc[[#This Row],[DateOpened]],Proc[[#This Row],[DateClosed]]))-1)</f>
        <v>15</v>
      </c>
      <c r="R6751" s="178" t="s">
        <v>489</v>
      </c>
      <c r="S6751" s="183"/>
    </row>
    <row r="6752" spans="1:19" hidden="1">
      <c r="A6752" s="184" t="s">
        <v>9887</v>
      </c>
      <c r="B6752" s="183" t="str">
        <f>IFERROR(VLOOKUP(Proc[[#This Row],[App]],Table2[],3,0),"open")</f>
        <v>ok</v>
      </c>
      <c r="C6752" s="184" t="s">
        <v>369</v>
      </c>
      <c r="D6752" t="s">
        <v>9164</v>
      </c>
      <c r="E6752" t="s">
        <v>9826</v>
      </c>
      <c r="F6752" s="183" t="s">
        <v>9826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9921</v>
      </c>
      <c r="M6752" s="178">
        <v>46065</v>
      </c>
      <c r="N6752" s="178"/>
      <c r="O6752" s="178"/>
      <c r="P6752" s="178" t="str">
        <f ca="1">IF(Proc[[#This Row],[DaysAgeing]]&gt;5,"yep","on track")</f>
        <v>yep</v>
      </c>
      <c r="Q6752" s="3">
        <f ca="1">IF(Proc[[#This Row],[DateClosed]]="",ABS(NETWORKDAYS(Proc[[#This Row],[DateOpened]],TODAY()))-1,ABS(NETWORKDAYS(Proc[[#This Row],[DateOpened]],Proc[[#This Row],[DateClosed]]))-1)</f>
        <v>15</v>
      </c>
      <c r="R6752" s="178" t="s">
        <v>489</v>
      </c>
      <c r="S6752" s="183"/>
    </row>
    <row r="6753" spans="1:19" hidden="1">
      <c r="A6753" s="184" t="s">
        <v>9887</v>
      </c>
      <c r="B6753" s="183" t="str">
        <f>IFERROR(VLOOKUP(Proc[[#This Row],[App]],Table2[],3,0),"open")</f>
        <v>ok</v>
      </c>
      <c r="C6753" s="184" t="s">
        <v>369</v>
      </c>
      <c r="D6753" t="s">
        <v>9165</v>
      </c>
      <c r="E6753" t="s">
        <v>9829</v>
      </c>
      <c r="F6753" s="183" t="s">
        <v>9829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9921</v>
      </c>
      <c r="M6753" s="178">
        <v>46065</v>
      </c>
      <c r="N6753" s="178"/>
      <c r="O6753" s="178"/>
      <c r="P6753" s="178" t="str">
        <f ca="1">IF(Proc[[#This Row],[DaysAgeing]]&gt;5,"yep","on track")</f>
        <v>yep</v>
      </c>
      <c r="Q6753" s="3">
        <f ca="1">IF(Proc[[#This Row],[DateClosed]]="",ABS(NETWORKDAYS(Proc[[#This Row],[DateOpened]],TODAY()))-1,ABS(NETWORKDAYS(Proc[[#This Row],[DateOpened]],Proc[[#This Row],[DateClosed]]))-1)</f>
        <v>15</v>
      </c>
      <c r="R6753" s="178" t="s">
        <v>489</v>
      </c>
      <c r="S6753" s="183"/>
    </row>
    <row r="6754" spans="1:19" hidden="1">
      <c r="A6754" s="184" t="s">
        <v>9887</v>
      </c>
      <c r="B6754" s="183" t="str">
        <f>IFERROR(VLOOKUP(Proc[[#This Row],[App]],Table2[],3,0),"open")</f>
        <v>ok</v>
      </c>
      <c r="C6754" s="184" t="s">
        <v>369</v>
      </c>
      <c r="D6754" t="s">
        <v>9166</v>
      </c>
      <c r="E6754" t="s">
        <v>9829</v>
      </c>
      <c r="F6754" s="183" t="s">
        <v>9829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9921</v>
      </c>
      <c r="M6754" s="178">
        <v>46065</v>
      </c>
      <c r="N6754" s="178"/>
      <c r="O6754" s="178"/>
      <c r="P6754" s="178" t="str">
        <f ca="1">IF(Proc[[#This Row],[DaysAgeing]]&gt;5,"yep","on track")</f>
        <v>yep</v>
      </c>
      <c r="Q6754" s="3">
        <f ca="1">IF(Proc[[#This Row],[DateClosed]]="",ABS(NETWORKDAYS(Proc[[#This Row],[DateOpened]],TODAY()))-1,ABS(NETWORKDAYS(Proc[[#This Row],[DateOpened]],Proc[[#This Row],[DateClosed]]))-1)</f>
        <v>15</v>
      </c>
      <c r="R6754" s="178" t="s">
        <v>489</v>
      </c>
      <c r="S6754" s="183"/>
    </row>
    <row r="6755" spans="1:19" hidden="1">
      <c r="A6755" s="184" t="s">
        <v>9887</v>
      </c>
      <c r="B6755" s="183" t="str">
        <f>IFERROR(VLOOKUP(Proc[[#This Row],[App]],Table2[],3,0),"open")</f>
        <v>ok</v>
      </c>
      <c r="C6755" s="184" t="s">
        <v>369</v>
      </c>
      <c r="D6755" t="s">
        <v>9167</v>
      </c>
      <c r="E6755" t="s">
        <v>9829</v>
      </c>
      <c r="F6755" s="183" t="s">
        <v>9829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9921</v>
      </c>
      <c r="M6755" s="178">
        <v>46065</v>
      </c>
      <c r="N6755" s="178"/>
      <c r="O6755" s="178"/>
      <c r="P6755" s="178" t="str">
        <f ca="1">IF(Proc[[#This Row],[DaysAgeing]]&gt;5,"yep","on track")</f>
        <v>yep</v>
      </c>
      <c r="Q6755" s="3">
        <f ca="1">IF(Proc[[#This Row],[DateClosed]]="",ABS(NETWORKDAYS(Proc[[#This Row],[DateOpened]],TODAY()))-1,ABS(NETWORKDAYS(Proc[[#This Row],[DateOpened]],Proc[[#This Row],[DateClosed]]))-1)</f>
        <v>15</v>
      </c>
      <c r="R6755" s="178" t="s">
        <v>489</v>
      </c>
      <c r="S6755" s="183"/>
    </row>
    <row r="6756" spans="1:19" hidden="1">
      <c r="A6756" s="184" t="s">
        <v>9887</v>
      </c>
      <c r="B6756" s="183" t="str">
        <f>IFERROR(VLOOKUP(Proc[[#This Row],[App]],Table2[],3,0),"open")</f>
        <v>ok</v>
      </c>
      <c r="C6756" s="185" t="s">
        <v>369</v>
      </c>
      <c r="D6756" t="s">
        <v>9168</v>
      </c>
      <c r="E6756" t="s">
        <v>9826</v>
      </c>
      <c r="F6756" s="186" t="s">
        <v>9826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1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9921</v>
      </c>
      <c r="M6756" s="178">
        <v>46065</v>
      </c>
      <c r="N6756" s="178"/>
      <c r="O6756" s="178"/>
      <c r="P6756" s="178" t="str">
        <f ca="1">IF(Proc[[#This Row],[DaysAgeing]]&gt;5,"yep","on track")</f>
        <v>yep</v>
      </c>
      <c r="Q6756" s="3">
        <f ca="1">IF(Proc[[#This Row],[DateClosed]]="",ABS(NETWORKDAYS(Proc[[#This Row],[DateOpened]],TODAY()))-1,ABS(NETWORKDAYS(Proc[[#This Row],[DateOpened]],Proc[[#This Row],[DateClosed]]))-1)</f>
        <v>15</v>
      </c>
      <c r="R6756" s="178" t="s">
        <v>489</v>
      </c>
      <c r="S6756" s="183"/>
    </row>
    <row r="6757" spans="1:19" hidden="1">
      <c r="A6757" s="184" t="s">
        <v>9887</v>
      </c>
      <c r="B6757" s="183" t="str">
        <f>IFERROR(VLOOKUP(Proc[[#This Row],[App]],Table2[],3,0),"open")</f>
        <v>ok</v>
      </c>
      <c r="C6757" s="185" t="s">
        <v>369</v>
      </c>
      <c r="D6757" t="s">
        <v>9169</v>
      </c>
      <c r="E6757" t="s">
        <v>9826</v>
      </c>
      <c r="F6757" s="186" t="s">
        <v>9826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1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9921</v>
      </c>
      <c r="M6757" s="178">
        <v>46065</v>
      </c>
      <c r="N6757" s="178"/>
      <c r="O6757" s="178"/>
      <c r="P6757" s="178" t="str">
        <f ca="1">IF(Proc[[#This Row],[DaysAgeing]]&gt;5,"yep","on track")</f>
        <v>yep</v>
      </c>
      <c r="Q6757" s="3">
        <f ca="1">IF(Proc[[#This Row],[DateClosed]]="",ABS(NETWORKDAYS(Proc[[#This Row],[DateOpened]],TODAY()))-1,ABS(NETWORKDAYS(Proc[[#This Row],[DateOpened]],Proc[[#This Row],[DateClosed]]))-1)</f>
        <v>15</v>
      </c>
      <c r="R6757" s="178" t="s">
        <v>489</v>
      </c>
      <c r="S6757" s="183"/>
    </row>
    <row r="6758" spans="1:19" hidden="1">
      <c r="A6758" s="184" t="s">
        <v>9887</v>
      </c>
      <c r="B6758" s="183" t="str">
        <f>IFERROR(VLOOKUP(Proc[[#This Row],[App]],Table2[],3,0),"open")</f>
        <v>ok</v>
      </c>
      <c r="C6758" s="184" t="s">
        <v>369</v>
      </c>
      <c r="D6758" t="s">
        <v>9170</v>
      </c>
      <c r="E6758" t="s">
        <v>9826</v>
      </c>
      <c r="F6758" s="183" t="s">
        <v>9826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9921</v>
      </c>
      <c r="M6758" s="178">
        <v>46065</v>
      </c>
      <c r="N6758" s="178"/>
      <c r="O6758" s="178"/>
      <c r="P6758" s="178" t="str">
        <f ca="1">IF(Proc[[#This Row],[DaysAgeing]]&gt;5,"yep","on track")</f>
        <v>yep</v>
      </c>
      <c r="Q6758" s="3">
        <f ca="1">IF(Proc[[#This Row],[DateClosed]]="",ABS(NETWORKDAYS(Proc[[#This Row],[DateOpened]],TODAY()))-1,ABS(NETWORKDAYS(Proc[[#This Row],[DateOpened]],Proc[[#This Row],[DateClosed]]))-1)</f>
        <v>15</v>
      </c>
      <c r="R6758" s="178" t="s">
        <v>489</v>
      </c>
      <c r="S6758" s="183"/>
    </row>
    <row r="6759" spans="1:19" hidden="1">
      <c r="A6759" s="184" t="s">
        <v>9887</v>
      </c>
      <c r="B6759" s="183" t="str">
        <f>IFERROR(VLOOKUP(Proc[[#This Row],[App]],Table2[],3,0),"open")</f>
        <v>ok</v>
      </c>
      <c r="C6759" s="184" t="s">
        <v>369</v>
      </c>
      <c r="D6759" t="s">
        <v>9171</v>
      </c>
      <c r="E6759" t="s">
        <v>9826</v>
      </c>
      <c r="F6759" s="183" t="s">
        <v>9826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9921</v>
      </c>
      <c r="M6759" s="178">
        <v>46065</v>
      </c>
      <c r="N6759" s="178"/>
      <c r="O6759" s="178"/>
      <c r="P6759" s="178" t="str">
        <f ca="1">IF(Proc[[#This Row],[DaysAgeing]]&gt;5,"yep","on track")</f>
        <v>yep</v>
      </c>
      <c r="Q6759" s="3">
        <f ca="1">IF(Proc[[#This Row],[DateClosed]]="",ABS(NETWORKDAYS(Proc[[#This Row],[DateOpened]],TODAY()))-1,ABS(NETWORKDAYS(Proc[[#This Row],[DateOpened]],Proc[[#This Row],[DateClosed]]))-1)</f>
        <v>15</v>
      </c>
      <c r="R6759" s="178" t="s">
        <v>489</v>
      </c>
      <c r="S6759" s="183"/>
    </row>
    <row r="6760" spans="1:19" hidden="1">
      <c r="A6760" s="184" t="s">
        <v>9887</v>
      </c>
      <c r="B6760" s="183" t="str">
        <f>IFERROR(VLOOKUP(Proc[[#This Row],[App]],Table2[],3,0),"open")</f>
        <v>ok</v>
      </c>
      <c r="C6760" s="184" t="s">
        <v>369</v>
      </c>
      <c r="D6760" t="s">
        <v>9172</v>
      </c>
      <c r="E6760" t="s">
        <v>9826</v>
      </c>
      <c r="F6760" s="183" t="s">
        <v>9826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9921</v>
      </c>
      <c r="M6760" s="178">
        <v>46065</v>
      </c>
      <c r="N6760" s="178"/>
      <c r="O6760" s="178"/>
      <c r="P6760" s="178" t="str">
        <f ca="1">IF(Proc[[#This Row],[DaysAgeing]]&gt;5,"yep","on track")</f>
        <v>yep</v>
      </c>
      <c r="Q6760" s="3">
        <f ca="1">IF(Proc[[#This Row],[DateClosed]]="",ABS(NETWORKDAYS(Proc[[#This Row],[DateOpened]],TODAY()))-1,ABS(NETWORKDAYS(Proc[[#This Row],[DateOpened]],Proc[[#This Row],[DateClosed]]))-1)</f>
        <v>15</v>
      </c>
      <c r="R6760" s="178" t="s">
        <v>489</v>
      </c>
      <c r="S6760" s="183"/>
    </row>
    <row r="6761" spans="1:19" hidden="1">
      <c r="A6761" s="184" t="s">
        <v>9887</v>
      </c>
      <c r="B6761" s="183" t="str">
        <f>IFERROR(VLOOKUP(Proc[[#This Row],[App]],Table2[],3,0),"open")</f>
        <v>ok</v>
      </c>
      <c r="C6761" s="184" t="s">
        <v>369</v>
      </c>
      <c r="D6761" t="s">
        <v>9173</v>
      </c>
      <c r="E6761" t="s">
        <v>9826</v>
      </c>
      <c r="F6761" s="183" t="s">
        <v>9826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9921</v>
      </c>
      <c r="M6761" s="178">
        <v>46065</v>
      </c>
      <c r="N6761" s="178"/>
      <c r="O6761" s="178"/>
      <c r="P6761" s="178" t="str">
        <f ca="1">IF(Proc[[#This Row],[DaysAgeing]]&gt;5,"yep","on track")</f>
        <v>yep</v>
      </c>
      <c r="Q6761" s="3">
        <f ca="1">IF(Proc[[#This Row],[DateClosed]]="",ABS(NETWORKDAYS(Proc[[#This Row],[DateOpened]],TODAY()))-1,ABS(NETWORKDAYS(Proc[[#This Row],[DateOpened]],Proc[[#This Row],[DateClosed]]))-1)</f>
        <v>15</v>
      </c>
      <c r="R6761" s="178" t="s">
        <v>489</v>
      </c>
      <c r="S6761" s="183"/>
    </row>
    <row r="6762" spans="1:19" hidden="1">
      <c r="A6762" s="184" t="s">
        <v>9887</v>
      </c>
      <c r="B6762" s="183" t="str">
        <f>IFERROR(VLOOKUP(Proc[[#This Row],[App]],Table2[],3,0),"open")</f>
        <v>ok</v>
      </c>
      <c r="C6762" s="185" t="s">
        <v>369</v>
      </c>
      <c r="D6762" t="s">
        <v>9174</v>
      </c>
      <c r="E6762" t="s">
        <v>9825</v>
      </c>
      <c r="F6762" s="186" t="s">
        <v>9825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1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9921</v>
      </c>
      <c r="M6762" s="178">
        <v>46065</v>
      </c>
      <c r="N6762" s="178"/>
      <c r="O6762" s="178"/>
      <c r="P6762" s="178" t="str">
        <f ca="1">IF(Proc[[#This Row],[DaysAgeing]]&gt;5,"yep","on track")</f>
        <v>yep</v>
      </c>
      <c r="Q6762" s="3">
        <f ca="1">IF(Proc[[#This Row],[DateClosed]]="",ABS(NETWORKDAYS(Proc[[#This Row],[DateOpened]],TODAY()))-1,ABS(NETWORKDAYS(Proc[[#This Row],[DateOpened]],Proc[[#This Row],[DateClosed]]))-1)</f>
        <v>15</v>
      </c>
      <c r="R6762" s="178" t="s">
        <v>489</v>
      </c>
      <c r="S6762" s="183"/>
    </row>
    <row r="6763" spans="1:19" hidden="1">
      <c r="A6763" s="184" t="s">
        <v>9887</v>
      </c>
      <c r="B6763" s="183" t="str">
        <f>IFERROR(VLOOKUP(Proc[[#This Row],[App]],Table2[],3,0),"open")</f>
        <v>ok</v>
      </c>
      <c r="C6763" s="185" t="s">
        <v>369</v>
      </c>
      <c r="D6763" t="s">
        <v>9175</v>
      </c>
      <c r="E6763" t="s">
        <v>9825</v>
      </c>
      <c r="F6763" s="186" t="s">
        <v>9825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1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9921</v>
      </c>
      <c r="M6763" s="178">
        <v>46065</v>
      </c>
      <c r="N6763" s="178"/>
      <c r="O6763" s="178"/>
      <c r="P6763" s="178" t="str">
        <f ca="1">IF(Proc[[#This Row],[DaysAgeing]]&gt;5,"yep","on track")</f>
        <v>yep</v>
      </c>
      <c r="Q6763" s="3">
        <f ca="1">IF(Proc[[#This Row],[DateClosed]]="",ABS(NETWORKDAYS(Proc[[#This Row],[DateOpened]],TODAY()))-1,ABS(NETWORKDAYS(Proc[[#This Row],[DateOpened]],Proc[[#This Row],[DateClosed]]))-1)</f>
        <v>15</v>
      </c>
      <c r="R6763" s="178" t="s">
        <v>489</v>
      </c>
      <c r="S6763" s="183"/>
    </row>
    <row r="6764" spans="1:19" hidden="1">
      <c r="A6764" s="184" t="s">
        <v>9887</v>
      </c>
      <c r="B6764" s="183" t="str">
        <f>IFERROR(VLOOKUP(Proc[[#This Row],[App]],Table2[],3,0),"open")</f>
        <v>ok</v>
      </c>
      <c r="C6764" s="185" t="s">
        <v>369</v>
      </c>
      <c r="D6764" t="s">
        <v>9176</v>
      </c>
      <c r="E6764" t="s">
        <v>9825</v>
      </c>
      <c r="F6764" s="186" t="s">
        <v>9825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1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9921</v>
      </c>
      <c r="M6764" s="178">
        <v>46065</v>
      </c>
      <c r="N6764" s="178"/>
      <c r="O6764" s="178"/>
      <c r="P6764" s="178" t="str">
        <f ca="1">IF(Proc[[#This Row],[DaysAgeing]]&gt;5,"yep","on track")</f>
        <v>yep</v>
      </c>
      <c r="Q6764" s="3">
        <f ca="1">IF(Proc[[#This Row],[DateClosed]]="",ABS(NETWORKDAYS(Proc[[#This Row],[DateOpened]],TODAY()))-1,ABS(NETWORKDAYS(Proc[[#This Row],[DateOpened]],Proc[[#This Row],[DateClosed]]))-1)</f>
        <v>15</v>
      </c>
      <c r="R6764" s="178" t="s">
        <v>489</v>
      </c>
      <c r="S6764" s="183"/>
    </row>
    <row r="6765" spans="1:19" hidden="1">
      <c r="A6765" s="184" t="s">
        <v>9887</v>
      </c>
      <c r="B6765" s="183" t="str">
        <f>IFERROR(VLOOKUP(Proc[[#This Row],[App]],Table2[],3,0),"open")</f>
        <v>ok</v>
      </c>
      <c r="C6765" s="185" t="s">
        <v>369</v>
      </c>
      <c r="D6765" t="s">
        <v>9177</v>
      </c>
      <c r="E6765" t="s">
        <v>9825</v>
      </c>
      <c r="F6765" s="186" t="s">
        <v>9825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1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9921</v>
      </c>
      <c r="M6765" s="178">
        <v>46065</v>
      </c>
      <c r="N6765" s="178"/>
      <c r="O6765" s="178"/>
      <c r="P6765" s="178" t="str">
        <f ca="1">IF(Proc[[#This Row],[DaysAgeing]]&gt;5,"yep","on track")</f>
        <v>yep</v>
      </c>
      <c r="Q6765" s="3">
        <f ca="1">IF(Proc[[#This Row],[DateClosed]]="",ABS(NETWORKDAYS(Proc[[#This Row],[DateOpened]],TODAY()))-1,ABS(NETWORKDAYS(Proc[[#This Row],[DateOpened]],Proc[[#This Row],[DateClosed]]))-1)</f>
        <v>15</v>
      </c>
      <c r="R6765" s="178" t="s">
        <v>489</v>
      </c>
      <c r="S6765" s="183"/>
    </row>
    <row r="6766" spans="1:19" hidden="1">
      <c r="A6766" s="184" t="s">
        <v>9887</v>
      </c>
      <c r="B6766" s="183" t="str">
        <f>IFERROR(VLOOKUP(Proc[[#This Row],[App]],Table2[],3,0),"open")</f>
        <v>ok</v>
      </c>
      <c r="C6766" s="185" t="s">
        <v>369</v>
      </c>
      <c r="D6766" t="s">
        <v>9178</v>
      </c>
      <c r="E6766" t="s">
        <v>9829</v>
      </c>
      <c r="F6766" s="186" t="s">
        <v>9829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1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9921</v>
      </c>
      <c r="M6766" s="178">
        <v>46065</v>
      </c>
      <c r="N6766" s="178"/>
      <c r="O6766" s="178"/>
      <c r="P6766" s="178" t="str">
        <f ca="1">IF(Proc[[#This Row],[DaysAgeing]]&gt;5,"yep","on track")</f>
        <v>yep</v>
      </c>
      <c r="Q6766" s="3">
        <f ca="1">IF(Proc[[#This Row],[DateClosed]]="",ABS(NETWORKDAYS(Proc[[#This Row],[DateOpened]],TODAY()))-1,ABS(NETWORKDAYS(Proc[[#This Row],[DateOpened]],Proc[[#This Row],[DateClosed]]))-1)</f>
        <v>15</v>
      </c>
      <c r="R6766" s="178" t="s">
        <v>489</v>
      </c>
      <c r="S6766" s="183"/>
    </row>
    <row r="6767" spans="1:19" hidden="1">
      <c r="A6767" s="184" t="s">
        <v>9887</v>
      </c>
      <c r="B6767" s="183" t="str">
        <f>IFERROR(VLOOKUP(Proc[[#This Row],[App]],Table2[],3,0),"open")</f>
        <v>ok</v>
      </c>
      <c r="C6767" s="185" t="s">
        <v>369</v>
      </c>
      <c r="D6767" t="s">
        <v>9179</v>
      </c>
      <c r="E6767" t="s">
        <v>9826</v>
      </c>
      <c r="F6767" s="186" t="s">
        <v>9826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1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9921</v>
      </c>
      <c r="M6767" s="178">
        <v>46065</v>
      </c>
      <c r="N6767" s="178"/>
      <c r="O6767" s="178"/>
      <c r="P6767" s="178" t="str">
        <f ca="1">IF(Proc[[#This Row],[DaysAgeing]]&gt;5,"yep","on track")</f>
        <v>yep</v>
      </c>
      <c r="Q6767" s="3">
        <f ca="1">IF(Proc[[#This Row],[DateClosed]]="",ABS(NETWORKDAYS(Proc[[#This Row],[DateOpened]],TODAY()))-1,ABS(NETWORKDAYS(Proc[[#This Row],[DateOpened]],Proc[[#This Row],[DateClosed]]))-1)</f>
        <v>15</v>
      </c>
      <c r="R6767" s="178" t="s">
        <v>489</v>
      </c>
      <c r="S6767" s="183"/>
    </row>
    <row r="6768" spans="1:19" hidden="1">
      <c r="A6768" s="184" t="s">
        <v>9887</v>
      </c>
      <c r="B6768" s="183" t="str">
        <f>IFERROR(VLOOKUP(Proc[[#This Row],[App]],Table2[],3,0),"open")</f>
        <v>ok</v>
      </c>
      <c r="C6768" s="185" t="s">
        <v>369</v>
      </c>
      <c r="D6768" t="s">
        <v>9180</v>
      </c>
      <c r="E6768" t="s">
        <v>9825</v>
      </c>
      <c r="F6768" s="186" t="s">
        <v>9825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1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9921</v>
      </c>
      <c r="M6768" s="178">
        <v>46065</v>
      </c>
      <c r="N6768" s="178"/>
      <c r="O6768" s="178"/>
      <c r="P6768" s="178" t="str">
        <f ca="1">IF(Proc[[#This Row],[DaysAgeing]]&gt;5,"yep","on track")</f>
        <v>yep</v>
      </c>
      <c r="Q6768" s="3">
        <f ca="1">IF(Proc[[#This Row],[DateClosed]]="",ABS(NETWORKDAYS(Proc[[#This Row],[DateOpened]],TODAY()))-1,ABS(NETWORKDAYS(Proc[[#This Row],[DateOpened]],Proc[[#This Row],[DateClosed]]))-1)</f>
        <v>15</v>
      </c>
      <c r="R6768" s="178" t="s">
        <v>489</v>
      </c>
      <c r="S6768" s="183"/>
    </row>
    <row r="6769" spans="1:19" hidden="1">
      <c r="A6769" s="184" t="s">
        <v>9887</v>
      </c>
      <c r="B6769" s="183" t="str">
        <f>IFERROR(VLOOKUP(Proc[[#This Row],[App]],Table2[],3,0),"open")</f>
        <v>ok</v>
      </c>
      <c r="C6769" s="185" t="s">
        <v>369</v>
      </c>
      <c r="D6769" t="s">
        <v>9181</v>
      </c>
      <c r="E6769" t="s">
        <v>9825</v>
      </c>
      <c r="F6769" s="186" t="s">
        <v>9825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1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9921</v>
      </c>
      <c r="M6769" s="178">
        <v>46065</v>
      </c>
      <c r="N6769" s="178"/>
      <c r="O6769" s="178"/>
      <c r="P6769" s="178" t="str">
        <f ca="1">IF(Proc[[#This Row],[DaysAgeing]]&gt;5,"yep","on track")</f>
        <v>yep</v>
      </c>
      <c r="Q6769" s="3">
        <f ca="1">IF(Proc[[#This Row],[DateClosed]]="",ABS(NETWORKDAYS(Proc[[#This Row],[DateOpened]],TODAY()))-1,ABS(NETWORKDAYS(Proc[[#This Row],[DateOpened]],Proc[[#This Row],[DateClosed]]))-1)</f>
        <v>15</v>
      </c>
      <c r="R6769" s="178" t="s">
        <v>489</v>
      </c>
      <c r="S6769" s="183"/>
    </row>
    <row r="6770" spans="1:19" hidden="1">
      <c r="A6770" s="184" t="s">
        <v>9887</v>
      </c>
      <c r="B6770" s="183" t="str">
        <f>IFERROR(VLOOKUP(Proc[[#This Row],[App]],Table2[],3,0),"open")</f>
        <v>ok</v>
      </c>
      <c r="C6770" s="185" t="s">
        <v>369</v>
      </c>
      <c r="D6770" t="s">
        <v>9182</v>
      </c>
      <c r="E6770" t="s">
        <v>9829</v>
      </c>
      <c r="F6770" s="186" t="s">
        <v>9829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1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9921</v>
      </c>
      <c r="M6770" s="178">
        <v>46065</v>
      </c>
      <c r="N6770" s="178"/>
      <c r="O6770" s="178"/>
      <c r="P6770" s="178" t="str">
        <f ca="1">IF(Proc[[#This Row],[DaysAgeing]]&gt;5,"yep","on track")</f>
        <v>yep</v>
      </c>
      <c r="Q6770" s="3">
        <f ca="1">IF(Proc[[#This Row],[DateClosed]]="",ABS(NETWORKDAYS(Proc[[#This Row],[DateOpened]],TODAY()))-1,ABS(NETWORKDAYS(Proc[[#This Row],[DateOpened]],Proc[[#This Row],[DateClosed]]))-1)</f>
        <v>15</v>
      </c>
      <c r="R6770" s="178" t="s">
        <v>489</v>
      </c>
      <c r="S6770" s="183"/>
    </row>
    <row r="6771" spans="1:19" hidden="1">
      <c r="A6771" s="184" t="s">
        <v>9887</v>
      </c>
      <c r="B6771" s="183" t="str">
        <f>IFERROR(VLOOKUP(Proc[[#This Row],[App]],Table2[],3,0),"open")</f>
        <v>ok</v>
      </c>
      <c r="C6771" s="185" t="s">
        <v>369</v>
      </c>
      <c r="D6771" t="s">
        <v>9183</v>
      </c>
      <c r="E6771" t="s">
        <v>9825</v>
      </c>
      <c r="F6771" s="186" t="s">
        <v>9825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1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9921</v>
      </c>
      <c r="M6771" s="178">
        <v>46065</v>
      </c>
      <c r="N6771" s="178"/>
      <c r="O6771" s="178"/>
      <c r="P6771" s="178" t="str">
        <f ca="1">IF(Proc[[#This Row],[DaysAgeing]]&gt;5,"yep","on track")</f>
        <v>yep</v>
      </c>
      <c r="Q6771" s="3">
        <f ca="1">IF(Proc[[#This Row],[DateClosed]]="",ABS(NETWORKDAYS(Proc[[#This Row],[DateOpened]],TODAY()))-1,ABS(NETWORKDAYS(Proc[[#This Row],[DateOpened]],Proc[[#This Row],[DateClosed]]))-1)</f>
        <v>15</v>
      </c>
      <c r="R6771" s="178" t="s">
        <v>489</v>
      </c>
      <c r="S6771" s="183"/>
    </row>
    <row r="6772" spans="1:19" hidden="1">
      <c r="A6772" s="184" t="s">
        <v>9887</v>
      </c>
      <c r="B6772" s="183" t="str">
        <f>IFERROR(VLOOKUP(Proc[[#This Row],[App]],Table2[],3,0),"open")</f>
        <v>ok</v>
      </c>
      <c r="C6772" s="185" t="s">
        <v>369</v>
      </c>
      <c r="D6772" t="s">
        <v>9184</v>
      </c>
      <c r="E6772" t="s">
        <v>9829</v>
      </c>
      <c r="F6772" s="186" t="s">
        <v>9829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1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9921</v>
      </c>
      <c r="M6772" s="178">
        <v>46065</v>
      </c>
      <c r="N6772" s="178"/>
      <c r="O6772" s="178"/>
      <c r="P6772" s="178" t="str">
        <f ca="1">IF(Proc[[#This Row],[DaysAgeing]]&gt;5,"yep","on track")</f>
        <v>yep</v>
      </c>
      <c r="Q6772" s="3">
        <f ca="1">IF(Proc[[#This Row],[DateClosed]]="",ABS(NETWORKDAYS(Proc[[#This Row],[DateOpened]],TODAY()))-1,ABS(NETWORKDAYS(Proc[[#This Row],[DateOpened]],Proc[[#This Row],[DateClosed]]))-1)</f>
        <v>15</v>
      </c>
      <c r="R6772" s="178" t="s">
        <v>489</v>
      </c>
      <c r="S6772" s="183"/>
    </row>
    <row r="6773" spans="1:19" hidden="1">
      <c r="A6773" s="184" t="s">
        <v>9887</v>
      </c>
      <c r="B6773" s="183" t="str">
        <f>IFERROR(VLOOKUP(Proc[[#This Row],[App]],Table2[],3,0),"open")</f>
        <v>ok</v>
      </c>
      <c r="C6773" s="184" t="s">
        <v>369</v>
      </c>
      <c r="D6773" t="s">
        <v>9185</v>
      </c>
      <c r="E6773" t="s">
        <v>9829</v>
      </c>
      <c r="F6773" s="183" t="s">
        <v>9829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9921</v>
      </c>
      <c r="M6773" s="178">
        <v>46065</v>
      </c>
      <c r="N6773" s="178"/>
      <c r="O6773" s="178"/>
      <c r="P6773" s="178" t="str">
        <f ca="1">IF(Proc[[#This Row],[DaysAgeing]]&gt;5,"yep","on track")</f>
        <v>yep</v>
      </c>
      <c r="Q6773" s="3">
        <f ca="1">IF(Proc[[#This Row],[DateClosed]]="",ABS(NETWORKDAYS(Proc[[#This Row],[DateOpened]],TODAY()))-1,ABS(NETWORKDAYS(Proc[[#This Row],[DateOpened]],Proc[[#This Row],[DateClosed]]))-1)</f>
        <v>15</v>
      </c>
      <c r="R6773" s="178" t="s">
        <v>489</v>
      </c>
      <c r="S6773" s="183"/>
    </row>
    <row r="6774" spans="1:19" hidden="1">
      <c r="A6774" s="184" t="s">
        <v>9887</v>
      </c>
      <c r="B6774" s="183" t="str">
        <f>IFERROR(VLOOKUP(Proc[[#This Row],[App]],Table2[],3,0),"open")</f>
        <v>ok</v>
      </c>
      <c r="C6774" s="184" t="s">
        <v>369</v>
      </c>
      <c r="D6774" t="s">
        <v>9186</v>
      </c>
      <c r="E6774" t="s">
        <v>9825</v>
      </c>
      <c r="F6774" s="183" t="s">
        <v>9825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9921</v>
      </c>
      <c r="M6774" s="178">
        <v>46065</v>
      </c>
      <c r="N6774" s="178"/>
      <c r="O6774" s="178"/>
      <c r="P6774" s="178" t="str">
        <f ca="1">IF(Proc[[#This Row],[DaysAgeing]]&gt;5,"yep","on track")</f>
        <v>yep</v>
      </c>
      <c r="Q6774" s="3">
        <f ca="1">IF(Proc[[#This Row],[DateClosed]]="",ABS(NETWORKDAYS(Proc[[#This Row],[DateOpened]],TODAY()))-1,ABS(NETWORKDAYS(Proc[[#This Row],[DateOpened]],Proc[[#This Row],[DateClosed]]))-1)</f>
        <v>15</v>
      </c>
      <c r="R6774" s="178" t="s">
        <v>489</v>
      </c>
      <c r="S6774" s="183"/>
    </row>
    <row r="6775" spans="1:19" hidden="1">
      <c r="A6775" s="184" t="s">
        <v>9887</v>
      </c>
      <c r="B6775" s="183" t="str">
        <f>IFERROR(VLOOKUP(Proc[[#This Row],[App]],Table2[],3,0),"open")</f>
        <v>ok</v>
      </c>
      <c r="C6775" s="184" t="s">
        <v>369</v>
      </c>
      <c r="D6775" t="s">
        <v>9187</v>
      </c>
      <c r="E6775" t="s">
        <v>9825</v>
      </c>
      <c r="F6775" s="183" t="s">
        <v>9825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9921</v>
      </c>
      <c r="M6775" s="178">
        <v>46065</v>
      </c>
      <c r="N6775" s="178"/>
      <c r="O6775" s="178"/>
      <c r="P6775" s="178" t="str">
        <f ca="1">IF(Proc[[#This Row],[DaysAgeing]]&gt;5,"yep","on track")</f>
        <v>yep</v>
      </c>
      <c r="Q6775" s="3">
        <f ca="1">IF(Proc[[#This Row],[DateClosed]]="",ABS(NETWORKDAYS(Proc[[#This Row],[DateOpened]],TODAY()))-1,ABS(NETWORKDAYS(Proc[[#This Row],[DateOpened]],Proc[[#This Row],[DateClosed]]))-1)</f>
        <v>15</v>
      </c>
      <c r="R6775" s="178" t="s">
        <v>489</v>
      </c>
      <c r="S6775" s="183"/>
    </row>
    <row r="6776" spans="1:19" hidden="1">
      <c r="A6776" s="184" t="s">
        <v>9887</v>
      </c>
      <c r="B6776" s="183" t="str">
        <f>IFERROR(VLOOKUP(Proc[[#This Row],[App]],Table2[],3,0),"open")</f>
        <v>ok</v>
      </c>
      <c r="C6776" s="184" t="s">
        <v>369</v>
      </c>
      <c r="D6776" t="s">
        <v>9188</v>
      </c>
      <c r="E6776" t="s">
        <v>9825</v>
      </c>
      <c r="F6776" s="183" t="s">
        <v>9825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9921</v>
      </c>
      <c r="M6776" s="178">
        <v>46065</v>
      </c>
      <c r="N6776" s="178"/>
      <c r="O6776" s="178"/>
      <c r="P6776" s="178" t="str">
        <f ca="1">IF(Proc[[#This Row],[DaysAgeing]]&gt;5,"yep","on track")</f>
        <v>yep</v>
      </c>
      <c r="Q6776" s="3">
        <f ca="1">IF(Proc[[#This Row],[DateClosed]]="",ABS(NETWORKDAYS(Proc[[#This Row],[DateOpened]],TODAY()))-1,ABS(NETWORKDAYS(Proc[[#This Row],[DateOpened]],Proc[[#This Row],[DateClosed]]))-1)</f>
        <v>15</v>
      </c>
      <c r="R6776" s="178" t="s">
        <v>489</v>
      </c>
      <c r="S6776" s="183"/>
    </row>
    <row r="6777" spans="1:19" hidden="1">
      <c r="A6777" s="184" t="s">
        <v>9887</v>
      </c>
      <c r="B6777" s="183" t="str">
        <f>IFERROR(VLOOKUP(Proc[[#This Row],[App]],Table2[],3,0),"open")</f>
        <v>ok</v>
      </c>
      <c r="C6777" s="184" t="s">
        <v>369</v>
      </c>
      <c r="D6777" t="s">
        <v>9189</v>
      </c>
      <c r="E6777" t="s">
        <v>9825</v>
      </c>
      <c r="F6777" s="183" t="s">
        <v>9825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9921</v>
      </c>
      <c r="M6777" s="178">
        <v>46065</v>
      </c>
      <c r="N6777" s="178"/>
      <c r="O6777" s="178"/>
      <c r="P6777" s="178" t="str">
        <f ca="1">IF(Proc[[#This Row],[DaysAgeing]]&gt;5,"yep","on track")</f>
        <v>yep</v>
      </c>
      <c r="Q6777" s="3">
        <f ca="1">IF(Proc[[#This Row],[DateClosed]]="",ABS(NETWORKDAYS(Proc[[#This Row],[DateOpened]],TODAY()))-1,ABS(NETWORKDAYS(Proc[[#This Row],[DateOpened]],Proc[[#This Row],[DateClosed]]))-1)</f>
        <v>15</v>
      </c>
      <c r="R6777" s="178" t="s">
        <v>489</v>
      </c>
      <c r="S6777" s="183"/>
    </row>
    <row r="6778" spans="1:19" hidden="1">
      <c r="A6778" s="184" t="s">
        <v>9887</v>
      </c>
      <c r="B6778" s="183" t="str">
        <f>IFERROR(VLOOKUP(Proc[[#This Row],[App]],Table2[],3,0),"open")</f>
        <v>ok</v>
      </c>
      <c r="C6778" s="184" t="s">
        <v>369</v>
      </c>
      <c r="D6778" t="s">
        <v>9190</v>
      </c>
      <c r="E6778" t="s">
        <v>9825</v>
      </c>
      <c r="F6778" s="183" t="s">
        <v>9825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9921</v>
      </c>
      <c r="M6778" s="178">
        <v>46065</v>
      </c>
      <c r="N6778" s="178"/>
      <c r="O6778" s="178"/>
      <c r="P6778" s="178" t="str">
        <f ca="1">IF(Proc[[#This Row],[DaysAgeing]]&gt;5,"yep","on track")</f>
        <v>yep</v>
      </c>
      <c r="Q6778" s="3">
        <f ca="1">IF(Proc[[#This Row],[DateClosed]]="",ABS(NETWORKDAYS(Proc[[#This Row],[DateOpened]],TODAY()))-1,ABS(NETWORKDAYS(Proc[[#This Row],[DateOpened]],Proc[[#This Row],[DateClosed]]))-1)</f>
        <v>15</v>
      </c>
      <c r="R6778" s="178" t="s">
        <v>489</v>
      </c>
      <c r="S6778" s="183"/>
    </row>
    <row r="6779" spans="1:19" hidden="1">
      <c r="A6779" s="184" t="s">
        <v>9887</v>
      </c>
      <c r="B6779" s="183" t="str">
        <f>IFERROR(VLOOKUP(Proc[[#This Row],[App]],Table2[],3,0),"open")</f>
        <v>ok</v>
      </c>
      <c r="C6779" s="184" t="s">
        <v>369</v>
      </c>
      <c r="D6779" t="s">
        <v>9191</v>
      </c>
      <c r="E6779" t="s">
        <v>9825</v>
      </c>
      <c r="F6779" s="183" t="s">
        <v>9825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9921</v>
      </c>
      <c r="M6779" s="178">
        <v>46065</v>
      </c>
      <c r="N6779" s="178"/>
      <c r="O6779" s="178"/>
      <c r="P6779" s="178" t="str">
        <f ca="1">IF(Proc[[#This Row],[DaysAgeing]]&gt;5,"yep","on track")</f>
        <v>yep</v>
      </c>
      <c r="Q6779" s="3">
        <f ca="1">IF(Proc[[#This Row],[DateClosed]]="",ABS(NETWORKDAYS(Proc[[#This Row],[DateOpened]],TODAY()))-1,ABS(NETWORKDAYS(Proc[[#This Row],[DateOpened]],Proc[[#This Row],[DateClosed]]))-1)</f>
        <v>15</v>
      </c>
      <c r="R6779" s="178" t="s">
        <v>489</v>
      </c>
      <c r="S6779" s="183"/>
    </row>
    <row r="6780" spans="1:19" hidden="1">
      <c r="A6780" s="184" t="s">
        <v>9887</v>
      </c>
      <c r="B6780" s="183" t="str">
        <f>IFERROR(VLOOKUP(Proc[[#This Row],[App]],Table2[],3,0),"open")</f>
        <v>ok</v>
      </c>
      <c r="C6780" s="184" t="s">
        <v>369</v>
      </c>
      <c r="D6780" t="s">
        <v>9192</v>
      </c>
      <c r="E6780" t="s">
        <v>9826</v>
      </c>
      <c r="F6780" s="183" t="s">
        <v>9826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9921</v>
      </c>
      <c r="M6780" s="178">
        <v>46065</v>
      </c>
      <c r="N6780" s="178"/>
      <c r="O6780" s="178"/>
      <c r="P6780" s="178" t="str">
        <f ca="1">IF(Proc[[#This Row],[DaysAgeing]]&gt;5,"yep","on track")</f>
        <v>yep</v>
      </c>
      <c r="Q6780" s="3">
        <f ca="1">IF(Proc[[#This Row],[DateClosed]]="",ABS(NETWORKDAYS(Proc[[#This Row],[DateOpened]],TODAY()))-1,ABS(NETWORKDAYS(Proc[[#This Row],[DateOpened]],Proc[[#This Row],[DateClosed]]))-1)</f>
        <v>15</v>
      </c>
      <c r="R6780" s="178" t="s">
        <v>489</v>
      </c>
      <c r="S6780" s="183"/>
    </row>
    <row r="6781" spans="1:19" hidden="1">
      <c r="A6781" s="184" t="s">
        <v>9887</v>
      </c>
      <c r="B6781" s="183" t="str">
        <f>IFERROR(VLOOKUP(Proc[[#This Row],[App]],Table2[],3,0),"open")</f>
        <v>ok</v>
      </c>
      <c r="C6781" s="184" t="s">
        <v>369</v>
      </c>
      <c r="D6781" t="s">
        <v>9193</v>
      </c>
      <c r="E6781" t="s">
        <v>9825</v>
      </c>
      <c r="F6781" s="183" t="s">
        <v>9825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9921</v>
      </c>
      <c r="M6781" s="178">
        <v>46065</v>
      </c>
      <c r="N6781" s="178"/>
      <c r="O6781" s="178"/>
      <c r="P6781" s="178" t="str">
        <f ca="1">IF(Proc[[#This Row],[DaysAgeing]]&gt;5,"yep","on track")</f>
        <v>yep</v>
      </c>
      <c r="Q6781" s="3">
        <f ca="1">IF(Proc[[#This Row],[DateClosed]]="",ABS(NETWORKDAYS(Proc[[#This Row],[DateOpened]],TODAY()))-1,ABS(NETWORKDAYS(Proc[[#This Row],[DateOpened]],Proc[[#This Row],[DateClosed]]))-1)</f>
        <v>15</v>
      </c>
      <c r="R6781" s="178" t="s">
        <v>489</v>
      </c>
      <c r="S6781" s="183"/>
    </row>
    <row r="6782" spans="1:19" hidden="1">
      <c r="A6782" s="184" t="s">
        <v>9887</v>
      </c>
      <c r="B6782" s="183" t="str">
        <f>IFERROR(VLOOKUP(Proc[[#This Row],[App]],Table2[],3,0),"open")</f>
        <v>ok</v>
      </c>
      <c r="C6782" s="184" t="s">
        <v>369</v>
      </c>
      <c r="D6782" t="s">
        <v>9194</v>
      </c>
      <c r="E6782" t="s">
        <v>9825</v>
      </c>
      <c r="F6782" s="183" t="s">
        <v>9825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9921</v>
      </c>
      <c r="M6782" s="178">
        <v>46065</v>
      </c>
      <c r="N6782" s="178"/>
      <c r="O6782" s="178"/>
      <c r="P6782" s="178" t="str">
        <f ca="1">IF(Proc[[#This Row],[DaysAgeing]]&gt;5,"yep","on track")</f>
        <v>yep</v>
      </c>
      <c r="Q6782" s="3">
        <f ca="1">IF(Proc[[#This Row],[DateClosed]]="",ABS(NETWORKDAYS(Proc[[#This Row],[DateOpened]],TODAY()))-1,ABS(NETWORKDAYS(Proc[[#This Row],[DateOpened]],Proc[[#This Row],[DateClosed]]))-1)</f>
        <v>15</v>
      </c>
      <c r="R6782" s="178" t="s">
        <v>489</v>
      </c>
      <c r="S6782" s="183"/>
    </row>
    <row r="6783" spans="1:19" hidden="1">
      <c r="A6783" s="184" t="s">
        <v>9887</v>
      </c>
      <c r="B6783" s="183" t="str">
        <f>IFERROR(VLOOKUP(Proc[[#This Row],[App]],Table2[],3,0),"open")</f>
        <v>ok</v>
      </c>
      <c r="C6783" s="184" t="s">
        <v>369</v>
      </c>
      <c r="D6783" t="s">
        <v>9195</v>
      </c>
      <c r="E6783" t="s">
        <v>9825</v>
      </c>
      <c r="F6783" s="183" t="s">
        <v>9825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9921</v>
      </c>
      <c r="M6783" s="178">
        <v>46065</v>
      </c>
      <c r="N6783" s="178"/>
      <c r="O6783" s="178"/>
      <c r="P6783" s="178" t="str">
        <f ca="1">IF(Proc[[#This Row],[DaysAgeing]]&gt;5,"yep","on track")</f>
        <v>yep</v>
      </c>
      <c r="Q6783" s="3">
        <f ca="1">IF(Proc[[#This Row],[DateClosed]]="",ABS(NETWORKDAYS(Proc[[#This Row],[DateOpened]],TODAY()))-1,ABS(NETWORKDAYS(Proc[[#This Row],[DateOpened]],Proc[[#This Row],[DateClosed]]))-1)</f>
        <v>15</v>
      </c>
      <c r="R6783" s="178" t="s">
        <v>489</v>
      </c>
      <c r="S6783" s="183"/>
    </row>
    <row r="6784" spans="1:19" hidden="1">
      <c r="A6784" s="184" t="s">
        <v>9887</v>
      </c>
      <c r="B6784" s="183" t="str">
        <f>IFERROR(VLOOKUP(Proc[[#This Row],[App]],Table2[],3,0),"open")</f>
        <v>ok</v>
      </c>
      <c r="C6784" s="184" t="s">
        <v>369</v>
      </c>
      <c r="D6784" t="s">
        <v>9196</v>
      </c>
      <c r="E6784" t="s">
        <v>9825</v>
      </c>
      <c r="F6784" s="183" t="s">
        <v>9825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9921</v>
      </c>
      <c r="M6784" s="178">
        <v>46065</v>
      </c>
      <c r="N6784" s="178"/>
      <c r="O6784" s="178"/>
      <c r="P6784" s="178" t="str">
        <f ca="1">IF(Proc[[#This Row],[DaysAgeing]]&gt;5,"yep","on track")</f>
        <v>yep</v>
      </c>
      <c r="Q6784" s="3">
        <f ca="1">IF(Proc[[#This Row],[DateClosed]]="",ABS(NETWORKDAYS(Proc[[#This Row],[DateOpened]],TODAY()))-1,ABS(NETWORKDAYS(Proc[[#This Row],[DateOpened]],Proc[[#This Row],[DateClosed]]))-1)</f>
        <v>15</v>
      </c>
      <c r="R6784" s="178" t="s">
        <v>489</v>
      </c>
      <c r="S6784" s="183"/>
    </row>
    <row r="6785" spans="1:19" hidden="1">
      <c r="A6785" s="184" t="s">
        <v>9887</v>
      </c>
      <c r="B6785" s="183" t="str">
        <f>IFERROR(VLOOKUP(Proc[[#This Row],[App]],Table2[],3,0),"open")</f>
        <v>ok</v>
      </c>
      <c r="C6785" s="184" t="s">
        <v>369</v>
      </c>
      <c r="D6785" t="s">
        <v>9197</v>
      </c>
      <c r="E6785" t="s">
        <v>9825</v>
      </c>
      <c r="F6785" s="183" t="s">
        <v>9825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9921</v>
      </c>
      <c r="M6785" s="178">
        <v>46065</v>
      </c>
      <c r="N6785" s="178"/>
      <c r="O6785" s="178"/>
      <c r="P6785" s="178" t="str">
        <f ca="1">IF(Proc[[#This Row],[DaysAgeing]]&gt;5,"yep","on track")</f>
        <v>yep</v>
      </c>
      <c r="Q6785" s="3">
        <f ca="1">IF(Proc[[#This Row],[DateClosed]]="",ABS(NETWORKDAYS(Proc[[#This Row],[DateOpened]],TODAY()))-1,ABS(NETWORKDAYS(Proc[[#This Row],[DateOpened]],Proc[[#This Row],[DateClosed]]))-1)</f>
        <v>15</v>
      </c>
      <c r="R6785" s="178" t="s">
        <v>489</v>
      </c>
      <c r="S6785" s="183"/>
    </row>
    <row r="6786" spans="1:19" hidden="1">
      <c r="A6786" s="184" t="s">
        <v>9887</v>
      </c>
      <c r="B6786" s="183" t="str">
        <f>IFERROR(VLOOKUP(Proc[[#This Row],[App]],Table2[],3,0),"open")</f>
        <v>ok</v>
      </c>
      <c r="C6786" s="184" t="s">
        <v>369</v>
      </c>
      <c r="D6786" t="s">
        <v>9198</v>
      </c>
      <c r="E6786" t="s">
        <v>9825</v>
      </c>
      <c r="F6786" s="183" t="s">
        <v>9825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9921</v>
      </c>
      <c r="M6786" s="178">
        <v>46065</v>
      </c>
      <c r="N6786" s="178"/>
      <c r="O6786" s="178"/>
      <c r="P6786" s="178" t="str">
        <f ca="1">IF(Proc[[#This Row],[DaysAgeing]]&gt;5,"yep","on track")</f>
        <v>yep</v>
      </c>
      <c r="Q6786" s="3">
        <f ca="1">IF(Proc[[#This Row],[DateClosed]]="",ABS(NETWORKDAYS(Proc[[#This Row],[DateOpened]],TODAY()))-1,ABS(NETWORKDAYS(Proc[[#This Row],[DateOpened]],Proc[[#This Row],[DateClosed]]))-1)</f>
        <v>15</v>
      </c>
      <c r="R6786" s="178" t="s">
        <v>489</v>
      </c>
      <c r="S6786" s="183"/>
    </row>
    <row r="6787" spans="1:19" hidden="1">
      <c r="A6787" s="184" t="s">
        <v>9887</v>
      </c>
      <c r="B6787" s="183" t="str">
        <f>IFERROR(VLOOKUP(Proc[[#This Row],[App]],Table2[],3,0),"open")</f>
        <v>ok</v>
      </c>
      <c r="C6787" s="184" t="s">
        <v>369</v>
      </c>
      <c r="D6787" t="s">
        <v>9199</v>
      </c>
      <c r="E6787" t="s">
        <v>9825</v>
      </c>
      <c r="F6787" s="183" t="s">
        <v>9825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9921</v>
      </c>
      <c r="M6787" s="178">
        <v>46065</v>
      </c>
      <c r="N6787" s="178"/>
      <c r="O6787" s="178"/>
      <c r="P6787" s="178" t="str">
        <f ca="1">IF(Proc[[#This Row],[DaysAgeing]]&gt;5,"yep","on track")</f>
        <v>yep</v>
      </c>
      <c r="Q6787" s="3">
        <f ca="1">IF(Proc[[#This Row],[DateClosed]]="",ABS(NETWORKDAYS(Proc[[#This Row],[DateOpened]],TODAY()))-1,ABS(NETWORKDAYS(Proc[[#This Row],[DateOpened]],Proc[[#This Row],[DateClosed]]))-1)</f>
        <v>15</v>
      </c>
      <c r="R6787" s="178" t="s">
        <v>489</v>
      </c>
      <c r="S6787" s="183"/>
    </row>
    <row r="6788" spans="1:19" hidden="1">
      <c r="A6788" s="184" t="s">
        <v>9887</v>
      </c>
      <c r="B6788" s="183" t="str">
        <f>IFERROR(VLOOKUP(Proc[[#This Row],[App]],Table2[],3,0),"open")</f>
        <v>ok</v>
      </c>
      <c r="C6788" s="184" t="s">
        <v>369</v>
      </c>
      <c r="D6788" t="s">
        <v>9200</v>
      </c>
      <c r="E6788" t="s">
        <v>9825</v>
      </c>
      <c r="F6788" s="183" t="s">
        <v>9825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9921</v>
      </c>
      <c r="M6788" s="178">
        <v>46065</v>
      </c>
      <c r="N6788" s="178"/>
      <c r="O6788" s="178"/>
      <c r="P6788" s="178" t="str">
        <f ca="1">IF(Proc[[#This Row],[DaysAgeing]]&gt;5,"yep","on track")</f>
        <v>yep</v>
      </c>
      <c r="Q6788" s="3">
        <f ca="1">IF(Proc[[#This Row],[DateClosed]]="",ABS(NETWORKDAYS(Proc[[#This Row],[DateOpened]],TODAY()))-1,ABS(NETWORKDAYS(Proc[[#This Row],[DateOpened]],Proc[[#This Row],[DateClosed]]))-1)</f>
        <v>15</v>
      </c>
      <c r="R6788" s="178" t="s">
        <v>489</v>
      </c>
      <c r="S6788" s="183"/>
    </row>
    <row r="6789" spans="1:19" hidden="1">
      <c r="A6789" s="184" t="s">
        <v>9887</v>
      </c>
      <c r="B6789" s="183" t="str">
        <f>IFERROR(VLOOKUP(Proc[[#This Row],[App]],Table2[],3,0),"open")</f>
        <v>ok</v>
      </c>
      <c r="C6789" s="184" t="s">
        <v>369</v>
      </c>
      <c r="D6789" t="s">
        <v>9201</v>
      </c>
      <c r="E6789" t="s">
        <v>9825</v>
      </c>
      <c r="F6789" s="183" t="s">
        <v>9825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9921</v>
      </c>
      <c r="M6789" s="178">
        <v>46065</v>
      </c>
      <c r="N6789" s="178"/>
      <c r="O6789" s="178"/>
      <c r="P6789" s="178" t="str">
        <f ca="1">IF(Proc[[#This Row],[DaysAgeing]]&gt;5,"yep","on track")</f>
        <v>yep</v>
      </c>
      <c r="Q6789" s="3">
        <f ca="1">IF(Proc[[#This Row],[DateClosed]]="",ABS(NETWORKDAYS(Proc[[#This Row],[DateOpened]],TODAY()))-1,ABS(NETWORKDAYS(Proc[[#This Row],[DateOpened]],Proc[[#This Row],[DateClosed]]))-1)</f>
        <v>15</v>
      </c>
      <c r="R6789" s="178" t="s">
        <v>489</v>
      </c>
      <c r="S6789" s="183"/>
    </row>
    <row r="6790" spans="1:19" hidden="1">
      <c r="A6790" s="184" t="s">
        <v>9887</v>
      </c>
      <c r="B6790" s="183" t="str">
        <f>IFERROR(VLOOKUP(Proc[[#This Row],[App]],Table2[],3,0),"open")</f>
        <v>ok</v>
      </c>
      <c r="C6790" s="184" t="s">
        <v>369</v>
      </c>
      <c r="D6790" t="s">
        <v>9202</v>
      </c>
      <c r="E6790" t="s">
        <v>9826</v>
      </c>
      <c r="F6790" s="183" t="s">
        <v>9826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9921</v>
      </c>
      <c r="M6790" s="178">
        <v>46065</v>
      </c>
      <c r="N6790" s="178"/>
      <c r="O6790" s="178"/>
      <c r="P6790" s="178" t="str">
        <f ca="1">IF(Proc[[#This Row],[DaysAgeing]]&gt;5,"yep","on track")</f>
        <v>yep</v>
      </c>
      <c r="Q6790" s="3">
        <f ca="1">IF(Proc[[#This Row],[DateClosed]]="",ABS(NETWORKDAYS(Proc[[#This Row],[DateOpened]],TODAY()))-1,ABS(NETWORKDAYS(Proc[[#This Row],[DateOpened]],Proc[[#This Row],[DateClosed]]))-1)</f>
        <v>15</v>
      </c>
      <c r="R6790" s="178" t="s">
        <v>489</v>
      </c>
      <c r="S6790" s="183"/>
    </row>
    <row r="6791" spans="1:19" hidden="1">
      <c r="A6791" s="184" t="s">
        <v>9887</v>
      </c>
      <c r="B6791" s="183" t="str">
        <f>IFERROR(VLOOKUP(Proc[[#This Row],[App]],Table2[],3,0),"open")</f>
        <v>ok</v>
      </c>
      <c r="C6791" s="184" t="s">
        <v>369</v>
      </c>
      <c r="D6791" t="s">
        <v>9203</v>
      </c>
      <c r="E6791" t="s">
        <v>9825</v>
      </c>
      <c r="F6791" s="183" t="s">
        <v>9825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9921</v>
      </c>
      <c r="M6791" s="178">
        <v>46065</v>
      </c>
      <c r="N6791" s="178"/>
      <c r="O6791" s="178"/>
      <c r="P6791" s="178" t="str">
        <f ca="1">IF(Proc[[#This Row],[DaysAgeing]]&gt;5,"yep","on track")</f>
        <v>yep</v>
      </c>
      <c r="Q6791" s="3">
        <f ca="1">IF(Proc[[#This Row],[DateClosed]]="",ABS(NETWORKDAYS(Proc[[#This Row],[DateOpened]],TODAY()))-1,ABS(NETWORKDAYS(Proc[[#This Row],[DateOpened]],Proc[[#This Row],[DateClosed]]))-1)</f>
        <v>15</v>
      </c>
      <c r="R6791" s="178" t="s">
        <v>489</v>
      </c>
      <c r="S6791" s="183"/>
    </row>
    <row r="6792" spans="1:19" hidden="1">
      <c r="A6792" s="184" t="s">
        <v>9887</v>
      </c>
      <c r="B6792" s="183" t="str">
        <f>IFERROR(VLOOKUP(Proc[[#This Row],[App]],Table2[],3,0),"open")</f>
        <v>ok</v>
      </c>
      <c r="C6792" s="184" t="s">
        <v>369</v>
      </c>
      <c r="D6792" t="s">
        <v>9204</v>
      </c>
      <c r="E6792" t="s">
        <v>9825</v>
      </c>
      <c r="F6792" s="183" t="s">
        <v>9825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9921</v>
      </c>
      <c r="M6792" s="178">
        <v>46065</v>
      </c>
      <c r="N6792" s="178"/>
      <c r="O6792" s="178"/>
      <c r="P6792" s="178" t="str">
        <f ca="1">IF(Proc[[#This Row],[DaysAgeing]]&gt;5,"yep","on track")</f>
        <v>yep</v>
      </c>
      <c r="Q6792" s="3">
        <f ca="1">IF(Proc[[#This Row],[DateClosed]]="",ABS(NETWORKDAYS(Proc[[#This Row],[DateOpened]],TODAY()))-1,ABS(NETWORKDAYS(Proc[[#This Row],[DateOpened]],Proc[[#This Row],[DateClosed]]))-1)</f>
        <v>15</v>
      </c>
      <c r="R6792" s="178" t="s">
        <v>489</v>
      </c>
      <c r="S6792" s="183"/>
    </row>
    <row r="6793" spans="1:19" hidden="1">
      <c r="A6793" s="184" t="s">
        <v>9887</v>
      </c>
      <c r="B6793" s="183" t="str">
        <f>IFERROR(VLOOKUP(Proc[[#This Row],[App]],Table2[],3,0),"open")</f>
        <v>ok</v>
      </c>
      <c r="C6793" s="184" t="s">
        <v>369</v>
      </c>
      <c r="D6793" t="s">
        <v>9205</v>
      </c>
      <c r="E6793" t="s">
        <v>9826</v>
      </c>
      <c r="F6793" s="183" t="s">
        <v>9826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9921</v>
      </c>
      <c r="M6793" s="178">
        <v>46065</v>
      </c>
      <c r="N6793" s="178"/>
      <c r="O6793" s="178"/>
      <c r="P6793" s="178" t="str">
        <f ca="1">IF(Proc[[#This Row],[DaysAgeing]]&gt;5,"yep","on track")</f>
        <v>yep</v>
      </c>
      <c r="Q6793" s="3">
        <f ca="1">IF(Proc[[#This Row],[DateClosed]]="",ABS(NETWORKDAYS(Proc[[#This Row],[DateOpened]],TODAY()))-1,ABS(NETWORKDAYS(Proc[[#This Row],[DateOpened]],Proc[[#This Row],[DateClosed]]))-1)</f>
        <v>15</v>
      </c>
      <c r="R6793" s="178" t="s">
        <v>489</v>
      </c>
      <c r="S6793" s="183"/>
    </row>
    <row r="6794" spans="1:19" hidden="1">
      <c r="A6794" s="184" t="s">
        <v>9887</v>
      </c>
      <c r="B6794" s="183" t="str">
        <f>IFERROR(VLOOKUP(Proc[[#This Row],[App]],Table2[],3,0),"open")</f>
        <v>ok</v>
      </c>
      <c r="C6794" s="185" t="s">
        <v>369</v>
      </c>
      <c r="D6794" t="s">
        <v>9206</v>
      </c>
      <c r="E6794" t="s">
        <v>9830</v>
      </c>
      <c r="F6794" s="186" t="s">
        <v>9830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1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9921</v>
      </c>
      <c r="M6794" s="178">
        <v>46065</v>
      </c>
      <c r="N6794" s="178"/>
      <c r="O6794" s="178"/>
      <c r="P6794" s="178" t="str">
        <f ca="1">IF(Proc[[#This Row],[DaysAgeing]]&gt;5,"yep","on track")</f>
        <v>yep</v>
      </c>
      <c r="Q6794" s="3">
        <f ca="1">IF(Proc[[#This Row],[DateClosed]]="",ABS(NETWORKDAYS(Proc[[#This Row],[DateOpened]],TODAY()))-1,ABS(NETWORKDAYS(Proc[[#This Row],[DateOpened]],Proc[[#This Row],[DateClosed]]))-1)</f>
        <v>15</v>
      </c>
      <c r="R6794" s="178" t="s">
        <v>489</v>
      </c>
      <c r="S6794" s="183"/>
    </row>
    <row r="6795" spans="1:19" hidden="1">
      <c r="A6795" s="184" t="s">
        <v>9887</v>
      </c>
      <c r="B6795" s="183" t="str">
        <f>IFERROR(VLOOKUP(Proc[[#This Row],[App]],Table2[],3,0),"open")</f>
        <v>ok</v>
      </c>
      <c r="C6795" s="185" t="s">
        <v>369</v>
      </c>
      <c r="D6795" t="s">
        <v>9207</v>
      </c>
      <c r="E6795" t="s">
        <v>9830</v>
      </c>
      <c r="F6795" s="186" t="s">
        <v>9830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1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9921</v>
      </c>
      <c r="M6795" s="178">
        <v>46065</v>
      </c>
      <c r="N6795" s="178"/>
      <c r="O6795" s="178"/>
      <c r="P6795" s="178" t="str">
        <f ca="1">IF(Proc[[#This Row],[DaysAgeing]]&gt;5,"yep","on track")</f>
        <v>yep</v>
      </c>
      <c r="Q6795" s="3">
        <f ca="1">IF(Proc[[#This Row],[DateClosed]]="",ABS(NETWORKDAYS(Proc[[#This Row],[DateOpened]],TODAY()))-1,ABS(NETWORKDAYS(Proc[[#This Row],[DateOpened]],Proc[[#This Row],[DateClosed]]))-1)</f>
        <v>15</v>
      </c>
      <c r="R6795" s="178" t="s">
        <v>489</v>
      </c>
      <c r="S6795" s="183"/>
    </row>
    <row r="6796" spans="1:19" hidden="1">
      <c r="A6796" s="184" t="s">
        <v>9887</v>
      </c>
      <c r="B6796" s="183" t="str">
        <f>IFERROR(VLOOKUP(Proc[[#This Row],[App]],Table2[],3,0),"open")</f>
        <v>ok</v>
      </c>
      <c r="C6796" s="185" t="s">
        <v>369</v>
      </c>
      <c r="D6796" t="s">
        <v>9208</v>
      </c>
      <c r="E6796" t="s">
        <v>9830</v>
      </c>
      <c r="F6796" s="186" t="s">
        <v>9830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1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9921</v>
      </c>
      <c r="M6796" s="178">
        <v>46065</v>
      </c>
      <c r="N6796" s="178"/>
      <c r="O6796" s="178"/>
      <c r="P6796" s="178" t="str">
        <f ca="1">IF(Proc[[#This Row],[DaysAgeing]]&gt;5,"yep","on track")</f>
        <v>yep</v>
      </c>
      <c r="Q6796" s="3">
        <f ca="1">IF(Proc[[#This Row],[DateClosed]]="",ABS(NETWORKDAYS(Proc[[#This Row],[DateOpened]],TODAY()))-1,ABS(NETWORKDAYS(Proc[[#This Row],[DateOpened]],Proc[[#This Row],[DateClosed]]))-1)</f>
        <v>15</v>
      </c>
      <c r="R6796" s="178" t="s">
        <v>489</v>
      </c>
      <c r="S6796" s="183"/>
    </row>
    <row r="6797" spans="1:19" hidden="1">
      <c r="A6797" s="184" t="s">
        <v>9887</v>
      </c>
      <c r="B6797" s="183" t="str">
        <f>IFERROR(VLOOKUP(Proc[[#This Row],[App]],Table2[],3,0),"open")</f>
        <v>ok</v>
      </c>
      <c r="C6797" s="184" t="s">
        <v>369</v>
      </c>
      <c r="D6797" t="s">
        <v>9209</v>
      </c>
      <c r="E6797" t="s">
        <v>9830</v>
      </c>
      <c r="F6797" s="183" t="s">
        <v>9830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9921</v>
      </c>
      <c r="M6797" s="178">
        <v>46065</v>
      </c>
      <c r="N6797" s="178"/>
      <c r="O6797" s="178"/>
      <c r="P6797" s="178" t="str">
        <f ca="1">IF(Proc[[#This Row],[DaysAgeing]]&gt;5,"yep","on track")</f>
        <v>yep</v>
      </c>
      <c r="Q6797" s="3">
        <f ca="1">IF(Proc[[#This Row],[DateClosed]]="",ABS(NETWORKDAYS(Proc[[#This Row],[DateOpened]],TODAY()))-1,ABS(NETWORKDAYS(Proc[[#This Row],[DateOpened]],Proc[[#This Row],[DateClosed]]))-1)</f>
        <v>15</v>
      </c>
      <c r="R6797" s="178" t="s">
        <v>489</v>
      </c>
      <c r="S6797" s="183"/>
    </row>
    <row r="6798" spans="1:19" hidden="1">
      <c r="A6798" s="184" t="s">
        <v>9887</v>
      </c>
      <c r="B6798" s="183" t="str">
        <f>IFERROR(VLOOKUP(Proc[[#This Row],[App]],Table2[],3,0),"open")</f>
        <v>ok</v>
      </c>
      <c r="C6798" s="185" t="s">
        <v>369</v>
      </c>
      <c r="D6798" t="s">
        <v>9210</v>
      </c>
      <c r="E6798" t="s">
        <v>9830</v>
      </c>
      <c r="F6798" s="186" t="s">
        <v>9830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1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9921</v>
      </c>
      <c r="M6798" s="178">
        <v>46065</v>
      </c>
      <c r="N6798" s="178"/>
      <c r="O6798" s="178"/>
      <c r="P6798" s="178" t="str">
        <f ca="1">IF(Proc[[#This Row],[DaysAgeing]]&gt;5,"yep","on track")</f>
        <v>yep</v>
      </c>
      <c r="Q6798" s="3">
        <f ca="1">IF(Proc[[#This Row],[DateClosed]]="",ABS(NETWORKDAYS(Proc[[#This Row],[DateOpened]],TODAY()))-1,ABS(NETWORKDAYS(Proc[[#This Row],[DateOpened]],Proc[[#This Row],[DateClosed]]))-1)</f>
        <v>15</v>
      </c>
      <c r="R6798" s="178" t="s">
        <v>489</v>
      </c>
      <c r="S6798" s="183"/>
    </row>
    <row r="6799" spans="1:19" hidden="1">
      <c r="A6799" s="184" t="s">
        <v>9887</v>
      </c>
      <c r="B6799" s="183" t="str">
        <f>IFERROR(VLOOKUP(Proc[[#This Row],[App]],Table2[],3,0),"open")</f>
        <v>ok</v>
      </c>
      <c r="C6799" s="184" t="s">
        <v>369</v>
      </c>
      <c r="D6799" t="s">
        <v>9211</v>
      </c>
      <c r="E6799" t="s">
        <v>9830</v>
      </c>
      <c r="F6799" s="183" t="s">
        <v>9830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9921</v>
      </c>
      <c r="M6799" s="178">
        <v>46065</v>
      </c>
      <c r="N6799" s="178"/>
      <c r="O6799" s="178"/>
      <c r="P6799" s="178" t="str">
        <f ca="1">IF(Proc[[#This Row],[DaysAgeing]]&gt;5,"yep","on track")</f>
        <v>yep</v>
      </c>
      <c r="Q6799" s="3">
        <f ca="1">IF(Proc[[#This Row],[DateClosed]]="",ABS(NETWORKDAYS(Proc[[#This Row],[DateOpened]],TODAY()))-1,ABS(NETWORKDAYS(Proc[[#This Row],[DateOpened]],Proc[[#This Row],[DateClosed]]))-1)</f>
        <v>15</v>
      </c>
      <c r="R6799" s="178" t="s">
        <v>489</v>
      </c>
      <c r="S6799" s="183"/>
    </row>
    <row r="6800" spans="1:19" hidden="1">
      <c r="A6800" s="184" t="s">
        <v>9887</v>
      </c>
      <c r="B6800" s="183" t="str">
        <f>IFERROR(VLOOKUP(Proc[[#This Row],[App]],Table2[],3,0),"open")</f>
        <v>ok</v>
      </c>
      <c r="C6800" s="184" t="s">
        <v>369</v>
      </c>
      <c r="D6800" t="s">
        <v>9212</v>
      </c>
      <c r="E6800" t="s">
        <v>9830</v>
      </c>
      <c r="F6800" s="183" t="s">
        <v>9830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9921</v>
      </c>
      <c r="M6800" s="178">
        <v>46065</v>
      </c>
      <c r="N6800" s="178"/>
      <c r="O6800" s="178"/>
      <c r="P6800" s="178" t="str">
        <f ca="1">IF(Proc[[#This Row],[DaysAgeing]]&gt;5,"yep","on track")</f>
        <v>yep</v>
      </c>
      <c r="Q6800" s="3">
        <f ca="1">IF(Proc[[#This Row],[DateClosed]]="",ABS(NETWORKDAYS(Proc[[#This Row],[DateOpened]],TODAY()))-1,ABS(NETWORKDAYS(Proc[[#This Row],[DateOpened]],Proc[[#This Row],[DateClosed]]))-1)</f>
        <v>15</v>
      </c>
      <c r="R6800" s="178" t="s">
        <v>489</v>
      </c>
      <c r="S6800" s="183"/>
    </row>
    <row r="6801" spans="1:19" hidden="1">
      <c r="A6801" s="184" t="s">
        <v>9887</v>
      </c>
      <c r="B6801" s="183" t="str">
        <f>IFERROR(VLOOKUP(Proc[[#This Row],[App]],Table2[],3,0),"open")</f>
        <v>ok</v>
      </c>
      <c r="C6801" s="184" t="s">
        <v>369</v>
      </c>
      <c r="D6801" t="s">
        <v>9213</v>
      </c>
      <c r="E6801" t="s">
        <v>9830</v>
      </c>
      <c r="F6801" s="183" t="s">
        <v>9830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9921</v>
      </c>
      <c r="M6801" s="178">
        <v>46065</v>
      </c>
      <c r="N6801" s="178"/>
      <c r="O6801" s="178"/>
      <c r="P6801" s="178" t="str">
        <f ca="1">IF(Proc[[#This Row],[DaysAgeing]]&gt;5,"yep","on track")</f>
        <v>yep</v>
      </c>
      <c r="Q6801" s="3">
        <f ca="1">IF(Proc[[#This Row],[DateClosed]]="",ABS(NETWORKDAYS(Proc[[#This Row],[DateOpened]],TODAY()))-1,ABS(NETWORKDAYS(Proc[[#This Row],[DateOpened]],Proc[[#This Row],[DateClosed]]))-1)</f>
        <v>15</v>
      </c>
      <c r="R6801" s="178" t="s">
        <v>489</v>
      </c>
      <c r="S6801" s="183"/>
    </row>
    <row r="6802" spans="1:19" hidden="1">
      <c r="A6802" s="184" t="s">
        <v>9887</v>
      </c>
      <c r="B6802" s="183" t="str">
        <f>IFERROR(VLOOKUP(Proc[[#This Row],[App]],Table2[],3,0),"open")</f>
        <v>ok</v>
      </c>
      <c r="C6802" s="184" t="s">
        <v>369</v>
      </c>
      <c r="D6802" t="s">
        <v>9214</v>
      </c>
      <c r="E6802" t="s">
        <v>9830</v>
      </c>
      <c r="F6802" s="183" t="s">
        <v>9830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9921</v>
      </c>
      <c r="M6802" s="178">
        <v>46065</v>
      </c>
      <c r="N6802" s="178"/>
      <c r="O6802" s="178"/>
      <c r="P6802" s="178" t="str">
        <f ca="1">IF(Proc[[#This Row],[DaysAgeing]]&gt;5,"yep","on track")</f>
        <v>yep</v>
      </c>
      <c r="Q6802" s="3">
        <f ca="1">IF(Proc[[#This Row],[DateClosed]]="",ABS(NETWORKDAYS(Proc[[#This Row],[DateOpened]],TODAY()))-1,ABS(NETWORKDAYS(Proc[[#This Row],[DateOpened]],Proc[[#This Row],[DateClosed]]))-1)</f>
        <v>15</v>
      </c>
      <c r="R6802" s="178" t="s">
        <v>489</v>
      </c>
      <c r="S6802" s="183"/>
    </row>
    <row r="6803" spans="1:19" hidden="1">
      <c r="A6803" s="184" t="s">
        <v>9887</v>
      </c>
      <c r="B6803" s="183" t="str">
        <f>IFERROR(VLOOKUP(Proc[[#This Row],[App]],Table2[],3,0),"open")</f>
        <v>ok</v>
      </c>
      <c r="C6803" s="184" t="s">
        <v>369</v>
      </c>
      <c r="D6803" t="s">
        <v>9215</v>
      </c>
      <c r="E6803" t="s">
        <v>9830</v>
      </c>
      <c r="F6803" s="183" t="s">
        <v>9830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9921</v>
      </c>
      <c r="M6803" s="178">
        <v>46065</v>
      </c>
      <c r="N6803" s="178"/>
      <c r="O6803" s="178"/>
      <c r="P6803" s="178" t="str">
        <f ca="1">IF(Proc[[#This Row],[DaysAgeing]]&gt;5,"yep","on track")</f>
        <v>yep</v>
      </c>
      <c r="Q6803" s="3">
        <f ca="1">IF(Proc[[#This Row],[DateClosed]]="",ABS(NETWORKDAYS(Proc[[#This Row],[DateOpened]],TODAY()))-1,ABS(NETWORKDAYS(Proc[[#This Row],[DateOpened]],Proc[[#This Row],[DateClosed]]))-1)</f>
        <v>15</v>
      </c>
      <c r="R6803" s="178" t="s">
        <v>489</v>
      </c>
      <c r="S6803" s="183"/>
    </row>
    <row r="6804" spans="1:19" hidden="1">
      <c r="A6804" s="184" t="s">
        <v>9887</v>
      </c>
      <c r="B6804" s="183" t="str">
        <f>IFERROR(VLOOKUP(Proc[[#This Row],[App]],Table2[],3,0),"open")</f>
        <v>ok</v>
      </c>
      <c r="C6804" s="184" t="s">
        <v>369</v>
      </c>
      <c r="D6804" t="s">
        <v>9216</v>
      </c>
      <c r="E6804" t="s">
        <v>9830</v>
      </c>
      <c r="F6804" s="183" t="s">
        <v>9830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9921</v>
      </c>
      <c r="M6804" s="178">
        <v>46065</v>
      </c>
      <c r="N6804" s="178"/>
      <c r="O6804" s="178"/>
      <c r="P6804" s="178" t="str">
        <f ca="1">IF(Proc[[#This Row],[DaysAgeing]]&gt;5,"yep","on track")</f>
        <v>yep</v>
      </c>
      <c r="Q6804" s="3">
        <f ca="1">IF(Proc[[#This Row],[DateClosed]]="",ABS(NETWORKDAYS(Proc[[#This Row],[DateOpened]],TODAY()))-1,ABS(NETWORKDAYS(Proc[[#This Row],[DateOpened]],Proc[[#This Row],[DateClosed]]))-1)</f>
        <v>15</v>
      </c>
      <c r="R6804" s="178" t="s">
        <v>489</v>
      </c>
      <c r="S6804" s="183"/>
    </row>
    <row r="6805" spans="1:19" hidden="1">
      <c r="A6805" s="184" t="s">
        <v>9887</v>
      </c>
      <c r="B6805" s="183" t="str">
        <f>IFERROR(VLOOKUP(Proc[[#This Row],[App]],Table2[],3,0),"open")</f>
        <v>ok</v>
      </c>
      <c r="C6805" s="185" t="s">
        <v>369</v>
      </c>
      <c r="D6805" t="s">
        <v>9217</v>
      </c>
      <c r="E6805" t="s">
        <v>9830</v>
      </c>
      <c r="F6805" s="186" t="s">
        <v>9830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1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9921</v>
      </c>
      <c r="M6805" s="178">
        <v>46065</v>
      </c>
      <c r="N6805" s="178"/>
      <c r="O6805" s="178"/>
      <c r="P6805" s="178" t="str">
        <f ca="1">IF(Proc[[#This Row],[DaysAgeing]]&gt;5,"yep","on track")</f>
        <v>yep</v>
      </c>
      <c r="Q6805" s="3">
        <f ca="1">IF(Proc[[#This Row],[DateClosed]]="",ABS(NETWORKDAYS(Proc[[#This Row],[DateOpened]],TODAY()))-1,ABS(NETWORKDAYS(Proc[[#This Row],[DateOpened]],Proc[[#This Row],[DateClosed]]))-1)</f>
        <v>15</v>
      </c>
      <c r="R6805" s="178" t="s">
        <v>489</v>
      </c>
      <c r="S6805" s="183"/>
    </row>
    <row r="6806" spans="1:19" hidden="1">
      <c r="A6806" s="184" t="s">
        <v>9887</v>
      </c>
      <c r="B6806" s="183" t="str">
        <f>IFERROR(VLOOKUP(Proc[[#This Row],[App]],Table2[],3,0),"open")</f>
        <v>ok</v>
      </c>
      <c r="C6806" s="185" t="s">
        <v>369</v>
      </c>
      <c r="D6806" t="s">
        <v>9218</v>
      </c>
      <c r="E6806" t="s">
        <v>9838</v>
      </c>
      <c r="F6806" s="186" t="s">
        <v>9838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1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9921</v>
      </c>
      <c r="M6806" s="178">
        <v>46065</v>
      </c>
      <c r="N6806" s="178"/>
      <c r="O6806" s="178"/>
      <c r="P6806" s="178" t="str">
        <f ca="1">IF(Proc[[#This Row],[DaysAgeing]]&gt;5,"yep","on track")</f>
        <v>yep</v>
      </c>
      <c r="Q6806" s="3">
        <f ca="1">IF(Proc[[#This Row],[DateClosed]]="",ABS(NETWORKDAYS(Proc[[#This Row],[DateOpened]],TODAY()))-1,ABS(NETWORKDAYS(Proc[[#This Row],[DateOpened]],Proc[[#This Row],[DateClosed]]))-1)</f>
        <v>15</v>
      </c>
      <c r="R6806" s="178" t="s">
        <v>489</v>
      </c>
      <c r="S6806" s="183"/>
    </row>
    <row r="6807" spans="1:19" hidden="1">
      <c r="A6807" s="184" t="s">
        <v>9887</v>
      </c>
      <c r="B6807" s="183" t="str">
        <f>IFERROR(VLOOKUP(Proc[[#This Row],[App]],Table2[],3,0),"open")</f>
        <v>ok</v>
      </c>
      <c r="C6807" s="185" t="s">
        <v>369</v>
      </c>
      <c r="D6807" t="s">
        <v>9219</v>
      </c>
      <c r="E6807" t="s">
        <v>9838</v>
      </c>
      <c r="F6807" s="186" t="s">
        <v>9838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1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9921</v>
      </c>
      <c r="M6807" s="178">
        <v>46065</v>
      </c>
      <c r="N6807" s="178"/>
      <c r="O6807" s="178"/>
      <c r="P6807" s="178" t="str">
        <f ca="1">IF(Proc[[#This Row],[DaysAgeing]]&gt;5,"yep","on track")</f>
        <v>yep</v>
      </c>
      <c r="Q6807" s="3">
        <f ca="1">IF(Proc[[#This Row],[DateClosed]]="",ABS(NETWORKDAYS(Proc[[#This Row],[DateOpened]],TODAY()))-1,ABS(NETWORKDAYS(Proc[[#This Row],[DateOpened]],Proc[[#This Row],[DateClosed]]))-1)</f>
        <v>15</v>
      </c>
      <c r="R6807" s="178" t="s">
        <v>489</v>
      </c>
      <c r="S6807" s="183"/>
    </row>
    <row r="6808" spans="1:19" hidden="1">
      <c r="A6808" s="184" t="s">
        <v>9887</v>
      </c>
      <c r="B6808" s="183" t="str">
        <f>IFERROR(VLOOKUP(Proc[[#This Row],[App]],Table2[],3,0),"open")</f>
        <v>ok</v>
      </c>
      <c r="C6808" s="184" t="s">
        <v>369</v>
      </c>
      <c r="D6808" t="s">
        <v>9220</v>
      </c>
      <c r="E6808" t="s">
        <v>9838</v>
      </c>
      <c r="F6808" s="183" t="s">
        <v>9838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9921</v>
      </c>
      <c r="M6808" s="178">
        <v>46065</v>
      </c>
      <c r="N6808" s="178"/>
      <c r="O6808" s="178"/>
      <c r="P6808" s="178" t="str">
        <f ca="1">IF(Proc[[#This Row],[DaysAgeing]]&gt;5,"yep","on track")</f>
        <v>yep</v>
      </c>
      <c r="Q6808" s="3">
        <f ca="1">IF(Proc[[#This Row],[DateClosed]]="",ABS(NETWORKDAYS(Proc[[#This Row],[DateOpened]],TODAY()))-1,ABS(NETWORKDAYS(Proc[[#This Row],[DateOpened]],Proc[[#This Row],[DateClosed]]))-1)</f>
        <v>15</v>
      </c>
      <c r="R6808" s="178" t="s">
        <v>489</v>
      </c>
      <c r="S6808" s="183"/>
    </row>
    <row r="6809" spans="1:19" hidden="1">
      <c r="A6809" s="184" t="s">
        <v>9887</v>
      </c>
      <c r="B6809" s="183" t="str">
        <f>IFERROR(VLOOKUP(Proc[[#This Row],[App]],Table2[],3,0),"open")</f>
        <v>ok</v>
      </c>
      <c r="C6809" s="185" t="s">
        <v>369</v>
      </c>
      <c r="D6809" t="s">
        <v>9221</v>
      </c>
      <c r="E6809" t="s">
        <v>9838</v>
      </c>
      <c r="F6809" s="186" t="s">
        <v>9838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1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9921</v>
      </c>
      <c r="M6809" s="178">
        <v>46065</v>
      </c>
      <c r="N6809" s="178"/>
      <c r="O6809" s="178"/>
      <c r="P6809" s="178" t="str">
        <f ca="1">IF(Proc[[#This Row],[DaysAgeing]]&gt;5,"yep","on track")</f>
        <v>yep</v>
      </c>
      <c r="Q6809" s="3">
        <f ca="1">IF(Proc[[#This Row],[DateClosed]]="",ABS(NETWORKDAYS(Proc[[#This Row],[DateOpened]],TODAY()))-1,ABS(NETWORKDAYS(Proc[[#This Row],[DateOpened]],Proc[[#This Row],[DateClosed]]))-1)</f>
        <v>15</v>
      </c>
      <c r="R6809" s="178" t="s">
        <v>489</v>
      </c>
      <c r="S6809" s="183"/>
    </row>
    <row r="6810" spans="1:19" hidden="1">
      <c r="A6810" s="184" t="s">
        <v>9887</v>
      </c>
      <c r="B6810" s="183" t="str">
        <f>IFERROR(VLOOKUP(Proc[[#This Row],[App]],Table2[],3,0),"open")</f>
        <v>ok</v>
      </c>
      <c r="C6810" s="185" t="s">
        <v>369</v>
      </c>
      <c r="D6810" t="s">
        <v>9222</v>
      </c>
      <c r="E6810" t="s">
        <v>9838</v>
      </c>
      <c r="F6810" s="186" t="s">
        <v>9838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1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9921</v>
      </c>
      <c r="M6810" s="178">
        <v>46065</v>
      </c>
      <c r="N6810" s="178"/>
      <c r="O6810" s="178"/>
      <c r="P6810" s="178" t="str">
        <f ca="1">IF(Proc[[#This Row],[DaysAgeing]]&gt;5,"yep","on track")</f>
        <v>yep</v>
      </c>
      <c r="Q6810" s="3">
        <f ca="1">IF(Proc[[#This Row],[DateClosed]]="",ABS(NETWORKDAYS(Proc[[#This Row],[DateOpened]],TODAY()))-1,ABS(NETWORKDAYS(Proc[[#This Row],[DateOpened]],Proc[[#This Row],[DateClosed]]))-1)</f>
        <v>15</v>
      </c>
      <c r="R6810" s="178" t="s">
        <v>489</v>
      </c>
      <c r="S6810" s="183"/>
    </row>
    <row r="6811" spans="1:19" hidden="1">
      <c r="A6811" s="184" t="s">
        <v>9887</v>
      </c>
      <c r="B6811" s="183" t="str">
        <f>IFERROR(VLOOKUP(Proc[[#This Row],[App]],Table2[],3,0),"open")</f>
        <v>ok</v>
      </c>
      <c r="C6811" s="185" t="s">
        <v>369</v>
      </c>
      <c r="D6811" t="s">
        <v>9223</v>
      </c>
      <c r="E6811" t="s">
        <v>9838</v>
      </c>
      <c r="F6811" s="186" t="s">
        <v>9838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1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9921</v>
      </c>
      <c r="M6811" s="178">
        <v>46065</v>
      </c>
      <c r="N6811" s="178"/>
      <c r="O6811" s="178"/>
      <c r="P6811" s="178" t="str">
        <f ca="1">IF(Proc[[#This Row],[DaysAgeing]]&gt;5,"yep","on track")</f>
        <v>yep</v>
      </c>
      <c r="Q6811" s="3">
        <f ca="1">IF(Proc[[#This Row],[DateClosed]]="",ABS(NETWORKDAYS(Proc[[#This Row],[DateOpened]],TODAY()))-1,ABS(NETWORKDAYS(Proc[[#This Row],[DateOpened]],Proc[[#This Row],[DateClosed]]))-1)</f>
        <v>15</v>
      </c>
      <c r="R6811" s="178" t="s">
        <v>489</v>
      </c>
      <c r="S6811" s="183"/>
    </row>
    <row r="6812" spans="1:19" hidden="1">
      <c r="A6812" s="184" t="s">
        <v>9887</v>
      </c>
      <c r="B6812" s="183" t="str">
        <f>IFERROR(VLOOKUP(Proc[[#This Row],[App]],Table2[],3,0),"open")</f>
        <v>ok</v>
      </c>
      <c r="C6812" s="185" t="s">
        <v>369</v>
      </c>
      <c r="D6812" t="s">
        <v>9224</v>
      </c>
      <c r="E6812" t="s">
        <v>9838</v>
      </c>
      <c r="F6812" s="186" t="s">
        <v>9838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1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9921</v>
      </c>
      <c r="M6812" s="178">
        <v>46065</v>
      </c>
      <c r="N6812" s="178"/>
      <c r="O6812" s="178"/>
      <c r="P6812" s="178" t="str">
        <f ca="1">IF(Proc[[#This Row],[DaysAgeing]]&gt;5,"yep","on track")</f>
        <v>yep</v>
      </c>
      <c r="Q6812" s="3">
        <f ca="1">IF(Proc[[#This Row],[DateClosed]]="",ABS(NETWORKDAYS(Proc[[#This Row],[DateOpened]],TODAY()))-1,ABS(NETWORKDAYS(Proc[[#This Row],[DateOpened]],Proc[[#This Row],[DateClosed]]))-1)</f>
        <v>15</v>
      </c>
      <c r="R6812" s="178" t="s">
        <v>489</v>
      </c>
      <c r="S6812" s="183"/>
    </row>
    <row r="6813" spans="1:19" hidden="1">
      <c r="A6813" s="184" t="s">
        <v>9887</v>
      </c>
      <c r="B6813" s="183" t="str">
        <f>IFERROR(VLOOKUP(Proc[[#This Row],[App]],Table2[],3,0),"open")</f>
        <v>ok</v>
      </c>
      <c r="C6813" s="184" t="s">
        <v>369</v>
      </c>
      <c r="D6813" t="s">
        <v>9225</v>
      </c>
      <c r="E6813" t="s">
        <v>9838</v>
      </c>
      <c r="F6813" s="183" t="s">
        <v>9838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9921</v>
      </c>
      <c r="M6813" s="178">
        <v>46065</v>
      </c>
      <c r="N6813" s="178"/>
      <c r="O6813" s="178"/>
      <c r="P6813" s="178" t="str">
        <f ca="1">IF(Proc[[#This Row],[DaysAgeing]]&gt;5,"yep","on track")</f>
        <v>yep</v>
      </c>
      <c r="Q6813" s="3">
        <f ca="1">IF(Proc[[#This Row],[DateClosed]]="",ABS(NETWORKDAYS(Proc[[#This Row],[DateOpened]],TODAY()))-1,ABS(NETWORKDAYS(Proc[[#This Row],[DateOpened]],Proc[[#This Row],[DateClosed]]))-1)</f>
        <v>15</v>
      </c>
      <c r="R6813" s="178" t="s">
        <v>489</v>
      </c>
      <c r="S6813" s="183"/>
    </row>
    <row r="6814" spans="1:19" hidden="1">
      <c r="A6814" s="184" t="s">
        <v>9887</v>
      </c>
      <c r="B6814" s="183" t="str">
        <f>IFERROR(VLOOKUP(Proc[[#This Row],[App]],Table2[],3,0),"open")</f>
        <v>ok</v>
      </c>
      <c r="C6814" s="184" t="s">
        <v>369</v>
      </c>
      <c r="D6814" t="s">
        <v>9226</v>
      </c>
      <c r="E6814" t="s">
        <v>9838</v>
      </c>
      <c r="F6814" s="183" t="s">
        <v>9838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9921</v>
      </c>
      <c r="M6814" s="178">
        <v>46065</v>
      </c>
      <c r="N6814" s="178"/>
      <c r="O6814" s="178"/>
      <c r="P6814" s="178" t="str">
        <f ca="1">IF(Proc[[#This Row],[DaysAgeing]]&gt;5,"yep","on track")</f>
        <v>yep</v>
      </c>
      <c r="Q6814" s="3">
        <f ca="1">IF(Proc[[#This Row],[DateClosed]]="",ABS(NETWORKDAYS(Proc[[#This Row],[DateOpened]],TODAY()))-1,ABS(NETWORKDAYS(Proc[[#This Row],[DateOpened]],Proc[[#This Row],[DateClosed]]))-1)</f>
        <v>15</v>
      </c>
      <c r="R6814" s="178" t="s">
        <v>489</v>
      </c>
      <c r="S6814" s="183"/>
    </row>
    <row r="6815" spans="1:19" hidden="1">
      <c r="A6815" s="184" t="s">
        <v>9887</v>
      </c>
      <c r="B6815" s="183" t="str">
        <f>IFERROR(VLOOKUP(Proc[[#This Row],[App]],Table2[],3,0),"open")</f>
        <v>ok</v>
      </c>
      <c r="C6815" s="184" t="s">
        <v>369</v>
      </c>
      <c r="D6815" t="s">
        <v>9227</v>
      </c>
      <c r="E6815" t="s">
        <v>9838</v>
      </c>
      <c r="F6815" s="183" t="s">
        <v>9838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9921</v>
      </c>
      <c r="M6815" s="178">
        <v>46065</v>
      </c>
      <c r="N6815" s="178"/>
      <c r="O6815" s="178"/>
      <c r="P6815" s="178" t="str">
        <f ca="1">IF(Proc[[#This Row],[DaysAgeing]]&gt;5,"yep","on track")</f>
        <v>yep</v>
      </c>
      <c r="Q6815" s="3">
        <f ca="1">IF(Proc[[#This Row],[DateClosed]]="",ABS(NETWORKDAYS(Proc[[#This Row],[DateOpened]],TODAY()))-1,ABS(NETWORKDAYS(Proc[[#This Row],[DateOpened]],Proc[[#This Row],[DateClosed]]))-1)</f>
        <v>15</v>
      </c>
      <c r="R6815" s="178" t="s">
        <v>489</v>
      </c>
      <c r="S6815" s="183"/>
    </row>
    <row r="6816" spans="1:19" hidden="1">
      <c r="A6816" s="184" t="s">
        <v>9887</v>
      </c>
      <c r="B6816" s="183" t="str">
        <f>IFERROR(VLOOKUP(Proc[[#This Row],[App]],Table2[],3,0),"open")</f>
        <v>ok</v>
      </c>
      <c r="C6816" s="184" t="s">
        <v>369</v>
      </c>
      <c r="D6816" t="s">
        <v>9228</v>
      </c>
      <c r="E6816" t="s">
        <v>9838</v>
      </c>
      <c r="F6816" s="183" t="s">
        <v>9838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9921</v>
      </c>
      <c r="M6816" s="178">
        <v>46065</v>
      </c>
      <c r="N6816" s="178"/>
      <c r="O6816" s="178"/>
      <c r="P6816" s="178" t="str">
        <f ca="1">IF(Proc[[#This Row],[DaysAgeing]]&gt;5,"yep","on track")</f>
        <v>yep</v>
      </c>
      <c r="Q6816" s="3">
        <f ca="1">IF(Proc[[#This Row],[DateClosed]]="",ABS(NETWORKDAYS(Proc[[#This Row],[DateOpened]],TODAY()))-1,ABS(NETWORKDAYS(Proc[[#This Row],[DateOpened]],Proc[[#This Row],[DateClosed]]))-1)</f>
        <v>15</v>
      </c>
      <c r="R6816" s="178" t="s">
        <v>489</v>
      </c>
      <c r="S6816" s="183"/>
    </row>
    <row r="6817" spans="1:19" hidden="1">
      <c r="A6817" s="184" t="s">
        <v>9887</v>
      </c>
      <c r="B6817" s="183" t="str">
        <f>IFERROR(VLOOKUP(Proc[[#This Row],[App]],Table2[],3,0),"open")</f>
        <v>ok</v>
      </c>
      <c r="C6817" s="185" t="s">
        <v>369</v>
      </c>
      <c r="D6817" t="s">
        <v>9229</v>
      </c>
      <c r="E6817" t="s">
        <v>9838</v>
      </c>
      <c r="F6817" s="186" t="s">
        <v>9838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1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9921</v>
      </c>
      <c r="M6817" s="178">
        <v>46065</v>
      </c>
      <c r="N6817" s="178"/>
      <c r="O6817" s="178"/>
      <c r="P6817" s="178" t="str">
        <f ca="1">IF(Proc[[#This Row],[DaysAgeing]]&gt;5,"yep","on track")</f>
        <v>yep</v>
      </c>
      <c r="Q6817" s="3">
        <f ca="1">IF(Proc[[#This Row],[DateClosed]]="",ABS(NETWORKDAYS(Proc[[#This Row],[DateOpened]],TODAY()))-1,ABS(NETWORKDAYS(Proc[[#This Row],[DateOpened]],Proc[[#This Row],[DateClosed]]))-1)</f>
        <v>15</v>
      </c>
      <c r="R6817" s="178" t="s">
        <v>489</v>
      </c>
      <c r="S6817" s="183"/>
    </row>
    <row r="6818" spans="1:19" hidden="1">
      <c r="A6818" s="184" t="s">
        <v>9887</v>
      </c>
      <c r="B6818" s="183" t="str">
        <f>IFERROR(VLOOKUP(Proc[[#This Row],[App]],Table2[],3,0),"open")</f>
        <v>ok</v>
      </c>
      <c r="C6818" s="185" t="s">
        <v>369</v>
      </c>
      <c r="D6818" t="s">
        <v>9230</v>
      </c>
      <c r="E6818" t="s">
        <v>9838</v>
      </c>
      <c r="F6818" s="186" t="s">
        <v>9838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1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9921</v>
      </c>
      <c r="M6818" s="178">
        <v>46065</v>
      </c>
      <c r="N6818" s="178"/>
      <c r="O6818" s="178"/>
      <c r="P6818" s="178" t="str">
        <f ca="1">IF(Proc[[#This Row],[DaysAgeing]]&gt;5,"yep","on track")</f>
        <v>yep</v>
      </c>
      <c r="Q6818" s="3">
        <f ca="1">IF(Proc[[#This Row],[DateClosed]]="",ABS(NETWORKDAYS(Proc[[#This Row],[DateOpened]],TODAY()))-1,ABS(NETWORKDAYS(Proc[[#This Row],[DateOpened]],Proc[[#This Row],[DateClosed]]))-1)</f>
        <v>15</v>
      </c>
      <c r="R6818" s="178" t="s">
        <v>489</v>
      </c>
      <c r="S6818" s="183"/>
    </row>
    <row r="6819" spans="1:19" hidden="1">
      <c r="A6819" s="184" t="s">
        <v>9887</v>
      </c>
      <c r="B6819" s="183" t="str">
        <f>IFERROR(VLOOKUP(Proc[[#This Row],[App]],Table2[],3,0),"open")</f>
        <v>ok</v>
      </c>
      <c r="C6819" s="184" t="s">
        <v>369</v>
      </c>
      <c r="D6819" t="s">
        <v>9231</v>
      </c>
      <c r="E6819" t="s">
        <v>9838</v>
      </c>
      <c r="F6819" s="183" t="s">
        <v>9838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9921</v>
      </c>
      <c r="M6819" s="178">
        <v>46065</v>
      </c>
      <c r="N6819" s="178"/>
      <c r="O6819" s="178"/>
      <c r="P6819" s="178" t="str">
        <f ca="1">IF(Proc[[#This Row],[DaysAgeing]]&gt;5,"yep","on track")</f>
        <v>yep</v>
      </c>
      <c r="Q6819" s="3">
        <f ca="1">IF(Proc[[#This Row],[DateClosed]]="",ABS(NETWORKDAYS(Proc[[#This Row],[DateOpened]],TODAY()))-1,ABS(NETWORKDAYS(Proc[[#This Row],[DateOpened]],Proc[[#This Row],[DateClosed]]))-1)</f>
        <v>15</v>
      </c>
      <c r="R6819" s="178" t="s">
        <v>489</v>
      </c>
      <c r="S6819" s="183"/>
    </row>
    <row r="6820" spans="1:19" hidden="1">
      <c r="A6820" s="184" t="s">
        <v>9887</v>
      </c>
      <c r="B6820" s="183" t="str">
        <f>IFERROR(VLOOKUP(Proc[[#This Row],[App]],Table2[],3,0),"open")</f>
        <v>ok</v>
      </c>
      <c r="C6820" s="184" t="s">
        <v>369</v>
      </c>
      <c r="D6820" t="s">
        <v>9232</v>
      </c>
      <c r="E6820" t="s">
        <v>9839</v>
      </c>
      <c r="F6820" s="183" t="s">
        <v>9839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9921</v>
      </c>
      <c r="M6820" s="178">
        <v>46065</v>
      </c>
      <c r="N6820" s="178"/>
      <c r="O6820" s="178"/>
      <c r="P6820" s="178" t="str">
        <f ca="1">IF(Proc[[#This Row],[DaysAgeing]]&gt;5,"yep","on track")</f>
        <v>yep</v>
      </c>
      <c r="Q6820" s="3">
        <f ca="1">IF(Proc[[#This Row],[DateClosed]]="",ABS(NETWORKDAYS(Proc[[#This Row],[DateOpened]],TODAY()))-1,ABS(NETWORKDAYS(Proc[[#This Row],[DateOpened]],Proc[[#This Row],[DateClosed]]))-1)</f>
        <v>15</v>
      </c>
      <c r="R6820" s="178" t="s">
        <v>489</v>
      </c>
      <c r="S6820" s="183"/>
    </row>
    <row r="6821" spans="1:19" hidden="1">
      <c r="A6821" s="184" t="s">
        <v>9887</v>
      </c>
      <c r="B6821" s="183" t="str">
        <f>IFERROR(VLOOKUP(Proc[[#This Row],[App]],Table2[],3,0),"open")</f>
        <v>ok</v>
      </c>
      <c r="C6821" s="185" t="s">
        <v>369</v>
      </c>
      <c r="D6821" t="s">
        <v>9233</v>
      </c>
      <c r="E6821" t="s">
        <v>9839</v>
      </c>
      <c r="F6821" s="186" t="s">
        <v>9839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1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9921</v>
      </c>
      <c r="M6821" s="178">
        <v>46065</v>
      </c>
      <c r="N6821" s="178"/>
      <c r="O6821" s="178"/>
      <c r="P6821" s="178" t="str">
        <f ca="1">IF(Proc[[#This Row],[DaysAgeing]]&gt;5,"yep","on track")</f>
        <v>yep</v>
      </c>
      <c r="Q6821" s="3">
        <f ca="1">IF(Proc[[#This Row],[DateClosed]]="",ABS(NETWORKDAYS(Proc[[#This Row],[DateOpened]],TODAY()))-1,ABS(NETWORKDAYS(Proc[[#This Row],[DateOpened]],Proc[[#This Row],[DateClosed]]))-1)</f>
        <v>15</v>
      </c>
      <c r="R6821" s="178" t="s">
        <v>489</v>
      </c>
      <c r="S6821" s="183"/>
    </row>
    <row r="6822" spans="1:19" hidden="1">
      <c r="A6822" s="184" t="s">
        <v>9887</v>
      </c>
      <c r="B6822" s="183" t="str">
        <f>IFERROR(VLOOKUP(Proc[[#This Row],[App]],Table2[],3,0),"open")</f>
        <v>ok</v>
      </c>
      <c r="C6822" s="184" t="s">
        <v>369</v>
      </c>
      <c r="D6822" t="s">
        <v>9234</v>
      </c>
      <c r="E6822" t="s">
        <v>9839</v>
      </c>
      <c r="F6822" s="183" t="s">
        <v>9839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9921</v>
      </c>
      <c r="M6822" s="178">
        <v>46065</v>
      </c>
      <c r="N6822" s="178"/>
      <c r="O6822" s="178"/>
      <c r="P6822" s="178" t="str">
        <f ca="1">IF(Proc[[#This Row],[DaysAgeing]]&gt;5,"yep","on track")</f>
        <v>yep</v>
      </c>
      <c r="Q6822" s="3">
        <f ca="1">IF(Proc[[#This Row],[DateClosed]]="",ABS(NETWORKDAYS(Proc[[#This Row],[DateOpened]],TODAY()))-1,ABS(NETWORKDAYS(Proc[[#This Row],[DateOpened]],Proc[[#This Row],[DateClosed]]))-1)</f>
        <v>15</v>
      </c>
      <c r="R6822" s="178" t="s">
        <v>489</v>
      </c>
      <c r="S6822" s="183"/>
    </row>
    <row r="6823" spans="1:19" hidden="1">
      <c r="A6823" s="184" t="s">
        <v>9887</v>
      </c>
      <c r="B6823" s="183" t="str">
        <f>IFERROR(VLOOKUP(Proc[[#This Row],[App]],Table2[],3,0),"open")</f>
        <v>ok</v>
      </c>
      <c r="C6823" s="184" t="s">
        <v>369</v>
      </c>
      <c r="D6823" t="s">
        <v>9235</v>
      </c>
      <c r="E6823" t="s">
        <v>9839</v>
      </c>
      <c r="F6823" s="183" t="s">
        <v>9839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9921</v>
      </c>
      <c r="M6823" s="178">
        <v>46065</v>
      </c>
      <c r="N6823" s="178"/>
      <c r="O6823" s="178"/>
      <c r="P6823" s="178" t="str">
        <f ca="1">IF(Proc[[#This Row],[DaysAgeing]]&gt;5,"yep","on track")</f>
        <v>yep</v>
      </c>
      <c r="Q6823" s="3">
        <f ca="1">IF(Proc[[#This Row],[DateClosed]]="",ABS(NETWORKDAYS(Proc[[#This Row],[DateOpened]],TODAY()))-1,ABS(NETWORKDAYS(Proc[[#This Row],[DateOpened]],Proc[[#This Row],[DateClosed]]))-1)</f>
        <v>15</v>
      </c>
      <c r="R6823" s="178" t="s">
        <v>489</v>
      </c>
      <c r="S6823" s="183"/>
    </row>
    <row r="6824" spans="1:19" hidden="1">
      <c r="A6824" s="184" t="s">
        <v>9887</v>
      </c>
      <c r="B6824" s="183" t="str">
        <f>IFERROR(VLOOKUP(Proc[[#This Row],[App]],Table2[],3,0),"open")</f>
        <v>ok</v>
      </c>
      <c r="C6824" s="184" t="s">
        <v>369</v>
      </c>
      <c r="D6824" t="s">
        <v>9236</v>
      </c>
      <c r="E6824" t="s">
        <v>9839</v>
      </c>
      <c r="F6824" s="183" t="s">
        <v>9839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9921</v>
      </c>
      <c r="M6824" s="178">
        <v>46065</v>
      </c>
      <c r="N6824" s="178"/>
      <c r="O6824" s="178"/>
      <c r="P6824" s="178" t="str">
        <f ca="1">IF(Proc[[#This Row],[DaysAgeing]]&gt;5,"yep","on track")</f>
        <v>yep</v>
      </c>
      <c r="Q6824" s="3">
        <f ca="1">IF(Proc[[#This Row],[DateClosed]]="",ABS(NETWORKDAYS(Proc[[#This Row],[DateOpened]],TODAY()))-1,ABS(NETWORKDAYS(Proc[[#This Row],[DateOpened]],Proc[[#This Row],[DateClosed]]))-1)</f>
        <v>15</v>
      </c>
      <c r="R6824" s="178" t="s">
        <v>489</v>
      </c>
      <c r="S6824" s="183"/>
    </row>
    <row r="6825" spans="1:19" hidden="1">
      <c r="A6825" s="184" t="s">
        <v>9887</v>
      </c>
      <c r="B6825" s="183" t="str">
        <f>IFERROR(VLOOKUP(Proc[[#This Row],[App]],Table2[],3,0),"open")</f>
        <v>ok</v>
      </c>
      <c r="C6825" s="184" t="s">
        <v>369</v>
      </c>
      <c r="D6825" t="s">
        <v>9237</v>
      </c>
      <c r="E6825" t="s">
        <v>9839</v>
      </c>
      <c r="F6825" s="183" t="s">
        <v>9839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9921</v>
      </c>
      <c r="M6825" s="178">
        <v>46065</v>
      </c>
      <c r="N6825" s="178"/>
      <c r="O6825" s="178"/>
      <c r="P6825" s="178" t="str">
        <f ca="1">IF(Proc[[#This Row],[DaysAgeing]]&gt;5,"yep","on track")</f>
        <v>yep</v>
      </c>
      <c r="Q6825" s="3">
        <f ca="1">IF(Proc[[#This Row],[DateClosed]]="",ABS(NETWORKDAYS(Proc[[#This Row],[DateOpened]],TODAY()))-1,ABS(NETWORKDAYS(Proc[[#This Row],[DateOpened]],Proc[[#This Row],[DateClosed]]))-1)</f>
        <v>15</v>
      </c>
      <c r="R6825" s="178" t="s">
        <v>489</v>
      </c>
      <c r="S6825" s="183"/>
    </row>
    <row r="6826" spans="1:19" hidden="1">
      <c r="A6826" s="184" t="s">
        <v>9887</v>
      </c>
      <c r="B6826" s="183" t="str">
        <f>IFERROR(VLOOKUP(Proc[[#This Row],[App]],Table2[],3,0),"open")</f>
        <v>ok</v>
      </c>
      <c r="C6826" s="184" t="s">
        <v>369</v>
      </c>
      <c r="D6826" t="s">
        <v>9238</v>
      </c>
      <c r="E6826" t="s">
        <v>9839</v>
      </c>
      <c r="F6826" s="183" t="s">
        <v>9839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9921</v>
      </c>
      <c r="M6826" s="178">
        <v>46065</v>
      </c>
      <c r="N6826" s="178"/>
      <c r="O6826" s="178"/>
      <c r="P6826" s="178" t="str">
        <f ca="1">IF(Proc[[#This Row],[DaysAgeing]]&gt;5,"yep","on track")</f>
        <v>yep</v>
      </c>
      <c r="Q6826" s="3">
        <f ca="1">IF(Proc[[#This Row],[DateClosed]]="",ABS(NETWORKDAYS(Proc[[#This Row],[DateOpened]],TODAY()))-1,ABS(NETWORKDAYS(Proc[[#This Row],[DateOpened]],Proc[[#This Row],[DateClosed]]))-1)</f>
        <v>15</v>
      </c>
      <c r="R6826" s="178" t="s">
        <v>489</v>
      </c>
      <c r="S6826" s="183"/>
    </row>
    <row r="6827" spans="1:19" hidden="1">
      <c r="A6827" s="184" t="s">
        <v>9887</v>
      </c>
      <c r="B6827" s="183" t="str">
        <f>IFERROR(VLOOKUP(Proc[[#This Row],[App]],Table2[],3,0),"open")</f>
        <v>ok</v>
      </c>
      <c r="C6827" s="185" t="s">
        <v>369</v>
      </c>
      <c r="D6827" t="s">
        <v>9239</v>
      </c>
      <c r="E6827" t="s">
        <v>9839</v>
      </c>
      <c r="F6827" s="186" t="s">
        <v>9839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1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9921</v>
      </c>
      <c r="M6827" s="178">
        <v>46065</v>
      </c>
      <c r="N6827" s="178"/>
      <c r="O6827" s="178"/>
      <c r="P6827" s="178" t="str">
        <f ca="1">IF(Proc[[#This Row],[DaysAgeing]]&gt;5,"yep","on track")</f>
        <v>yep</v>
      </c>
      <c r="Q6827" s="3">
        <f ca="1">IF(Proc[[#This Row],[DateClosed]]="",ABS(NETWORKDAYS(Proc[[#This Row],[DateOpened]],TODAY()))-1,ABS(NETWORKDAYS(Proc[[#This Row],[DateOpened]],Proc[[#This Row],[DateClosed]]))-1)</f>
        <v>15</v>
      </c>
      <c r="R6827" s="178" t="s">
        <v>489</v>
      </c>
      <c r="S6827" s="183"/>
    </row>
    <row r="6828" spans="1:19" hidden="1">
      <c r="A6828" s="184" t="s">
        <v>9887</v>
      </c>
      <c r="B6828" s="183" t="str">
        <f>IFERROR(VLOOKUP(Proc[[#This Row],[App]],Table2[],3,0),"open")</f>
        <v>ok</v>
      </c>
      <c r="C6828" s="185" t="s">
        <v>369</v>
      </c>
      <c r="D6828" t="s">
        <v>9240</v>
      </c>
      <c r="E6828" t="s">
        <v>9839</v>
      </c>
      <c r="F6828" s="186" t="s">
        <v>9839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1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9921</v>
      </c>
      <c r="M6828" s="178">
        <v>46065</v>
      </c>
      <c r="N6828" s="178"/>
      <c r="O6828" s="178"/>
      <c r="P6828" s="178" t="str">
        <f ca="1">IF(Proc[[#This Row],[DaysAgeing]]&gt;5,"yep","on track")</f>
        <v>yep</v>
      </c>
      <c r="Q6828" s="3">
        <f ca="1">IF(Proc[[#This Row],[DateClosed]]="",ABS(NETWORKDAYS(Proc[[#This Row],[DateOpened]],TODAY()))-1,ABS(NETWORKDAYS(Proc[[#This Row],[DateOpened]],Proc[[#This Row],[DateClosed]]))-1)</f>
        <v>15</v>
      </c>
      <c r="R6828" s="178" t="s">
        <v>489</v>
      </c>
      <c r="S6828" s="183"/>
    </row>
    <row r="6829" spans="1:19" hidden="1">
      <c r="A6829" s="184" t="s">
        <v>9887</v>
      </c>
      <c r="B6829" s="183" t="str">
        <f>IFERROR(VLOOKUP(Proc[[#This Row],[App]],Table2[],3,0),"open")</f>
        <v>ok</v>
      </c>
      <c r="C6829" s="185" t="s">
        <v>369</v>
      </c>
      <c r="D6829" t="s">
        <v>9241</v>
      </c>
      <c r="E6829" t="s">
        <v>9839</v>
      </c>
      <c r="F6829" s="186" t="s">
        <v>9839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1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9921</v>
      </c>
      <c r="M6829" s="178">
        <v>46065</v>
      </c>
      <c r="N6829" s="178"/>
      <c r="O6829" s="178"/>
      <c r="P6829" s="178" t="str">
        <f ca="1">IF(Proc[[#This Row],[DaysAgeing]]&gt;5,"yep","on track")</f>
        <v>yep</v>
      </c>
      <c r="Q6829" s="3">
        <f ca="1">IF(Proc[[#This Row],[DateClosed]]="",ABS(NETWORKDAYS(Proc[[#This Row],[DateOpened]],TODAY()))-1,ABS(NETWORKDAYS(Proc[[#This Row],[DateOpened]],Proc[[#This Row],[DateClosed]]))-1)</f>
        <v>15</v>
      </c>
      <c r="R6829" s="178" t="s">
        <v>489</v>
      </c>
      <c r="S6829" s="183"/>
    </row>
    <row r="6830" spans="1:19" hidden="1">
      <c r="A6830" s="184" t="s">
        <v>9887</v>
      </c>
      <c r="B6830" s="183" t="str">
        <f>IFERROR(VLOOKUP(Proc[[#This Row],[App]],Table2[],3,0),"open")</f>
        <v>ok</v>
      </c>
      <c r="C6830" s="185" t="s">
        <v>369</v>
      </c>
      <c r="D6830" t="s">
        <v>9242</v>
      </c>
      <c r="E6830" t="s">
        <v>9839</v>
      </c>
      <c r="F6830" s="186" t="s">
        <v>9839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1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9921</v>
      </c>
      <c r="M6830" s="178">
        <v>46065</v>
      </c>
      <c r="N6830" s="178"/>
      <c r="O6830" s="178"/>
      <c r="P6830" s="178" t="str">
        <f ca="1">IF(Proc[[#This Row],[DaysAgeing]]&gt;5,"yep","on track")</f>
        <v>yep</v>
      </c>
      <c r="Q6830" s="3">
        <f ca="1">IF(Proc[[#This Row],[DateClosed]]="",ABS(NETWORKDAYS(Proc[[#This Row],[DateOpened]],TODAY()))-1,ABS(NETWORKDAYS(Proc[[#This Row],[DateOpened]],Proc[[#This Row],[DateClosed]]))-1)</f>
        <v>15</v>
      </c>
      <c r="R6830" s="178" t="s">
        <v>489</v>
      </c>
      <c r="S6830" s="183"/>
    </row>
    <row r="6831" spans="1:19" hidden="1">
      <c r="A6831" s="184" t="s">
        <v>9887</v>
      </c>
      <c r="B6831" s="183" t="str">
        <f>IFERROR(VLOOKUP(Proc[[#This Row],[App]],Table2[],3,0),"open")</f>
        <v>ok</v>
      </c>
      <c r="C6831" s="185" t="s">
        <v>369</v>
      </c>
      <c r="D6831" t="s">
        <v>9243</v>
      </c>
      <c r="E6831" t="s">
        <v>9839</v>
      </c>
      <c r="F6831" s="186" t="s">
        <v>9839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1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9921</v>
      </c>
      <c r="M6831" s="178">
        <v>46065</v>
      </c>
      <c r="N6831" s="178"/>
      <c r="O6831" s="178"/>
      <c r="P6831" s="178" t="str">
        <f ca="1">IF(Proc[[#This Row],[DaysAgeing]]&gt;5,"yep","on track")</f>
        <v>yep</v>
      </c>
      <c r="Q6831" s="3">
        <f ca="1">IF(Proc[[#This Row],[DateClosed]]="",ABS(NETWORKDAYS(Proc[[#This Row],[DateOpened]],TODAY()))-1,ABS(NETWORKDAYS(Proc[[#This Row],[DateOpened]],Proc[[#This Row],[DateClosed]]))-1)</f>
        <v>15</v>
      </c>
      <c r="R6831" s="178" t="s">
        <v>489</v>
      </c>
      <c r="S6831" s="183"/>
    </row>
    <row r="6832" spans="1:19" hidden="1">
      <c r="A6832" s="184" t="s">
        <v>9887</v>
      </c>
      <c r="B6832" s="183" t="str">
        <f>IFERROR(VLOOKUP(Proc[[#This Row],[App]],Table2[],3,0),"open")</f>
        <v>ok</v>
      </c>
      <c r="C6832" s="185" t="s">
        <v>369</v>
      </c>
      <c r="D6832" t="s">
        <v>9244</v>
      </c>
      <c r="E6832" t="s">
        <v>9839</v>
      </c>
      <c r="F6832" s="186" t="s">
        <v>9839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1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9921</v>
      </c>
      <c r="M6832" s="178">
        <v>46065</v>
      </c>
      <c r="N6832" s="178"/>
      <c r="O6832" s="178"/>
      <c r="P6832" s="178" t="str">
        <f ca="1">IF(Proc[[#This Row],[DaysAgeing]]&gt;5,"yep","on track")</f>
        <v>yep</v>
      </c>
      <c r="Q6832" s="3">
        <f ca="1">IF(Proc[[#This Row],[DateClosed]]="",ABS(NETWORKDAYS(Proc[[#This Row],[DateOpened]],TODAY()))-1,ABS(NETWORKDAYS(Proc[[#This Row],[DateOpened]],Proc[[#This Row],[DateClosed]]))-1)</f>
        <v>15</v>
      </c>
      <c r="R6832" s="178" t="s">
        <v>489</v>
      </c>
      <c r="S6832" s="183"/>
    </row>
    <row r="6833" spans="1:19" hidden="1">
      <c r="A6833" s="184" t="s">
        <v>9887</v>
      </c>
      <c r="B6833" s="183" t="str">
        <f>IFERROR(VLOOKUP(Proc[[#This Row],[App]],Table2[],3,0),"open")</f>
        <v>ok</v>
      </c>
      <c r="C6833" s="185" t="s">
        <v>369</v>
      </c>
      <c r="D6833" t="s">
        <v>9245</v>
      </c>
      <c r="E6833" t="s">
        <v>9839</v>
      </c>
      <c r="F6833" s="186" t="s">
        <v>9839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1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9921</v>
      </c>
      <c r="M6833" s="178">
        <v>46065</v>
      </c>
      <c r="N6833" s="178"/>
      <c r="O6833" s="178"/>
      <c r="P6833" s="178" t="str">
        <f ca="1">IF(Proc[[#This Row],[DaysAgeing]]&gt;5,"yep","on track")</f>
        <v>yep</v>
      </c>
      <c r="Q6833" s="3">
        <f ca="1">IF(Proc[[#This Row],[DateClosed]]="",ABS(NETWORKDAYS(Proc[[#This Row],[DateOpened]],TODAY()))-1,ABS(NETWORKDAYS(Proc[[#This Row],[DateOpened]],Proc[[#This Row],[DateClosed]]))-1)</f>
        <v>15</v>
      </c>
      <c r="R6833" s="178" t="s">
        <v>489</v>
      </c>
      <c r="S6833" s="183"/>
    </row>
    <row r="6834" spans="1:19" hidden="1">
      <c r="A6834" s="184" t="s">
        <v>9887</v>
      </c>
      <c r="B6834" s="183" t="str">
        <f>IFERROR(VLOOKUP(Proc[[#This Row],[App]],Table2[],3,0),"open")</f>
        <v>ok</v>
      </c>
      <c r="C6834" s="185" t="s">
        <v>369</v>
      </c>
      <c r="D6834" t="s">
        <v>9246</v>
      </c>
      <c r="E6834" t="s">
        <v>9839</v>
      </c>
      <c r="F6834" s="186" t="s">
        <v>9839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1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9921</v>
      </c>
      <c r="M6834" s="178">
        <v>46065</v>
      </c>
      <c r="N6834" s="178"/>
      <c r="O6834" s="178"/>
      <c r="P6834" s="178" t="str">
        <f ca="1">IF(Proc[[#This Row],[DaysAgeing]]&gt;5,"yep","on track")</f>
        <v>yep</v>
      </c>
      <c r="Q6834" s="3">
        <f ca="1">IF(Proc[[#This Row],[DateClosed]]="",ABS(NETWORKDAYS(Proc[[#This Row],[DateOpened]],TODAY()))-1,ABS(NETWORKDAYS(Proc[[#This Row],[DateOpened]],Proc[[#This Row],[DateClosed]]))-1)</f>
        <v>15</v>
      </c>
      <c r="R6834" s="178" t="s">
        <v>489</v>
      </c>
      <c r="S6834" s="183"/>
    </row>
    <row r="6835" spans="1:19" hidden="1">
      <c r="A6835" s="184" t="s">
        <v>9887</v>
      </c>
      <c r="B6835" s="183" t="str">
        <f>IFERROR(VLOOKUP(Proc[[#This Row],[App]],Table2[],3,0),"open")</f>
        <v>ok</v>
      </c>
      <c r="C6835" s="185" t="s">
        <v>369</v>
      </c>
      <c r="D6835" t="s">
        <v>9247</v>
      </c>
      <c r="E6835" t="s">
        <v>9839</v>
      </c>
      <c r="F6835" s="186" t="s">
        <v>9839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1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9921</v>
      </c>
      <c r="M6835" s="178">
        <v>46065</v>
      </c>
      <c r="N6835" s="178"/>
      <c r="O6835" s="178"/>
      <c r="P6835" s="178" t="str">
        <f ca="1">IF(Proc[[#This Row],[DaysAgeing]]&gt;5,"yep","on track")</f>
        <v>yep</v>
      </c>
      <c r="Q6835" s="3">
        <f ca="1">IF(Proc[[#This Row],[DateClosed]]="",ABS(NETWORKDAYS(Proc[[#This Row],[DateOpened]],TODAY()))-1,ABS(NETWORKDAYS(Proc[[#This Row],[DateOpened]],Proc[[#This Row],[DateClosed]]))-1)</f>
        <v>15</v>
      </c>
      <c r="R6835" s="178" t="s">
        <v>489</v>
      </c>
      <c r="S6835" s="183"/>
    </row>
    <row r="6836" spans="1:19" hidden="1">
      <c r="A6836" s="184" t="s">
        <v>9887</v>
      </c>
      <c r="B6836" s="183" t="str">
        <f>IFERROR(VLOOKUP(Proc[[#This Row],[App]],Table2[],3,0),"open")</f>
        <v>ok</v>
      </c>
      <c r="C6836" s="185" t="s">
        <v>369</v>
      </c>
      <c r="D6836" t="s">
        <v>9248</v>
      </c>
      <c r="E6836" t="s">
        <v>9839</v>
      </c>
      <c r="F6836" s="186" t="s">
        <v>9839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1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9921</v>
      </c>
      <c r="M6836" s="178">
        <v>46065</v>
      </c>
      <c r="N6836" s="178"/>
      <c r="O6836" s="178"/>
      <c r="P6836" s="178" t="str">
        <f ca="1">IF(Proc[[#This Row],[DaysAgeing]]&gt;5,"yep","on track")</f>
        <v>yep</v>
      </c>
      <c r="Q6836" s="3">
        <f ca="1">IF(Proc[[#This Row],[DateClosed]]="",ABS(NETWORKDAYS(Proc[[#This Row],[DateOpened]],TODAY()))-1,ABS(NETWORKDAYS(Proc[[#This Row],[DateOpened]],Proc[[#This Row],[DateClosed]]))-1)</f>
        <v>15</v>
      </c>
      <c r="R6836" s="178" t="s">
        <v>489</v>
      </c>
      <c r="S6836" s="183"/>
    </row>
    <row r="6837" spans="1:19" hidden="1">
      <c r="A6837" s="184" t="s">
        <v>9887</v>
      </c>
      <c r="B6837" s="183" t="str">
        <f>IFERROR(VLOOKUP(Proc[[#This Row],[App]],Table2[],3,0),"open")</f>
        <v>ok</v>
      </c>
      <c r="C6837" s="185" t="s">
        <v>369</v>
      </c>
      <c r="D6837" t="s">
        <v>9249</v>
      </c>
      <c r="E6837" t="s">
        <v>9839</v>
      </c>
      <c r="F6837" s="186" t="s">
        <v>9839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1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9921</v>
      </c>
      <c r="M6837" s="178">
        <v>46065</v>
      </c>
      <c r="N6837" s="178"/>
      <c r="O6837" s="178"/>
      <c r="P6837" s="178" t="str">
        <f ca="1">IF(Proc[[#This Row],[DaysAgeing]]&gt;5,"yep","on track")</f>
        <v>yep</v>
      </c>
      <c r="Q6837" s="3">
        <f ca="1">IF(Proc[[#This Row],[DateClosed]]="",ABS(NETWORKDAYS(Proc[[#This Row],[DateOpened]],TODAY()))-1,ABS(NETWORKDAYS(Proc[[#This Row],[DateOpened]],Proc[[#This Row],[DateClosed]]))-1)</f>
        <v>15</v>
      </c>
      <c r="R6837" s="178" t="s">
        <v>489</v>
      </c>
      <c r="S6837" s="183"/>
    </row>
    <row r="6838" spans="1:19" hidden="1">
      <c r="A6838" s="184" t="s">
        <v>9887</v>
      </c>
      <c r="B6838" s="183" t="str">
        <f>IFERROR(VLOOKUP(Proc[[#This Row],[App]],Table2[],3,0),"open")</f>
        <v>ok</v>
      </c>
      <c r="C6838" s="185" t="s">
        <v>369</v>
      </c>
      <c r="D6838" t="s">
        <v>9250</v>
      </c>
      <c r="E6838" t="s">
        <v>9839</v>
      </c>
      <c r="F6838" s="186" t="s">
        <v>9839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1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9921</v>
      </c>
      <c r="M6838" s="178">
        <v>46065</v>
      </c>
      <c r="N6838" s="178"/>
      <c r="O6838" s="178"/>
      <c r="P6838" s="178" t="str">
        <f ca="1">IF(Proc[[#This Row],[DaysAgeing]]&gt;5,"yep","on track")</f>
        <v>yep</v>
      </c>
      <c r="Q6838" s="3">
        <f ca="1">IF(Proc[[#This Row],[DateClosed]]="",ABS(NETWORKDAYS(Proc[[#This Row],[DateOpened]],TODAY()))-1,ABS(NETWORKDAYS(Proc[[#This Row],[DateOpened]],Proc[[#This Row],[DateClosed]]))-1)</f>
        <v>15</v>
      </c>
      <c r="R6838" s="178" t="s">
        <v>489</v>
      </c>
      <c r="S6838" s="183"/>
    </row>
    <row r="6839" spans="1:19" hidden="1">
      <c r="A6839" s="184" t="s">
        <v>9887</v>
      </c>
      <c r="B6839" s="183" t="str">
        <f>IFERROR(VLOOKUP(Proc[[#This Row],[App]],Table2[],3,0),"open")</f>
        <v>ok</v>
      </c>
      <c r="C6839" s="184" t="s">
        <v>369</v>
      </c>
      <c r="D6839" t="s">
        <v>9251</v>
      </c>
      <c r="E6839" t="s">
        <v>9839</v>
      </c>
      <c r="F6839" s="183" t="s">
        <v>9839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9921</v>
      </c>
      <c r="M6839" s="178">
        <v>46065</v>
      </c>
      <c r="N6839" s="178"/>
      <c r="O6839" s="178"/>
      <c r="P6839" s="178" t="str">
        <f ca="1">IF(Proc[[#This Row],[DaysAgeing]]&gt;5,"yep","on track")</f>
        <v>yep</v>
      </c>
      <c r="Q6839" s="3">
        <f ca="1">IF(Proc[[#This Row],[DateClosed]]="",ABS(NETWORKDAYS(Proc[[#This Row],[DateOpened]],TODAY()))-1,ABS(NETWORKDAYS(Proc[[#This Row],[DateOpened]],Proc[[#This Row],[DateClosed]]))-1)</f>
        <v>15</v>
      </c>
      <c r="R6839" s="178" t="s">
        <v>489</v>
      </c>
      <c r="S6839" s="183"/>
    </row>
    <row r="6840" spans="1:19" hidden="1">
      <c r="A6840" s="184" t="s">
        <v>9887</v>
      </c>
      <c r="B6840" s="183" t="str">
        <f>IFERROR(VLOOKUP(Proc[[#This Row],[App]],Table2[],3,0),"open")</f>
        <v>ok</v>
      </c>
      <c r="C6840" s="185" t="s">
        <v>369</v>
      </c>
      <c r="D6840" t="s">
        <v>9252</v>
      </c>
      <c r="E6840" t="s">
        <v>9839</v>
      </c>
      <c r="F6840" s="186" t="s">
        <v>9839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1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9921</v>
      </c>
      <c r="M6840" s="178">
        <v>46065</v>
      </c>
      <c r="N6840" s="178"/>
      <c r="O6840" s="178"/>
      <c r="P6840" s="178" t="str">
        <f ca="1">IF(Proc[[#This Row],[DaysAgeing]]&gt;5,"yep","on track")</f>
        <v>yep</v>
      </c>
      <c r="Q6840" s="3">
        <f ca="1">IF(Proc[[#This Row],[DateClosed]]="",ABS(NETWORKDAYS(Proc[[#This Row],[DateOpened]],TODAY()))-1,ABS(NETWORKDAYS(Proc[[#This Row],[DateOpened]],Proc[[#This Row],[DateClosed]]))-1)</f>
        <v>15</v>
      </c>
      <c r="R6840" s="178" t="s">
        <v>489</v>
      </c>
      <c r="S6840" s="183"/>
    </row>
    <row r="6841" spans="1:19" hidden="1">
      <c r="A6841" s="184" t="s">
        <v>9887</v>
      </c>
      <c r="B6841" s="183" t="str">
        <f>IFERROR(VLOOKUP(Proc[[#This Row],[App]],Table2[],3,0),"open")</f>
        <v>ok</v>
      </c>
      <c r="C6841" s="185" t="s">
        <v>369</v>
      </c>
      <c r="D6841" t="s">
        <v>9253</v>
      </c>
      <c r="E6841" t="s">
        <v>9839</v>
      </c>
      <c r="F6841" s="186" t="s">
        <v>9839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1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9921</v>
      </c>
      <c r="M6841" s="178">
        <v>46065</v>
      </c>
      <c r="N6841" s="178"/>
      <c r="O6841" s="178"/>
      <c r="P6841" s="178" t="str">
        <f ca="1">IF(Proc[[#This Row],[DaysAgeing]]&gt;5,"yep","on track")</f>
        <v>yep</v>
      </c>
      <c r="Q6841" s="3">
        <f ca="1">IF(Proc[[#This Row],[DateClosed]]="",ABS(NETWORKDAYS(Proc[[#This Row],[DateOpened]],TODAY()))-1,ABS(NETWORKDAYS(Proc[[#This Row],[DateOpened]],Proc[[#This Row],[DateClosed]]))-1)</f>
        <v>15</v>
      </c>
      <c r="R6841" s="178" t="s">
        <v>489</v>
      </c>
      <c r="S6841" s="183"/>
    </row>
    <row r="6842" spans="1:19" hidden="1">
      <c r="A6842" s="184" t="s">
        <v>9887</v>
      </c>
      <c r="B6842" s="183" t="str">
        <f>IFERROR(VLOOKUP(Proc[[#This Row],[App]],Table2[],3,0),"open")</f>
        <v>ok</v>
      </c>
      <c r="C6842" s="185" t="s">
        <v>369</v>
      </c>
      <c r="D6842" t="s">
        <v>9254</v>
      </c>
      <c r="E6842" t="s">
        <v>9839</v>
      </c>
      <c r="F6842" s="186" t="s">
        <v>9839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1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9921</v>
      </c>
      <c r="M6842" s="178">
        <v>46065</v>
      </c>
      <c r="N6842" s="178"/>
      <c r="O6842" s="178"/>
      <c r="P6842" s="178" t="str">
        <f ca="1">IF(Proc[[#This Row],[DaysAgeing]]&gt;5,"yep","on track")</f>
        <v>yep</v>
      </c>
      <c r="Q6842" s="3">
        <f ca="1">IF(Proc[[#This Row],[DateClosed]]="",ABS(NETWORKDAYS(Proc[[#This Row],[DateOpened]],TODAY()))-1,ABS(NETWORKDAYS(Proc[[#This Row],[DateOpened]],Proc[[#This Row],[DateClosed]]))-1)</f>
        <v>15</v>
      </c>
      <c r="R6842" s="178" t="s">
        <v>489</v>
      </c>
      <c r="S6842" s="183"/>
    </row>
    <row r="6843" spans="1:19" hidden="1">
      <c r="A6843" s="184" t="s">
        <v>9887</v>
      </c>
      <c r="B6843" s="183" t="str">
        <f>IFERROR(VLOOKUP(Proc[[#This Row],[App]],Table2[],3,0),"open")</f>
        <v>ok</v>
      </c>
      <c r="C6843" s="184" t="s">
        <v>369</v>
      </c>
      <c r="D6843" t="s">
        <v>9255</v>
      </c>
      <c r="E6843" t="s">
        <v>9839</v>
      </c>
      <c r="F6843" s="183" t="s">
        <v>9839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9921</v>
      </c>
      <c r="M6843" s="178">
        <v>46065</v>
      </c>
      <c r="N6843" s="178"/>
      <c r="O6843" s="178"/>
      <c r="P6843" s="178" t="str">
        <f ca="1">IF(Proc[[#This Row],[DaysAgeing]]&gt;5,"yep","on track")</f>
        <v>yep</v>
      </c>
      <c r="Q6843" s="3">
        <f ca="1">IF(Proc[[#This Row],[DateClosed]]="",ABS(NETWORKDAYS(Proc[[#This Row],[DateOpened]],TODAY()))-1,ABS(NETWORKDAYS(Proc[[#This Row],[DateOpened]],Proc[[#This Row],[DateClosed]]))-1)</f>
        <v>15</v>
      </c>
      <c r="R6843" s="178" t="s">
        <v>489</v>
      </c>
      <c r="S6843" s="183"/>
    </row>
    <row r="6844" spans="1:19" hidden="1">
      <c r="A6844" s="184" t="s">
        <v>9887</v>
      </c>
      <c r="B6844" s="183" t="str">
        <f>IFERROR(VLOOKUP(Proc[[#This Row],[App]],Table2[],3,0),"open")</f>
        <v>ok</v>
      </c>
      <c r="C6844" s="185" t="s">
        <v>369</v>
      </c>
      <c r="D6844" t="s">
        <v>9256</v>
      </c>
      <c r="E6844" t="s">
        <v>9839</v>
      </c>
      <c r="F6844" s="186" t="s">
        <v>9839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1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9921</v>
      </c>
      <c r="M6844" s="178">
        <v>46065</v>
      </c>
      <c r="N6844" s="178"/>
      <c r="O6844" s="178"/>
      <c r="P6844" s="178" t="str">
        <f ca="1">IF(Proc[[#This Row],[DaysAgeing]]&gt;5,"yep","on track")</f>
        <v>yep</v>
      </c>
      <c r="Q6844" s="3">
        <f ca="1">IF(Proc[[#This Row],[DateClosed]]="",ABS(NETWORKDAYS(Proc[[#This Row],[DateOpened]],TODAY()))-1,ABS(NETWORKDAYS(Proc[[#This Row],[DateOpened]],Proc[[#This Row],[DateClosed]]))-1)</f>
        <v>15</v>
      </c>
      <c r="R6844" s="178" t="s">
        <v>489</v>
      </c>
      <c r="S6844" s="183"/>
    </row>
    <row r="6845" spans="1:19" hidden="1">
      <c r="A6845" s="184" t="s">
        <v>9887</v>
      </c>
      <c r="B6845" s="183" t="str">
        <f>IFERROR(VLOOKUP(Proc[[#This Row],[App]],Table2[],3,0),"open")</f>
        <v>ok</v>
      </c>
      <c r="C6845" s="184" t="s">
        <v>369</v>
      </c>
      <c r="D6845" t="s">
        <v>9257</v>
      </c>
      <c r="E6845" t="s">
        <v>9839</v>
      </c>
      <c r="F6845" s="183" t="s">
        <v>9839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9921</v>
      </c>
      <c r="M6845" s="178">
        <v>46065</v>
      </c>
      <c r="N6845" s="178"/>
      <c r="O6845" s="178"/>
      <c r="P6845" s="178" t="str">
        <f ca="1">IF(Proc[[#This Row],[DaysAgeing]]&gt;5,"yep","on track")</f>
        <v>yep</v>
      </c>
      <c r="Q6845" s="3">
        <f ca="1">IF(Proc[[#This Row],[DateClosed]]="",ABS(NETWORKDAYS(Proc[[#This Row],[DateOpened]],TODAY()))-1,ABS(NETWORKDAYS(Proc[[#This Row],[DateOpened]],Proc[[#This Row],[DateClosed]]))-1)</f>
        <v>15</v>
      </c>
      <c r="R6845" s="178" t="s">
        <v>489</v>
      </c>
      <c r="S6845" s="183"/>
    </row>
    <row r="6846" spans="1:19" hidden="1">
      <c r="A6846" s="184" t="s">
        <v>9887</v>
      </c>
      <c r="B6846" s="183" t="str">
        <f>IFERROR(VLOOKUP(Proc[[#This Row],[App]],Table2[],3,0),"open")</f>
        <v>ok</v>
      </c>
      <c r="C6846" s="185" t="s">
        <v>369</v>
      </c>
      <c r="D6846" t="s">
        <v>9258</v>
      </c>
      <c r="E6846" t="s">
        <v>9839</v>
      </c>
      <c r="F6846" s="186" t="s">
        <v>9839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1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9921</v>
      </c>
      <c r="M6846" s="178">
        <v>46065</v>
      </c>
      <c r="N6846" s="178"/>
      <c r="O6846" s="178"/>
      <c r="P6846" s="178" t="str">
        <f ca="1">IF(Proc[[#This Row],[DaysAgeing]]&gt;5,"yep","on track")</f>
        <v>yep</v>
      </c>
      <c r="Q6846" s="3">
        <f ca="1">IF(Proc[[#This Row],[DateClosed]]="",ABS(NETWORKDAYS(Proc[[#This Row],[DateOpened]],TODAY()))-1,ABS(NETWORKDAYS(Proc[[#This Row],[DateOpened]],Proc[[#This Row],[DateClosed]]))-1)</f>
        <v>15</v>
      </c>
      <c r="R6846" s="178" t="s">
        <v>489</v>
      </c>
      <c r="S6846" s="183"/>
    </row>
    <row r="6847" spans="1:19" hidden="1">
      <c r="A6847" s="184" t="s">
        <v>9887</v>
      </c>
      <c r="B6847" s="183" t="str">
        <f>IFERROR(VLOOKUP(Proc[[#This Row],[App]],Table2[],3,0),"open")</f>
        <v>ok</v>
      </c>
      <c r="C6847" s="185" t="s">
        <v>369</v>
      </c>
      <c r="D6847" t="s">
        <v>9259</v>
      </c>
      <c r="E6847" t="s">
        <v>9839</v>
      </c>
      <c r="F6847" s="186" t="s">
        <v>9839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1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9921</v>
      </c>
      <c r="M6847" s="178">
        <v>46065</v>
      </c>
      <c r="N6847" s="178"/>
      <c r="O6847" s="178"/>
      <c r="P6847" s="178" t="str">
        <f ca="1">IF(Proc[[#This Row],[DaysAgeing]]&gt;5,"yep","on track")</f>
        <v>yep</v>
      </c>
      <c r="Q6847" s="3">
        <f ca="1">IF(Proc[[#This Row],[DateClosed]]="",ABS(NETWORKDAYS(Proc[[#This Row],[DateOpened]],TODAY()))-1,ABS(NETWORKDAYS(Proc[[#This Row],[DateOpened]],Proc[[#This Row],[DateClosed]]))-1)</f>
        <v>15</v>
      </c>
      <c r="R6847" s="178" t="s">
        <v>489</v>
      </c>
      <c r="S6847" s="183"/>
    </row>
    <row r="6848" spans="1:19" hidden="1">
      <c r="A6848" s="184" t="s">
        <v>9887</v>
      </c>
      <c r="B6848" s="183" t="str">
        <f>IFERROR(VLOOKUP(Proc[[#This Row],[App]],Table2[],3,0),"open")</f>
        <v>ok</v>
      </c>
      <c r="C6848" s="185" t="s">
        <v>369</v>
      </c>
      <c r="D6848" t="s">
        <v>9260</v>
      </c>
      <c r="E6848" t="s">
        <v>9839</v>
      </c>
      <c r="F6848" s="186" t="s">
        <v>9839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1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9921</v>
      </c>
      <c r="M6848" s="178">
        <v>46065</v>
      </c>
      <c r="N6848" s="178"/>
      <c r="O6848" s="178"/>
      <c r="P6848" s="178" t="str">
        <f ca="1">IF(Proc[[#This Row],[DaysAgeing]]&gt;5,"yep","on track")</f>
        <v>yep</v>
      </c>
      <c r="Q6848" s="3">
        <f ca="1">IF(Proc[[#This Row],[DateClosed]]="",ABS(NETWORKDAYS(Proc[[#This Row],[DateOpened]],TODAY()))-1,ABS(NETWORKDAYS(Proc[[#This Row],[DateOpened]],Proc[[#This Row],[DateClosed]]))-1)</f>
        <v>15</v>
      </c>
      <c r="R6848" s="178" t="s">
        <v>489</v>
      </c>
      <c r="S6848" s="183"/>
    </row>
    <row r="6849" spans="1:19" hidden="1">
      <c r="A6849" s="184" t="s">
        <v>9887</v>
      </c>
      <c r="B6849" s="183" t="str">
        <f>IFERROR(VLOOKUP(Proc[[#This Row],[App]],Table2[],3,0),"open")</f>
        <v>ok</v>
      </c>
      <c r="C6849" s="185" t="s">
        <v>369</v>
      </c>
      <c r="D6849" t="s">
        <v>9261</v>
      </c>
      <c r="E6849" t="s">
        <v>9839</v>
      </c>
      <c r="F6849" s="186" t="s">
        <v>9839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1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9921</v>
      </c>
      <c r="M6849" s="178">
        <v>46065</v>
      </c>
      <c r="N6849" s="178"/>
      <c r="O6849" s="178"/>
      <c r="P6849" s="178" t="str">
        <f ca="1">IF(Proc[[#This Row],[DaysAgeing]]&gt;5,"yep","on track")</f>
        <v>yep</v>
      </c>
      <c r="Q6849" s="3">
        <f ca="1">IF(Proc[[#This Row],[DateClosed]]="",ABS(NETWORKDAYS(Proc[[#This Row],[DateOpened]],TODAY()))-1,ABS(NETWORKDAYS(Proc[[#This Row],[DateOpened]],Proc[[#This Row],[DateClosed]]))-1)</f>
        <v>15</v>
      </c>
      <c r="R6849" s="178" t="s">
        <v>489</v>
      </c>
      <c r="S6849" s="183"/>
    </row>
    <row r="6850" spans="1:19" hidden="1">
      <c r="A6850" s="184" t="s">
        <v>9887</v>
      </c>
      <c r="B6850" s="183" t="str">
        <f>IFERROR(VLOOKUP(Proc[[#This Row],[App]],Table2[],3,0),"open")</f>
        <v>ok</v>
      </c>
      <c r="C6850" s="185" t="s">
        <v>369</v>
      </c>
      <c r="D6850" t="s">
        <v>9262</v>
      </c>
      <c r="E6850" t="s">
        <v>9840</v>
      </c>
      <c r="F6850" s="186" t="s">
        <v>9840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1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9921</v>
      </c>
      <c r="M6850" s="178">
        <v>46065</v>
      </c>
      <c r="N6850" s="178"/>
      <c r="O6850" s="178"/>
      <c r="P6850" s="178" t="str">
        <f ca="1">IF(Proc[[#This Row],[DaysAgeing]]&gt;5,"yep","on track")</f>
        <v>yep</v>
      </c>
      <c r="Q6850" s="3">
        <f ca="1">IF(Proc[[#This Row],[DateClosed]]="",ABS(NETWORKDAYS(Proc[[#This Row],[DateOpened]],TODAY()))-1,ABS(NETWORKDAYS(Proc[[#This Row],[DateOpened]],Proc[[#This Row],[DateClosed]]))-1)</f>
        <v>15</v>
      </c>
      <c r="R6850" s="178" t="s">
        <v>489</v>
      </c>
      <c r="S6850" s="183"/>
    </row>
    <row r="6851" spans="1:19" hidden="1">
      <c r="A6851" s="184" t="s">
        <v>9887</v>
      </c>
      <c r="B6851" s="183" t="str">
        <f>IFERROR(VLOOKUP(Proc[[#This Row],[App]],Table2[],3,0),"open")</f>
        <v>ok</v>
      </c>
      <c r="C6851" s="184" t="s">
        <v>369</v>
      </c>
      <c r="D6851" t="s">
        <v>9263</v>
      </c>
      <c r="E6851" t="s">
        <v>9840</v>
      </c>
      <c r="F6851" s="183" t="s">
        <v>9840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9921</v>
      </c>
      <c r="M6851" s="178">
        <v>46065</v>
      </c>
      <c r="N6851" s="178"/>
      <c r="O6851" s="178"/>
      <c r="P6851" s="178" t="str">
        <f ca="1">IF(Proc[[#This Row],[DaysAgeing]]&gt;5,"yep","on track")</f>
        <v>yep</v>
      </c>
      <c r="Q6851" s="3">
        <f ca="1">IF(Proc[[#This Row],[DateClosed]]="",ABS(NETWORKDAYS(Proc[[#This Row],[DateOpened]],TODAY()))-1,ABS(NETWORKDAYS(Proc[[#This Row],[DateOpened]],Proc[[#This Row],[DateClosed]]))-1)</f>
        <v>15</v>
      </c>
      <c r="R6851" s="178" t="s">
        <v>489</v>
      </c>
      <c r="S6851" s="183"/>
    </row>
    <row r="6852" spans="1:19" hidden="1">
      <c r="A6852" s="184" t="s">
        <v>9887</v>
      </c>
      <c r="B6852" s="183" t="str">
        <f>IFERROR(VLOOKUP(Proc[[#This Row],[App]],Table2[],3,0),"open")</f>
        <v>ok</v>
      </c>
      <c r="C6852" s="184" t="s">
        <v>369</v>
      </c>
      <c r="D6852" t="s">
        <v>9264</v>
      </c>
      <c r="E6852" t="s">
        <v>9840</v>
      </c>
      <c r="F6852" s="183" t="s">
        <v>9840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9921</v>
      </c>
      <c r="M6852" s="178">
        <v>46065</v>
      </c>
      <c r="N6852" s="178"/>
      <c r="O6852" s="178"/>
      <c r="P6852" s="178" t="str">
        <f ca="1">IF(Proc[[#This Row],[DaysAgeing]]&gt;5,"yep","on track")</f>
        <v>yep</v>
      </c>
      <c r="Q6852" s="3">
        <f ca="1">IF(Proc[[#This Row],[DateClosed]]="",ABS(NETWORKDAYS(Proc[[#This Row],[DateOpened]],TODAY()))-1,ABS(NETWORKDAYS(Proc[[#This Row],[DateOpened]],Proc[[#This Row],[DateClosed]]))-1)</f>
        <v>15</v>
      </c>
      <c r="R6852" s="178" t="s">
        <v>489</v>
      </c>
      <c r="S6852" s="183"/>
    </row>
    <row r="6853" spans="1:19" hidden="1">
      <c r="A6853" s="184" t="s">
        <v>9887</v>
      </c>
      <c r="B6853" s="183" t="str">
        <f>IFERROR(VLOOKUP(Proc[[#This Row],[App]],Table2[],3,0),"open")</f>
        <v>ok</v>
      </c>
      <c r="C6853" s="185" t="s">
        <v>369</v>
      </c>
      <c r="D6853" t="s">
        <v>9265</v>
      </c>
      <c r="E6853" t="s">
        <v>9840</v>
      </c>
      <c r="F6853" s="186" t="s">
        <v>9840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1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9921</v>
      </c>
      <c r="M6853" s="178">
        <v>46065</v>
      </c>
      <c r="N6853" s="178"/>
      <c r="O6853" s="178"/>
      <c r="P6853" s="178" t="str">
        <f ca="1">IF(Proc[[#This Row],[DaysAgeing]]&gt;5,"yep","on track")</f>
        <v>yep</v>
      </c>
      <c r="Q6853" s="3">
        <f ca="1">IF(Proc[[#This Row],[DateClosed]]="",ABS(NETWORKDAYS(Proc[[#This Row],[DateOpened]],TODAY()))-1,ABS(NETWORKDAYS(Proc[[#This Row],[DateOpened]],Proc[[#This Row],[DateClosed]]))-1)</f>
        <v>15</v>
      </c>
      <c r="R6853" s="178" t="s">
        <v>489</v>
      </c>
      <c r="S6853" s="183"/>
    </row>
    <row r="6854" spans="1:19" hidden="1">
      <c r="A6854" s="184" t="s">
        <v>9887</v>
      </c>
      <c r="B6854" s="183" t="str">
        <f>IFERROR(VLOOKUP(Proc[[#This Row],[App]],Table2[],3,0),"open")</f>
        <v>ok</v>
      </c>
      <c r="C6854" s="185" t="s">
        <v>369</v>
      </c>
      <c r="D6854" t="s">
        <v>9266</v>
      </c>
      <c r="E6854" t="s">
        <v>9840</v>
      </c>
      <c r="F6854" s="186" t="s">
        <v>9840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1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9921</v>
      </c>
      <c r="M6854" s="178">
        <v>46065</v>
      </c>
      <c r="N6854" s="178"/>
      <c r="O6854" s="178"/>
      <c r="P6854" s="178" t="str">
        <f ca="1">IF(Proc[[#This Row],[DaysAgeing]]&gt;5,"yep","on track")</f>
        <v>yep</v>
      </c>
      <c r="Q6854" s="3">
        <f ca="1">IF(Proc[[#This Row],[DateClosed]]="",ABS(NETWORKDAYS(Proc[[#This Row],[DateOpened]],TODAY()))-1,ABS(NETWORKDAYS(Proc[[#This Row],[DateOpened]],Proc[[#This Row],[DateClosed]]))-1)</f>
        <v>15</v>
      </c>
      <c r="R6854" s="178" t="s">
        <v>489</v>
      </c>
      <c r="S6854" s="183"/>
    </row>
    <row r="6855" spans="1:19" hidden="1">
      <c r="A6855" s="184" t="s">
        <v>9887</v>
      </c>
      <c r="B6855" s="183" t="str">
        <f>IFERROR(VLOOKUP(Proc[[#This Row],[App]],Table2[],3,0),"open")</f>
        <v>ok</v>
      </c>
      <c r="C6855" s="185" t="s">
        <v>369</v>
      </c>
      <c r="D6855" t="s">
        <v>9267</v>
      </c>
      <c r="E6855" t="s">
        <v>9840</v>
      </c>
      <c r="F6855" s="186" t="s">
        <v>9840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1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9921</v>
      </c>
      <c r="M6855" s="178">
        <v>46065</v>
      </c>
      <c r="N6855" s="178"/>
      <c r="O6855" s="178"/>
      <c r="P6855" s="178" t="str">
        <f ca="1">IF(Proc[[#This Row],[DaysAgeing]]&gt;5,"yep","on track")</f>
        <v>yep</v>
      </c>
      <c r="Q6855" s="3">
        <f ca="1">IF(Proc[[#This Row],[DateClosed]]="",ABS(NETWORKDAYS(Proc[[#This Row],[DateOpened]],TODAY()))-1,ABS(NETWORKDAYS(Proc[[#This Row],[DateOpened]],Proc[[#This Row],[DateClosed]]))-1)</f>
        <v>15</v>
      </c>
      <c r="R6855" s="178" t="s">
        <v>489</v>
      </c>
      <c r="S6855" s="183"/>
    </row>
    <row r="6856" spans="1:19" hidden="1">
      <c r="A6856" s="184" t="s">
        <v>9887</v>
      </c>
      <c r="B6856" s="183" t="str">
        <f>IFERROR(VLOOKUP(Proc[[#This Row],[App]],Table2[],3,0),"open")</f>
        <v>ok</v>
      </c>
      <c r="C6856" s="185" t="s">
        <v>369</v>
      </c>
      <c r="D6856" t="s">
        <v>9268</v>
      </c>
      <c r="E6856" t="s">
        <v>9840</v>
      </c>
      <c r="F6856" s="186" t="s">
        <v>9840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1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9921</v>
      </c>
      <c r="M6856" s="178">
        <v>46065</v>
      </c>
      <c r="N6856" s="178"/>
      <c r="O6856" s="178"/>
      <c r="P6856" s="178" t="str">
        <f ca="1">IF(Proc[[#This Row],[DaysAgeing]]&gt;5,"yep","on track")</f>
        <v>yep</v>
      </c>
      <c r="Q6856" s="3">
        <f ca="1">IF(Proc[[#This Row],[DateClosed]]="",ABS(NETWORKDAYS(Proc[[#This Row],[DateOpened]],TODAY()))-1,ABS(NETWORKDAYS(Proc[[#This Row],[DateOpened]],Proc[[#This Row],[DateClosed]]))-1)</f>
        <v>15</v>
      </c>
      <c r="R6856" s="178" t="s">
        <v>489</v>
      </c>
      <c r="S6856" s="183"/>
    </row>
    <row r="6857" spans="1:19" hidden="1">
      <c r="A6857" s="184" t="s">
        <v>9887</v>
      </c>
      <c r="B6857" s="183" t="str">
        <f>IFERROR(VLOOKUP(Proc[[#This Row],[App]],Table2[],3,0),"open")</f>
        <v>ok</v>
      </c>
      <c r="C6857" s="185" t="s">
        <v>369</v>
      </c>
      <c r="D6857" t="s">
        <v>9269</v>
      </c>
      <c r="E6857" t="s">
        <v>9840</v>
      </c>
      <c r="F6857" s="186" t="s">
        <v>9840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1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9921</v>
      </c>
      <c r="M6857" s="178">
        <v>46065</v>
      </c>
      <c r="N6857" s="178"/>
      <c r="O6857" s="178"/>
      <c r="P6857" s="178" t="str">
        <f ca="1">IF(Proc[[#This Row],[DaysAgeing]]&gt;5,"yep","on track")</f>
        <v>yep</v>
      </c>
      <c r="Q6857" s="3">
        <f ca="1">IF(Proc[[#This Row],[DateClosed]]="",ABS(NETWORKDAYS(Proc[[#This Row],[DateOpened]],TODAY()))-1,ABS(NETWORKDAYS(Proc[[#This Row],[DateOpened]],Proc[[#This Row],[DateClosed]]))-1)</f>
        <v>15</v>
      </c>
      <c r="R6857" s="178" t="s">
        <v>489</v>
      </c>
      <c r="S6857" s="183"/>
    </row>
    <row r="6858" spans="1:19" hidden="1">
      <c r="A6858" s="184" t="s">
        <v>9887</v>
      </c>
      <c r="B6858" s="183" t="str">
        <f>IFERROR(VLOOKUP(Proc[[#This Row],[App]],Table2[],3,0),"open")</f>
        <v>ok</v>
      </c>
      <c r="C6858" s="185" t="s">
        <v>369</v>
      </c>
      <c r="D6858" t="s">
        <v>9270</v>
      </c>
      <c r="E6858" t="s">
        <v>9840</v>
      </c>
      <c r="F6858" s="186" t="s">
        <v>9840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1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9921</v>
      </c>
      <c r="M6858" s="178">
        <v>46065</v>
      </c>
      <c r="N6858" s="178"/>
      <c r="O6858" s="178"/>
      <c r="P6858" s="178" t="str">
        <f ca="1">IF(Proc[[#This Row],[DaysAgeing]]&gt;5,"yep","on track")</f>
        <v>yep</v>
      </c>
      <c r="Q6858" s="3">
        <f ca="1">IF(Proc[[#This Row],[DateClosed]]="",ABS(NETWORKDAYS(Proc[[#This Row],[DateOpened]],TODAY()))-1,ABS(NETWORKDAYS(Proc[[#This Row],[DateOpened]],Proc[[#This Row],[DateClosed]]))-1)</f>
        <v>15</v>
      </c>
      <c r="R6858" s="178" t="s">
        <v>489</v>
      </c>
      <c r="S6858" s="183"/>
    </row>
    <row r="6859" spans="1:19" hidden="1">
      <c r="A6859" s="184" t="s">
        <v>9887</v>
      </c>
      <c r="B6859" s="183" t="str">
        <f>IFERROR(VLOOKUP(Proc[[#This Row],[App]],Table2[],3,0),"open")</f>
        <v>ok</v>
      </c>
      <c r="C6859" s="185" t="s">
        <v>369</v>
      </c>
      <c r="D6859" t="s">
        <v>9271</v>
      </c>
      <c r="E6859" t="s">
        <v>9840</v>
      </c>
      <c r="F6859" s="186" t="s">
        <v>9840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1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9921</v>
      </c>
      <c r="M6859" s="178">
        <v>46065</v>
      </c>
      <c r="N6859" s="178"/>
      <c r="O6859" s="178"/>
      <c r="P6859" s="178" t="str">
        <f ca="1">IF(Proc[[#This Row],[DaysAgeing]]&gt;5,"yep","on track")</f>
        <v>yep</v>
      </c>
      <c r="Q6859" s="3">
        <f ca="1">IF(Proc[[#This Row],[DateClosed]]="",ABS(NETWORKDAYS(Proc[[#This Row],[DateOpened]],TODAY()))-1,ABS(NETWORKDAYS(Proc[[#This Row],[DateOpened]],Proc[[#This Row],[DateClosed]]))-1)</f>
        <v>15</v>
      </c>
      <c r="R6859" s="178" t="s">
        <v>489</v>
      </c>
      <c r="S6859" s="183"/>
    </row>
    <row r="6860" spans="1:19" hidden="1">
      <c r="A6860" s="184" t="s">
        <v>9887</v>
      </c>
      <c r="B6860" s="183" t="str">
        <f>IFERROR(VLOOKUP(Proc[[#This Row],[App]],Table2[],3,0),"open")</f>
        <v>ok</v>
      </c>
      <c r="C6860" s="185" t="s">
        <v>369</v>
      </c>
      <c r="D6860" t="s">
        <v>9272</v>
      </c>
      <c r="E6860" t="s">
        <v>9840</v>
      </c>
      <c r="F6860" s="186" t="s">
        <v>9840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1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9921</v>
      </c>
      <c r="M6860" s="178">
        <v>46065</v>
      </c>
      <c r="N6860" s="178"/>
      <c r="O6860" s="178"/>
      <c r="P6860" s="178" t="str">
        <f ca="1">IF(Proc[[#This Row],[DaysAgeing]]&gt;5,"yep","on track")</f>
        <v>yep</v>
      </c>
      <c r="Q6860" s="3">
        <f ca="1">IF(Proc[[#This Row],[DateClosed]]="",ABS(NETWORKDAYS(Proc[[#This Row],[DateOpened]],TODAY()))-1,ABS(NETWORKDAYS(Proc[[#This Row],[DateOpened]],Proc[[#This Row],[DateClosed]]))-1)</f>
        <v>15</v>
      </c>
      <c r="R6860" s="178" t="s">
        <v>489</v>
      </c>
      <c r="S6860" s="183"/>
    </row>
    <row r="6861" spans="1:19" hidden="1">
      <c r="A6861" s="184" t="s">
        <v>9887</v>
      </c>
      <c r="B6861" s="183" t="str">
        <f>IFERROR(VLOOKUP(Proc[[#This Row],[App]],Table2[],3,0),"open")</f>
        <v>ok</v>
      </c>
      <c r="C6861" s="185" t="s">
        <v>369</v>
      </c>
      <c r="D6861" t="s">
        <v>9273</v>
      </c>
      <c r="E6861" t="s">
        <v>9841</v>
      </c>
      <c r="F6861" s="186" t="s">
        <v>9841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1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9921</v>
      </c>
      <c r="M6861" s="178">
        <v>46065</v>
      </c>
      <c r="N6861" s="178"/>
      <c r="O6861" s="178"/>
      <c r="P6861" s="178" t="str">
        <f ca="1">IF(Proc[[#This Row],[DaysAgeing]]&gt;5,"yep","on track")</f>
        <v>yep</v>
      </c>
      <c r="Q6861" s="3">
        <f ca="1">IF(Proc[[#This Row],[DateClosed]]="",ABS(NETWORKDAYS(Proc[[#This Row],[DateOpened]],TODAY()))-1,ABS(NETWORKDAYS(Proc[[#This Row],[DateOpened]],Proc[[#This Row],[DateClosed]]))-1)</f>
        <v>15</v>
      </c>
      <c r="R6861" s="178" t="s">
        <v>489</v>
      </c>
      <c r="S6861" s="183"/>
    </row>
    <row r="6862" spans="1:19" hidden="1">
      <c r="A6862" s="184" t="s">
        <v>9887</v>
      </c>
      <c r="B6862" s="183" t="str">
        <f>IFERROR(VLOOKUP(Proc[[#This Row],[App]],Table2[],3,0),"open")</f>
        <v>ok</v>
      </c>
      <c r="C6862" s="185" t="s">
        <v>369</v>
      </c>
      <c r="D6862" t="s">
        <v>9274</v>
      </c>
      <c r="E6862" t="s">
        <v>9840</v>
      </c>
      <c r="F6862" s="186" t="s">
        <v>9840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1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9921</v>
      </c>
      <c r="M6862" s="178">
        <v>46065</v>
      </c>
      <c r="N6862" s="178"/>
      <c r="O6862" s="178"/>
      <c r="P6862" s="178" t="str">
        <f ca="1">IF(Proc[[#This Row],[DaysAgeing]]&gt;5,"yep","on track")</f>
        <v>yep</v>
      </c>
      <c r="Q6862" s="3">
        <f ca="1">IF(Proc[[#This Row],[DateClosed]]="",ABS(NETWORKDAYS(Proc[[#This Row],[DateOpened]],TODAY()))-1,ABS(NETWORKDAYS(Proc[[#This Row],[DateOpened]],Proc[[#This Row],[DateClosed]]))-1)</f>
        <v>15</v>
      </c>
      <c r="R6862" s="178" t="s">
        <v>489</v>
      </c>
      <c r="S6862" s="183"/>
    </row>
    <row r="6863" spans="1:19" hidden="1">
      <c r="A6863" s="184" t="s">
        <v>9887</v>
      </c>
      <c r="B6863" s="183" t="str">
        <f>IFERROR(VLOOKUP(Proc[[#This Row],[App]],Table2[],3,0),"open")</f>
        <v>ok</v>
      </c>
      <c r="C6863" s="185" t="s">
        <v>369</v>
      </c>
      <c r="D6863" t="s">
        <v>9275</v>
      </c>
      <c r="E6863" t="s">
        <v>9840</v>
      </c>
      <c r="F6863" s="186" t="s">
        <v>9840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1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9921</v>
      </c>
      <c r="M6863" s="178">
        <v>46065</v>
      </c>
      <c r="N6863" s="178"/>
      <c r="O6863" s="178"/>
      <c r="P6863" s="178" t="str">
        <f ca="1">IF(Proc[[#This Row],[DaysAgeing]]&gt;5,"yep","on track")</f>
        <v>yep</v>
      </c>
      <c r="Q6863" s="3">
        <f ca="1">IF(Proc[[#This Row],[DateClosed]]="",ABS(NETWORKDAYS(Proc[[#This Row],[DateOpened]],TODAY()))-1,ABS(NETWORKDAYS(Proc[[#This Row],[DateOpened]],Proc[[#This Row],[DateClosed]]))-1)</f>
        <v>15</v>
      </c>
      <c r="R6863" s="178" t="s">
        <v>489</v>
      </c>
      <c r="S6863" s="183"/>
    </row>
    <row r="6864" spans="1:19" hidden="1">
      <c r="A6864" s="184" t="s">
        <v>9887</v>
      </c>
      <c r="B6864" s="183" t="str">
        <f>IFERROR(VLOOKUP(Proc[[#This Row],[App]],Table2[],3,0),"open")</f>
        <v>ok</v>
      </c>
      <c r="C6864" s="185" t="s">
        <v>369</v>
      </c>
      <c r="D6864" t="s">
        <v>9276</v>
      </c>
      <c r="E6864" t="s">
        <v>9840</v>
      </c>
      <c r="F6864" s="186" t="s">
        <v>9840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1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9921</v>
      </c>
      <c r="M6864" s="178">
        <v>46065</v>
      </c>
      <c r="N6864" s="178"/>
      <c r="O6864" s="178"/>
      <c r="P6864" s="178" t="str">
        <f ca="1">IF(Proc[[#This Row],[DaysAgeing]]&gt;5,"yep","on track")</f>
        <v>yep</v>
      </c>
      <c r="Q6864" s="3">
        <f ca="1">IF(Proc[[#This Row],[DateClosed]]="",ABS(NETWORKDAYS(Proc[[#This Row],[DateOpened]],TODAY()))-1,ABS(NETWORKDAYS(Proc[[#This Row],[DateOpened]],Proc[[#This Row],[DateClosed]]))-1)</f>
        <v>15</v>
      </c>
      <c r="R6864" s="178" t="s">
        <v>489</v>
      </c>
      <c r="S6864" s="183"/>
    </row>
    <row r="6865" spans="1:19" hidden="1">
      <c r="A6865" s="184" t="s">
        <v>9887</v>
      </c>
      <c r="B6865" s="183" t="str">
        <f>IFERROR(VLOOKUP(Proc[[#This Row],[App]],Table2[],3,0),"open")</f>
        <v>ok</v>
      </c>
      <c r="C6865" s="185" t="s">
        <v>369</v>
      </c>
      <c r="D6865" t="s">
        <v>9277</v>
      </c>
      <c r="E6865" t="s">
        <v>9841</v>
      </c>
      <c r="F6865" s="186" t="s">
        <v>9841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1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9921</v>
      </c>
      <c r="M6865" s="178">
        <v>46065</v>
      </c>
      <c r="N6865" s="178"/>
      <c r="O6865" s="178"/>
      <c r="P6865" s="178" t="str">
        <f ca="1">IF(Proc[[#This Row],[DaysAgeing]]&gt;5,"yep","on track")</f>
        <v>yep</v>
      </c>
      <c r="Q6865" s="3">
        <f ca="1">IF(Proc[[#This Row],[DateClosed]]="",ABS(NETWORKDAYS(Proc[[#This Row],[DateOpened]],TODAY()))-1,ABS(NETWORKDAYS(Proc[[#This Row],[DateOpened]],Proc[[#This Row],[DateClosed]]))-1)</f>
        <v>15</v>
      </c>
      <c r="R6865" s="178" t="s">
        <v>489</v>
      </c>
      <c r="S6865" s="183"/>
    </row>
    <row r="6866" spans="1:19" hidden="1">
      <c r="A6866" s="184" t="s">
        <v>9887</v>
      </c>
      <c r="B6866" s="183" t="str">
        <f>IFERROR(VLOOKUP(Proc[[#This Row],[App]],Table2[],3,0),"open")</f>
        <v>ok</v>
      </c>
      <c r="C6866" s="185" t="s">
        <v>369</v>
      </c>
      <c r="D6866" t="s">
        <v>9278</v>
      </c>
      <c r="E6866" t="s">
        <v>9840</v>
      </c>
      <c r="F6866" s="186" t="s">
        <v>9840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1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9921</v>
      </c>
      <c r="M6866" s="178">
        <v>46065</v>
      </c>
      <c r="N6866" s="178"/>
      <c r="O6866" s="178"/>
      <c r="P6866" s="178" t="str">
        <f ca="1">IF(Proc[[#This Row],[DaysAgeing]]&gt;5,"yep","on track")</f>
        <v>yep</v>
      </c>
      <c r="Q6866" s="3">
        <f ca="1">IF(Proc[[#This Row],[DateClosed]]="",ABS(NETWORKDAYS(Proc[[#This Row],[DateOpened]],TODAY()))-1,ABS(NETWORKDAYS(Proc[[#This Row],[DateOpened]],Proc[[#This Row],[DateClosed]]))-1)</f>
        <v>15</v>
      </c>
      <c r="R6866" s="178" t="s">
        <v>489</v>
      </c>
      <c r="S6866" s="183"/>
    </row>
    <row r="6867" spans="1:19" hidden="1">
      <c r="A6867" s="184" t="s">
        <v>9887</v>
      </c>
      <c r="B6867" s="183" t="str">
        <f>IFERROR(VLOOKUP(Proc[[#This Row],[App]],Table2[],3,0),"open")</f>
        <v>ok</v>
      </c>
      <c r="C6867" s="185" t="s">
        <v>369</v>
      </c>
      <c r="D6867" t="s">
        <v>9279</v>
      </c>
      <c r="E6867" t="s">
        <v>9840</v>
      </c>
      <c r="F6867" s="186" t="s">
        <v>9840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1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9921</v>
      </c>
      <c r="M6867" s="178">
        <v>46065</v>
      </c>
      <c r="N6867" s="178"/>
      <c r="O6867" s="178"/>
      <c r="P6867" s="178" t="str">
        <f ca="1">IF(Proc[[#This Row],[DaysAgeing]]&gt;5,"yep","on track")</f>
        <v>yep</v>
      </c>
      <c r="Q6867" s="3">
        <f ca="1">IF(Proc[[#This Row],[DateClosed]]="",ABS(NETWORKDAYS(Proc[[#This Row],[DateOpened]],TODAY()))-1,ABS(NETWORKDAYS(Proc[[#This Row],[DateOpened]],Proc[[#This Row],[DateClosed]]))-1)</f>
        <v>15</v>
      </c>
      <c r="R6867" s="178" t="s">
        <v>489</v>
      </c>
      <c r="S6867" s="183"/>
    </row>
    <row r="6868" spans="1:19" hidden="1">
      <c r="A6868" s="184" t="s">
        <v>9887</v>
      </c>
      <c r="B6868" s="183" t="str">
        <f>IFERROR(VLOOKUP(Proc[[#This Row],[App]],Table2[],3,0),"open")</f>
        <v>ok</v>
      </c>
      <c r="C6868" s="185" t="s">
        <v>369</v>
      </c>
      <c r="D6868" t="s">
        <v>9280</v>
      </c>
      <c r="E6868" t="s">
        <v>9840</v>
      </c>
      <c r="F6868" s="186" t="s">
        <v>9840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1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9921</v>
      </c>
      <c r="M6868" s="178">
        <v>46065</v>
      </c>
      <c r="N6868" s="178"/>
      <c r="O6868" s="178"/>
      <c r="P6868" s="178" t="str">
        <f ca="1">IF(Proc[[#This Row],[DaysAgeing]]&gt;5,"yep","on track")</f>
        <v>yep</v>
      </c>
      <c r="Q6868" s="3">
        <f ca="1">IF(Proc[[#This Row],[DateClosed]]="",ABS(NETWORKDAYS(Proc[[#This Row],[DateOpened]],TODAY()))-1,ABS(NETWORKDAYS(Proc[[#This Row],[DateOpened]],Proc[[#This Row],[DateClosed]]))-1)</f>
        <v>15</v>
      </c>
      <c r="R6868" s="178" t="s">
        <v>489</v>
      </c>
      <c r="S6868" s="183"/>
    </row>
    <row r="6869" spans="1:19" hidden="1">
      <c r="A6869" s="184" t="s">
        <v>9887</v>
      </c>
      <c r="B6869" s="183" t="str">
        <f>IFERROR(VLOOKUP(Proc[[#This Row],[App]],Table2[],3,0),"open")</f>
        <v>ok</v>
      </c>
      <c r="C6869" s="185" t="s">
        <v>369</v>
      </c>
      <c r="D6869" t="s">
        <v>9281</v>
      </c>
      <c r="E6869" t="s">
        <v>9840</v>
      </c>
      <c r="F6869" s="186" t="s">
        <v>9840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1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9921</v>
      </c>
      <c r="M6869" s="178">
        <v>46065</v>
      </c>
      <c r="N6869" s="178"/>
      <c r="O6869" s="178"/>
      <c r="P6869" s="178" t="str">
        <f ca="1">IF(Proc[[#This Row],[DaysAgeing]]&gt;5,"yep","on track")</f>
        <v>yep</v>
      </c>
      <c r="Q6869" s="3">
        <f ca="1">IF(Proc[[#This Row],[DateClosed]]="",ABS(NETWORKDAYS(Proc[[#This Row],[DateOpened]],TODAY()))-1,ABS(NETWORKDAYS(Proc[[#This Row],[DateOpened]],Proc[[#This Row],[DateClosed]]))-1)</f>
        <v>15</v>
      </c>
      <c r="R6869" s="178" t="s">
        <v>489</v>
      </c>
      <c r="S6869" s="183"/>
    </row>
    <row r="6870" spans="1:19" hidden="1">
      <c r="A6870" s="184" t="s">
        <v>9887</v>
      </c>
      <c r="B6870" s="183" t="str">
        <f>IFERROR(VLOOKUP(Proc[[#This Row],[App]],Table2[],3,0),"open")</f>
        <v>ok</v>
      </c>
      <c r="C6870" s="185" t="s">
        <v>369</v>
      </c>
      <c r="D6870" t="s">
        <v>9282</v>
      </c>
      <c r="E6870" t="s">
        <v>9840</v>
      </c>
      <c r="F6870" s="186" t="s">
        <v>9840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1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9921</v>
      </c>
      <c r="M6870" s="178">
        <v>46065</v>
      </c>
      <c r="N6870" s="178"/>
      <c r="O6870" s="178"/>
      <c r="P6870" s="178" t="str">
        <f ca="1">IF(Proc[[#This Row],[DaysAgeing]]&gt;5,"yep","on track")</f>
        <v>yep</v>
      </c>
      <c r="Q6870" s="3">
        <f ca="1">IF(Proc[[#This Row],[DateClosed]]="",ABS(NETWORKDAYS(Proc[[#This Row],[DateOpened]],TODAY()))-1,ABS(NETWORKDAYS(Proc[[#This Row],[DateOpened]],Proc[[#This Row],[DateClosed]]))-1)</f>
        <v>15</v>
      </c>
      <c r="R6870" s="178" t="s">
        <v>489</v>
      </c>
      <c r="S6870" s="183"/>
    </row>
    <row r="6871" spans="1:19" hidden="1">
      <c r="A6871" s="184" t="s">
        <v>9887</v>
      </c>
      <c r="B6871" s="183" t="str">
        <f>IFERROR(VLOOKUP(Proc[[#This Row],[App]],Table2[],3,0),"open")</f>
        <v>ok</v>
      </c>
      <c r="C6871" s="185" t="s">
        <v>369</v>
      </c>
      <c r="D6871" t="s">
        <v>9283</v>
      </c>
      <c r="E6871" t="s">
        <v>9840</v>
      </c>
      <c r="F6871" s="186" t="s">
        <v>9840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1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9921</v>
      </c>
      <c r="M6871" s="178">
        <v>46065</v>
      </c>
      <c r="N6871" s="178"/>
      <c r="O6871" s="178"/>
      <c r="P6871" s="178" t="str">
        <f ca="1">IF(Proc[[#This Row],[DaysAgeing]]&gt;5,"yep","on track")</f>
        <v>yep</v>
      </c>
      <c r="Q6871" s="3">
        <f ca="1">IF(Proc[[#This Row],[DateClosed]]="",ABS(NETWORKDAYS(Proc[[#This Row],[DateOpened]],TODAY()))-1,ABS(NETWORKDAYS(Proc[[#This Row],[DateOpened]],Proc[[#This Row],[DateClosed]]))-1)</f>
        <v>15</v>
      </c>
      <c r="R6871" s="178" t="s">
        <v>489</v>
      </c>
      <c r="S6871" s="183"/>
    </row>
    <row r="6872" spans="1:19" hidden="1">
      <c r="A6872" s="184" t="s">
        <v>9887</v>
      </c>
      <c r="B6872" s="183" t="str">
        <f>IFERROR(VLOOKUP(Proc[[#This Row],[App]],Table2[],3,0),"open")</f>
        <v>ok</v>
      </c>
      <c r="C6872" s="185" t="s">
        <v>369</v>
      </c>
      <c r="D6872" t="s">
        <v>9284</v>
      </c>
      <c r="E6872" t="s">
        <v>9841</v>
      </c>
      <c r="F6872" s="186" t="s">
        <v>9841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1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9921</v>
      </c>
      <c r="M6872" s="178">
        <v>46065</v>
      </c>
      <c r="N6872" s="178"/>
      <c r="O6872" s="178"/>
      <c r="P6872" s="178" t="str">
        <f ca="1">IF(Proc[[#This Row],[DaysAgeing]]&gt;5,"yep","on track")</f>
        <v>yep</v>
      </c>
      <c r="Q6872" s="3">
        <f ca="1">IF(Proc[[#This Row],[DateClosed]]="",ABS(NETWORKDAYS(Proc[[#This Row],[DateOpened]],TODAY()))-1,ABS(NETWORKDAYS(Proc[[#This Row],[DateOpened]],Proc[[#This Row],[DateClosed]]))-1)</f>
        <v>15</v>
      </c>
      <c r="R6872" s="178" t="s">
        <v>489</v>
      </c>
      <c r="S6872" s="183"/>
    </row>
    <row r="6873" spans="1:19" hidden="1">
      <c r="A6873" s="184" t="s">
        <v>9887</v>
      </c>
      <c r="B6873" s="183" t="str">
        <f>IFERROR(VLOOKUP(Proc[[#This Row],[App]],Table2[],3,0),"open")</f>
        <v>ok</v>
      </c>
      <c r="C6873" s="185" t="s">
        <v>369</v>
      </c>
      <c r="D6873" t="s">
        <v>9285</v>
      </c>
      <c r="E6873" t="s">
        <v>9840</v>
      </c>
      <c r="F6873" s="186" t="s">
        <v>9840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1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9921</v>
      </c>
      <c r="M6873" s="178">
        <v>46065</v>
      </c>
      <c r="N6873" s="178"/>
      <c r="O6873" s="178"/>
      <c r="P6873" s="178" t="str">
        <f ca="1">IF(Proc[[#This Row],[DaysAgeing]]&gt;5,"yep","on track")</f>
        <v>yep</v>
      </c>
      <c r="Q6873" s="3">
        <f ca="1">IF(Proc[[#This Row],[DateClosed]]="",ABS(NETWORKDAYS(Proc[[#This Row],[DateOpened]],TODAY()))-1,ABS(NETWORKDAYS(Proc[[#This Row],[DateOpened]],Proc[[#This Row],[DateClosed]]))-1)</f>
        <v>15</v>
      </c>
      <c r="R6873" s="178" t="s">
        <v>489</v>
      </c>
      <c r="S6873" s="183"/>
    </row>
    <row r="6874" spans="1:19" hidden="1">
      <c r="A6874" s="184" t="s">
        <v>9887</v>
      </c>
      <c r="B6874" s="183" t="str">
        <f>IFERROR(VLOOKUP(Proc[[#This Row],[App]],Table2[],3,0),"open")</f>
        <v>ok</v>
      </c>
      <c r="C6874" s="185" t="s">
        <v>369</v>
      </c>
      <c r="D6874" t="s">
        <v>9286</v>
      </c>
      <c r="E6874" t="s">
        <v>9840</v>
      </c>
      <c r="F6874" s="186" t="s">
        <v>9840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1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9921</v>
      </c>
      <c r="M6874" s="178">
        <v>46065</v>
      </c>
      <c r="N6874" s="178"/>
      <c r="O6874" s="178"/>
      <c r="P6874" s="178" t="str">
        <f ca="1">IF(Proc[[#This Row],[DaysAgeing]]&gt;5,"yep","on track")</f>
        <v>yep</v>
      </c>
      <c r="Q6874" s="3">
        <f ca="1">IF(Proc[[#This Row],[DateClosed]]="",ABS(NETWORKDAYS(Proc[[#This Row],[DateOpened]],TODAY()))-1,ABS(NETWORKDAYS(Proc[[#This Row],[DateOpened]],Proc[[#This Row],[DateClosed]]))-1)</f>
        <v>15</v>
      </c>
      <c r="R6874" s="178" t="s">
        <v>489</v>
      </c>
      <c r="S6874" s="183"/>
    </row>
    <row r="6875" spans="1:19" hidden="1">
      <c r="A6875" s="184" t="s">
        <v>9887</v>
      </c>
      <c r="B6875" s="183" t="str">
        <f>IFERROR(VLOOKUP(Proc[[#This Row],[App]],Table2[],3,0),"open")</f>
        <v>ok</v>
      </c>
      <c r="C6875" s="185" t="s">
        <v>369</v>
      </c>
      <c r="D6875" t="s">
        <v>9287</v>
      </c>
      <c r="E6875" t="s">
        <v>9840</v>
      </c>
      <c r="F6875" s="186" t="s">
        <v>9840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1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9921</v>
      </c>
      <c r="M6875" s="178">
        <v>46065</v>
      </c>
      <c r="N6875" s="178"/>
      <c r="O6875" s="178"/>
      <c r="P6875" s="178" t="str">
        <f ca="1">IF(Proc[[#This Row],[DaysAgeing]]&gt;5,"yep","on track")</f>
        <v>yep</v>
      </c>
      <c r="Q6875" s="3">
        <f ca="1">IF(Proc[[#This Row],[DateClosed]]="",ABS(NETWORKDAYS(Proc[[#This Row],[DateOpened]],TODAY()))-1,ABS(NETWORKDAYS(Proc[[#This Row],[DateOpened]],Proc[[#This Row],[DateClosed]]))-1)</f>
        <v>15</v>
      </c>
      <c r="R6875" s="178" t="s">
        <v>489</v>
      </c>
      <c r="S6875" s="183"/>
    </row>
    <row r="6876" spans="1:19" hidden="1">
      <c r="A6876" s="184" t="s">
        <v>9887</v>
      </c>
      <c r="B6876" s="183" t="str">
        <f>IFERROR(VLOOKUP(Proc[[#This Row],[App]],Table2[],3,0),"open")</f>
        <v>ok</v>
      </c>
      <c r="C6876" s="185" t="s">
        <v>369</v>
      </c>
      <c r="D6876" t="s">
        <v>9288</v>
      </c>
      <c r="E6876" t="s">
        <v>9840</v>
      </c>
      <c r="F6876" s="186" t="s">
        <v>9840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1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9921</v>
      </c>
      <c r="M6876" s="178">
        <v>46065</v>
      </c>
      <c r="N6876" s="178"/>
      <c r="O6876" s="178"/>
      <c r="P6876" s="178" t="str">
        <f ca="1">IF(Proc[[#This Row],[DaysAgeing]]&gt;5,"yep","on track")</f>
        <v>yep</v>
      </c>
      <c r="Q6876" s="3">
        <f ca="1">IF(Proc[[#This Row],[DateClosed]]="",ABS(NETWORKDAYS(Proc[[#This Row],[DateOpened]],TODAY()))-1,ABS(NETWORKDAYS(Proc[[#This Row],[DateOpened]],Proc[[#This Row],[DateClosed]]))-1)</f>
        <v>15</v>
      </c>
      <c r="R6876" s="178" t="s">
        <v>489</v>
      </c>
      <c r="S6876" s="183"/>
    </row>
    <row r="6877" spans="1:19" hidden="1">
      <c r="A6877" s="184" t="s">
        <v>9887</v>
      </c>
      <c r="B6877" s="183" t="str">
        <f>IFERROR(VLOOKUP(Proc[[#This Row],[App]],Table2[],3,0),"open")</f>
        <v>ok</v>
      </c>
      <c r="C6877" s="185" t="s">
        <v>369</v>
      </c>
      <c r="D6877" t="s">
        <v>9289</v>
      </c>
      <c r="E6877" t="s">
        <v>9840</v>
      </c>
      <c r="F6877" s="186" t="s">
        <v>9840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1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9921</v>
      </c>
      <c r="M6877" s="178">
        <v>46065</v>
      </c>
      <c r="N6877" s="178"/>
      <c r="O6877" s="178"/>
      <c r="P6877" s="178" t="str">
        <f ca="1">IF(Proc[[#This Row],[DaysAgeing]]&gt;5,"yep","on track")</f>
        <v>yep</v>
      </c>
      <c r="Q6877" s="3">
        <f ca="1">IF(Proc[[#This Row],[DateClosed]]="",ABS(NETWORKDAYS(Proc[[#This Row],[DateOpened]],TODAY()))-1,ABS(NETWORKDAYS(Proc[[#This Row],[DateOpened]],Proc[[#This Row],[DateClosed]]))-1)</f>
        <v>15</v>
      </c>
      <c r="R6877" s="178" t="s">
        <v>489</v>
      </c>
      <c r="S6877" s="183"/>
    </row>
    <row r="6878" spans="1:19" hidden="1">
      <c r="A6878" s="184" t="s">
        <v>9887</v>
      </c>
      <c r="B6878" s="183" t="str">
        <f>IFERROR(VLOOKUP(Proc[[#This Row],[App]],Table2[],3,0),"open")</f>
        <v>ok</v>
      </c>
      <c r="C6878" s="185" t="s">
        <v>369</v>
      </c>
      <c r="D6878" t="s">
        <v>9290</v>
      </c>
      <c r="E6878" t="s">
        <v>9840</v>
      </c>
      <c r="F6878" s="186" t="s">
        <v>9840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1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9921</v>
      </c>
      <c r="M6878" s="178">
        <v>46065</v>
      </c>
      <c r="N6878" s="178"/>
      <c r="O6878" s="178"/>
      <c r="P6878" s="178" t="str">
        <f ca="1">IF(Proc[[#This Row],[DaysAgeing]]&gt;5,"yep","on track")</f>
        <v>yep</v>
      </c>
      <c r="Q6878" s="3">
        <f ca="1">IF(Proc[[#This Row],[DateClosed]]="",ABS(NETWORKDAYS(Proc[[#This Row],[DateOpened]],TODAY()))-1,ABS(NETWORKDAYS(Proc[[#This Row],[DateOpened]],Proc[[#This Row],[DateClosed]]))-1)</f>
        <v>15</v>
      </c>
      <c r="R6878" s="178" t="s">
        <v>489</v>
      </c>
      <c r="S6878" s="183"/>
    </row>
    <row r="6879" spans="1:19" hidden="1">
      <c r="A6879" s="184" t="s">
        <v>9887</v>
      </c>
      <c r="B6879" s="183" t="str">
        <f>IFERROR(VLOOKUP(Proc[[#This Row],[App]],Table2[],3,0),"open")</f>
        <v>ok</v>
      </c>
      <c r="C6879" s="185" t="s">
        <v>369</v>
      </c>
      <c r="D6879" t="s">
        <v>9291</v>
      </c>
      <c r="E6879" t="s">
        <v>9840</v>
      </c>
      <c r="F6879" s="186" t="s">
        <v>9840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1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9921</v>
      </c>
      <c r="M6879" s="178">
        <v>46065</v>
      </c>
      <c r="N6879" s="178"/>
      <c r="O6879" s="178"/>
      <c r="P6879" s="178" t="str">
        <f ca="1">IF(Proc[[#This Row],[DaysAgeing]]&gt;5,"yep","on track")</f>
        <v>yep</v>
      </c>
      <c r="Q6879" s="3">
        <f ca="1">IF(Proc[[#This Row],[DateClosed]]="",ABS(NETWORKDAYS(Proc[[#This Row],[DateOpened]],TODAY()))-1,ABS(NETWORKDAYS(Proc[[#This Row],[DateOpened]],Proc[[#This Row],[DateClosed]]))-1)</f>
        <v>15</v>
      </c>
      <c r="R6879" s="178" t="s">
        <v>489</v>
      </c>
      <c r="S6879" s="183"/>
    </row>
    <row r="6880" spans="1:19" hidden="1">
      <c r="A6880" s="184" t="s">
        <v>9887</v>
      </c>
      <c r="B6880" s="183" t="str">
        <f>IFERROR(VLOOKUP(Proc[[#This Row],[App]],Table2[],3,0),"open")</f>
        <v>ok</v>
      </c>
      <c r="C6880" s="185" t="s">
        <v>369</v>
      </c>
      <c r="D6880" t="s">
        <v>9292</v>
      </c>
      <c r="E6880" t="s">
        <v>9840</v>
      </c>
      <c r="F6880" s="186" t="s">
        <v>9840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1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9921</v>
      </c>
      <c r="M6880" s="178">
        <v>46065</v>
      </c>
      <c r="N6880" s="178"/>
      <c r="O6880" s="178"/>
      <c r="P6880" s="178" t="str">
        <f ca="1">IF(Proc[[#This Row],[DaysAgeing]]&gt;5,"yep","on track")</f>
        <v>yep</v>
      </c>
      <c r="Q6880" s="3">
        <f ca="1">IF(Proc[[#This Row],[DateClosed]]="",ABS(NETWORKDAYS(Proc[[#This Row],[DateOpened]],TODAY()))-1,ABS(NETWORKDAYS(Proc[[#This Row],[DateOpened]],Proc[[#This Row],[DateClosed]]))-1)</f>
        <v>15</v>
      </c>
      <c r="R6880" s="178" t="s">
        <v>489</v>
      </c>
      <c r="S6880" s="183"/>
    </row>
    <row r="6881" spans="1:19" hidden="1">
      <c r="A6881" s="184" t="s">
        <v>9887</v>
      </c>
      <c r="B6881" s="183" t="str">
        <f>IFERROR(VLOOKUP(Proc[[#This Row],[App]],Table2[],3,0),"open")</f>
        <v>ok</v>
      </c>
      <c r="C6881" s="185" t="s">
        <v>369</v>
      </c>
      <c r="D6881" t="s">
        <v>9293</v>
      </c>
      <c r="E6881" t="s">
        <v>9840</v>
      </c>
      <c r="F6881" s="186" t="s">
        <v>9840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1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9921</v>
      </c>
      <c r="M6881" s="178">
        <v>46065</v>
      </c>
      <c r="N6881" s="178"/>
      <c r="O6881" s="178"/>
      <c r="P6881" s="178" t="str">
        <f ca="1">IF(Proc[[#This Row],[DaysAgeing]]&gt;5,"yep","on track")</f>
        <v>yep</v>
      </c>
      <c r="Q6881" s="3">
        <f ca="1">IF(Proc[[#This Row],[DateClosed]]="",ABS(NETWORKDAYS(Proc[[#This Row],[DateOpened]],TODAY()))-1,ABS(NETWORKDAYS(Proc[[#This Row],[DateOpened]],Proc[[#This Row],[DateClosed]]))-1)</f>
        <v>15</v>
      </c>
      <c r="R6881" s="178" t="s">
        <v>489</v>
      </c>
      <c r="S6881" s="183"/>
    </row>
    <row r="6882" spans="1:19" hidden="1">
      <c r="A6882" s="184" t="s">
        <v>9887</v>
      </c>
      <c r="B6882" s="183" t="str">
        <f>IFERROR(VLOOKUP(Proc[[#This Row],[App]],Table2[],3,0),"open")</f>
        <v>ok</v>
      </c>
      <c r="C6882" s="185" t="s">
        <v>369</v>
      </c>
      <c r="D6882" t="s">
        <v>9294</v>
      </c>
      <c r="E6882" t="s">
        <v>9840</v>
      </c>
      <c r="F6882" s="186" t="s">
        <v>9840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1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9921</v>
      </c>
      <c r="M6882" s="178">
        <v>46065</v>
      </c>
      <c r="N6882" s="178"/>
      <c r="O6882" s="178"/>
      <c r="P6882" s="178" t="str">
        <f ca="1">IF(Proc[[#This Row],[DaysAgeing]]&gt;5,"yep","on track")</f>
        <v>yep</v>
      </c>
      <c r="Q6882" s="3">
        <f ca="1">IF(Proc[[#This Row],[DateClosed]]="",ABS(NETWORKDAYS(Proc[[#This Row],[DateOpened]],TODAY()))-1,ABS(NETWORKDAYS(Proc[[#This Row],[DateOpened]],Proc[[#This Row],[DateClosed]]))-1)</f>
        <v>15</v>
      </c>
      <c r="R6882" s="178" t="s">
        <v>489</v>
      </c>
      <c r="S6882" s="183"/>
    </row>
    <row r="6883" spans="1:19" hidden="1">
      <c r="A6883" s="184" t="s">
        <v>9887</v>
      </c>
      <c r="B6883" s="183" t="str">
        <f>IFERROR(VLOOKUP(Proc[[#This Row],[App]],Table2[],3,0),"open")</f>
        <v>ok</v>
      </c>
      <c r="C6883" s="185" t="s">
        <v>369</v>
      </c>
      <c r="D6883" t="s">
        <v>9295</v>
      </c>
      <c r="E6883" t="s">
        <v>9840</v>
      </c>
      <c r="F6883" s="186" t="s">
        <v>9840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1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9921</v>
      </c>
      <c r="M6883" s="178">
        <v>46065</v>
      </c>
      <c r="N6883" s="178"/>
      <c r="O6883" s="178"/>
      <c r="P6883" s="178" t="str">
        <f ca="1">IF(Proc[[#This Row],[DaysAgeing]]&gt;5,"yep","on track")</f>
        <v>yep</v>
      </c>
      <c r="Q6883" s="3">
        <f ca="1">IF(Proc[[#This Row],[DateClosed]]="",ABS(NETWORKDAYS(Proc[[#This Row],[DateOpened]],TODAY()))-1,ABS(NETWORKDAYS(Proc[[#This Row],[DateOpened]],Proc[[#This Row],[DateClosed]]))-1)</f>
        <v>15</v>
      </c>
      <c r="R6883" s="178" t="s">
        <v>489</v>
      </c>
      <c r="S6883" s="183"/>
    </row>
    <row r="6884" spans="1:19" hidden="1">
      <c r="A6884" s="184" t="s">
        <v>9887</v>
      </c>
      <c r="B6884" s="183" t="str">
        <f>IFERROR(VLOOKUP(Proc[[#This Row],[App]],Table2[],3,0),"open")</f>
        <v>ok</v>
      </c>
      <c r="C6884" s="184" t="s">
        <v>369</v>
      </c>
      <c r="D6884" t="s">
        <v>9296</v>
      </c>
      <c r="E6884" t="s">
        <v>9842</v>
      </c>
      <c r="F6884" s="183" t="s">
        <v>9842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9921</v>
      </c>
      <c r="M6884" s="178">
        <v>46065</v>
      </c>
      <c r="N6884" s="178"/>
      <c r="O6884" s="178"/>
      <c r="P6884" s="178" t="str">
        <f ca="1">IF(Proc[[#This Row],[DaysAgeing]]&gt;5,"yep","on track")</f>
        <v>yep</v>
      </c>
      <c r="Q6884" s="3">
        <f ca="1">IF(Proc[[#This Row],[DateClosed]]="",ABS(NETWORKDAYS(Proc[[#This Row],[DateOpened]],TODAY()))-1,ABS(NETWORKDAYS(Proc[[#This Row],[DateOpened]],Proc[[#This Row],[DateClosed]]))-1)</f>
        <v>15</v>
      </c>
      <c r="R6884" s="178" t="s">
        <v>489</v>
      </c>
      <c r="S6884" s="183"/>
    </row>
    <row r="6885" spans="1:19" hidden="1">
      <c r="A6885" s="184" t="s">
        <v>9887</v>
      </c>
      <c r="B6885" s="183" t="str">
        <f>IFERROR(VLOOKUP(Proc[[#This Row],[App]],Table2[],3,0),"open")</f>
        <v>ok</v>
      </c>
      <c r="C6885" s="184" t="s">
        <v>369</v>
      </c>
      <c r="D6885" t="s">
        <v>9297</v>
      </c>
      <c r="E6885" t="s">
        <v>9842</v>
      </c>
      <c r="F6885" s="183" t="s">
        <v>9842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9921</v>
      </c>
      <c r="M6885" s="178">
        <v>46065</v>
      </c>
      <c r="N6885" s="178"/>
      <c r="O6885" s="178"/>
      <c r="P6885" s="178" t="str">
        <f ca="1">IF(Proc[[#This Row],[DaysAgeing]]&gt;5,"yep","on track")</f>
        <v>yep</v>
      </c>
      <c r="Q6885" s="3">
        <f ca="1">IF(Proc[[#This Row],[DateClosed]]="",ABS(NETWORKDAYS(Proc[[#This Row],[DateOpened]],TODAY()))-1,ABS(NETWORKDAYS(Proc[[#This Row],[DateOpened]],Proc[[#This Row],[DateClosed]]))-1)</f>
        <v>15</v>
      </c>
      <c r="R6885" s="178" t="s">
        <v>489</v>
      </c>
      <c r="S6885" s="183"/>
    </row>
    <row r="6886" spans="1:19" hidden="1">
      <c r="A6886" s="184" t="s">
        <v>9887</v>
      </c>
      <c r="B6886" s="183" t="str">
        <f>IFERROR(VLOOKUP(Proc[[#This Row],[App]],Table2[],3,0),"open")</f>
        <v>ok</v>
      </c>
      <c r="C6886" s="184" t="s">
        <v>369</v>
      </c>
      <c r="D6886" t="s">
        <v>9298</v>
      </c>
      <c r="E6886" t="s">
        <v>9840</v>
      </c>
      <c r="F6886" s="183" t="s">
        <v>9840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9921</v>
      </c>
      <c r="M6886" s="178">
        <v>46065</v>
      </c>
      <c r="N6886" s="178"/>
      <c r="O6886" s="178"/>
      <c r="P6886" s="178" t="str">
        <f ca="1">IF(Proc[[#This Row],[DaysAgeing]]&gt;5,"yep","on track")</f>
        <v>yep</v>
      </c>
      <c r="Q6886" s="3">
        <f ca="1">IF(Proc[[#This Row],[DateClosed]]="",ABS(NETWORKDAYS(Proc[[#This Row],[DateOpened]],TODAY()))-1,ABS(NETWORKDAYS(Proc[[#This Row],[DateOpened]],Proc[[#This Row],[DateClosed]]))-1)</f>
        <v>15</v>
      </c>
      <c r="R6886" s="178" t="s">
        <v>489</v>
      </c>
      <c r="S6886" s="183"/>
    </row>
    <row r="6887" spans="1:19" hidden="1">
      <c r="A6887" s="184" t="s">
        <v>9887</v>
      </c>
      <c r="B6887" s="183" t="str">
        <f>IFERROR(VLOOKUP(Proc[[#This Row],[App]],Table2[],3,0),"open")</f>
        <v>ok</v>
      </c>
      <c r="C6887" s="184" t="s">
        <v>369</v>
      </c>
      <c r="D6887" t="s">
        <v>9299</v>
      </c>
      <c r="E6887" t="s">
        <v>9840</v>
      </c>
      <c r="F6887" s="183" t="s">
        <v>9840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9921</v>
      </c>
      <c r="M6887" s="178">
        <v>46065</v>
      </c>
      <c r="N6887" s="178"/>
      <c r="O6887" s="178"/>
      <c r="P6887" s="178" t="str">
        <f ca="1">IF(Proc[[#This Row],[DaysAgeing]]&gt;5,"yep","on track")</f>
        <v>yep</v>
      </c>
      <c r="Q6887" s="3">
        <f ca="1">IF(Proc[[#This Row],[DateClosed]]="",ABS(NETWORKDAYS(Proc[[#This Row],[DateOpened]],TODAY()))-1,ABS(NETWORKDAYS(Proc[[#This Row],[DateOpened]],Proc[[#This Row],[DateClosed]]))-1)</f>
        <v>15</v>
      </c>
      <c r="R6887" s="178" t="s">
        <v>489</v>
      </c>
      <c r="S6887" s="183"/>
    </row>
    <row r="6888" spans="1:19" hidden="1">
      <c r="A6888" s="184" t="s">
        <v>9887</v>
      </c>
      <c r="B6888" s="183" t="str">
        <f>IFERROR(VLOOKUP(Proc[[#This Row],[App]],Table2[],3,0),"open")</f>
        <v>ok</v>
      </c>
      <c r="C6888" s="184" t="s">
        <v>369</v>
      </c>
      <c r="D6888" t="s">
        <v>9300</v>
      </c>
      <c r="E6888" t="s">
        <v>9840</v>
      </c>
      <c r="F6888" s="183" t="s">
        <v>9840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9921</v>
      </c>
      <c r="M6888" s="178">
        <v>46065</v>
      </c>
      <c r="N6888" s="178"/>
      <c r="O6888" s="178"/>
      <c r="P6888" s="178" t="str">
        <f ca="1">IF(Proc[[#This Row],[DaysAgeing]]&gt;5,"yep","on track")</f>
        <v>yep</v>
      </c>
      <c r="Q6888" s="3">
        <f ca="1">IF(Proc[[#This Row],[DateClosed]]="",ABS(NETWORKDAYS(Proc[[#This Row],[DateOpened]],TODAY()))-1,ABS(NETWORKDAYS(Proc[[#This Row],[DateOpened]],Proc[[#This Row],[DateClosed]]))-1)</f>
        <v>15</v>
      </c>
      <c r="R6888" s="178" t="s">
        <v>489</v>
      </c>
      <c r="S6888" s="183"/>
    </row>
    <row r="6889" spans="1:19" hidden="1">
      <c r="A6889" s="184" t="s">
        <v>9887</v>
      </c>
      <c r="B6889" s="183" t="str">
        <f>IFERROR(VLOOKUP(Proc[[#This Row],[App]],Table2[],3,0),"open")</f>
        <v>ok</v>
      </c>
      <c r="C6889" s="184" t="s">
        <v>369</v>
      </c>
      <c r="D6889" t="s">
        <v>9301</v>
      </c>
      <c r="E6889" t="s">
        <v>9840</v>
      </c>
      <c r="F6889" s="183" t="s">
        <v>9840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9921</v>
      </c>
      <c r="M6889" s="178">
        <v>46065</v>
      </c>
      <c r="N6889" s="178"/>
      <c r="O6889" s="178"/>
      <c r="P6889" s="178" t="str">
        <f ca="1">IF(Proc[[#This Row],[DaysAgeing]]&gt;5,"yep","on track")</f>
        <v>yep</v>
      </c>
      <c r="Q6889" s="3">
        <f ca="1">IF(Proc[[#This Row],[DateClosed]]="",ABS(NETWORKDAYS(Proc[[#This Row],[DateOpened]],TODAY()))-1,ABS(NETWORKDAYS(Proc[[#This Row],[DateOpened]],Proc[[#This Row],[DateClosed]]))-1)</f>
        <v>15</v>
      </c>
      <c r="R6889" s="178" t="s">
        <v>489</v>
      </c>
      <c r="S6889" s="183"/>
    </row>
    <row r="6890" spans="1:19" hidden="1">
      <c r="A6890" s="184" t="s">
        <v>9887</v>
      </c>
      <c r="B6890" s="183" t="str">
        <f>IFERROR(VLOOKUP(Proc[[#This Row],[App]],Table2[],3,0),"open")</f>
        <v>ok</v>
      </c>
      <c r="C6890" s="184" t="s">
        <v>369</v>
      </c>
      <c r="D6890" t="s">
        <v>9302</v>
      </c>
      <c r="E6890" t="s">
        <v>9840</v>
      </c>
      <c r="F6890" s="183" t="s">
        <v>9840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9921</v>
      </c>
      <c r="M6890" s="178">
        <v>46065</v>
      </c>
      <c r="N6890" s="178"/>
      <c r="O6890" s="178"/>
      <c r="P6890" s="178" t="str">
        <f ca="1">IF(Proc[[#This Row],[DaysAgeing]]&gt;5,"yep","on track")</f>
        <v>yep</v>
      </c>
      <c r="Q6890" s="3">
        <f ca="1">IF(Proc[[#This Row],[DateClosed]]="",ABS(NETWORKDAYS(Proc[[#This Row],[DateOpened]],TODAY()))-1,ABS(NETWORKDAYS(Proc[[#This Row],[DateOpened]],Proc[[#This Row],[DateClosed]]))-1)</f>
        <v>15</v>
      </c>
      <c r="R6890" s="178" t="s">
        <v>489</v>
      </c>
      <c r="S6890" s="183"/>
    </row>
    <row r="6891" spans="1:19" hidden="1">
      <c r="A6891" s="184" t="s">
        <v>9887</v>
      </c>
      <c r="B6891" s="183" t="str">
        <f>IFERROR(VLOOKUP(Proc[[#This Row],[App]],Table2[],3,0),"open")</f>
        <v>ok</v>
      </c>
      <c r="C6891" s="184" t="s">
        <v>369</v>
      </c>
      <c r="D6891" t="s">
        <v>9303</v>
      </c>
      <c r="E6891" t="s">
        <v>9840</v>
      </c>
      <c r="F6891" s="183" t="s">
        <v>9840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9921</v>
      </c>
      <c r="M6891" s="178">
        <v>46065</v>
      </c>
      <c r="N6891" s="178"/>
      <c r="O6891" s="178"/>
      <c r="P6891" s="178" t="str">
        <f ca="1">IF(Proc[[#This Row],[DaysAgeing]]&gt;5,"yep","on track")</f>
        <v>yep</v>
      </c>
      <c r="Q6891" s="3">
        <f ca="1">IF(Proc[[#This Row],[DateClosed]]="",ABS(NETWORKDAYS(Proc[[#This Row],[DateOpened]],TODAY()))-1,ABS(NETWORKDAYS(Proc[[#This Row],[DateOpened]],Proc[[#This Row],[DateClosed]]))-1)</f>
        <v>15</v>
      </c>
      <c r="R6891" s="178" t="s">
        <v>489</v>
      </c>
      <c r="S6891" s="183"/>
    </row>
    <row r="6892" spans="1:19" hidden="1">
      <c r="A6892" s="184" t="s">
        <v>9887</v>
      </c>
      <c r="B6892" s="183" t="str">
        <f>IFERROR(VLOOKUP(Proc[[#This Row],[App]],Table2[],3,0),"open")</f>
        <v>ok</v>
      </c>
      <c r="C6892" s="184" t="s">
        <v>369</v>
      </c>
      <c r="D6892" t="s">
        <v>9304</v>
      </c>
      <c r="E6892" t="s">
        <v>9840</v>
      </c>
      <c r="F6892" s="183" t="s">
        <v>9840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9921</v>
      </c>
      <c r="M6892" s="178">
        <v>46065</v>
      </c>
      <c r="N6892" s="178"/>
      <c r="O6892" s="178"/>
      <c r="P6892" s="178" t="str">
        <f ca="1">IF(Proc[[#This Row],[DaysAgeing]]&gt;5,"yep","on track")</f>
        <v>yep</v>
      </c>
      <c r="Q6892" s="3">
        <f ca="1">IF(Proc[[#This Row],[DateClosed]]="",ABS(NETWORKDAYS(Proc[[#This Row],[DateOpened]],TODAY()))-1,ABS(NETWORKDAYS(Proc[[#This Row],[DateOpened]],Proc[[#This Row],[DateClosed]]))-1)</f>
        <v>15</v>
      </c>
      <c r="R6892" s="178" t="s">
        <v>489</v>
      </c>
      <c r="S6892" s="183"/>
    </row>
    <row r="6893" spans="1:19" hidden="1">
      <c r="A6893" s="184" t="s">
        <v>9887</v>
      </c>
      <c r="B6893" s="183" t="str">
        <f>IFERROR(VLOOKUP(Proc[[#This Row],[App]],Table2[],3,0),"open")</f>
        <v>ok</v>
      </c>
      <c r="C6893" s="184" t="s">
        <v>369</v>
      </c>
      <c r="D6893" t="s">
        <v>9305</v>
      </c>
      <c r="E6893" t="s">
        <v>9840</v>
      </c>
      <c r="F6893" s="183" t="s">
        <v>9840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9921</v>
      </c>
      <c r="M6893" s="178">
        <v>46065</v>
      </c>
      <c r="N6893" s="178"/>
      <c r="O6893" s="178"/>
      <c r="P6893" s="178" t="str">
        <f ca="1">IF(Proc[[#This Row],[DaysAgeing]]&gt;5,"yep","on track")</f>
        <v>yep</v>
      </c>
      <c r="Q6893" s="3">
        <f ca="1">IF(Proc[[#This Row],[DateClosed]]="",ABS(NETWORKDAYS(Proc[[#This Row],[DateOpened]],TODAY()))-1,ABS(NETWORKDAYS(Proc[[#This Row],[DateOpened]],Proc[[#This Row],[DateClosed]]))-1)</f>
        <v>15</v>
      </c>
      <c r="R6893" s="178" t="s">
        <v>489</v>
      </c>
      <c r="S6893" s="183"/>
    </row>
    <row r="6894" spans="1:19" hidden="1">
      <c r="A6894" s="184" t="s">
        <v>9887</v>
      </c>
      <c r="B6894" s="183" t="str">
        <f>IFERROR(VLOOKUP(Proc[[#This Row],[App]],Table2[],3,0),"open")</f>
        <v>ok</v>
      </c>
      <c r="C6894" s="184" t="s">
        <v>369</v>
      </c>
      <c r="D6894" t="s">
        <v>9306</v>
      </c>
      <c r="E6894" t="s">
        <v>9840</v>
      </c>
      <c r="F6894" s="183" t="s">
        <v>9840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9921</v>
      </c>
      <c r="M6894" s="178">
        <v>46065</v>
      </c>
      <c r="N6894" s="178"/>
      <c r="O6894" s="178"/>
      <c r="P6894" s="178" t="str">
        <f ca="1">IF(Proc[[#This Row],[DaysAgeing]]&gt;5,"yep","on track")</f>
        <v>yep</v>
      </c>
      <c r="Q6894" s="3">
        <f ca="1">IF(Proc[[#This Row],[DateClosed]]="",ABS(NETWORKDAYS(Proc[[#This Row],[DateOpened]],TODAY()))-1,ABS(NETWORKDAYS(Proc[[#This Row],[DateOpened]],Proc[[#This Row],[DateClosed]]))-1)</f>
        <v>15</v>
      </c>
      <c r="R6894" s="178" t="s">
        <v>489</v>
      </c>
      <c r="S6894" s="183"/>
    </row>
    <row r="6895" spans="1:19" hidden="1">
      <c r="A6895" s="184" t="s">
        <v>9887</v>
      </c>
      <c r="B6895" s="183" t="str">
        <f>IFERROR(VLOOKUP(Proc[[#This Row],[App]],Table2[],3,0),"open")</f>
        <v>ok</v>
      </c>
      <c r="C6895" s="184" t="s">
        <v>369</v>
      </c>
      <c r="D6895" t="s">
        <v>9307</v>
      </c>
      <c r="E6895" t="s">
        <v>9840</v>
      </c>
      <c r="F6895" s="183" t="s">
        <v>9840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9921</v>
      </c>
      <c r="M6895" s="178">
        <v>46065</v>
      </c>
      <c r="N6895" s="178"/>
      <c r="O6895" s="178"/>
      <c r="P6895" s="178" t="str">
        <f ca="1">IF(Proc[[#This Row],[DaysAgeing]]&gt;5,"yep","on track")</f>
        <v>yep</v>
      </c>
      <c r="Q6895" s="3">
        <f ca="1">IF(Proc[[#This Row],[DateClosed]]="",ABS(NETWORKDAYS(Proc[[#This Row],[DateOpened]],TODAY()))-1,ABS(NETWORKDAYS(Proc[[#This Row],[DateOpened]],Proc[[#This Row],[DateClosed]]))-1)</f>
        <v>15</v>
      </c>
      <c r="R6895" s="178" t="s">
        <v>489</v>
      </c>
      <c r="S6895" s="183"/>
    </row>
    <row r="6896" spans="1:19" hidden="1">
      <c r="A6896" s="184" t="s">
        <v>9887</v>
      </c>
      <c r="B6896" s="183" t="str">
        <f>IFERROR(VLOOKUP(Proc[[#This Row],[App]],Table2[],3,0),"open")</f>
        <v>ok</v>
      </c>
      <c r="C6896" s="184" t="s">
        <v>369</v>
      </c>
      <c r="D6896" t="s">
        <v>9308</v>
      </c>
      <c r="E6896" t="s">
        <v>9840</v>
      </c>
      <c r="F6896" s="183" t="s">
        <v>9840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9921</v>
      </c>
      <c r="M6896" s="178">
        <v>46065</v>
      </c>
      <c r="N6896" s="178"/>
      <c r="O6896" s="178"/>
      <c r="P6896" s="178" t="str">
        <f ca="1">IF(Proc[[#This Row],[DaysAgeing]]&gt;5,"yep","on track")</f>
        <v>yep</v>
      </c>
      <c r="Q6896" s="3">
        <f ca="1">IF(Proc[[#This Row],[DateClosed]]="",ABS(NETWORKDAYS(Proc[[#This Row],[DateOpened]],TODAY()))-1,ABS(NETWORKDAYS(Proc[[#This Row],[DateOpened]],Proc[[#This Row],[DateClosed]]))-1)</f>
        <v>15</v>
      </c>
      <c r="R6896" s="178" t="s">
        <v>489</v>
      </c>
      <c r="S6896" s="183"/>
    </row>
    <row r="6897" spans="1:19" hidden="1">
      <c r="A6897" s="184" t="s">
        <v>9887</v>
      </c>
      <c r="B6897" s="183" t="str">
        <f>IFERROR(VLOOKUP(Proc[[#This Row],[App]],Table2[],3,0),"open")</f>
        <v>ok</v>
      </c>
      <c r="C6897" s="184" t="s">
        <v>369</v>
      </c>
      <c r="D6897" t="s">
        <v>2628</v>
      </c>
      <c r="E6897" t="s">
        <v>9840</v>
      </c>
      <c r="F6897" s="183" t="s">
        <v>9840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9921</v>
      </c>
      <c r="M6897" s="178">
        <v>46065</v>
      </c>
      <c r="N6897" s="178"/>
      <c r="O6897" s="178"/>
      <c r="P6897" s="178" t="str">
        <f ca="1">IF(Proc[[#This Row],[DaysAgeing]]&gt;5,"yep","on track")</f>
        <v>yep</v>
      </c>
      <c r="Q6897" s="3">
        <f ca="1">IF(Proc[[#This Row],[DateClosed]]="",ABS(NETWORKDAYS(Proc[[#This Row],[DateOpened]],TODAY()))-1,ABS(NETWORKDAYS(Proc[[#This Row],[DateOpened]],Proc[[#This Row],[DateClosed]]))-1)</f>
        <v>15</v>
      </c>
      <c r="R6897" s="178" t="s">
        <v>489</v>
      </c>
      <c r="S6897" s="183"/>
    </row>
    <row r="6898" spans="1:19" hidden="1">
      <c r="A6898" s="184" t="s">
        <v>9887</v>
      </c>
      <c r="B6898" s="183" t="str">
        <f>IFERROR(VLOOKUP(Proc[[#This Row],[App]],Table2[],3,0),"open")</f>
        <v>ok</v>
      </c>
      <c r="C6898" s="184" t="s">
        <v>369</v>
      </c>
      <c r="D6898" t="s">
        <v>9309</v>
      </c>
      <c r="E6898" t="s">
        <v>9840</v>
      </c>
      <c r="F6898" s="183" t="s">
        <v>9840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9921</v>
      </c>
      <c r="M6898" s="178">
        <v>46065</v>
      </c>
      <c r="N6898" s="178"/>
      <c r="O6898" s="178"/>
      <c r="P6898" s="178" t="str">
        <f ca="1">IF(Proc[[#This Row],[DaysAgeing]]&gt;5,"yep","on track")</f>
        <v>yep</v>
      </c>
      <c r="Q6898" s="3">
        <f ca="1">IF(Proc[[#This Row],[DateClosed]]="",ABS(NETWORKDAYS(Proc[[#This Row],[DateOpened]],TODAY()))-1,ABS(NETWORKDAYS(Proc[[#This Row],[DateOpened]],Proc[[#This Row],[DateClosed]]))-1)</f>
        <v>15</v>
      </c>
      <c r="R6898" s="178" t="s">
        <v>489</v>
      </c>
      <c r="S6898" s="183"/>
    </row>
    <row r="6899" spans="1:19" hidden="1">
      <c r="A6899" s="184" t="s">
        <v>9887</v>
      </c>
      <c r="B6899" s="183" t="str">
        <f>IFERROR(VLOOKUP(Proc[[#This Row],[App]],Table2[],3,0),"open")</f>
        <v>ok</v>
      </c>
      <c r="C6899" s="184" t="s">
        <v>369</v>
      </c>
      <c r="D6899" t="s">
        <v>9310</v>
      </c>
      <c r="E6899" t="s">
        <v>9840</v>
      </c>
      <c r="F6899" s="183" t="s">
        <v>9840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9921</v>
      </c>
      <c r="M6899" s="178">
        <v>46065</v>
      </c>
      <c r="N6899" s="178"/>
      <c r="O6899" s="178"/>
      <c r="P6899" s="178" t="str">
        <f ca="1">IF(Proc[[#This Row],[DaysAgeing]]&gt;5,"yep","on track")</f>
        <v>yep</v>
      </c>
      <c r="Q6899" s="3">
        <f ca="1">IF(Proc[[#This Row],[DateClosed]]="",ABS(NETWORKDAYS(Proc[[#This Row],[DateOpened]],TODAY()))-1,ABS(NETWORKDAYS(Proc[[#This Row],[DateOpened]],Proc[[#This Row],[DateClosed]]))-1)</f>
        <v>15</v>
      </c>
      <c r="R6899" s="178" t="s">
        <v>489</v>
      </c>
      <c r="S6899" s="183"/>
    </row>
    <row r="6900" spans="1:19" hidden="1">
      <c r="A6900" s="184" t="s">
        <v>9887</v>
      </c>
      <c r="B6900" s="183" t="str">
        <f>IFERROR(VLOOKUP(Proc[[#This Row],[App]],Table2[],3,0),"open")</f>
        <v>ok</v>
      </c>
      <c r="C6900" s="184" t="s">
        <v>369</v>
      </c>
      <c r="D6900" t="s">
        <v>9311</v>
      </c>
      <c r="E6900" t="s">
        <v>9840</v>
      </c>
      <c r="F6900" s="183" t="s">
        <v>9840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9921</v>
      </c>
      <c r="M6900" s="178">
        <v>46065</v>
      </c>
      <c r="N6900" s="178"/>
      <c r="O6900" s="178"/>
      <c r="P6900" s="178" t="str">
        <f ca="1">IF(Proc[[#This Row],[DaysAgeing]]&gt;5,"yep","on track")</f>
        <v>yep</v>
      </c>
      <c r="Q6900" s="3">
        <f ca="1">IF(Proc[[#This Row],[DateClosed]]="",ABS(NETWORKDAYS(Proc[[#This Row],[DateOpened]],TODAY()))-1,ABS(NETWORKDAYS(Proc[[#This Row],[DateOpened]],Proc[[#This Row],[DateClosed]]))-1)</f>
        <v>15</v>
      </c>
      <c r="R6900" s="178" t="s">
        <v>489</v>
      </c>
      <c r="S6900" s="183"/>
    </row>
    <row r="6901" spans="1:19" hidden="1">
      <c r="A6901" s="184" t="s">
        <v>9887</v>
      </c>
      <c r="B6901" s="183" t="str">
        <f>IFERROR(VLOOKUP(Proc[[#This Row],[App]],Table2[],3,0),"open")</f>
        <v>ok</v>
      </c>
      <c r="C6901" s="184" t="s">
        <v>369</v>
      </c>
      <c r="D6901" t="s">
        <v>9312</v>
      </c>
      <c r="E6901" t="s">
        <v>9840</v>
      </c>
      <c r="F6901" s="183" t="s">
        <v>9840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9921</v>
      </c>
      <c r="M6901" s="178">
        <v>46065</v>
      </c>
      <c r="N6901" s="178"/>
      <c r="O6901" s="178"/>
      <c r="P6901" s="178" t="str">
        <f ca="1">IF(Proc[[#This Row],[DaysAgeing]]&gt;5,"yep","on track")</f>
        <v>yep</v>
      </c>
      <c r="Q6901" s="3">
        <f ca="1">IF(Proc[[#This Row],[DateClosed]]="",ABS(NETWORKDAYS(Proc[[#This Row],[DateOpened]],TODAY()))-1,ABS(NETWORKDAYS(Proc[[#This Row],[DateOpened]],Proc[[#This Row],[DateClosed]]))-1)</f>
        <v>15</v>
      </c>
      <c r="R6901" s="178" t="s">
        <v>489</v>
      </c>
      <c r="S6901" s="183"/>
    </row>
    <row r="6902" spans="1:19" hidden="1">
      <c r="A6902" s="184" t="s">
        <v>9887</v>
      </c>
      <c r="B6902" s="183" t="str">
        <f>IFERROR(VLOOKUP(Proc[[#This Row],[App]],Table2[],3,0),"open")</f>
        <v>ok</v>
      </c>
      <c r="C6902" s="184" t="s">
        <v>369</v>
      </c>
      <c r="D6902" t="s">
        <v>1494</v>
      </c>
      <c r="E6902" t="s">
        <v>9840</v>
      </c>
      <c r="F6902" s="183" t="s">
        <v>9840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9921</v>
      </c>
      <c r="M6902" s="178">
        <v>46065</v>
      </c>
      <c r="N6902" s="178"/>
      <c r="O6902" s="178"/>
      <c r="P6902" s="178" t="str">
        <f ca="1">IF(Proc[[#This Row],[DaysAgeing]]&gt;5,"yep","on track")</f>
        <v>yep</v>
      </c>
      <c r="Q6902" s="3">
        <f ca="1">IF(Proc[[#This Row],[DateClosed]]="",ABS(NETWORKDAYS(Proc[[#This Row],[DateOpened]],TODAY()))-1,ABS(NETWORKDAYS(Proc[[#This Row],[DateOpened]],Proc[[#This Row],[DateClosed]]))-1)</f>
        <v>15</v>
      </c>
      <c r="R6902" s="178" t="s">
        <v>489</v>
      </c>
      <c r="S6902" s="183"/>
    </row>
    <row r="6903" spans="1:19" hidden="1">
      <c r="A6903" s="184" t="s">
        <v>9887</v>
      </c>
      <c r="B6903" s="183" t="str">
        <f>IFERROR(VLOOKUP(Proc[[#This Row],[App]],Table2[],3,0),"open")</f>
        <v>ok</v>
      </c>
      <c r="C6903" s="184" t="s">
        <v>369</v>
      </c>
      <c r="D6903" t="s">
        <v>9313</v>
      </c>
      <c r="E6903" t="s">
        <v>9840</v>
      </c>
      <c r="F6903" s="183" t="s">
        <v>9840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9921</v>
      </c>
      <c r="M6903" s="178">
        <v>46065</v>
      </c>
      <c r="N6903" s="178"/>
      <c r="O6903" s="178"/>
      <c r="P6903" s="178" t="str">
        <f ca="1">IF(Proc[[#This Row],[DaysAgeing]]&gt;5,"yep","on track")</f>
        <v>yep</v>
      </c>
      <c r="Q6903" s="3">
        <f ca="1">IF(Proc[[#This Row],[DateClosed]]="",ABS(NETWORKDAYS(Proc[[#This Row],[DateOpened]],TODAY()))-1,ABS(NETWORKDAYS(Proc[[#This Row],[DateOpened]],Proc[[#This Row],[DateClosed]]))-1)</f>
        <v>15</v>
      </c>
      <c r="R6903" s="178" t="s">
        <v>489</v>
      </c>
      <c r="S6903" s="183"/>
    </row>
    <row r="6904" spans="1:19" hidden="1">
      <c r="A6904" s="184" t="s">
        <v>9887</v>
      </c>
      <c r="B6904" s="183" t="str">
        <f>IFERROR(VLOOKUP(Proc[[#This Row],[App]],Table2[],3,0),"open")</f>
        <v>ok</v>
      </c>
      <c r="C6904" s="184" t="s">
        <v>369</v>
      </c>
      <c r="D6904" t="s">
        <v>9314</v>
      </c>
      <c r="E6904" t="s">
        <v>9840</v>
      </c>
      <c r="F6904" s="183" t="s">
        <v>9840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9921</v>
      </c>
      <c r="M6904" s="178">
        <v>46065</v>
      </c>
      <c r="N6904" s="178"/>
      <c r="O6904" s="178"/>
      <c r="P6904" s="178" t="str">
        <f ca="1">IF(Proc[[#This Row],[DaysAgeing]]&gt;5,"yep","on track")</f>
        <v>yep</v>
      </c>
      <c r="Q6904" s="3">
        <f ca="1">IF(Proc[[#This Row],[DateClosed]]="",ABS(NETWORKDAYS(Proc[[#This Row],[DateOpened]],TODAY()))-1,ABS(NETWORKDAYS(Proc[[#This Row],[DateOpened]],Proc[[#This Row],[DateClosed]]))-1)</f>
        <v>15</v>
      </c>
      <c r="R6904" s="178" t="s">
        <v>489</v>
      </c>
      <c r="S6904" s="183"/>
    </row>
    <row r="6905" spans="1:19" hidden="1">
      <c r="A6905" s="184" t="s">
        <v>9887</v>
      </c>
      <c r="B6905" s="183" t="str">
        <f>IFERROR(VLOOKUP(Proc[[#This Row],[App]],Table2[],3,0),"open")</f>
        <v>ok</v>
      </c>
      <c r="C6905" s="184" t="s">
        <v>369</v>
      </c>
      <c r="D6905" t="s">
        <v>9315</v>
      </c>
      <c r="E6905" t="s">
        <v>9840</v>
      </c>
      <c r="F6905" s="183" t="s">
        <v>9840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9921</v>
      </c>
      <c r="M6905" s="178">
        <v>46065</v>
      </c>
      <c r="N6905" s="178"/>
      <c r="O6905" s="178"/>
      <c r="P6905" s="178" t="str">
        <f ca="1">IF(Proc[[#This Row],[DaysAgeing]]&gt;5,"yep","on track")</f>
        <v>yep</v>
      </c>
      <c r="Q6905" s="3">
        <f ca="1">IF(Proc[[#This Row],[DateClosed]]="",ABS(NETWORKDAYS(Proc[[#This Row],[DateOpened]],TODAY()))-1,ABS(NETWORKDAYS(Proc[[#This Row],[DateOpened]],Proc[[#This Row],[DateClosed]]))-1)</f>
        <v>15</v>
      </c>
      <c r="R6905" s="178" t="s">
        <v>489</v>
      </c>
      <c r="S6905" s="183"/>
    </row>
    <row r="6906" spans="1:19" hidden="1">
      <c r="A6906" s="184" t="s">
        <v>9887</v>
      </c>
      <c r="B6906" s="183" t="str">
        <f>IFERROR(VLOOKUP(Proc[[#This Row],[App]],Table2[],3,0),"open")</f>
        <v>ok</v>
      </c>
      <c r="C6906" s="184" t="s">
        <v>369</v>
      </c>
      <c r="D6906" t="s">
        <v>9316</v>
      </c>
      <c r="E6906" t="s">
        <v>9840</v>
      </c>
      <c r="F6906" s="183" t="s">
        <v>9840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9921</v>
      </c>
      <c r="M6906" s="178">
        <v>46065</v>
      </c>
      <c r="N6906" s="178"/>
      <c r="O6906" s="178"/>
      <c r="P6906" s="178" t="str">
        <f ca="1">IF(Proc[[#This Row],[DaysAgeing]]&gt;5,"yep","on track")</f>
        <v>yep</v>
      </c>
      <c r="Q6906" s="3">
        <f ca="1">IF(Proc[[#This Row],[DateClosed]]="",ABS(NETWORKDAYS(Proc[[#This Row],[DateOpened]],TODAY()))-1,ABS(NETWORKDAYS(Proc[[#This Row],[DateOpened]],Proc[[#This Row],[DateClosed]]))-1)</f>
        <v>15</v>
      </c>
      <c r="R6906" s="178" t="s">
        <v>489</v>
      </c>
      <c r="S6906" s="183"/>
    </row>
    <row r="6907" spans="1:19" hidden="1">
      <c r="A6907" s="184" t="s">
        <v>9887</v>
      </c>
      <c r="B6907" s="183" t="str">
        <f>IFERROR(VLOOKUP(Proc[[#This Row],[App]],Table2[],3,0),"open")</f>
        <v>ok</v>
      </c>
      <c r="C6907" s="184" t="s">
        <v>369</v>
      </c>
      <c r="D6907" t="s">
        <v>1495</v>
      </c>
      <c r="E6907" t="s">
        <v>9840</v>
      </c>
      <c r="F6907" s="183" t="s">
        <v>9840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9921</v>
      </c>
      <c r="M6907" s="178">
        <v>46065</v>
      </c>
      <c r="N6907" s="178"/>
      <c r="O6907" s="178"/>
      <c r="P6907" s="178" t="str">
        <f ca="1">IF(Proc[[#This Row],[DaysAgeing]]&gt;5,"yep","on track")</f>
        <v>yep</v>
      </c>
      <c r="Q6907" s="3">
        <f ca="1">IF(Proc[[#This Row],[DateClosed]]="",ABS(NETWORKDAYS(Proc[[#This Row],[DateOpened]],TODAY()))-1,ABS(NETWORKDAYS(Proc[[#This Row],[DateOpened]],Proc[[#This Row],[DateClosed]]))-1)</f>
        <v>15</v>
      </c>
      <c r="R6907" s="178" t="s">
        <v>489</v>
      </c>
      <c r="S6907" s="183"/>
    </row>
    <row r="6908" spans="1:19" hidden="1">
      <c r="A6908" s="184" t="s">
        <v>9887</v>
      </c>
      <c r="B6908" s="183" t="str">
        <f>IFERROR(VLOOKUP(Proc[[#This Row],[App]],Table2[],3,0),"open")</f>
        <v>ok</v>
      </c>
      <c r="C6908" s="184" t="s">
        <v>369</v>
      </c>
      <c r="D6908" t="s">
        <v>9317</v>
      </c>
      <c r="E6908" t="s">
        <v>9840</v>
      </c>
      <c r="F6908" s="183" t="s">
        <v>9840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9921</v>
      </c>
      <c r="M6908" s="178">
        <v>46065</v>
      </c>
      <c r="N6908" s="178"/>
      <c r="O6908" s="178"/>
      <c r="P6908" s="178" t="str">
        <f ca="1">IF(Proc[[#This Row],[DaysAgeing]]&gt;5,"yep","on track")</f>
        <v>yep</v>
      </c>
      <c r="Q6908" s="3">
        <f ca="1">IF(Proc[[#This Row],[DateClosed]]="",ABS(NETWORKDAYS(Proc[[#This Row],[DateOpened]],TODAY()))-1,ABS(NETWORKDAYS(Proc[[#This Row],[DateOpened]],Proc[[#This Row],[DateClosed]]))-1)</f>
        <v>15</v>
      </c>
      <c r="R6908" s="178" t="s">
        <v>489</v>
      </c>
      <c r="S6908" s="183"/>
    </row>
    <row r="6909" spans="1:19" hidden="1">
      <c r="A6909" s="184" t="s">
        <v>9887</v>
      </c>
      <c r="B6909" s="183" t="str">
        <f>IFERROR(VLOOKUP(Proc[[#This Row],[App]],Table2[],3,0),"open")</f>
        <v>ok</v>
      </c>
      <c r="C6909" s="184" t="s">
        <v>369</v>
      </c>
      <c r="D6909" t="s">
        <v>9318</v>
      </c>
      <c r="E6909" t="s">
        <v>9840</v>
      </c>
      <c r="F6909" s="183" t="s">
        <v>9840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9921</v>
      </c>
      <c r="M6909" s="178">
        <v>46065</v>
      </c>
      <c r="N6909" s="178"/>
      <c r="O6909" s="178"/>
      <c r="P6909" s="178" t="str">
        <f ca="1">IF(Proc[[#This Row],[DaysAgeing]]&gt;5,"yep","on track")</f>
        <v>yep</v>
      </c>
      <c r="Q6909" s="3">
        <f ca="1">IF(Proc[[#This Row],[DateClosed]]="",ABS(NETWORKDAYS(Proc[[#This Row],[DateOpened]],TODAY()))-1,ABS(NETWORKDAYS(Proc[[#This Row],[DateOpened]],Proc[[#This Row],[DateClosed]]))-1)</f>
        <v>15</v>
      </c>
      <c r="R6909" s="178" t="s">
        <v>489</v>
      </c>
      <c r="S6909" s="183"/>
    </row>
    <row r="6910" spans="1:19" hidden="1">
      <c r="A6910" s="184" t="s">
        <v>9887</v>
      </c>
      <c r="B6910" s="183" t="str">
        <f>IFERROR(VLOOKUP(Proc[[#This Row],[App]],Table2[],3,0),"open")</f>
        <v>ok</v>
      </c>
      <c r="C6910" s="184" t="s">
        <v>369</v>
      </c>
      <c r="D6910" t="s">
        <v>9319</v>
      </c>
      <c r="E6910" t="s">
        <v>9840</v>
      </c>
      <c r="F6910" s="183" t="s">
        <v>9840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9921</v>
      </c>
      <c r="M6910" s="178">
        <v>46065</v>
      </c>
      <c r="N6910" s="178"/>
      <c r="O6910" s="178"/>
      <c r="P6910" s="178" t="str">
        <f ca="1">IF(Proc[[#This Row],[DaysAgeing]]&gt;5,"yep","on track")</f>
        <v>yep</v>
      </c>
      <c r="Q6910" s="3">
        <f ca="1">IF(Proc[[#This Row],[DateClosed]]="",ABS(NETWORKDAYS(Proc[[#This Row],[DateOpened]],TODAY()))-1,ABS(NETWORKDAYS(Proc[[#This Row],[DateOpened]],Proc[[#This Row],[DateClosed]]))-1)</f>
        <v>15</v>
      </c>
      <c r="R6910" s="178" t="s">
        <v>489</v>
      </c>
      <c r="S6910" s="183"/>
    </row>
    <row r="6911" spans="1:19" hidden="1">
      <c r="A6911" s="184" t="s">
        <v>9887</v>
      </c>
      <c r="B6911" s="183" t="str">
        <f>IFERROR(VLOOKUP(Proc[[#This Row],[App]],Table2[],3,0),"open")</f>
        <v>ok</v>
      </c>
      <c r="C6911" s="184" t="s">
        <v>369</v>
      </c>
      <c r="D6911" t="s">
        <v>9320</v>
      </c>
      <c r="E6911" t="s">
        <v>9843</v>
      </c>
      <c r="F6911" s="183" t="s">
        <v>9843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9921</v>
      </c>
      <c r="M6911" s="178">
        <v>46065</v>
      </c>
      <c r="N6911" s="178"/>
      <c r="O6911" s="178"/>
      <c r="P6911" s="178" t="str">
        <f ca="1">IF(Proc[[#This Row],[DaysAgeing]]&gt;5,"yep","on track")</f>
        <v>yep</v>
      </c>
      <c r="Q6911" s="3">
        <f ca="1">IF(Proc[[#This Row],[DateClosed]]="",ABS(NETWORKDAYS(Proc[[#This Row],[DateOpened]],TODAY()))-1,ABS(NETWORKDAYS(Proc[[#This Row],[DateOpened]],Proc[[#This Row],[DateClosed]]))-1)</f>
        <v>15</v>
      </c>
      <c r="R6911" s="178" t="s">
        <v>489</v>
      </c>
      <c r="S6911" s="183"/>
    </row>
    <row r="6912" spans="1:19" hidden="1">
      <c r="A6912" s="184" t="s">
        <v>9887</v>
      </c>
      <c r="B6912" s="183" t="str">
        <f>IFERROR(VLOOKUP(Proc[[#This Row],[App]],Table2[],3,0),"open")</f>
        <v>ok</v>
      </c>
      <c r="C6912" s="185" t="s">
        <v>369</v>
      </c>
      <c r="D6912" t="s">
        <v>9321</v>
      </c>
      <c r="E6912" t="s">
        <v>9840</v>
      </c>
      <c r="F6912" s="186" t="s">
        <v>9840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1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9921</v>
      </c>
      <c r="M6912" s="178">
        <v>46065</v>
      </c>
      <c r="N6912" s="178"/>
      <c r="O6912" s="178"/>
      <c r="P6912" s="178" t="str">
        <f ca="1">IF(Proc[[#This Row],[DaysAgeing]]&gt;5,"yep","on track")</f>
        <v>yep</v>
      </c>
      <c r="Q6912" s="3">
        <f ca="1">IF(Proc[[#This Row],[DateClosed]]="",ABS(NETWORKDAYS(Proc[[#This Row],[DateOpened]],TODAY()))-1,ABS(NETWORKDAYS(Proc[[#This Row],[DateOpened]],Proc[[#This Row],[DateClosed]]))-1)</f>
        <v>15</v>
      </c>
      <c r="R6912" s="178" t="s">
        <v>489</v>
      </c>
      <c r="S6912" s="183"/>
    </row>
    <row r="6913" spans="1:19" hidden="1">
      <c r="A6913" s="184" t="s">
        <v>9887</v>
      </c>
      <c r="B6913" s="183" t="str">
        <f>IFERROR(VLOOKUP(Proc[[#This Row],[App]],Table2[],3,0),"open")</f>
        <v>ok</v>
      </c>
      <c r="C6913" s="184" t="s">
        <v>369</v>
      </c>
      <c r="D6913" t="s">
        <v>9322</v>
      </c>
      <c r="E6913" t="s">
        <v>9843</v>
      </c>
      <c r="F6913" s="183" t="s">
        <v>9843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9921</v>
      </c>
      <c r="M6913" s="178">
        <v>46065</v>
      </c>
      <c r="N6913" s="178"/>
      <c r="O6913" s="178"/>
      <c r="P6913" s="178" t="str">
        <f ca="1">IF(Proc[[#This Row],[DaysAgeing]]&gt;5,"yep","on track")</f>
        <v>yep</v>
      </c>
      <c r="Q6913" s="3">
        <f ca="1">IF(Proc[[#This Row],[DateClosed]]="",ABS(NETWORKDAYS(Proc[[#This Row],[DateOpened]],TODAY()))-1,ABS(NETWORKDAYS(Proc[[#This Row],[DateOpened]],Proc[[#This Row],[DateClosed]]))-1)</f>
        <v>15</v>
      </c>
      <c r="R6913" s="178" t="s">
        <v>489</v>
      </c>
      <c r="S6913" s="183"/>
    </row>
    <row r="6914" spans="1:19" hidden="1">
      <c r="A6914" s="184" t="s">
        <v>9887</v>
      </c>
      <c r="B6914" s="183" t="str">
        <f>IFERROR(VLOOKUP(Proc[[#This Row],[App]],Table2[],3,0),"open")</f>
        <v>ok</v>
      </c>
      <c r="C6914" s="185" t="s">
        <v>369</v>
      </c>
      <c r="D6914" t="s">
        <v>9323</v>
      </c>
      <c r="E6914" t="s">
        <v>9840</v>
      </c>
      <c r="F6914" s="186" t="s">
        <v>9840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1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9921</v>
      </c>
      <c r="M6914" s="178">
        <v>46065</v>
      </c>
      <c r="N6914" s="178"/>
      <c r="O6914" s="178"/>
      <c r="P6914" s="178" t="str">
        <f ca="1">IF(Proc[[#This Row],[DaysAgeing]]&gt;5,"yep","on track")</f>
        <v>yep</v>
      </c>
      <c r="Q6914" s="3">
        <f ca="1">IF(Proc[[#This Row],[DateClosed]]="",ABS(NETWORKDAYS(Proc[[#This Row],[DateOpened]],TODAY()))-1,ABS(NETWORKDAYS(Proc[[#This Row],[DateOpened]],Proc[[#This Row],[DateClosed]]))-1)</f>
        <v>15</v>
      </c>
      <c r="R6914" s="178" t="s">
        <v>489</v>
      </c>
      <c r="S6914" s="183"/>
    </row>
    <row r="6915" spans="1:19" hidden="1">
      <c r="A6915" s="184" t="s">
        <v>9887</v>
      </c>
      <c r="B6915" s="183" t="str">
        <f>IFERROR(VLOOKUP(Proc[[#This Row],[App]],Table2[],3,0),"open")</f>
        <v>ok</v>
      </c>
      <c r="C6915" s="185" t="s">
        <v>369</v>
      </c>
      <c r="D6915" t="s">
        <v>9324</v>
      </c>
      <c r="E6915" t="s">
        <v>9840</v>
      </c>
      <c r="F6915" s="186" t="s">
        <v>9840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1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9921</v>
      </c>
      <c r="M6915" s="178">
        <v>46065</v>
      </c>
      <c r="N6915" s="178"/>
      <c r="O6915" s="178"/>
      <c r="P6915" s="178" t="str">
        <f ca="1">IF(Proc[[#This Row],[DaysAgeing]]&gt;5,"yep","on track")</f>
        <v>yep</v>
      </c>
      <c r="Q6915" s="3">
        <f ca="1">IF(Proc[[#This Row],[DateClosed]]="",ABS(NETWORKDAYS(Proc[[#This Row],[DateOpened]],TODAY()))-1,ABS(NETWORKDAYS(Proc[[#This Row],[DateOpened]],Proc[[#This Row],[DateClosed]]))-1)</f>
        <v>15</v>
      </c>
      <c r="R6915" s="178" t="s">
        <v>489</v>
      </c>
      <c r="S6915" s="183"/>
    </row>
    <row r="6916" spans="1:19" hidden="1">
      <c r="A6916" s="184" t="s">
        <v>9887</v>
      </c>
      <c r="B6916" s="183" t="str">
        <f>IFERROR(VLOOKUP(Proc[[#This Row],[App]],Table2[],3,0),"open")</f>
        <v>ok</v>
      </c>
      <c r="C6916" s="185" t="s">
        <v>369</v>
      </c>
      <c r="D6916" t="s">
        <v>9325</v>
      </c>
      <c r="E6916" t="s">
        <v>9840</v>
      </c>
      <c r="F6916" s="186" t="s">
        <v>9840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1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9921</v>
      </c>
      <c r="M6916" s="178">
        <v>46065</v>
      </c>
      <c r="N6916" s="178"/>
      <c r="O6916" s="178"/>
      <c r="P6916" s="178" t="str">
        <f ca="1">IF(Proc[[#This Row],[DaysAgeing]]&gt;5,"yep","on track")</f>
        <v>yep</v>
      </c>
      <c r="Q6916" s="3">
        <f ca="1">IF(Proc[[#This Row],[DateClosed]]="",ABS(NETWORKDAYS(Proc[[#This Row],[DateOpened]],TODAY()))-1,ABS(NETWORKDAYS(Proc[[#This Row],[DateOpened]],Proc[[#This Row],[DateClosed]]))-1)</f>
        <v>15</v>
      </c>
      <c r="R6916" s="178" t="s">
        <v>489</v>
      </c>
      <c r="S6916" s="183"/>
    </row>
    <row r="6917" spans="1:19" hidden="1">
      <c r="A6917" s="184" t="s">
        <v>9887</v>
      </c>
      <c r="B6917" s="183" t="str">
        <f>IFERROR(VLOOKUP(Proc[[#This Row],[App]],Table2[],3,0),"open")</f>
        <v>ok</v>
      </c>
      <c r="C6917" s="185" t="s">
        <v>369</v>
      </c>
      <c r="D6917" t="s">
        <v>9326</v>
      </c>
      <c r="E6917" t="s">
        <v>9840</v>
      </c>
      <c r="F6917" s="186" t="s">
        <v>9840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1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9921</v>
      </c>
      <c r="M6917" s="178">
        <v>46065</v>
      </c>
      <c r="N6917" s="178"/>
      <c r="O6917" s="178"/>
      <c r="P6917" s="178" t="str">
        <f ca="1">IF(Proc[[#This Row],[DaysAgeing]]&gt;5,"yep","on track")</f>
        <v>yep</v>
      </c>
      <c r="Q6917" s="3">
        <f ca="1">IF(Proc[[#This Row],[DateClosed]]="",ABS(NETWORKDAYS(Proc[[#This Row],[DateOpened]],TODAY()))-1,ABS(NETWORKDAYS(Proc[[#This Row],[DateOpened]],Proc[[#This Row],[DateClosed]]))-1)</f>
        <v>15</v>
      </c>
      <c r="R6917" s="178" t="s">
        <v>489</v>
      </c>
      <c r="S6917" s="183"/>
    </row>
    <row r="6918" spans="1:19" hidden="1">
      <c r="A6918" s="184" t="s">
        <v>9887</v>
      </c>
      <c r="B6918" s="183" t="str">
        <f>IFERROR(VLOOKUP(Proc[[#This Row],[App]],Table2[],3,0),"open")</f>
        <v>ok</v>
      </c>
      <c r="C6918" s="185" t="s">
        <v>369</v>
      </c>
      <c r="D6918" t="s">
        <v>9327</v>
      </c>
      <c r="E6918" t="s">
        <v>9840</v>
      </c>
      <c r="F6918" s="186" t="s">
        <v>9840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1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9921</v>
      </c>
      <c r="M6918" s="178">
        <v>46065</v>
      </c>
      <c r="N6918" s="178"/>
      <c r="O6918" s="178"/>
      <c r="P6918" s="178" t="str">
        <f ca="1">IF(Proc[[#This Row],[DaysAgeing]]&gt;5,"yep","on track")</f>
        <v>yep</v>
      </c>
      <c r="Q6918" s="3">
        <f ca="1">IF(Proc[[#This Row],[DateClosed]]="",ABS(NETWORKDAYS(Proc[[#This Row],[DateOpened]],TODAY()))-1,ABS(NETWORKDAYS(Proc[[#This Row],[DateOpened]],Proc[[#This Row],[DateClosed]]))-1)</f>
        <v>15</v>
      </c>
      <c r="R6918" s="178" t="s">
        <v>489</v>
      </c>
      <c r="S6918" s="183"/>
    </row>
    <row r="6919" spans="1:19" hidden="1">
      <c r="A6919" s="184" t="s">
        <v>9887</v>
      </c>
      <c r="B6919" s="183" t="str">
        <f>IFERROR(VLOOKUP(Proc[[#This Row],[App]],Table2[],3,0),"open")</f>
        <v>ok</v>
      </c>
      <c r="C6919" s="185" t="s">
        <v>369</v>
      </c>
      <c r="D6919" t="s">
        <v>9328</v>
      </c>
      <c r="E6919" t="s">
        <v>9840</v>
      </c>
      <c r="F6919" s="186" t="s">
        <v>9840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1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9921</v>
      </c>
      <c r="M6919" s="178">
        <v>46065</v>
      </c>
      <c r="N6919" s="178"/>
      <c r="O6919" s="178"/>
      <c r="P6919" s="178" t="str">
        <f ca="1">IF(Proc[[#This Row],[DaysAgeing]]&gt;5,"yep","on track")</f>
        <v>yep</v>
      </c>
      <c r="Q6919" s="3">
        <f ca="1">IF(Proc[[#This Row],[DateClosed]]="",ABS(NETWORKDAYS(Proc[[#This Row],[DateOpened]],TODAY()))-1,ABS(NETWORKDAYS(Proc[[#This Row],[DateOpened]],Proc[[#This Row],[DateClosed]]))-1)</f>
        <v>15</v>
      </c>
      <c r="R6919" s="178" t="s">
        <v>489</v>
      </c>
      <c r="S6919" s="183"/>
    </row>
    <row r="6920" spans="1:19" hidden="1">
      <c r="A6920" s="184" t="s">
        <v>9887</v>
      </c>
      <c r="B6920" s="183" t="str">
        <f>IFERROR(VLOOKUP(Proc[[#This Row],[App]],Table2[],3,0),"open")</f>
        <v>ok</v>
      </c>
      <c r="C6920" s="185" t="s">
        <v>369</v>
      </c>
      <c r="D6920" t="s">
        <v>9329</v>
      </c>
      <c r="E6920" t="s">
        <v>9840</v>
      </c>
      <c r="F6920" s="186" t="s">
        <v>9840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1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9921</v>
      </c>
      <c r="M6920" s="178">
        <v>46065</v>
      </c>
      <c r="N6920" s="178"/>
      <c r="O6920" s="178"/>
      <c r="P6920" s="178" t="str">
        <f ca="1">IF(Proc[[#This Row],[DaysAgeing]]&gt;5,"yep","on track")</f>
        <v>yep</v>
      </c>
      <c r="Q6920" s="3">
        <f ca="1">IF(Proc[[#This Row],[DateClosed]]="",ABS(NETWORKDAYS(Proc[[#This Row],[DateOpened]],TODAY()))-1,ABS(NETWORKDAYS(Proc[[#This Row],[DateOpened]],Proc[[#This Row],[DateClosed]]))-1)</f>
        <v>15</v>
      </c>
      <c r="R6920" s="178" t="s">
        <v>489</v>
      </c>
      <c r="S6920" s="183"/>
    </row>
    <row r="6921" spans="1:19" hidden="1">
      <c r="A6921" s="184" t="s">
        <v>9887</v>
      </c>
      <c r="B6921" s="183" t="str">
        <f>IFERROR(VLOOKUP(Proc[[#This Row],[App]],Table2[],3,0),"open")</f>
        <v>ok</v>
      </c>
      <c r="C6921" s="185" t="s">
        <v>369</v>
      </c>
      <c r="D6921" t="s">
        <v>9330</v>
      </c>
      <c r="E6921" t="s">
        <v>9840</v>
      </c>
      <c r="F6921" s="186" t="s">
        <v>9840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1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9921</v>
      </c>
      <c r="M6921" s="178">
        <v>46065</v>
      </c>
      <c r="N6921" s="178"/>
      <c r="O6921" s="178"/>
      <c r="P6921" s="178" t="str">
        <f ca="1">IF(Proc[[#This Row],[DaysAgeing]]&gt;5,"yep","on track")</f>
        <v>yep</v>
      </c>
      <c r="Q6921" s="3">
        <f ca="1">IF(Proc[[#This Row],[DateClosed]]="",ABS(NETWORKDAYS(Proc[[#This Row],[DateOpened]],TODAY()))-1,ABS(NETWORKDAYS(Proc[[#This Row],[DateOpened]],Proc[[#This Row],[DateClosed]]))-1)</f>
        <v>15</v>
      </c>
      <c r="R6921" s="178" t="s">
        <v>489</v>
      </c>
      <c r="S6921" s="183"/>
    </row>
    <row r="6922" spans="1:19" hidden="1">
      <c r="A6922" s="184" t="s">
        <v>9887</v>
      </c>
      <c r="B6922" s="183" t="str">
        <f>IFERROR(VLOOKUP(Proc[[#This Row],[App]],Table2[],3,0),"open")</f>
        <v>ok</v>
      </c>
      <c r="C6922" s="185" t="s">
        <v>369</v>
      </c>
      <c r="D6922" t="s">
        <v>9331</v>
      </c>
      <c r="E6922" t="s">
        <v>9840</v>
      </c>
      <c r="F6922" s="186" t="s">
        <v>9840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1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9921</v>
      </c>
      <c r="M6922" s="178">
        <v>46065</v>
      </c>
      <c r="N6922" s="178"/>
      <c r="O6922" s="178"/>
      <c r="P6922" s="178" t="str">
        <f ca="1">IF(Proc[[#This Row],[DaysAgeing]]&gt;5,"yep","on track")</f>
        <v>yep</v>
      </c>
      <c r="Q6922" s="3">
        <f ca="1">IF(Proc[[#This Row],[DateClosed]]="",ABS(NETWORKDAYS(Proc[[#This Row],[DateOpened]],TODAY()))-1,ABS(NETWORKDAYS(Proc[[#This Row],[DateOpened]],Proc[[#This Row],[DateClosed]]))-1)</f>
        <v>15</v>
      </c>
      <c r="R6922" s="178" t="s">
        <v>489</v>
      </c>
      <c r="S6922" s="183"/>
    </row>
    <row r="6923" spans="1:19" hidden="1">
      <c r="A6923" s="184" t="s">
        <v>9887</v>
      </c>
      <c r="B6923" s="183" t="str">
        <f>IFERROR(VLOOKUP(Proc[[#This Row],[App]],Table2[],3,0),"open")</f>
        <v>ok</v>
      </c>
      <c r="C6923" s="184" t="s">
        <v>369</v>
      </c>
      <c r="D6923" t="s">
        <v>9332</v>
      </c>
      <c r="E6923" t="s">
        <v>9840</v>
      </c>
      <c r="F6923" s="183" t="s">
        <v>9840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9921</v>
      </c>
      <c r="M6923" s="178">
        <v>46065</v>
      </c>
      <c r="N6923" s="178"/>
      <c r="O6923" s="178"/>
      <c r="P6923" s="178" t="str">
        <f ca="1">IF(Proc[[#This Row],[DaysAgeing]]&gt;5,"yep","on track")</f>
        <v>yep</v>
      </c>
      <c r="Q6923" s="3">
        <f ca="1">IF(Proc[[#This Row],[DateClosed]]="",ABS(NETWORKDAYS(Proc[[#This Row],[DateOpened]],TODAY()))-1,ABS(NETWORKDAYS(Proc[[#This Row],[DateOpened]],Proc[[#This Row],[DateClosed]]))-1)</f>
        <v>15</v>
      </c>
      <c r="R6923" s="178" t="s">
        <v>489</v>
      </c>
      <c r="S6923" s="183"/>
    </row>
    <row r="6924" spans="1:19" hidden="1">
      <c r="A6924" s="184" t="s">
        <v>9887</v>
      </c>
      <c r="B6924" s="183" t="str">
        <f>IFERROR(VLOOKUP(Proc[[#This Row],[App]],Table2[],3,0),"open")</f>
        <v>ok</v>
      </c>
      <c r="C6924" s="184" t="s">
        <v>369</v>
      </c>
      <c r="D6924" t="s">
        <v>9333</v>
      </c>
      <c r="E6924" t="s">
        <v>9844</v>
      </c>
      <c r="F6924" s="183" t="s">
        <v>9844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9921</v>
      </c>
      <c r="M6924" s="178">
        <v>46065</v>
      </c>
      <c r="N6924" s="178"/>
      <c r="O6924" s="178"/>
      <c r="P6924" s="178" t="str">
        <f ca="1">IF(Proc[[#This Row],[DaysAgeing]]&gt;5,"yep","on track")</f>
        <v>yep</v>
      </c>
      <c r="Q6924" s="3">
        <f ca="1">IF(Proc[[#This Row],[DateClosed]]="",ABS(NETWORKDAYS(Proc[[#This Row],[DateOpened]],TODAY()))-1,ABS(NETWORKDAYS(Proc[[#This Row],[DateOpened]],Proc[[#This Row],[DateClosed]]))-1)</f>
        <v>15</v>
      </c>
      <c r="R6924" s="178" t="s">
        <v>489</v>
      </c>
      <c r="S6924" s="183"/>
    </row>
    <row r="6925" spans="1:19" hidden="1">
      <c r="A6925" s="184" t="s">
        <v>9887</v>
      </c>
      <c r="B6925" s="183" t="str">
        <f>IFERROR(VLOOKUP(Proc[[#This Row],[App]],Table2[],3,0),"open")</f>
        <v>ok</v>
      </c>
      <c r="C6925" s="184" t="s">
        <v>369</v>
      </c>
      <c r="D6925" t="s">
        <v>9334</v>
      </c>
      <c r="E6925" t="s">
        <v>9844</v>
      </c>
      <c r="F6925" s="183" t="s">
        <v>9844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9921</v>
      </c>
      <c r="M6925" s="178">
        <v>46065</v>
      </c>
      <c r="N6925" s="178"/>
      <c r="O6925" s="178"/>
      <c r="P6925" s="178" t="str">
        <f ca="1">IF(Proc[[#This Row],[DaysAgeing]]&gt;5,"yep","on track")</f>
        <v>yep</v>
      </c>
      <c r="Q6925" s="3">
        <f ca="1">IF(Proc[[#This Row],[DateClosed]]="",ABS(NETWORKDAYS(Proc[[#This Row],[DateOpened]],TODAY()))-1,ABS(NETWORKDAYS(Proc[[#This Row],[DateOpened]],Proc[[#This Row],[DateClosed]]))-1)</f>
        <v>15</v>
      </c>
      <c r="R6925" s="178" t="s">
        <v>489</v>
      </c>
      <c r="S6925" s="183"/>
    </row>
    <row r="6926" spans="1:19" hidden="1">
      <c r="A6926" s="184" t="s">
        <v>9887</v>
      </c>
      <c r="B6926" s="183" t="str">
        <f>IFERROR(VLOOKUP(Proc[[#This Row],[App]],Table2[],3,0),"open")</f>
        <v>ok</v>
      </c>
      <c r="C6926" s="184" t="s">
        <v>369</v>
      </c>
      <c r="D6926" t="s">
        <v>9335</v>
      </c>
      <c r="E6926" t="s">
        <v>9844</v>
      </c>
      <c r="F6926" s="183" t="s">
        <v>9844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9921</v>
      </c>
      <c r="M6926" s="178">
        <v>46065</v>
      </c>
      <c r="N6926" s="178"/>
      <c r="O6926" s="178"/>
      <c r="P6926" s="178" t="str">
        <f ca="1">IF(Proc[[#This Row],[DaysAgeing]]&gt;5,"yep","on track")</f>
        <v>yep</v>
      </c>
      <c r="Q6926" s="3">
        <f ca="1">IF(Proc[[#This Row],[DateClosed]]="",ABS(NETWORKDAYS(Proc[[#This Row],[DateOpened]],TODAY()))-1,ABS(NETWORKDAYS(Proc[[#This Row],[DateOpened]],Proc[[#This Row],[DateClosed]]))-1)</f>
        <v>15</v>
      </c>
      <c r="R6926" s="178" t="s">
        <v>489</v>
      </c>
      <c r="S6926" s="183"/>
    </row>
    <row r="6927" spans="1:19" hidden="1">
      <c r="A6927" s="184" t="s">
        <v>9887</v>
      </c>
      <c r="B6927" s="183" t="str">
        <f>IFERROR(VLOOKUP(Proc[[#This Row],[App]],Table2[],3,0),"open")</f>
        <v>ok</v>
      </c>
      <c r="C6927" s="184" t="s">
        <v>369</v>
      </c>
      <c r="D6927" t="s">
        <v>9336</v>
      </c>
      <c r="E6927" t="s">
        <v>9844</v>
      </c>
      <c r="F6927" s="183" t="s">
        <v>9844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9921</v>
      </c>
      <c r="M6927" s="178">
        <v>46065</v>
      </c>
      <c r="N6927" s="178"/>
      <c r="O6927" s="178"/>
      <c r="P6927" s="178" t="str">
        <f ca="1">IF(Proc[[#This Row],[DaysAgeing]]&gt;5,"yep","on track")</f>
        <v>yep</v>
      </c>
      <c r="Q6927" s="3">
        <f ca="1">IF(Proc[[#This Row],[DateClosed]]="",ABS(NETWORKDAYS(Proc[[#This Row],[DateOpened]],TODAY()))-1,ABS(NETWORKDAYS(Proc[[#This Row],[DateOpened]],Proc[[#This Row],[DateClosed]]))-1)</f>
        <v>15</v>
      </c>
      <c r="R6927" s="178" t="s">
        <v>489</v>
      </c>
      <c r="S6927" s="183"/>
    </row>
    <row r="6928" spans="1:19" hidden="1">
      <c r="A6928" s="184" t="s">
        <v>9887</v>
      </c>
      <c r="B6928" s="183" t="str">
        <f>IFERROR(VLOOKUP(Proc[[#This Row],[App]],Table2[],3,0),"open")</f>
        <v>ok</v>
      </c>
      <c r="C6928" s="185" t="s">
        <v>369</v>
      </c>
      <c r="D6928" t="s">
        <v>9337</v>
      </c>
      <c r="E6928" t="s">
        <v>9844</v>
      </c>
      <c r="F6928" s="186" t="s">
        <v>9844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1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9921</v>
      </c>
      <c r="M6928" s="178">
        <v>46065</v>
      </c>
      <c r="N6928" s="178"/>
      <c r="O6928" s="178"/>
      <c r="P6928" s="178" t="str">
        <f ca="1">IF(Proc[[#This Row],[DaysAgeing]]&gt;5,"yep","on track")</f>
        <v>yep</v>
      </c>
      <c r="Q6928" s="3">
        <f ca="1">IF(Proc[[#This Row],[DateClosed]]="",ABS(NETWORKDAYS(Proc[[#This Row],[DateOpened]],TODAY()))-1,ABS(NETWORKDAYS(Proc[[#This Row],[DateOpened]],Proc[[#This Row],[DateClosed]]))-1)</f>
        <v>15</v>
      </c>
      <c r="R6928" s="178" t="s">
        <v>489</v>
      </c>
      <c r="S6928" s="183"/>
    </row>
    <row r="6929" spans="1:19" hidden="1">
      <c r="A6929" s="184" t="s">
        <v>9887</v>
      </c>
      <c r="B6929" s="183" t="str">
        <f>IFERROR(VLOOKUP(Proc[[#This Row],[App]],Table2[],3,0),"open")</f>
        <v>ok</v>
      </c>
      <c r="C6929" s="185" t="s">
        <v>369</v>
      </c>
      <c r="D6929" t="s">
        <v>9338</v>
      </c>
      <c r="E6929" t="s">
        <v>9844</v>
      </c>
      <c r="F6929" s="186" t="s">
        <v>9844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1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9921</v>
      </c>
      <c r="M6929" s="178">
        <v>46065</v>
      </c>
      <c r="N6929" s="178"/>
      <c r="O6929" s="178"/>
      <c r="P6929" s="178" t="str">
        <f ca="1">IF(Proc[[#This Row],[DaysAgeing]]&gt;5,"yep","on track")</f>
        <v>yep</v>
      </c>
      <c r="Q6929" s="3">
        <f ca="1">IF(Proc[[#This Row],[DateClosed]]="",ABS(NETWORKDAYS(Proc[[#This Row],[DateOpened]],TODAY()))-1,ABS(NETWORKDAYS(Proc[[#This Row],[DateOpened]],Proc[[#This Row],[DateClosed]]))-1)</f>
        <v>15</v>
      </c>
      <c r="R6929" s="178" t="s">
        <v>489</v>
      </c>
      <c r="S6929" s="183"/>
    </row>
    <row r="6930" spans="1:19" hidden="1">
      <c r="A6930" s="184" t="s">
        <v>9887</v>
      </c>
      <c r="B6930" s="183" t="str">
        <f>IFERROR(VLOOKUP(Proc[[#This Row],[App]],Table2[],3,0),"open")</f>
        <v>ok</v>
      </c>
      <c r="C6930" s="185" t="s">
        <v>369</v>
      </c>
      <c r="D6930" t="s">
        <v>9339</v>
      </c>
      <c r="E6930" t="s">
        <v>9844</v>
      </c>
      <c r="F6930" s="186" t="s">
        <v>9844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1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9921</v>
      </c>
      <c r="M6930" s="178">
        <v>46065</v>
      </c>
      <c r="N6930" s="178"/>
      <c r="O6930" s="178"/>
      <c r="P6930" s="178" t="str">
        <f ca="1">IF(Proc[[#This Row],[DaysAgeing]]&gt;5,"yep","on track")</f>
        <v>yep</v>
      </c>
      <c r="Q6930" s="3">
        <f ca="1">IF(Proc[[#This Row],[DateClosed]]="",ABS(NETWORKDAYS(Proc[[#This Row],[DateOpened]],TODAY()))-1,ABS(NETWORKDAYS(Proc[[#This Row],[DateOpened]],Proc[[#This Row],[DateClosed]]))-1)</f>
        <v>15</v>
      </c>
      <c r="R6930" s="178" t="s">
        <v>489</v>
      </c>
      <c r="S6930" s="183"/>
    </row>
    <row r="6931" spans="1:19" hidden="1">
      <c r="A6931" s="184" t="s">
        <v>9887</v>
      </c>
      <c r="B6931" s="183" t="str">
        <f>IFERROR(VLOOKUP(Proc[[#This Row],[App]],Table2[],3,0),"open")</f>
        <v>ok</v>
      </c>
      <c r="C6931" s="185" t="s">
        <v>369</v>
      </c>
      <c r="D6931" t="s">
        <v>9340</v>
      </c>
      <c r="E6931" t="s">
        <v>9844</v>
      </c>
      <c r="F6931" s="186" t="s">
        <v>9844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1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9921</v>
      </c>
      <c r="M6931" s="178">
        <v>46065</v>
      </c>
      <c r="N6931" s="178"/>
      <c r="O6931" s="178"/>
      <c r="P6931" s="178" t="str">
        <f ca="1">IF(Proc[[#This Row],[DaysAgeing]]&gt;5,"yep","on track")</f>
        <v>yep</v>
      </c>
      <c r="Q6931" s="3">
        <f ca="1">IF(Proc[[#This Row],[DateClosed]]="",ABS(NETWORKDAYS(Proc[[#This Row],[DateOpened]],TODAY()))-1,ABS(NETWORKDAYS(Proc[[#This Row],[DateOpened]],Proc[[#This Row],[DateClosed]]))-1)</f>
        <v>15</v>
      </c>
      <c r="R6931" s="178" t="s">
        <v>489</v>
      </c>
      <c r="S6931" s="183"/>
    </row>
    <row r="6932" spans="1:19" hidden="1">
      <c r="A6932" s="184" t="s">
        <v>9887</v>
      </c>
      <c r="B6932" s="183" t="str">
        <f>IFERROR(VLOOKUP(Proc[[#This Row],[App]],Table2[],3,0),"open")</f>
        <v>ok</v>
      </c>
      <c r="C6932" s="185" t="s">
        <v>369</v>
      </c>
      <c r="D6932" t="s">
        <v>9341</v>
      </c>
      <c r="E6932" t="s">
        <v>9844</v>
      </c>
      <c r="F6932" s="186" t="s">
        <v>9844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1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9921</v>
      </c>
      <c r="M6932" s="178">
        <v>46065</v>
      </c>
      <c r="N6932" s="178"/>
      <c r="O6932" s="178"/>
      <c r="P6932" s="178" t="str">
        <f ca="1">IF(Proc[[#This Row],[DaysAgeing]]&gt;5,"yep","on track")</f>
        <v>yep</v>
      </c>
      <c r="Q6932" s="3">
        <f ca="1">IF(Proc[[#This Row],[DateClosed]]="",ABS(NETWORKDAYS(Proc[[#This Row],[DateOpened]],TODAY()))-1,ABS(NETWORKDAYS(Proc[[#This Row],[DateOpened]],Proc[[#This Row],[DateClosed]]))-1)</f>
        <v>15</v>
      </c>
      <c r="R6932" s="178" t="s">
        <v>489</v>
      </c>
      <c r="S6932" s="183"/>
    </row>
    <row r="6933" spans="1:19" hidden="1">
      <c r="A6933" s="184" t="s">
        <v>9887</v>
      </c>
      <c r="B6933" s="183" t="str">
        <f>IFERROR(VLOOKUP(Proc[[#This Row],[App]],Table2[],3,0),"open")</f>
        <v>ok</v>
      </c>
      <c r="C6933" s="184" t="s">
        <v>369</v>
      </c>
      <c r="D6933" t="s">
        <v>9342</v>
      </c>
      <c r="E6933" t="s">
        <v>9844</v>
      </c>
      <c r="F6933" s="183" t="s">
        <v>9844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9921</v>
      </c>
      <c r="M6933" s="178">
        <v>46065</v>
      </c>
      <c r="N6933" s="178"/>
      <c r="O6933" s="178"/>
      <c r="P6933" s="178" t="str">
        <f ca="1">IF(Proc[[#This Row],[DaysAgeing]]&gt;5,"yep","on track")</f>
        <v>yep</v>
      </c>
      <c r="Q6933" s="3">
        <f ca="1">IF(Proc[[#This Row],[DateClosed]]="",ABS(NETWORKDAYS(Proc[[#This Row],[DateOpened]],TODAY()))-1,ABS(NETWORKDAYS(Proc[[#This Row],[DateOpened]],Proc[[#This Row],[DateClosed]]))-1)</f>
        <v>15</v>
      </c>
      <c r="R6933" s="178" t="s">
        <v>489</v>
      </c>
      <c r="S6933" s="183"/>
    </row>
    <row r="6934" spans="1:19" hidden="1">
      <c r="A6934" s="184" t="s">
        <v>9887</v>
      </c>
      <c r="B6934" s="183" t="str">
        <f>IFERROR(VLOOKUP(Proc[[#This Row],[App]],Table2[],3,0),"open")</f>
        <v>ok</v>
      </c>
      <c r="C6934" s="185" t="s">
        <v>369</v>
      </c>
      <c r="D6934" t="s">
        <v>9343</v>
      </c>
      <c r="E6934" t="s">
        <v>9844</v>
      </c>
      <c r="F6934" s="186" t="s">
        <v>9844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1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9921</v>
      </c>
      <c r="M6934" s="178">
        <v>46065</v>
      </c>
      <c r="N6934" s="178"/>
      <c r="O6934" s="178"/>
      <c r="P6934" s="178" t="str">
        <f ca="1">IF(Proc[[#This Row],[DaysAgeing]]&gt;5,"yep","on track")</f>
        <v>yep</v>
      </c>
      <c r="Q6934" s="3">
        <f ca="1">IF(Proc[[#This Row],[DateClosed]]="",ABS(NETWORKDAYS(Proc[[#This Row],[DateOpened]],TODAY()))-1,ABS(NETWORKDAYS(Proc[[#This Row],[DateOpened]],Proc[[#This Row],[DateClosed]]))-1)</f>
        <v>15</v>
      </c>
      <c r="R6934" s="178" t="s">
        <v>489</v>
      </c>
      <c r="S6934" s="183"/>
    </row>
    <row r="6935" spans="1:19" hidden="1">
      <c r="A6935" s="184" t="s">
        <v>9887</v>
      </c>
      <c r="B6935" s="183" t="str">
        <f>IFERROR(VLOOKUP(Proc[[#This Row],[App]],Table2[],3,0),"open")</f>
        <v>ok</v>
      </c>
      <c r="C6935" s="185" t="s">
        <v>369</v>
      </c>
      <c r="D6935" t="s">
        <v>9344</v>
      </c>
      <c r="E6935" t="s">
        <v>9844</v>
      </c>
      <c r="F6935" s="186" t="s">
        <v>9844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1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9921</v>
      </c>
      <c r="M6935" s="178">
        <v>46065</v>
      </c>
      <c r="N6935" s="178"/>
      <c r="O6935" s="178"/>
      <c r="P6935" s="178" t="str">
        <f ca="1">IF(Proc[[#This Row],[DaysAgeing]]&gt;5,"yep","on track")</f>
        <v>yep</v>
      </c>
      <c r="Q6935" s="3">
        <f ca="1">IF(Proc[[#This Row],[DateClosed]]="",ABS(NETWORKDAYS(Proc[[#This Row],[DateOpened]],TODAY()))-1,ABS(NETWORKDAYS(Proc[[#This Row],[DateOpened]],Proc[[#This Row],[DateClosed]]))-1)</f>
        <v>15</v>
      </c>
      <c r="R6935" s="178" t="s">
        <v>489</v>
      </c>
      <c r="S6935" s="183"/>
    </row>
    <row r="6936" spans="1:19" hidden="1">
      <c r="A6936" s="184" t="s">
        <v>9887</v>
      </c>
      <c r="B6936" s="183" t="str">
        <f>IFERROR(VLOOKUP(Proc[[#This Row],[App]],Table2[],3,0),"open")</f>
        <v>ok</v>
      </c>
      <c r="C6936" s="185" t="s">
        <v>369</v>
      </c>
      <c r="D6936" t="s">
        <v>9345</v>
      </c>
      <c r="E6936" t="s">
        <v>9844</v>
      </c>
      <c r="F6936" s="186" t="s">
        <v>9844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1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9921</v>
      </c>
      <c r="M6936" s="178">
        <v>46065</v>
      </c>
      <c r="N6936" s="178"/>
      <c r="O6936" s="178"/>
      <c r="P6936" s="178" t="str">
        <f ca="1">IF(Proc[[#This Row],[DaysAgeing]]&gt;5,"yep","on track")</f>
        <v>yep</v>
      </c>
      <c r="Q6936" s="3">
        <f ca="1">IF(Proc[[#This Row],[DateClosed]]="",ABS(NETWORKDAYS(Proc[[#This Row],[DateOpened]],TODAY()))-1,ABS(NETWORKDAYS(Proc[[#This Row],[DateOpened]],Proc[[#This Row],[DateClosed]]))-1)</f>
        <v>15</v>
      </c>
      <c r="R6936" s="178" t="s">
        <v>489</v>
      </c>
      <c r="S6936" s="183"/>
    </row>
    <row r="6937" spans="1:19" hidden="1">
      <c r="A6937" s="184" t="s">
        <v>9887</v>
      </c>
      <c r="B6937" s="183" t="str">
        <f>IFERROR(VLOOKUP(Proc[[#This Row],[App]],Table2[],3,0),"open")</f>
        <v>ok</v>
      </c>
      <c r="C6937" s="185" t="s">
        <v>369</v>
      </c>
      <c r="D6937" t="s">
        <v>9346</v>
      </c>
      <c r="E6937" t="s">
        <v>9844</v>
      </c>
      <c r="F6937" s="186" t="s">
        <v>9844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1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9921</v>
      </c>
      <c r="M6937" s="178">
        <v>46065</v>
      </c>
      <c r="N6937" s="178"/>
      <c r="O6937" s="178"/>
      <c r="P6937" s="178" t="str">
        <f ca="1">IF(Proc[[#This Row],[DaysAgeing]]&gt;5,"yep","on track")</f>
        <v>yep</v>
      </c>
      <c r="Q6937" s="3">
        <f ca="1">IF(Proc[[#This Row],[DateClosed]]="",ABS(NETWORKDAYS(Proc[[#This Row],[DateOpened]],TODAY()))-1,ABS(NETWORKDAYS(Proc[[#This Row],[DateOpened]],Proc[[#This Row],[DateClosed]]))-1)</f>
        <v>15</v>
      </c>
      <c r="R6937" s="178" t="s">
        <v>489</v>
      </c>
      <c r="S6937" s="183"/>
    </row>
    <row r="6938" spans="1:19" hidden="1">
      <c r="A6938" s="184" t="s">
        <v>9887</v>
      </c>
      <c r="B6938" s="183" t="str">
        <f>IFERROR(VLOOKUP(Proc[[#This Row],[App]],Table2[],3,0),"open")</f>
        <v>ok</v>
      </c>
      <c r="C6938" s="185" t="s">
        <v>369</v>
      </c>
      <c r="D6938" t="s">
        <v>9347</v>
      </c>
      <c r="E6938" t="s">
        <v>9839</v>
      </c>
      <c r="F6938" s="186" t="s">
        <v>9839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1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9921</v>
      </c>
      <c r="M6938" s="178">
        <v>46065</v>
      </c>
      <c r="N6938" s="178"/>
      <c r="O6938" s="178"/>
      <c r="P6938" s="178" t="str">
        <f ca="1">IF(Proc[[#This Row],[DaysAgeing]]&gt;5,"yep","on track")</f>
        <v>yep</v>
      </c>
      <c r="Q6938" s="3">
        <f ca="1">IF(Proc[[#This Row],[DateClosed]]="",ABS(NETWORKDAYS(Proc[[#This Row],[DateOpened]],TODAY()))-1,ABS(NETWORKDAYS(Proc[[#This Row],[DateOpened]],Proc[[#This Row],[DateClosed]]))-1)</f>
        <v>15</v>
      </c>
      <c r="R6938" s="178" t="s">
        <v>489</v>
      </c>
      <c r="S6938" s="183"/>
    </row>
    <row r="6939" spans="1:19" hidden="1">
      <c r="A6939" s="184" t="s">
        <v>9887</v>
      </c>
      <c r="B6939" s="183" t="str">
        <f>IFERROR(VLOOKUP(Proc[[#This Row],[App]],Table2[],3,0),"open")</f>
        <v>ok</v>
      </c>
      <c r="C6939" s="184" t="s">
        <v>369</v>
      </c>
      <c r="D6939" t="s">
        <v>9348</v>
      </c>
      <c r="E6939" t="s">
        <v>9843</v>
      </c>
      <c r="F6939" s="183" t="s">
        <v>9843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9921</v>
      </c>
      <c r="M6939" s="178">
        <v>46065</v>
      </c>
      <c r="N6939" s="178"/>
      <c r="O6939" s="178"/>
      <c r="P6939" s="178" t="str">
        <f ca="1">IF(Proc[[#This Row],[DaysAgeing]]&gt;5,"yep","on track")</f>
        <v>yep</v>
      </c>
      <c r="Q6939" s="3">
        <f ca="1">IF(Proc[[#This Row],[DateClosed]]="",ABS(NETWORKDAYS(Proc[[#This Row],[DateOpened]],TODAY()))-1,ABS(NETWORKDAYS(Proc[[#This Row],[DateOpened]],Proc[[#This Row],[DateClosed]]))-1)</f>
        <v>15</v>
      </c>
      <c r="R6939" s="178" t="s">
        <v>489</v>
      </c>
      <c r="S6939" s="183"/>
    </row>
    <row r="6940" spans="1:19" hidden="1">
      <c r="A6940" s="184" t="s">
        <v>9887</v>
      </c>
      <c r="B6940" s="183" t="str">
        <f>IFERROR(VLOOKUP(Proc[[#This Row],[App]],Table2[],3,0),"open")</f>
        <v>ok</v>
      </c>
      <c r="C6940" s="184" t="s">
        <v>369</v>
      </c>
      <c r="D6940" t="s">
        <v>9349</v>
      </c>
      <c r="E6940" t="s">
        <v>9843</v>
      </c>
      <c r="F6940" s="183" t="s">
        <v>9843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9921</v>
      </c>
      <c r="M6940" s="178">
        <v>46065</v>
      </c>
      <c r="N6940" s="178"/>
      <c r="O6940" s="178"/>
      <c r="P6940" s="178" t="str">
        <f ca="1">IF(Proc[[#This Row],[DaysAgeing]]&gt;5,"yep","on track")</f>
        <v>yep</v>
      </c>
      <c r="Q6940" s="3">
        <f ca="1">IF(Proc[[#This Row],[DateClosed]]="",ABS(NETWORKDAYS(Proc[[#This Row],[DateOpened]],TODAY()))-1,ABS(NETWORKDAYS(Proc[[#This Row],[DateOpened]],Proc[[#This Row],[DateClosed]]))-1)</f>
        <v>15</v>
      </c>
      <c r="R6940" s="178" t="s">
        <v>489</v>
      </c>
      <c r="S6940" s="183"/>
    </row>
    <row r="6941" spans="1:19" hidden="1">
      <c r="A6941" s="184" t="s">
        <v>9887</v>
      </c>
      <c r="B6941" s="183" t="str">
        <f>IFERROR(VLOOKUP(Proc[[#This Row],[App]],Table2[],3,0),"open")</f>
        <v>ok</v>
      </c>
      <c r="C6941" s="184" t="s">
        <v>369</v>
      </c>
      <c r="D6941" t="s">
        <v>9350</v>
      </c>
      <c r="E6941" t="s">
        <v>9843</v>
      </c>
      <c r="F6941" s="183" t="s">
        <v>9843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9921</v>
      </c>
      <c r="M6941" s="178">
        <v>46065</v>
      </c>
      <c r="N6941" s="178"/>
      <c r="O6941" s="178"/>
      <c r="P6941" s="178" t="str">
        <f ca="1">IF(Proc[[#This Row],[DaysAgeing]]&gt;5,"yep","on track")</f>
        <v>yep</v>
      </c>
      <c r="Q6941" s="3">
        <f ca="1">IF(Proc[[#This Row],[DateClosed]]="",ABS(NETWORKDAYS(Proc[[#This Row],[DateOpened]],TODAY()))-1,ABS(NETWORKDAYS(Proc[[#This Row],[DateOpened]],Proc[[#This Row],[DateClosed]]))-1)</f>
        <v>15</v>
      </c>
      <c r="R6941" s="178" t="s">
        <v>489</v>
      </c>
      <c r="S6941" s="183"/>
    </row>
    <row r="6942" spans="1:19" hidden="1">
      <c r="A6942" s="184" t="s">
        <v>9887</v>
      </c>
      <c r="B6942" s="183" t="str">
        <f>IFERROR(VLOOKUP(Proc[[#This Row],[App]],Table2[],3,0),"open")</f>
        <v>ok</v>
      </c>
      <c r="C6942" s="184" t="s">
        <v>369</v>
      </c>
      <c r="D6942" t="s">
        <v>9351</v>
      </c>
      <c r="E6942" t="s">
        <v>9843</v>
      </c>
      <c r="F6942" s="183" t="s">
        <v>9843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9921</v>
      </c>
      <c r="M6942" s="178">
        <v>46065</v>
      </c>
      <c r="N6942" s="178"/>
      <c r="O6942" s="178"/>
      <c r="P6942" s="178" t="str">
        <f ca="1">IF(Proc[[#This Row],[DaysAgeing]]&gt;5,"yep","on track")</f>
        <v>yep</v>
      </c>
      <c r="Q6942" s="3">
        <f ca="1">IF(Proc[[#This Row],[DateClosed]]="",ABS(NETWORKDAYS(Proc[[#This Row],[DateOpened]],TODAY()))-1,ABS(NETWORKDAYS(Proc[[#This Row],[DateOpened]],Proc[[#This Row],[DateClosed]]))-1)</f>
        <v>15</v>
      </c>
      <c r="R6942" s="178" t="s">
        <v>489</v>
      </c>
      <c r="S6942" s="183"/>
    </row>
    <row r="6943" spans="1:19" hidden="1">
      <c r="A6943" s="184" t="s">
        <v>9887</v>
      </c>
      <c r="B6943" s="183" t="str">
        <f>IFERROR(VLOOKUP(Proc[[#This Row],[App]],Table2[],3,0),"open")</f>
        <v>ok</v>
      </c>
      <c r="C6943" s="184" t="s">
        <v>369</v>
      </c>
      <c r="D6943" t="s">
        <v>9352</v>
      </c>
      <c r="E6943" t="s">
        <v>9843</v>
      </c>
      <c r="F6943" s="183" t="s">
        <v>9843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9921</v>
      </c>
      <c r="M6943" s="178">
        <v>46065</v>
      </c>
      <c r="N6943" s="178"/>
      <c r="O6943" s="178"/>
      <c r="P6943" s="178" t="str">
        <f ca="1">IF(Proc[[#This Row],[DaysAgeing]]&gt;5,"yep","on track")</f>
        <v>yep</v>
      </c>
      <c r="Q6943" s="3">
        <f ca="1">IF(Proc[[#This Row],[DateClosed]]="",ABS(NETWORKDAYS(Proc[[#This Row],[DateOpened]],TODAY()))-1,ABS(NETWORKDAYS(Proc[[#This Row],[DateOpened]],Proc[[#This Row],[DateClosed]]))-1)</f>
        <v>15</v>
      </c>
      <c r="R6943" s="178" t="s">
        <v>489</v>
      </c>
      <c r="S6943" s="183"/>
    </row>
    <row r="6944" spans="1:19" hidden="1">
      <c r="A6944" s="184" t="s">
        <v>9887</v>
      </c>
      <c r="B6944" s="183" t="str">
        <f>IFERROR(VLOOKUP(Proc[[#This Row],[App]],Table2[],3,0),"open")</f>
        <v>ok</v>
      </c>
      <c r="C6944" s="184" t="s">
        <v>369</v>
      </c>
      <c r="D6944" t="s">
        <v>9353</v>
      </c>
      <c r="E6944" t="s">
        <v>9845</v>
      </c>
      <c r="F6944" s="183" t="s">
        <v>9845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9921</v>
      </c>
      <c r="M6944" s="178">
        <v>46065</v>
      </c>
      <c r="N6944" s="178"/>
      <c r="O6944" s="178"/>
      <c r="P6944" s="178" t="str">
        <f ca="1">IF(Proc[[#This Row],[DaysAgeing]]&gt;5,"yep","on track")</f>
        <v>yep</v>
      </c>
      <c r="Q6944" s="3">
        <f ca="1">IF(Proc[[#This Row],[DateClosed]]="",ABS(NETWORKDAYS(Proc[[#This Row],[DateOpened]],TODAY()))-1,ABS(NETWORKDAYS(Proc[[#This Row],[DateOpened]],Proc[[#This Row],[DateClosed]]))-1)</f>
        <v>15</v>
      </c>
      <c r="R6944" s="178" t="s">
        <v>489</v>
      </c>
      <c r="S6944" s="183"/>
    </row>
    <row r="6945" spans="1:19" hidden="1">
      <c r="A6945" s="184" t="s">
        <v>9887</v>
      </c>
      <c r="B6945" s="183" t="str">
        <f>IFERROR(VLOOKUP(Proc[[#This Row],[App]],Table2[],3,0),"open")</f>
        <v>ok</v>
      </c>
      <c r="C6945" s="185" t="s">
        <v>369</v>
      </c>
      <c r="D6945" t="s">
        <v>9354</v>
      </c>
      <c r="E6945" t="s">
        <v>9845</v>
      </c>
      <c r="F6945" s="186" t="s">
        <v>9845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1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9921</v>
      </c>
      <c r="M6945" s="178">
        <v>46065</v>
      </c>
      <c r="N6945" s="178"/>
      <c r="O6945" s="178"/>
      <c r="P6945" s="178" t="str">
        <f ca="1">IF(Proc[[#This Row],[DaysAgeing]]&gt;5,"yep","on track")</f>
        <v>yep</v>
      </c>
      <c r="Q6945" s="3">
        <f ca="1">IF(Proc[[#This Row],[DateClosed]]="",ABS(NETWORKDAYS(Proc[[#This Row],[DateOpened]],TODAY()))-1,ABS(NETWORKDAYS(Proc[[#This Row],[DateOpened]],Proc[[#This Row],[DateClosed]]))-1)</f>
        <v>15</v>
      </c>
      <c r="R6945" s="178" t="s">
        <v>489</v>
      </c>
      <c r="S6945" s="183"/>
    </row>
    <row r="6946" spans="1:19" hidden="1">
      <c r="A6946" s="184" t="s">
        <v>9887</v>
      </c>
      <c r="B6946" s="183" t="str">
        <f>IFERROR(VLOOKUP(Proc[[#This Row],[App]],Table2[],3,0),"open")</f>
        <v>ok</v>
      </c>
      <c r="C6946" s="185" t="s">
        <v>369</v>
      </c>
      <c r="D6946" t="s">
        <v>9355</v>
      </c>
      <c r="E6946" t="s">
        <v>9845</v>
      </c>
      <c r="F6946" s="186" t="s">
        <v>9845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1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9921</v>
      </c>
      <c r="M6946" s="178">
        <v>46065</v>
      </c>
      <c r="N6946" s="178"/>
      <c r="O6946" s="178"/>
      <c r="P6946" s="178" t="str">
        <f ca="1">IF(Proc[[#This Row],[DaysAgeing]]&gt;5,"yep","on track")</f>
        <v>yep</v>
      </c>
      <c r="Q6946" s="3">
        <f ca="1">IF(Proc[[#This Row],[DateClosed]]="",ABS(NETWORKDAYS(Proc[[#This Row],[DateOpened]],TODAY()))-1,ABS(NETWORKDAYS(Proc[[#This Row],[DateOpened]],Proc[[#This Row],[DateClosed]]))-1)</f>
        <v>15</v>
      </c>
      <c r="R6946" s="178" t="s">
        <v>489</v>
      </c>
      <c r="S6946" s="183"/>
    </row>
    <row r="6947" spans="1:19" hidden="1">
      <c r="A6947" s="184" t="s">
        <v>9887</v>
      </c>
      <c r="B6947" s="183" t="str">
        <f>IFERROR(VLOOKUP(Proc[[#This Row],[App]],Table2[],3,0),"open")</f>
        <v>ok</v>
      </c>
      <c r="C6947" s="185" t="s">
        <v>369</v>
      </c>
      <c r="D6947" t="s">
        <v>9356</v>
      </c>
      <c r="E6947" t="s">
        <v>9845</v>
      </c>
      <c r="F6947" s="186" t="s">
        <v>9845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1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9921</v>
      </c>
      <c r="M6947" s="178">
        <v>46065</v>
      </c>
      <c r="N6947" s="178"/>
      <c r="O6947" s="178"/>
      <c r="P6947" s="178" t="str">
        <f ca="1">IF(Proc[[#This Row],[DaysAgeing]]&gt;5,"yep","on track")</f>
        <v>yep</v>
      </c>
      <c r="Q6947" s="3">
        <f ca="1">IF(Proc[[#This Row],[DateClosed]]="",ABS(NETWORKDAYS(Proc[[#This Row],[DateOpened]],TODAY()))-1,ABS(NETWORKDAYS(Proc[[#This Row],[DateOpened]],Proc[[#This Row],[DateClosed]]))-1)</f>
        <v>15</v>
      </c>
      <c r="R6947" s="178" t="s">
        <v>489</v>
      </c>
      <c r="S6947" s="183"/>
    </row>
    <row r="6948" spans="1:19" hidden="1">
      <c r="A6948" s="184" t="s">
        <v>9887</v>
      </c>
      <c r="B6948" s="183" t="str">
        <f>IFERROR(VLOOKUP(Proc[[#This Row],[App]],Table2[],3,0),"open")</f>
        <v>ok</v>
      </c>
      <c r="C6948" s="185" t="s">
        <v>369</v>
      </c>
      <c r="D6948" t="s">
        <v>9357</v>
      </c>
      <c r="E6948" t="s">
        <v>9845</v>
      </c>
      <c r="F6948" s="186" t="s">
        <v>9845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1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9921</v>
      </c>
      <c r="M6948" s="178">
        <v>46065</v>
      </c>
      <c r="N6948" s="178"/>
      <c r="O6948" s="178"/>
      <c r="P6948" s="178" t="str">
        <f ca="1">IF(Proc[[#This Row],[DaysAgeing]]&gt;5,"yep","on track")</f>
        <v>yep</v>
      </c>
      <c r="Q6948" s="3">
        <f ca="1">IF(Proc[[#This Row],[DateClosed]]="",ABS(NETWORKDAYS(Proc[[#This Row],[DateOpened]],TODAY()))-1,ABS(NETWORKDAYS(Proc[[#This Row],[DateOpened]],Proc[[#This Row],[DateClosed]]))-1)</f>
        <v>15</v>
      </c>
      <c r="R6948" s="178" t="s">
        <v>489</v>
      </c>
      <c r="S6948" s="183"/>
    </row>
    <row r="6949" spans="1:19" hidden="1">
      <c r="A6949" s="184" t="s">
        <v>9887</v>
      </c>
      <c r="B6949" s="183" t="str">
        <f>IFERROR(VLOOKUP(Proc[[#This Row],[App]],Table2[],3,0),"open")</f>
        <v>ok</v>
      </c>
      <c r="C6949" s="185" t="s">
        <v>369</v>
      </c>
      <c r="D6949" t="s">
        <v>9358</v>
      </c>
      <c r="E6949" t="s">
        <v>9845</v>
      </c>
      <c r="F6949" s="186" t="s">
        <v>9845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1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9921</v>
      </c>
      <c r="M6949" s="178">
        <v>46065</v>
      </c>
      <c r="N6949" s="178"/>
      <c r="O6949" s="178"/>
      <c r="P6949" s="178" t="str">
        <f ca="1">IF(Proc[[#This Row],[DaysAgeing]]&gt;5,"yep","on track")</f>
        <v>yep</v>
      </c>
      <c r="Q6949" s="3">
        <f ca="1">IF(Proc[[#This Row],[DateClosed]]="",ABS(NETWORKDAYS(Proc[[#This Row],[DateOpened]],TODAY()))-1,ABS(NETWORKDAYS(Proc[[#This Row],[DateOpened]],Proc[[#This Row],[DateClosed]]))-1)</f>
        <v>15</v>
      </c>
      <c r="R6949" s="178" t="s">
        <v>489</v>
      </c>
      <c r="S6949" s="183"/>
    </row>
    <row r="6950" spans="1:19" hidden="1">
      <c r="A6950" s="184" t="s">
        <v>9887</v>
      </c>
      <c r="B6950" s="183" t="str">
        <f>IFERROR(VLOOKUP(Proc[[#This Row],[App]],Table2[],3,0),"open")</f>
        <v>ok</v>
      </c>
      <c r="C6950" s="185" t="s">
        <v>369</v>
      </c>
      <c r="D6950" t="s">
        <v>9359</v>
      </c>
      <c r="E6950" t="s">
        <v>9845</v>
      </c>
      <c r="F6950" s="186" t="s">
        <v>9845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1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9921</v>
      </c>
      <c r="M6950" s="178">
        <v>46065</v>
      </c>
      <c r="N6950" s="178"/>
      <c r="O6950" s="178"/>
      <c r="P6950" s="178" t="str">
        <f ca="1">IF(Proc[[#This Row],[DaysAgeing]]&gt;5,"yep","on track")</f>
        <v>yep</v>
      </c>
      <c r="Q6950" s="3">
        <f ca="1">IF(Proc[[#This Row],[DateClosed]]="",ABS(NETWORKDAYS(Proc[[#This Row],[DateOpened]],TODAY()))-1,ABS(NETWORKDAYS(Proc[[#This Row],[DateOpened]],Proc[[#This Row],[DateClosed]]))-1)</f>
        <v>15</v>
      </c>
      <c r="R6950" s="178" t="s">
        <v>489</v>
      </c>
      <c r="S6950" s="183"/>
    </row>
    <row r="6951" spans="1:19" hidden="1">
      <c r="A6951" s="184" t="s">
        <v>9887</v>
      </c>
      <c r="B6951" s="183" t="str">
        <f>IFERROR(VLOOKUP(Proc[[#This Row],[App]],Table2[],3,0),"open")</f>
        <v>ok</v>
      </c>
      <c r="C6951" s="184" t="s">
        <v>369</v>
      </c>
      <c r="D6951" t="s">
        <v>9360</v>
      </c>
      <c r="E6951" t="s">
        <v>9845</v>
      </c>
      <c r="F6951" s="183" t="s">
        <v>9845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9921</v>
      </c>
      <c r="M6951" s="178">
        <v>46065</v>
      </c>
      <c r="N6951" s="178"/>
      <c r="O6951" s="178"/>
      <c r="P6951" s="178" t="str">
        <f ca="1">IF(Proc[[#This Row],[DaysAgeing]]&gt;5,"yep","on track")</f>
        <v>yep</v>
      </c>
      <c r="Q6951" s="3">
        <f ca="1">IF(Proc[[#This Row],[DateClosed]]="",ABS(NETWORKDAYS(Proc[[#This Row],[DateOpened]],TODAY()))-1,ABS(NETWORKDAYS(Proc[[#This Row],[DateOpened]],Proc[[#This Row],[DateClosed]]))-1)</f>
        <v>15</v>
      </c>
      <c r="R6951" s="178" t="s">
        <v>489</v>
      </c>
      <c r="S6951" s="183"/>
    </row>
    <row r="6952" spans="1:19" hidden="1">
      <c r="A6952" s="184" t="s">
        <v>9887</v>
      </c>
      <c r="B6952" s="183" t="str">
        <f>IFERROR(VLOOKUP(Proc[[#This Row],[App]],Table2[],3,0),"open")</f>
        <v>ok</v>
      </c>
      <c r="C6952" s="184" t="s">
        <v>369</v>
      </c>
      <c r="D6952" t="s">
        <v>9361</v>
      </c>
      <c r="E6952" t="s">
        <v>9845</v>
      </c>
      <c r="F6952" s="183" t="s">
        <v>9845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9921</v>
      </c>
      <c r="M6952" s="178">
        <v>46065</v>
      </c>
      <c r="N6952" s="178"/>
      <c r="O6952" s="178"/>
      <c r="P6952" s="178" t="str">
        <f ca="1">IF(Proc[[#This Row],[DaysAgeing]]&gt;5,"yep","on track")</f>
        <v>yep</v>
      </c>
      <c r="Q6952" s="3">
        <f ca="1">IF(Proc[[#This Row],[DateClosed]]="",ABS(NETWORKDAYS(Proc[[#This Row],[DateOpened]],TODAY()))-1,ABS(NETWORKDAYS(Proc[[#This Row],[DateOpened]],Proc[[#This Row],[DateClosed]]))-1)</f>
        <v>15</v>
      </c>
      <c r="R6952" s="178" t="s">
        <v>489</v>
      </c>
      <c r="S6952" s="183"/>
    </row>
    <row r="6953" spans="1:19" hidden="1">
      <c r="A6953" s="184" t="s">
        <v>9887</v>
      </c>
      <c r="B6953" s="183" t="str">
        <f>IFERROR(VLOOKUP(Proc[[#This Row],[App]],Table2[],3,0),"open")</f>
        <v>ok</v>
      </c>
      <c r="C6953" s="184" t="s">
        <v>369</v>
      </c>
      <c r="D6953" t="s">
        <v>9362</v>
      </c>
      <c r="E6953" t="s">
        <v>9845</v>
      </c>
      <c r="F6953" s="183" t="s">
        <v>9845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9921</v>
      </c>
      <c r="M6953" s="178">
        <v>46065</v>
      </c>
      <c r="N6953" s="178"/>
      <c r="O6953" s="178"/>
      <c r="P6953" s="178" t="str">
        <f ca="1">IF(Proc[[#This Row],[DaysAgeing]]&gt;5,"yep","on track")</f>
        <v>yep</v>
      </c>
      <c r="Q6953" s="3">
        <f ca="1">IF(Proc[[#This Row],[DateClosed]]="",ABS(NETWORKDAYS(Proc[[#This Row],[DateOpened]],TODAY()))-1,ABS(NETWORKDAYS(Proc[[#This Row],[DateOpened]],Proc[[#This Row],[DateClosed]]))-1)</f>
        <v>15</v>
      </c>
      <c r="R6953" s="178" t="s">
        <v>489</v>
      </c>
      <c r="S6953" s="183"/>
    </row>
    <row r="6954" spans="1:19" hidden="1">
      <c r="A6954" s="184" t="s">
        <v>9887</v>
      </c>
      <c r="B6954" s="183" t="str">
        <f>IFERROR(VLOOKUP(Proc[[#This Row],[App]],Table2[],3,0),"open")</f>
        <v>ok</v>
      </c>
      <c r="C6954" s="184" t="s">
        <v>369</v>
      </c>
      <c r="D6954" t="s">
        <v>9363</v>
      </c>
      <c r="E6954" t="s">
        <v>9845</v>
      </c>
      <c r="F6954" s="183" t="s">
        <v>9845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9921</v>
      </c>
      <c r="M6954" s="178">
        <v>46065</v>
      </c>
      <c r="N6954" s="178"/>
      <c r="O6954" s="178"/>
      <c r="P6954" s="178" t="str">
        <f ca="1">IF(Proc[[#This Row],[DaysAgeing]]&gt;5,"yep","on track")</f>
        <v>yep</v>
      </c>
      <c r="Q6954" s="3">
        <f ca="1">IF(Proc[[#This Row],[DateClosed]]="",ABS(NETWORKDAYS(Proc[[#This Row],[DateOpened]],TODAY()))-1,ABS(NETWORKDAYS(Proc[[#This Row],[DateOpened]],Proc[[#This Row],[DateClosed]]))-1)</f>
        <v>15</v>
      </c>
      <c r="R6954" s="178" t="s">
        <v>489</v>
      </c>
      <c r="S6954" s="183"/>
    </row>
    <row r="6955" spans="1:19" hidden="1">
      <c r="A6955" s="184" t="s">
        <v>9887</v>
      </c>
      <c r="B6955" s="183" t="str">
        <f>IFERROR(VLOOKUP(Proc[[#This Row],[App]],Table2[],3,0),"open")</f>
        <v>ok</v>
      </c>
      <c r="C6955" s="184" t="s">
        <v>369</v>
      </c>
      <c r="D6955" t="s">
        <v>9364</v>
      </c>
      <c r="E6955" t="s">
        <v>9845</v>
      </c>
      <c r="F6955" s="183" t="s">
        <v>9845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9921</v>
      </c>
      <c r="M6955" s="178">
        <v>46065</v>
      </c>
      <c r="N6955" s="178"/>
      <c r="O6955" s="178"/>
      <c r="P6955" s="178" t="str">
        <f ca="1">IF(Proc[[#This Row],[DaysAgeing]]&gt;5,"yep","on track")</f>
        <v>yep</v>
      </c>
      <c r="Q6955" s="3">
        <f ca="1">IF(Proc[[#This Row],[DateClosed]]="",ABS(NETWORKDAYS(Proc[[#This Row],[DateOpened]],TODAY()))-1,ABS(NETWORKDAYS(Proc[[#This Row],[DateOpened]],Proc[[#This Row],[DateClosed]]))-1)</f>
        <v>15</v>
      </c>
      <c r="R6955" s="178" t="s">
        <v>489</v>
      </c>
      <c r="S6955" s="183"/>
    </row>
    <row r="6956" spans="1:19" hidden="1">
      <c r="A6956" s="184" t="s">
        <v>9887</v>
      </c>
      <c r="B6956" s="183" t="str">
        <f>IFERROR(VLOOKUP(Proc[[#This Row],[App]],Table2[],3,0),"open")</f>
        <v>ok</v>
      </c>
      <c r="C6956" s="184" t="s">
        <v>369</v>
      </c>
      <c r="D6956" t="s">
        <v>9365</v>
      </c>
      <c r="E6956" t="s">
        <v>9845</v>
      </c>
      <c r="F6956" s="183" t="s">
        <v>9845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9921</v>
      </c>
      <c r="M6956" s="178">
        <v>46065</v>
      </c>
      <c r="N6956" s="178"/>
      <c r="O6956" s="178"/>
      <c r="P6956" s="178" t="str">
        <f ca="1">IF(Proc[[#This Row],[DaysAgeing]]&gt;5,"yep","on track")</f>
        <v>yep</v>
      </c>
      <c r="Q6956" s="3">
        <f ca="1">IF(Proc[[#This Row],[DateClosed]]="",ABS(NETWORKDAYS(Proc[[#This Row],[DateOpened]],TODAY()))-1,ABS(NETWORKDAYS(Proc[[#This Row],[DateOpened]],Proc[[#This Row],[DateClosed]]))-1)</f>
        <v>15</v>
      </c>
      <c r="R6956" s="178" t="s">
        <v>489</v>
      </c>
      <c r="S6956" s="183"/>
    </row>
    <row r="6957" spans="1:19" hidden="1">
      <c r="A6957" s="184" t="s">
        <v>9887</v>
      </c>
      <c r="B6957" s="183" t="str">
        <f>IFERROR(VLOOKUP(Proc[[#This Row],[App]],Table2[],3,0),"open")</f>
        <v>ok</v>
      </c>
      <c r="C6957" s="184" t="s">
        <v>369</v>
      </c>
      <c r="D6957" t="s">
        <v>9366</v>
      </c>
      <c r="E6957" t="s">
        <v>9845</v>
      </c>
      <c r="F6957" s="183" t="s">
        <v>9845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9921</v>
      </c>
      <c r="M6957" s="178">
        <v>46065</v>
      </c>
      <c r="N6957" s="178"/>
      <c r="O6957" s="178"/>
      <c r="P6957" s="178" t="str">
        <f ca="1">IF(Proc[[#This Row],[DaysAgeing]]&gt;5,"yep","on track")</f>
        <v>yep</v>
      </c>
      <c r="Q6957" s="3">
        <f ca="1">IF(Proc[[#This Row],[DateClosed]]="",ABS(NETWORKDAYS(Proc[[#This Row],[DateOpened]],TODAY()))-1,ABS(NETWORKDAYS(Proc[[#This Row],[DateOpened]],Proc[[#This Row],[DateClosed]]))-1)</f>
        <v>15</v>
      </c>
      <c r="R6957" s="178" t="s">
        <v>489</v>
      </c>
      <c r="S6957" s="183"/>
    </row>
    <row r="6958" spans="1:19" hidden="1">
      <c r="A6958" s="184" t="s">
        <v>9887</v>
      </c>
      <c r="B6958" s="183" t="str">
        <f>IFERROR(VLOOKUP(Proc[[#This Row],[App]],Table2[],3,0),"open")</f>
        <v>ok</v>
      </c>
      <c r="C6958" s="185" t="s">
        <v>369</v>
      </c>
      <c r="D6958" t="s">
        <v>9367</v>
      </c>
      <c r="E6958" t="s">
        <v>9843</v>
      </c>
      <c r="F6958" s="186" t="s">
        <v>9843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1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9921</v>
      </c>
      <c r="M6958" s="178">
        <v>46065</v>
      </c>
      <c r="N6958" s="178"/>
      <c r="O6958" s="178"/>
      <c r="P6958" s="178" t="str">
        <f ca="1">IF(Proc[[#This Row],[DaysAgeing]]&gt;5,"yep","on track")</f>
        <v>yep</v>
      </c>
      <c r="Q6958" s="3">
        <f ca="1">IF(Proc[[#This Row],[DateClosed]]="",ABS(NETWORKDAYS(Proc[[#This Row],[DateOpened]],TODAY()))-1,ABS(NETWORKDAYS(Proc[[#This Row],[DateOpened]],Proc[[#This Row],[DateClosed]]))-1)</f>
        <v>15</v>
      </c>
      <c r="R6958" s="178" t="s">
        <v>489</v>
      </c>
      <c r="S6958" s="183"/>
    </row>
    <row r="6959" spans="1:19" hidden="1">
      <c r="A6959" s="184" t="s">
        <v>9887</v>
      </c>
      <c r="B6959" s="183" t="str">
        <f>IFERROR(VLOOKUP(Proc[[#This Row],[App]],Table2[],3,0),"open")</f>
        <v>ok</v>
      </c>
      <c r="C6959" s="185" t="s">
        <v>369</v>
      </c>
      <c r="D6959" t="s">
        <v>9368</v>
      </c>
      <c r="E6959" t="s">
        <v>9843</v>
      </c>
      <c r="F6959" s="186" t="s">
        <v>9843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1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9921</v>
      </c>
      <c r="M6959" s="178">
        <v>46065</v>
      </c>
      <c r="N6959" s="178"/>
      <c r="O6959" s="178"/>
      <c r="P6959" s="178" t="str">
        <f ca="1">IF(Proc[[#This Row],[DaysAgeing]]&gt;5,"yep","on track")</f>
        <v>yep</v>
      </c>
      <c r="Q6959" s="3">
        <f ca="1">IF(Proc[[#This Row],[DateClosed]]="",ABS(NETWORKDAYS(Proc[[#This Row],[DateOpened]],TODAY()))-1,ABS(NETWORKDAYS(Proc[[#This Row],[DateOpened]],Proc[[#This Row],[DateClosed]]))-1)</f>
        <v>15</v>
      </c>
      <c r="R6959" s="178" t="s">
        <v>489</v>
      </c>
      <c r="S6959" s="183"/>
    </row>
    <row r="6960" spans="1:19" hidden="1">
      <c r="A6960" s="184" t="s">
        <v>9887</v>
      </c>
      <c r="B6960" s="183" t="str">
        <f>IFERROR(VLOOKUP(Proc[[#This Row],[App]],Table2[],3,0),"open")</f>
        <v>ok</v>
      </c>
      <c r="C6960" s="185" t="s">
        <v>369</v>
      </c>
      <c r="D6960" t="s">
        <v>9369</v>
      </c>
      <c r="E6960" t="s">
        <v>9843</v>
      </c>
      <c r="F6960" s="186" t="s">
        <v>9843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1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9921</v>
      </c>
      <c r="M6960" s="178">
        <v>46065</v>
      </c>
      <c r="N6960" s="178"/>
      <c r="O6960" s="178"/>
      <c r="P6960" s="178" t="str">
        <f ca="1">IF(Proc[[#This Row],[DaysAgeing]]&gt;5,"yep","on track")</f>
        <v>yep</v>
      </c>
      <c r="Q6960" s="3">
        <f ca="1">IF(Proc[[#This Row],[DateClosed]]="",ABS(NETWORKDAYS(Proc[[#This Row],[DateOpened]],TODAY()))-1,ABS(NETWORKDAYS(Proc[[#This Row],[DateOpened]],Proc[[#This Row],[DateClosed]]))-1)</f>
        <v>15</v>
      </c>
      <c r="R6960" s="178" t="s">
        <v>489</v>
      </c>
      <c r="S6960" s="183"/>
    </row>
    <row r="6961" spans="1:19" hidden="1">
      <c r="A6961" s="184" t="s">
        <v>9887</v>
      </c>
      <c r="B6961" s="183" t="str">
        <f>IFERROR(VLOOKUP(Proc[[#This Row],[App]],Table2[],3,0),"open")</f>
        <v>ok</v>
      </c>
      <c r="C6961" s="185" t="s">
        <v>369</v>
      </c>
      <c r="D6961" t="s">
        <v>9370</v>
      </c>
      <c r="E6961" t="s">
        <v>9843</v>
      </c>
      <c r="F6961" s="186" t="s">
        <v>9843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1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9921</v>
      </c>
      <c r="M6961" s="178">
        <v>46065</v>
      </c>
      <c r="N6961" s="178"/>
      <c r="O6961" s="178"/>
      <c r="P6961" s="178" t="str">
        <f ca="1">IF(Proc[[#This Row],[DaysAgeing]]&gt;5,"yep","on track")</f>
        <v>yep</v>
      </c>
      <c r="Q6961" s="3">
        <f ca="1">IF(Proc[[#This Row],[DateClosed]]="",ABS(NETWORKDAYS(Proc[[#This Row],[DateOpened]],TODAY()))-1,ABS(NETWORKDAYS(Proc[[#This Row],[DateOpened]],Proc[[#This Row],[DateClosed]]))-1)</f>
        <v>15</v>
      </c>
      <c r="R6961" s="178" t="s">
        <v>489</v>
      </c>
      <c r="S6961" s="183"/>
    </row>
    <row r="6962" spans="1:19" hidden="1">
      <c r="A6962" s="184" t="s">
        <v>9887</v>
      </c>
      <c r="B6962" s="183" t="str">
        <f>IFERROR(VLOOKUP(Proc[[#This Row],[App]],Table2[],3,0),"open")</f>
        <v>ok</v>
      </c>
      <c r="C6962" s="185" t="s">
        <v>369</v>
      </c>
      <c r="D6962" t="s">
        <v>9371</v>
      </c>
      <c r="E6962" t="s">
        <v>9843</v>
      </c>
      <c r="F6962" s="186" t="s">
        <v>9843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1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9921</v>
      </c>
      <c r="M6962" s="178">
        <v>46065</v>
      </c>
      <c r="N6962" s="178"/>
      <c r="O6962" s="178"/>
      <c r="P6962" s="178" t="str">
        <f ca="1">IF(Proc[[#This Row],[DaysAgeing]]&gt;5,"yep","on track")</f>
        <v>yep</v>
      </c>
      <c r="Q6962" s="3">
        <f ca="1">IF(Proc[[#This Row],[DateClosed]]="",ABS(NETWORKDAYS(Proc[[#This Row],[DateOpened]],TODAY()))-1,ABS(NETWORKDAYS(Proc[[#This Row],[DateOpened]],Proc[[#This Row],[DateClosed]]))-1)</f>
        <v>15</v>
      </c>
      <c r="R6962" s="178" t="s">
        <v>489</v>
      </c>
      <c r="S6962" s="183"/>
    </row>
    <row r="6963" spans="1:19" hidden="1">
      <c r="A6963" s="184" t="s">
        <v>9887</v>
      </c>
      <c r="B6963" s="183" t="str">
        <f>IFERROR(VLOOKUP(Proc[[#This Row],[App]],Table2[],3,0),"open")</f>
        <v>ok</v>
      </c>
      <c r="C6963" s="185" t="s">
        <v>369</v>
      </c>
      <c r="D6963" t="s">
        <v>9372</v>
      </c>
      <c r="E6963" t="s">
        <v>9843</v>
      </c>
      <c r="F6963" s="186" t="s">
        <v>9843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1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9921</v>
      </c>
      <c r="M6963" s="178">
        <v>46065</v>
      </c>
      <c r="N6963" s="178"/>
      <c r="O6963" s="178"/>
      <c r="P6963" s="178" t="str">
        <f ca="1">IF(Proc[[#This Row],[DaysAgeing]]&gt;5,"yep","on track")</f>
        <v>yep</v>
      </c>
      <c r="Q6963" s="3">
        <f ca="1">IF(Proc[[#This Row],[DateClosed]]="",ABS(NETWORKDAYS(Proc[[#This Row],[DateOpened]],TODAY()))-1,ABS(NETWORKDAYS(Proc[[#This Row],[DateOpened]],Proc[[#This Row],[DateClosed]]))-1)</f>
        <v>15</v>
      </c>
      <c r="R6963" s="178" t="s">
        <v>489</v>
      </c>
      <c r="S6963" s="183"/>
    </row>
    <row r="6964" spans="1:19" hidden="1">
      <c r="A6964" s="184" t="s">
        <v>9887</v>
      </c>
      <c r="B6964" s="183" t="str">
        <f>IFERROR(VLOOKUP(Proc[[#This Row],[App]],Table2[],3,0),"open")</f>
        <v>ok</v>
      </c>
      <c r="C6964" s="185" t="s">
        <v>369</v>
      </c>
      <c r="D6964" t="s">
        <v>9373</v>
      </c>
      <c r="E6964" t="s">
        <v>9843</v>
      </c>
      <c r="F6964" s="186" t="s">
        <v>9843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1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9921</v>
      </c>
      <c r="M6964" s="178">
        <v>46065</v>
      </c>
      <c r="N6964" s="178"/>
      <c r="O6964" s="178"/>
      <c r="P6964" s="178" t="str">
        <f ca="1">IF(Proc[[#This Row],[DaysAgeing]]&gt;5,"yep","on track")</f>
        <v>yep</v>
      </c>
      <c r="Q6964" s="3">
        <f ca="1">IF(Proc[[#This Row],[DateClosed]]="",ABS(NETWORKDAYS(Proc[[#This Row],[DateOpened]],TODAY()))-1,ABS(NETWORKDAYS(Proc[[#This Row],[DateOpened]],Proc[[#This Row],[DateClosed]]))-1)</f>
        <v>15</v>
      </c>
      <c r="R6964" s="178" t="s">
        <v>489</v>
      </c>
      <c r="S6964" s="183"/>
    </row>
    <row r="6965" spans="1:19" hidden="1">
      <c r="A6965" s="184" t="s">
        <v>9887</v>
      </c>
      <c r="B6965" s="183" t="str">
        <f>IFERROR(VLOOKUP(Proc[[#This Row],[App]],Table2[],3,0),"open")</f>
        <v>ok</v>
      </c>
      <c r="C6965" s="185" t="s">
        <v>369</v>
      </c>
      <c r="D6965" t="s">
        <v>9374</v>
      </c>
      <c r="E6965" t="s">
        <v>9843</v>
      </c>
      <c r="F6965" s="186" t="s">
        <v>9843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1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9921</v>
      </c>
      <c r="M6965" s="178">
        <v>46065</v>
      </c>
      <c r="N6965" s="178"/>
      <c r="O6965" s="178"/>
      <c r="P6965" s="178" t="str">
        <f ca="1">IF(Proc[[#This Row],[DaysAgeing]]&gt;5,"yep","on track")</f>
        <v>yep</v>
      </c>
      <c r="Q6965" s="3">
        <f ca="1">IF(Proc[[#This Row],[DateClosed]]="",ABS(NETWORKDAYS(Proc[[#This Row],[DateOpened]],TODAY()))-1,ABS(NETWORKDAYS(Proc[[#This Row],[DateOpened]],Proc[[#This Row],[DateClosed]]))-1)</f>
        <v>15</v>
      </c>
      <c r="R6965" s="178" t="s">
        <v>489</v>
      </c>
      <c r="S6965" s="183"/>
    </row>
    <row r="6966" spans="1:19" hidden="1">
      <c r="A6966" s="184" t="s">
        <v>9887</v>
      </c>
      <c r="B6966" s="183" t="str">
        <f>IFERROR(VLOOKUP(Proc[[#This Row],[App]],Table2[],3,0),"open")</f>
        <v>ok</v>
      </c>
      <c r="C6966" s="185" t="s">
        <v>369</v>
      </c>
      <c r="D6966" t="s">
        <v>9375</v>
      </c>
      <c r="E6966" t="s">
        <v>9843</v>
      </c>
      <c r="F6966" s="186" t="s">
        <v>9843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1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9921</v>
      </c>
      <c r="M6966" s="178">
        <v>46065</v>
      </c>
      <c r="N6966" s="178"/>
      <c r="O6966" s="178"/>
      <c r="P6966" s="178" t="str">
        <f ca="1">IF(Proc[[#This Row],[DaysAgeing]]&gt;5,"yep","on track")</f>
        <v>yep</v>
      </c>
      <c r="Q6966" s="3">
        <f ca="1">IF(Proc[[#This Row],[DateClosed]]="",ABS(NETWORKDAYS(Proc[[#This Row],[DateOpened]],TODAY()))-1,ABS(NETWORKDAYS(Proc[[#This Row],[DateOpened]],Proc[[#This Row],[DateClosed]]))-1)</f>
        <v>15</v>
      </c>
      <c r="R6966" s="178" t="s">
        <v>489</v>
      </c>
      <c r="S6966" s="183"/>
    </row>
    <row r="6967" spans="1:19" hidden="1">
      <c r="A6967" s="184" t="s">
        <v>9887</v>
      </c>
      <c r="B6967" s="183" t="str">
        <f>IFERROR(VLOOKUP(Proc[[#This Row],[App]],Table2[],3,0),"open")</f>
        <v>ok</v>
      </c>
      <c r="C6967" s="184" t="s">
        <v>369</v>
      </c>
      <c r="D6967" t="s">
        <v>9376</v>
      </c>
      <c r="E6967" t="s">
        <v>9843</v>
      </c>
      <c r="F6967" s="183" t="s">
        <v>9843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9921</v>
      </c>
      <c r="M6967" s="178">
        <v>46065</v>
      </c>
      <c r="N6967" s="178"/>
      <c r="O6967" s="178"/>
      <c r="P6967" s="178" t="str">
        <f ca="1">IF(Proc[[#This Row],[DaysAgeing]]&gt;5,"yep","on track")</f>
        <v>yep</v>
      </c>
      <c r="Q6967" s="3">
        <f ca="1">IF(Proc[[#This Row],[DateClosed]]="",ABS(NETWORKDAYS(Proc[[#This Row],[DateOpened]],TODAY()))-1,ABS(NETWORKDAYS(Proc[[#This Row],[DateOpened]],Proc[[#This Row],[DateClosed]]))-1)</f>
        <v>15</v>
      </c>
      <c r="R6967" s="178" t="s">
        <v>489</v>
      </c>
      <c r="S6967" s="183"/>
    </row>
    <row r="6968" spans="1:19" hidden="1">
      <c r="A6968" s="184" t="s">
        <v>9887</v>
      </c>
      <c r="B6968" s="183" t="str">
        <f>IFERROR(VLOOKUP(Proc[[#This Row],[App]],Table2[],3,0),"open")</f>
        <v>ok</v>
      </c>
      <c r="C6968" s="185" t="s">
        <v>369</v>
      </c>
      <c r="D6968" t="s">
        <v>9377</v>
      </c>
      <c r="E6968" t="s">
        <v>9843</v>
      </c>
      <c r="F6968" s="186" t="s">
        <v>9843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1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9921</v>
      </c>
      <c r="M6968" s="178">
        <v>46065</v>
      </c>
      <c r="N6968" s="178"/>
      <c r="O6968" s="178"/>
      <c r="P6968" s="178" t="str">
        <f ca="1">IF(Proc[[#This Row],[DaysAgeing]]&gt;5,"yep","on track")</f>
        <v>yep</v>
      </c>
      <c r="Q6968" s="3">
        <f ca="1">IF(Proc[[#This Row],[DateClosed]]="",ABS(NETWORKDAYS(Proc[[#This Row],[DateOpened]],TODAY()))-1,ABS(NETWORKDAYS(Proc[[#This Row],[DateOpened]],Proc[[#This Row],[DateClosed]]))-1)</f>
        <v>15</v>
      </c>
      <c r="R6968" s="178" t="s">
        <v>489</v>
      </c>
      <c r="S6968" s="183"/>
    </row>
    <row r="6969" spans="1:19" hidden="1">
      <c r="A6969" s="184" t="s">
        <v>9887</v>
      </c>
      <c r="B6969" s="183" t="str">
        <f>IFERROR(VLOOKUP(Proc[[#This Row],[App]],Table2[],3,0),"open")</f>
        <v>ok</v>
      </c>
      <c r="C6969" s="185" t="s">
        <v>369</v>
      </c>
      <c r="D6969" t="s">
        <v>9378</v>
      </c>
      <c r="E6969" t="s">
        <v>9843</v>
      </c>
      <c r="F6969" s="186" t="s">
        <v>9843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1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9921</v>
      </c>
      <c r="M6969" s="178">
        <v>46065</v>
      </c>
      <c r="N6969" s="178"/>
      <c r="O6969" s="178"/>
      <c r="P6969" s="178" t="str">
        <f ca="1">IF(Proc[[#This Row],[DaysAgeing]]&gt;5,"yep","on track")</f>
        <v>yep</v>
      </c>
      <c r="Q6969" s="3">
        <f ca="1">IF(Proc[[#This Row],[DateClosed]]="",ABS(NETWORKDAYS(Proc[[#This Row],[DateOpened]],TODAY()))-1,ABS(NETWORKDAYS(Proc[[#This Row],[DateOpened]],Proc[[#This Row],[DateClosed]]))-1)</f>
        <v>15</v>
      </c>
      <c r="R6969" s="178" t="s">
        <v>489</v>
      </c>
      <c r="S6969" s="183"/>
    </row>
    <row r="6970" spans="1:19" hidden="1">
      <c r="A6970" s="184" t="s">
        <v>9887</v>
      </c>
      <c r="B6970" s="183" t="str">
        <f>IFERROR(VLOOKUP(Proc[[#This Row],[App]],Table2[],3,0),"open")</f>
        <v>ok</v>
      </c>
      <c r="C6970" s="184" t="s">
        <v>369</v>
      </c>
      <c r="D6970" t="s">
        <v>9379</v>
      </c>
      <c r="E6970" t="s">
        <v>9843</v>
      </c>
      <c r="F6970" s="183" t="s">
        <v>9843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9921</v>
      </c>
      <c r="M6970" s="178">
        <v>46065</v>
      </c>
      <c r="N6970" s="178"/>
      <c r="O6970" s="178"/>
      <c r="P6970" s="178" t="str">
        <f ca="1">IF(Proc[[#This Row],[DaysAgeing]]&gt;5,"yep","on track")</f>
        <v>yep</v>
      </c>
      <c r="Q6970" s="3">
        <f ca="1">IF(Proc[[#This Row],[DateClosed]]="",ABS(NETWORKDAYS(Proc[[#This Row],[DateOpened]],TODAY()))-1,ABS(NETWORKDAYS(Proc[[#This Row],[DateOpened]],Proc[[#This Row],[DateClosed]]))-1)</f>
        <v>15</v>
      </c>
      <c r="R6970" s="178" t="s">
        <v>489</v>
      </c>
      <c r="S6970" s="183"/>
    </row>
    <row r="6971" spans="1:19" hidden="1">
      <c r="A6971" s="184" t="s">
        <v>9887</v>
      </c>
      <c r="B6971" s="183" t="str">
        <f>IFERROR(VLOOKUP(Proc[[#This Row],[App]],Table2[],3,0),"open")</f>
        <v>ok</v>
      </c>
      <c r="C6971" s="184" t="s">
        <v>369</v>
      </c>
      <c r="D6971" t="s">
        <v>9380</v>
      </c>
      <c r="E6971" t="s">
        <v>9843</v>
      </c>
      <c r="F6971" s="183" t="s">
        <v>9843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9921</v>
      </c>
      <c r="M6971" s="178">
        <v>46065</v>
      </c>
      <c r="N6971" s="178"/>
      <c r="O6971" s="178"/>
      <c r="P6971" s="178" t="str">
        <f ca="1">IF(Proc[[#This Row],[DaysAgeing]]&gt;5,"yep","on track")</f>
        <v>yep</v>
      </c>
      <c r="Q6971" s="3">
        <f ca="1">IF(Proc[[#This Row],[DateClosed]]="",ABS(NETWORKDAYS(Proc[[#This Row],[DateOpened]],TODAY()))-1,ABS(NETWORKDAYS(Proc[[#This Row],[DateOpened]],Proc[[#This Row],[DateClosed]]))-1)</f>
        <v>15</v>
      </c>
      <c r="R6971" s="178" t="s">
        <v>489</v>
      </c>
      <c r="S6971" s="183"/>
    </row>
    <row r="6972" spans="1:19" hidden="1">
      <c r="A6972" s="184" t="s">
        <v>9887</v>
      </c>
      <c r="B6972" s="183" t="str">
        <f>IFERROR(VLOOKUP(Proc[[#This Row],[App]],Table2[],3,0),"open")</f>
        <v>ok</v>
      </c>
      <c r="C6972" s="185" t="s">
        <v>369</v>
      </c>
      <c r="D6972" t="s">
        <v>9381</v>
      </c>
      <c r="E6972" t="s">
        <v>9843</v>
      </c>
      <c r="F6972" s="186" t="s">
        <v>9843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1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9921</v>
      </c>
      <c r="M6972" s="178">
        <v>46065</v>
      </c>
      <c r="N6972" s="178"/>
      <c r="O6972" s="178"/>
      <c r="P6972" s="178" t="str">
        <f ca="1">IF(Proc[[#This Row],[DaysAgeing]]&gt;5,"yep","on track")</f>
        <v>yep</v>
      </c>
      <c r="Q6972" s="3">
        <f ca="1">IF(Proc[[#This Row],[DateClosed]]="",ABS(NETWORKDAYS(Proc[[#This Row],[DateOpened]],TODAY()))-1,ABS(NETWORKDAYS(Proc[[#This Row],[DateOpened]],Proc[[#This Row],[DateClosed]]))-1)</f>
        <v>15</v>
      </c>
      <c r="R6972" s="178" t="s">
        <v>489</v>
      </c>
      <c r="S6972" s="183"/>
    </row>
    <row r="6973" spans="1:19" hidden="1">
      <c r="A6973" s="184" t="s">
        <v>9887</v>
      </c>
      <c r="B6973" s="183" t="str">
        <f>IFERROR(VLOOKUP(Proc[[#This Row],[App]],Table2[],3,0),"open")</f>
        <v>ok</v>
      </c>
      <c r="C6973" s="185" t="s">
        <v>369</v>
      </c>
      <c r="D6973" t="s">
        <v>9382</v>
      </c>
      <c r="E6973" t="s">
        <v>9843</v>
      </c>
      <c r="F6973" s="186" t="s">
        <v>9843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1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9921</v>
      </c>
      <c r="M6973" s="178">
        <v>46065</v>
      </c>
      <c r="N6973" s="178"/>
      <c r="O6973" s="178"/>
      <c r="P6973" s="178" t="str">
        <f ca="1">IF(Proc[[#This Row],[DaysAgeing]]&gt;5,"yep","on track")</f>
        <v>yep</v>
      </c>
      <c r="Q6973" s="3">
        <f ca="1">IF(Proc[[#This Row],[DateClosed]]="",ABS(NETWORKDAYS(Proc[[#This Row],[DateOpened]],TODAY()))-1,ABS(NETWORKDAYS(Proc[[#This Row],[DateOpened]],Proc[[#This Row],[DateClosed]]))-1)</f>
        <v>15</v>
      </c>
      <c r="R6973" s="178" t="s">
        <v>489</v>
      </c>
      <c r="S6973" s="183"/>
    </row>
    <row r="6974" spans="1:19" hidden="1">
      <c r="A6974" s="184" t="s">
        <v>9887</v>
      </c>
      <c r="B6974" s="183" t="str">
        <f>IFERROR(VLOOKUP(Proc[[#This Row],[App]],Table2[],3,0),"open")</f>
        <v>ok</v>
      </c>
      <c r="C6974" s="185" t="s">
        <v>369</v>
      </c>
      <c r="D6974" t="s">
        <v>9383</v>
      </c>
      <c r="E6974" t="s">
        <v>9843</v>
      </c>
      <c r="F6974" s="186" t="s">
        <v>9843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1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9921</v>
      </c>
      <c r="M6974" s="178">
        <v>46065</v>
      </c>
      <c r="N6974" s="178"/>
      <c r="O6974" s="178"/>
      <c r="P6974" s="178" t="str">
        <f ca="1">IF(Proc[[#This Row],[DaysAgeing]]&gt;5,"yep","on track")</f>
        <v>yep</v>
      </c>
      <c r="Q6974" s="3">
        <f ca="1">IF(Proc[[#This Row],[DateClosed]]="",ABS(NETWORKDAYS(Proc[[#This Row],[DateOpened]],TODAY()))-1,ABS(NETWORKDAYS(Proc[[#This Row],[DateOpened]],Proc[[#This Row],[DateClosed]]))-1)</f>
        <v>15</v>
      </c>
      <c r="R6974" s="178" t="s">
        <v>489</v>
      </c>
      <c r="S6974" s="183"/>
    </row>
    <row r="6975" spans="1:19" hidden="1">
      <c r="A6975" s="184" t="s">
        <v>9887</v>
      </c>
      <c r="B6975" s="183" t="str">
        <f>IFERROR(VLOOKUP(Proc[[#This Row],[App]],Table2[],3,0),"open")</f>
        <v>ok</v>
      </c>
      <c r="C6975" s="185" t="s">
        <v>369</v>
      </c>
      <c r="D6975" t="s">
        <v>9384</v>
      </c>
      <c r="E6975" t="s">
        <v>9845</v>
      </c>
      <c r="F6975" s="186" t="s">
        <v>9845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1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9921</v>
      </c>
      <c r="M6975" s="178">
        <v>46065</v>
      </c>
      <c r="N6975" s="178"/>
      <c r="O6975" s="178"/>
      <c r="P6975" s="178" t="str">
        <f ca="1">IF(Proc[[#This Row],[DaysAgeing]]&gt;5,"yep","on track")</f>
        <v>yep</v>
      </c>
      <c r="Q6975" s="3">
        <f ca="1">IF(Proc[[#This Row],[DateClosed]]="",ABS(NETWORKDAYS(Proc[[#This Row],[DateOpened]],TODAY()))-1,ABS(NETWORKDAYS(Proc[[#This Row],[DateOpened]],Proc[[#This Row],[DateClosed]]))-1)</f>
        <v>15</v>
      </c>
      <c r="R6975" s="178" t="s">
        <v>489</v>
      </c>
      <c r="S6975" s="183"/>
    </row>
    <row r="6976" spans="1:19" hidden="1">
      <c r="A6976" s="184" t="s">
        <v>9887</v>
      </c>
      <c r="B6976" s="183" t="str">
        <f>IFERROR(VLOOKUP(Proc[[#This Row],[App]],Table2[],3,0),"open")</f>
        <v>ok</v>
      </c>
      <c r="C6976" s="185" t="s">
        <v>369</v>
      </c>
      <c r="D6976" t="s">
        <v>9385</v>
      </c>
      <c r="E6976" t="s">
        <v>9843</v>
      </c>
      <c r="F6976" s="186" t="s">
        <v>9843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1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9921</v>
      </c>
      <c r="M6976" s="178">
        <v>46065</v>
      </c>
      <c r="N6976" s="178"/>
      <c r="O6976" s="178"/>
      <c r="P6976" s="178" t="str">
        <f ca="1">IF(Proc[[#This Row],[DaysAgeing]]&gt;5,"yep","on track")</f>
        <v>yep</v>
      </c>
      <c r="Q6976" s="3">
        <f ca="1">IF(Proc[[#This Row],[DateClosed]]="",ABS(NETWORKDAYS(Proc[[#This Row],[DateOpened]],TODAY()))-1,ABS(NETWORKDAYS(Proc[[#This Row],[DateOpened]],Proc[[#This Row],[DateClosed]]))-1)</f>
        <v>15</v>
      </c>
      <c r="R6976" s="178" t="s">
        <v>489</v>
      </c>
      <c r="S6976" s="183"/>
    </row>
    <row r="6977" spans="1:19" hidden="1">
      <c r="A6977" s="184" t="s">
        <v>9887</v>
      </c>
      <c r="B6977" s="183" t="str">
        <f>IFERROR(VLOOKUP(Proc[[#This Row],[App]],Table2[],3,0),"open")</f>
        <v>ok</v>
      </c>
      <c r="C6977" s="185" t="s">
        <v>369</v>
      </c>
      <c r="D6977" t="s">
        <v>9386</v>
      </c>
      <c r="E6977" t="s">
        <v>9843</v>
      </c>
      <c r="F6977" s="186" t="s">
        <v>9843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1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9921</v>
      </c>
      <c r="M6977" s="178">
        <v>46065</v>
      </c>
      <c r="N6977" s="178"/>
      <c r="O6977" s="178"/>
      <c r="P6977" s="178" t="str">
        <f ca="1">IF(Proc[[#This Row],[DaysAgeing]]&gt;5,"yep","on track")</f>
        <v>yep</v>
      </c>
      <c r="Q6977" s="3">
        <f ca="1">IF(Proc[[#This Row],[DateClosed]]="",ABS(NETWORKDAYS(Proc[[#This Row],[DateOpened]],TODAY()))-1,ABS(NETWORKDAYS(Proc[[#This Row],[DateOpened]],Proc[[#This Row],[DateClosed]]))-1)</f>
        <v>15</v>
      </c>
      <c r="R6977" s="178" t="s">
        <v>489</v>
      </c>
      <c r="S6977" s="183"/>
    </row>
    <row r="6978" spans="1:19" hidden="1">
      <c r="A6978" s="184" t="s">
        <v>9887</v>
      </c>
      <c r="B6978" s="183" t="str">
        <f>IFERROR(VLOOKUP(Proc[[#This Row],[App]],Table2[],3,0),"open")</f>
        <v>ok</v>
      </c>
      <c r="C6978" s="185" t="s">
        <v>369</v>
      </c>
      <c r="D6978" t="s">
        <v>9387</v>
      </c>
      <c r="E6978" t="s">
        <v>9845</v>
      </c>
      <c r="F6978" s="186" t="s">
        <v>9845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1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9921</v>
      </c>
      <c r="M6978" s="178">
        <v>46065</v>
      </c>
      <c r="N6978" s="178"/>
      <c r="O6978" s="178"/>
      <c r="P6978" s="178" t="str">
        <f ca="1">IF(Proc[[#This Row],[DaysAgeing]]&gt;5,"yep","on track")</f>
        <v>yep</v>
      </c>
      <c r="Q6978" s="3">
        <f ca="1">IF(Proc[[#This Row],[DateClosed]]="",ABS(NETWORKDAYS(Proc[[#This Row],[DateOpened]],TODAY()))-1,ABS(NETWORKDAYS(Proc[[#This Row],[DateOpened]],Proc[[#This Row],[DateClosed]]))-1)</f>
        <v>15</v>
      </c>
      <c r="R6978" s="178" t="s">
        <v>489</v>
      </c>
      <c r="S6978" s="183"/>
    </row>
    <row r="6979" spans="1:19" hidden="1">
      <c r="A6979" s="184" t="s">
        <v>9887</v>
      </c>
      <c r="B6979" s="183" t="str">
        <f>IFERROR(VLOOKUP(Proc[[#This Row],[App]],Table2[],3,0),"open")</f>
        <v>ok</v>
      </c>
      <c r="C6979" s="185" t="s">
        <v>369</v>
      </c>
      <c r="D6979" t="s">
        <v>9388</v>
      </c>
      <c r="E6979" t="s">
        <v>9843</v>
      </c>
      <c r="F6979" s="186" t="s">
        <v>9843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1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9921</v>
      </c>
      <c r="M6979" s="178">
        <v>46065</v>
      </c>
      <c r="N6979" s="178"/>
      <c r="O6979" s="178"/>
      <c r="P6979" s="178" t="str">
        <f ca="1">IF(Proc[[#This Row],[DaysAgeing]]&gt;5,"yep","on track")</f>
        <v>yep</v>
      </c>
      <c r="Q6979" s="3">
        <f ca="1">IF(Proc[[#This Row],[DateClosed]]="",ABS(NETWORKDAYS(Proc[[#This Row],[DateOpened]],TODAY()))-1,ABS(NETWORKDAYS(Proc[[#This Row],[DateOpened]],Proc[[#This Row],[DateClosed]]))-1)</f>
        <v>15</v>
      </c>
      <c r="R6979" s="178" t="s">
        <v>489</v>
      </c>
      <c r="S6979" s="183"/>
    </row>
    <row r="6980" spans="1:19" hidden="1">
      <c r="A6980" s="184" t="s">
        <v>9887</v>
      </c>
      <c r="B6980" s="183" t="str">
        <f>IFERROR(VLOOKUP(Proc[[#This Row],[App]],Table2[],3,0),"open")</f>
        <v>ok</v>
      </c>
      <c r="C6980" s="184" t="s">
        <v>369</v>
      </c>
      <c r="D6980" t="s">
        <v>9389</v>
      </c>
      <c r="E6980" t="s">
        <v>9843</v>
      </c>
      <c r="F6980" s="183" t="s">
        <v>9843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9921</v>
      </c>
      <c r="M6980" s="178">
        <v>46065</v>
      </c>
      <c r="N6980" s="178"/>
      <c r="O6980" s="178"/>
      <c r="P6980" s="178" t="str">
        <f ca="1">IF(Proc[[#This Row],[DaysAgeing]]&gt;5,"yep","on track")</f>
        <v>yep</v>
      </c>
      <c r="Q6980" s="3">
        <f ca="1">IF(Proc[[#This Row],[DateClosed]]="",ABS(NETWORKDAYS(Proc[[#This Row],[DateOpened]],TODAY()))-1,ABS(NETWORKDAYS(Proc[[#This Row],[DateOpened]],Proc[[#This Row],[DateClosed]]))-1)</f>
        <v>15</v>
      </c>
      <c r="R6980" s="178" t="s">
        <v>489</v>
      </c>
      <c r="S6980" s="183"/>
    </row>
    <row r="6981" spans="1:19" hidden="1">
      <c r="A6981" s="184" t="s">
        <v>9887</v>
      </c>
      <c r="B6981" s="183" t="str">
        <f>IFERROR(VLOOKUP(Proc[[#This Row],[App]],Table2[],3,0),"open")</f>
        <v>ok</v>
      </c>
      <c r="C6981" s="184" t="s">
        <v>369</v>
      </c>
      <c r="D6981" t="s">
        <v>9390</v>
      </c>
      <c r="E6981" t="s">
        <v>9843</v>
      </c>
      <c r="F6981" s="183" t="s">
        <v>9843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9921</v>
      </c>
      <c r="M6981" s="178">
        <v>46065</v>
      </c>
      <c r="N6981" s="178"/>
      <c r="O6981" s="178"/>
      <c r="P6981" s="178" t="str">
        <f ca="1">IF(Proc[[#This Row],[DaysAgeing]]&gt;5,"yep","on track")</f>
        <v>yep</v>
      </c>
      <c r="Q6981" s="3">
        <f ca="1">IF(Proc[[#This Row],[DateClosed]]="",ABS(NETWORKDAYS(Proc[[#This Row],[DateOpened]],TODAY()))-1,ABS(NETWORKDAYS(Proc[[#This Row],[DateOpened]],Proc[[#This Row],[DateClosed]]))-1)</f>
        <v>15</v>
      </c>
      <c r="R6981" s="178" t="s">
        <v>489</v>
      </c>
      <c r="S6981" s="183"/>
    </row>
    <row r="6982" spans="1:19" hidden="1">
      <c r="A6982" s="184" t="s">
        <v>9887</v>
      </c>
      <c r="B6982" s="183" t="str">
        <f>IFERROR(VLOOKUP(Proc[[#This Row],[App]],Table2[],3,0),"open")</f>
        <v>ok</v>
      </c>
      <c r="C6982" s="184" t="s">
        <v>369</v>
      </c>
      <c r="D6982" t="s">
        <v>9391</v>
      </c>
      <c r="E6982" t="s">
        <v>9843</v>
      </c>
      <c r="F6982" s="183" t="s">
        <v>9843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9921</v>
      </c>
      <c r="M6982" s="178">
        <v>46065</v>
      </c>
      <c r="N6982" s="178"/>
      <c r="O6982" s="178"/>
      <c r="P6982" s="178" t="str">
        <f ca="1">IF(Proc[[#This Row],[DaysAgeing]]&gt;5,"yep","on track")</f>
        <v>yep</v>
      </c>
      <c r="Q6982" s="3">
        <f ca="1">IF(Proc[[#This Row],[DateClosed]]="",ABS(NETWORKDAYS(Proc[[#This Row],[DateOpened]],TODAY()))-1,ABS(NETWORKDAYS(Proc[[#This Row],[DateOpened]],Proc[[#This Row],[DateClosed]]))-1)</f>
        <v>15</v>
      </c>
      <c r="R6982" s="178" t="s">
        <v>489</v>
      </c>
      <c r="S6982" s="183"/>
    </row>
    <row r="6983" spans="1:19" hidden="1">
      <c r="A6983" s="184" t="s">
        <v>9887</v>
      </c>
      <c r="B6983" s="183" t="str">
        <f>IFERROR(VLOOKUP(Proc[[#This Row],[App]],Table2[],3,0),"open")</f>
        <v>ok</v>
      </c>
      <c r="C6983" s="184" t="s">
        <v>369</v>
      </c>
      <c r="D6983" t="s">
        <v>9392</v>
      </c>
      <c r="E6983" t="s">
        <v>9843</v>
      </c>
      <c r="F6983" s="183" t="s">
        <v>9843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9921</v>
      </c>
      <c r="M6983" s="178">
        <v>46065</v>
      </c>
      <c r="N6983" s="178"/>
      <c r="O6983" s="178"/>
      <c r="P6983" s="178" t="str">
        <f ca="1">IF(Proc[[#This Row],[DaysAgeing]]&gt;5,"yep","on track")</f>
        <v>yep</v>
      </c>
      <c r="Q6983" s="3">
        <f ca="1">IF(Proc[[#This Row],[DateClosed]]="",ABS(NETWORKDAYS(Proc[[#This Row],[DateOpened]],TODAY()))-1,ABS(NETWORKDAYS(Proc[[#This Row],[DateOpened]],Proc[[#This Row],[DateClosed]]))-1)</f>
        <v>15</v>
      </c>
      <c r="R6983" s="178" t="s">
        <v>489</v>
      </c>
      <c r="S6983" s="183"/>
    </row>
    <row r="6984" spans="1:19" hidden="1">
      <c r="A6984" s="184" t="s">
        <v>9887</v>
      </c>
      <c r="B6984" s="183" t="str">
        <f>IFERROR(VLOOKUP(Proc[[#This Row],[App]],Table2[],3,0),"open")</f>
        <v>ok</v>
      </c>
      <c r="C6984" s="184" t="s">
        <v>369</v>
      </c>
      <c r="D6984" t="s">
        <v>9393</v>
      </c>
      <c r="E6984" t="s">
        <v>9843</v>
      </c>
      <c r="F6984" s="183" t="s">
        <v>9843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9921</v>
      </c>
      <c r="M6984" s="178">
        <v>46065</v>
      </c>
      <c r="N6984" s="178"/>
      <c r="O6984" s="178"/>
      <c r="P6984" s="178" t="str">
        <f ca="1">IF(Proc[[#This Row],[DaysAgeing]]&gt;5,"yep","on track")</f>
        <v>yep</v>
      </c>
      <c r="Q6984" s="3">
        <f ca="1">IF(Proc[[#This Row],[DateClosed]]="",ABS(NETWORKDAYS(Proc[[#This Row],[DateOpened]],TODAY()))-1,ABS(NETWORKDAYS(Proc[[#This Row],[DateOpened]],Proc[[#This Row],[DateClosed]]))-1)</f>
        <v>15</v>
      </c>
      <c r="R6984" s="178" t="s">
        <v>489</v>
      </c>
      <c r="S6984" s="183"/>
    </row>
    <row r="6985" spans="1:19" hidden="1">
      <c r="A6985" s="184" t="s">
        <v>9887</v>
      </c>
      <c r="B6985" s="183" t="str">
        <f>IFERROR(VLOOKUP(Proc[[#This Row],[App]],Table2[],3,0),"open")</f>
        <v>ok</v>
      </c>
      <c r="C6985" s="184" t="s">
        <v>369</v>
      </c>
      <c r="D6985" t="s">
        <v>9394</v>
      </c>
      <c r="E6985" t="s">
        <v>9843</v>
      </c>
      <c r="F6985" s="183" t="s">
        <v>9843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9921</v>
      </c>
      <c r="M6985" s="178">
        <v>46065</v>
      </c>
      <c r="N6985" s="178"/>
      <c r="O6985" s="178"/>
      <c r="P6985" s="178" t="str">
        <f ca="1">IF(Proc[[#This Row],[DaysAgeing]]&gt;5,"yep","on track")</f>
        <v>yep</v>
      </c>
      <c r="Q6985" s="3">
        <f ca="1">IF(Proc[[#This Row],[DateClosed]]="",ABS(NETWORKDAYS(Proc[[#This Row],[DateOpened]],TODAY()))-1,ABS(NETWORKDAYS(Proc[[#This Row],[DateOpened]],Proc[[#This Row],[DateClosed]]))-1)</f>
        <v>15</v>
      </c>
      <c r="R6985" s="178" t="s">
        <v>489</v>
      </c>
      <c r="S6985" s="183"/>
    </row>
    <row r="6986" spans="1:19" hidden="1">
      <c r="A6986" s="184" t="s">
        <v>9887</v>
      </c>
      <c r="B6986" s="183" t="str">
        <f>IFERROR(VLOOKUP(Proc[[#This Row],[App]],Table2[],3,0),"open")</f>
        <v>ok</v>
      </c>
      <c r="C6986" s="185" t="s">
        <v>369</v>
      </c>
      <c r="D6986" t="s">
        <v>9395</v>
      </c>
      <c r="E6986" t="s">
        <v>9843</v>
      </c>
      <c r="F6986" s="186" t="s">
        <v>9843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1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9921</v>
      </c>
      <c r="M6986" s="178">
        <v>46065</v>
      </c>
      <c r="N6986" s="178"/>
      <c r="O6986" s="178"/>
      <c r="P6986" s="178" t="str">
        <f ca="1">IF(Proc[[#This Row],[DaysAgeing]]&gt;5,"yep","on track")</f>
        <v>yep</v>
      </c>
      <c r="Q6986" s="3">
        <f ca="1">IF(Proc[[#This Row],[DateClosed]]="",ABS(NETWORKDAYS(Proc[[#This Row],[DateOpened]],TODAY()))-1,ABS(NETWORKDAYS(Proc[[#This Row],[DateOpened]],Proc[[#This Row],[DateClosed]]))-1)</f>
        <v>15</v>
      </c>
      <c r="R6986" s="178" t="s">
        <v>489</v>
      </c>
      <c r="S6986" s="183"/>
    </row>
    <row r="6987" spans="1:19" hidden="1">
      <c r="A6987" s="184" t="s">
        <v>9887</v>
      </c>
      <c r="B6987" s="183" t="str">
        <f>IFERROR(VLOOKUP(Proc[[#This Row],[App]],Table2[],3,0),"open")</f>
        <v>ok</v>
      </c>
      <c r="C6987" s="185" t="s">
        <v>369</v>
      </c>
      <c r="D6987" t="s">
        <v>9396</v>
      </c>
      <c r="E6987" t="s">
        <v>9845</v>
      </c>
      <c r="F6987" s="186" t="s">
        <v>9845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1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9921</v>
      </c>
      <c r="M6987" s="178">
        <v>46065</v>
      </c>
      <c r="N6987" s="178"/>
      <c r="O6987" s="178"/>
      <c r="P6987" s="178" t="str">
        <f ca="1">IF(Proc[[#This Row],[DaysAgeing]]&gt;5,"yep","on track")</f>
        <v>yep</v>
      </c>
      <c r="Q6987" s="3">
        <f ca="1">IF(Proc[[#This Row],[DateClosed]]="",ABS(NETWORKDAYS(Proc[[#This Row],[DateOpened]],TODAY()))-1,ABS(NETWORKDAYS(Proc[[#This Row],[DateOpened]],Proc[[#This Row],[DateClosed]]))-1)</f>
        <v>15</v>
      </c>
      <c r="R6987" s="178" t="s">
        <v>489</v>
      </c>
      <c r="S6987" s="183"/>
    </row>
    <row r="6988" spans="1:19" hidden="1">
      <c r="A6988" s="184" t="s">
        <v>9887</v>
      </c>
      <c r="B6988" s="183" t="str">
        <f>IFERROR(VLOOKUP(Proc[[#This Row],[App]],Table2[],3,0),"open")</f>
        <v>ok</v>
      </c>
      <c r="C6988" s="184" t="s">
        <v>369</v>
      </c>
      <c r="D6988" t="s">
        <v>9397</v>
      </c>
      <c r="E6988" t="s">
        <v>9845</v>
      </c>
      <c r="F6988" s="183" t="s">
        <v>9845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9921</v>
      </c>
      <c r="M6988" s="178">
        <v>46065</v>
      </c>
      <c r="N6988" s="178"/>
      <c r="O6988" s="178"/>
      <c r="P6988" s="178" t="str">
        <f ca="1">IF(Proc[[#This Row],[DaysAgeing]]&gt;5,"yep","on track")</f>
        <v>yep</v>
      </c>
      <c r="Q6988" s="3">
        <f ca="1">IF(Proc[[#This Row],[DateClosed]]="",ABS(NETWORKDAYS(Proc[[#This Row],[DateOpened]],TODAY()))-1,ABS(NETWORKDAYS(Proc[[#This Row],[DateOpened]],Proc[[#This Row],[DateClosed]]))-1)</f>
        <v>15</v>
      </c>
      <c r="R6988" s="178" t="s">
        <v>489</v>
      </c>
      <c r="S6988" s="183"/>
    </row>
    <row r="6989" spans="1:19" hidden="1">
      <c r="A6989" s="184" t="s">
        <v>9887</v>
      </c>
      <c r="B6989" s="183" t="str">
        <f>IFERROR(VLOOKUP(Proc[[#This Row],[App]],Table2[],3,0),"open")</f>
        <v>ok</v>
      </c>
      <c r="C6989" s="184" t="s">
        <v>369</v>
      </c>
      <c r="D6989" t="s">
        <v>9398</v>
      </c>
      <c r="E6989" t="s">
        <v>9843</v>
      </c>
      <c r="F6989" s="183" t="s">
        <v>9843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9921</v>
      </c>
      <c r="M6989" s="178">
        <v>46065</v>
      </c>
      <c r="N6989" s="178"/>
      <c r="O6989" s="178"/>
      <c r="P6989" s="178" t="str">
        <f ca="1">IF(Proc[[#This Row],[DaysAgeing]]&gt;5,"yep","on track")</f>
        <v>yep</v>
      </c>
      <c r="Q6989" s="3">
        <f ca="1">IF(Proc[[#This Row],[DateClosed]]="",ABS(NETWORKDAYS(Proc[[#This Row],[DateOpened]],TODAY()))-1,ABS(NETWORKDAYS(Proc[[#This Row],[DateOpened]],Proc[[#This Row],[DateClosed]]))-1)</f>
        <v>15</v>
      </c>
      <c r="R6989" s="178" t="s">
        <v>489</v>
      </c>
      <c r="S6989" s="183"/>
    </row>
    <row r="6990" spans="1:19" hidden="1">
      <c r="A6990" s="184" t="s">
        <v>9887</v>
      </c>
      <c r="B6990" s="183" t="str">
        <f>IFERROR(VLOOKUP(Proc[[#This Row],[App]],Table2[],3,0),"open")</f>
        <v>ok</v>
      </c>
      <c r="C6990" s="184" t="s">
        <v>369</v>
      </c>
      <c r="D6990" t="s">
        <v>9399</v>
      </c>
      <c r="E6990" t="s">
        <v>9843</v>
      </c>
      <c r="F6990" s="183" t="s">
        <v>9843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9921</v>
      </c>
      <c r="M6990" s="178">
        <v>46065</v>
      </c>
      <c r="N6990" s="178"/>
      <c r="O6990" s="178"/>
      <c r="P6990" s="178" t="str">
        <f ca="1">IF(Proc[[#This Row],[DaysAgeing]]&gt;5,"yep","on track")</f>
        <v>yep</v>
      </c>
      <c r="Q6990" s="3">
        <f ca="1">IF(Proc[[#This Row],[DateClosed]]="",ABS(NETWORKDAYS(Proc[[#This Row],[DateOpened]],TODAY()))-1,ABS(NETWORKDAYS(Proc[[#This Row],[DateOpened]],Proc[[#This Row],[DateClosed]]))-1)</f>
        <v>15</v>
      </c>
      <c r="R6990" s="178" t="s">
        <v>489</v>
      </c>
      <c r="S6990" s="183"/>
    </row>
    <row r="6991" spans="1:19" hidden="1">
      <c r="A6991" s="184" t="s">
        <v>9887</v>
      </c>
      <c r="B6991" s="183" t="str">
        <f>IFERROR(VLOOKUP(Proc[[#This Row],[App]],Table2[],3,0),"open")</f>
        <v>ok</v>
      </c>
      <c r="C6991" s="185" t="s">
        <v>369</v>
      </c>
      <c r="D6991" t="s">
        <v>9400</v>
      </c>
      <c r="E6991" t="s">
        <v>9843</v>
      </c>
      <c r="F6991" s="186" t="s">
        <v>9843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1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9921</v>
      </c>
      <c r="M6991" s="178">
        <v>46065</v>
      </c>
      <c r="N6991" s="178"/>
      <c r="O6991" s="178"/>
      <c r="P6991" s="178" t="str">
        <f ca="1">IF(Proc[[#This Row],[DaysAgeing]]&gt;5,"yep","on track")</f>
        <v>yep</v>
      </c>
      <c r="Q6991" s="3">
        <f ca="1">IF(Proc[[#This Row],[DateClosed]]="",ABS(NETWORKDAYS(Proc[[#This Row],[DateOpened]],TODAY()))-1,ABS(NETWORKDAYS(Proc[[#This Row],[DateOpened]],Proc[[#This Row],[DateClosed]]))-1)</f>
        <v>15</v>
      </c>
      <c r="R6991" s="178" t="s">
        <v>489</v>
      </c>
      <c r="S6991" s="183"/>
    </row>
    <row r="6992" spans="1:19" hidden="1">
      <c r="A6992" s="184" t="s">
        <v>9887</v>
      </c>
      <c r="B6992" s="183" t="str">
        <f>IFERROR(VLOOKUP(Proc[[#This Row],[App]],Table2[],3,0),"open")</f>
        <v>ok</v>
      </c>
      <c r="C6992" s="185" t="s">
        <v>369</v>
      </c>
      <c r="D6992" t="s">
        <v>9401</v>
      </c>
      <c r="E6992" t="s">
        <v>9843</v>
      </c>
      <c r="F6992" s="186" t="s">
        <v>9843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1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9921</v>
      </c>
      <c r="M6992" s="178">
        <v>46065</v>
      </c>
      <c r="N6992" s="178"/>
      <c r="O6992" s="178"/>
      <c r="P6992" s="178" t="str">
        <f ca="1">IF(Proc[[#This Row],[DaysAgeing]]&gt;5,"yep","on track")</f>
        <v>yep</v>
      </c>
      <c r="Q6992" s="3">
        <f ca="1">IF(Proc[[#This Row],[DateClosed]]="",ABS(NETWORKDAYS(Proc[[#This Row],[DateOpened]],TODAY()))-1,ABS(NETWORKDAYS(Proc[[#This Row],[DateOpened]],Proc[[#This Row],[DateClosed]]))-1)</f>
        <v>15</v>
      </c>
      <c r="R6992" s="178" t="s">
        <v>489</v>
      </c>
      <c r="S6992" s="183"/>
    </row>
    <row r="6993" spans="1:19" hidden="1">
      <c r="A6993" s="184" t="s">
        <v>9887</v>
      </c>
      <c r="B6993" s="183" t="str">
        <f>IFERROR(VLOOKUP(Proc[[#This Row],[App]],Table2[],3,0),"open")</f>
        <v>ok</v>
      </c>
      <c r="C6993" s="185" t="s">
        <v>369</v>
      </c>
      <c r="D6993" t="s">
        <v>9402</v>
      </c>
      <c r="E6993" t="s">
        <v>9843</v>
      </c>
      <c r="F6993" s="186" t="s">
        <v>9843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1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9921</v>
      </c>
      <c r="M6993" s="178">
        <v>46065</v>
      </c>
      <c r="N6993" s="178"/>
      <c r="O6993" s="178"/>
      <c r="P6993" s="178" t="str">
        <f ca="1">IF(Proc[[#This Row],[DaysAgeing]]&gt;5,"yep","on track")</f>
        <v>yep</v>
      </c>
      <c r="Q6993" s="3">
        <f ca="1">IF(Proc[[#This Row],[DateClosed]]="",ABS(NETWORKDAYS(Proc[[#This Row],[DateOpened]],TODAY()))-1,ABS(NETWORKDAYS(Proc[[#This Row],[DateOpened]],Proc[[#This Row],[DateClosed]]))-1)</f>
        <v>15</v>
      </c>
      <c r="R6993" s="178" t="s">
        <v>489</v>
      </c>
      <c r="S6993" s="183"/>
    </row>
    <row r="6994" spans="1:19" hidden="1">
      <c r="A6994" s="184" t="s">
        <v>9887</v>
      </c>
      <c r="B6994" s="183" t="str">
        <f>IFERROR(VLOOKUP(Proc[[#This Row],[App]],Table2[],3,0),"open")</f>
        <v>ok</v>
      </c>
      <c r="C6994" s="185" t="s">
        <v>369</v>
      </c>
      <c r="D6994" t="s">
        <v>9403</v>
      </c>
      <c r="E6994" t="s">
        <v>9843</v>
      </c>
      <c r="F6994" s="186" t="s">
        <v>9843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1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9921</v>
      </c>
      <c r="M6994" s="178">
        <v>46065</v>
      </c>
      <c r="N6994" s="178"/>
      <c r="O6994" s="178"/>
      <c r="P6994" s="178" t="str">
        <f ca="1">IF(Proc[[#This Row],[DaysAgeing]]&gt;5,"yep","on track")</f>
        <v>yep</v>
      </c>
      <c r="Q6994" s="3">
        <f ca="1">IF(Proc[[#This Row],[DateClosed]]="",ABS(NETWORKDAYS(Proc[[#This Row],[DateOpened]],TODAY()))-1,ABS(NETWORKDAYS(Proc[[#This Row],[DateOpened]],Proc[[#This Row],[DateClosed]]))-1)</f>
        <v>15</v>
      </c>
      <c r="R6994" s="178" t="s">
        <v>489</v>
      </c>
      <c r="S6994" s="183"/>
    </row>
    <row r="6995" spans="1:19" hidden="1">
      <c r="A6995" s="184" t="s">
        <v>9887</v>
      </c>
      <c r="B6995" s="183" t="str">
        <f>IFERROR(VLOOKUP(Proc[[#This Row],[App]],Table2[],3,0),"open")</f>
        <v>ok</v>
      </c>
      <c r="C6995" s="185" t="s">
        <v>369</v>
      </c>
      <c r="D6995" t="s">
        <v>9404</v>
      </c>
      <c r="E6995" t="s">
        <v>9843</v>
      </c>
      <c r="F6995" s="186" t="s">
        <v>9843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1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9921</v>
      </c>
      <c r="M6995" s="178">
        <v>46065</v>
      </c>
      <c r="N6995" s="178"/>
      <c r="O6995" s="178"/>
      <c r="P6995" s="178" t="str">
        <f ca="1">IF(Proc[[#This Row],[DaysAgeing]]&gt;5,"yep","on track")</f>
        <v>yep</v>
      </c>
      <c r="Q6995" s="3">
        <f ca="1">IF(Proc[[#This Row],[DateClosed]]="",ABS(NETWORKDAYS(Proc[[#This Row],[DateOpened]],TODAY()))-1,ABS(NETWORKDAYS(Proc[[#This Row],[DateOpened]],Proc[[#This Row],[DateClosed]]))-1)</f>
        <v>15</v>
      </c>
      <c r="R6995" s="178" t="s">
        <v>489</v>
      </c>
      <c r="S6995" s="183"/>
    </row>
    <row r="6996" spans="1:19" hidden="1">
      <c r="A6996" s="184" t="s">
        <v>9887</v>
      </c>
      <c r="B6996" s="183" t="str">
        <f>IFERROR(VLOOKUP(Proc[[#This Row],[App]],Table2[],3,0),"open")</f>
        <v>ok</v>
      </c>
      <c r="C6996" s="185" t="s">
        <v>369</v>
      </c>
      <c r="D6996" t="s">
        <v>9405</v>
      </c>
      <c r="E6996" t="s">
        <v>9843</v>
      </c>
      <c r="F6996" s="186" t="s">
        <v>9843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1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9921</v>
      </c>
      <c r="M6996" s="178">
        <v>46065</v>
      </c>
      <c r="N6996" s="178"/>
      <c r="O6996" s="178"/>
      <c r="P6996" s="178" t="str">
        <f ca="1">IF(Proc[[#This Row],[DaysAgeing]]&gt;5,"yep","on track")</f>
        <v>yep</v>
      </c>
      <c r="Q6996" s="3">
        <f ca="1">IF(Proc[[#This Row],[DateClosed]]="",ABS(NETWORKDAYS(Proc[[#This Row],[DateOpened]],TODAY()))-1,ABS(NETWORKDAYS(Proc[[#This Row],[DateOpened]],Proc[[#This Row],[DateClosed]]))-1)</f>
        <v>15</v>
      </c>
      <c r="R6996" s="178" t="s">
        <v>489</v>
      </c>
      <c r="S6996" s="183"/>
    </row>
    <row r="6997" spans="1:19" hidden="1">
      <c r="A6997" s="184" t="s">
        <v>9887</v>
      </c>
      <c r="B6997" s="183" t="str">
        <f>IFERROR(VLOOKUP(Proc[[#This Row],[App]],Table2[],3,0),"open")</f>
        <v>ok</v>
      </c>
      <c r="C6997" s="185" t="s">
        <v>369</v>
      </c>
      <c r="D6997" t="s">
        <v>9406</v>
      </c>
      <c r="E6997" t="s">
        <v>9843</v>
      </c>
      <c r="F6997" s="186" t="s">
        <v>9843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1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9921</v>
      </c>
      <c r="M6997" s="178">
        <v>46065</v>
      </c>
      <c r="N6997" s="178"/>
      <c r="O6997" s="178"/>
      <c r="P6997" s="178" t="str">
        <f ca="1">IF(Proc[[#This Row],[DaysAgeing]]&gt;5,"yep","on track")</f>
        <v>yep</v>
      </c>
      <c r="Q6997" s="3">
        <f ca="1">IF(Proc[[#This Row],[DateClosed]]="",ABS(NETWORKDAYS(Proc[[#This Row],[DateOpened]],TODAY()))-1,ABS(NETWORKDAYS(Proc[[#This Row],[DateOpened]],Proc[[#This Row],[DateClosed]]))-1)</f>
        <v>15</v>
      </c>
      <c r="R6997" s="178" t="s">
        <v>489</v>
      </c>
      <c r="S6997" s="183"/>
    </row>
    <row r="6998" spans="1:19" hidden="1">
      <c r="A6998" s="184" t="s">
        <v>9887</v>
      </c>
      <c r="B6998" s="183" t="str">
        <f>IFERROR(VLOOKUP(Proc[[#This Row],[App]],Table2[],3,0),"open")</f>
        <v>ok</v>
      </c>
      <c r="C6998" s="185" t="s">
        <v>369</v>
      </c>
      <c r="D6998" t="s">
        <v>9407</v>
      </c>
      <c r="E6998" t="s">
        <v>9843</v>
      </c>
      <c r="F6998" s="186" t="s">
        <v>9843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1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9921</v>
      </c>
      <c r="M6998" s="178">
        <v>46065</v>
      </c>
      <c r="N6998" s="178"/>
      <c r="O6998" s="178"/>
      <c r="P6998" s="178" t="str">
        <f ca="1">IF(Proc[[#This Row],[DaysAgeing]]&gt;5,"yep","on track")</f>
        <v>yep</v>
      </c>
      <c r="Q6998" s="3">
        <f ca="1">IF(Proc[[#This Row],[DateClosed]]="",ABS(NETWORKDAYS(Proc[[#This Row],[DateOpened]],TODAY()))-1,ABS(NETWORKDAYS(Proc[[#This Row],[DateOpened]],Proc[[#This Row],[DateClosed]]))-1)</f>
        <v>15</v>
      </c>
      <c r="R6998" s="178" t="s">
        <v>489</v>
      </c>
      <c r="S6998" s="183"/>
    </row>
    <row r="6999" spans="1:19" hidden="1">
      <c r="A6999" s="184" t="s">
        <v>9887</v>
      </c>
      <c r="B6999" s="183" t="str">
        <f>IFERROR(VLOOKUP(Proc[[#This Row],[App]],Table2[],3,0),"open")</f>
        <v>ok</v>
      </c>
      <c r="C6999" s="185" t="s">
        <v>369</v>
      </c>
      <c r="D6999" t="s">
        <v>9408</v>
      </c>
      <c r="E6999" t="s">
        <v>9843</v>
      </c>
      <c r="F6999" s="186" t="s">
        <v>9843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1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9921</v>
      </c>
      <c r="M6999" s="178">
        <v>46065</v>
      </c>
      <c r="N6999" s="178"/>
      <c r="O6999" s="178"/>
      <c r="P6999" s="178" t="str">
        <f ca="1">IF(Proc[[#This Row],[DaysAgeing]]&gt;5,"yep","on track")</f>
        <v>yep</v>
      </c>
      <c r="Q6999" s="3">
        <f ca="1">IF(Proc[[#This Row],[DateClosed]]="",ABS(NETWORKDAYS(Proc[[#This Row],[DateOpened]],TODAY()))-1,ABS(NETWORKDAYS(Proc[[#This Row],[DateOpened]],Proc[[#This Row],[DateClosed]]))-1)</f>
        <v>15</v>
      </c>
      <c r="R6999" s="178" t="s">
        <v>489</v>
      </c>
      <c r="S6999" s="183"/>
    </row>
    <row r="7000" spans="1:19" hidden="1">
      <c r="A7000" s="184" t="s">
        <v>9887</v>
      </c>
      <c r="B7000" s="183" t="str">
        <f>IFERROR(VLOOKUP(Proc[[#This Row],[App]],Table2[],3,0),"open")</f>
        <v>ok</v>
      </c>
      <c r="C7000" s="185" t="s">
        <v>369</v>
      </c>
      <c r="D7000" t="s">
        <v>9409</v>
      </c>
      <c r="E7000" t="s">
        <v>9843</v>
      </c>
      <c r="F7000" s="186" t="s">
        <v>9843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1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9921</v>
      </c>
      <c r="M7000" s="178">
        <v>46065</v>
      </c>
      <c r="N7000" s="178"/>
      <c r="O7000" s="178"/>
      <c r="P7000" s="178" t="str">
        <f ca="1">IF(Proc[[#This Row],[DaysAgeing]]&gt;5,"yep","on track")</f>
        <v>yep</v>
      </c>
      <c r="Q7000" s="3">
        <f ca="1">IF(Proc[[#This Row],[DateClosed]]="",ABS(NETWORKDAYS(Proc[[#This Row],[DateOpened]],TODAY()))-1,ABS(NETWORKDAYS(Proc[[#This Row],[DateOpened]],Proc[[#This Row],[DateClosed]]))-1)</f>
        <v>15</v>
      </c>
      <c r="R7000" s="178" t="s">
        <v>489</v>
      </c>
      <c r="S7000" s="183"/>
    </row>
    <row r="7001" spans="1:19" hidden="1">
      <c r="A7001" s="184" t="s">
        <v>9887</v>
      </c>
      <c r="B7001" s="183" t="str">
        <f>IFERROR(VLOOKUP(Proc[[#This Row],[App]],Table2[],3,0),"open")</f>
        <v>ok</v>
      </c>
      <c r="C7001" s="185" t="s">
        <v>369</v>
      </c>
      <c r="D7001" t="s">
        <v>9410</v>
      </c>
      <c r="E7001" t="s">
        <v>9843</v>
      </c>
      <c r="F7001" s="186" t="s">
        <v>9843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1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9921</v>
      </c>
      <c r="M7001" s="178">
        <v>46065</v>
      </c>
      <c r="N7001" s="178"/>
      <c r="O7001" s="178"/>
      <c r="P7001" s="178" t="str">
        <f ca="1">IF(Proc[[#This Row],[DaysAgeing]]&gt;5,"yep","on track")</f>
        <v>yep</v>
      </c>
      <c r="Q7001" s="3">
        <f ca="1">IF(Proc[[#This Row],[DateClosed]]="",ABS(NETWORKDAYS(Proc[[#This Row],[DateOpened]],TODAY()))-1,ABS(NETWORKDAYS(Proc[[#This Row],[DateOpened]],Proc[[#This Row],[DateClosed]]))-1)</f>
        <v>15</v>
      </c>
      <c r="R7001" s="178" t="s">
        <v>489</v>
      </c>
      <c r="S7001" s="183"/>
    </row>
    <row r="7002" spans="1:19" hidden="1">
      <c r="A7002" s="184" t="s">
        <v>9887</v>
      </c>
      <c r="B7002" s="183" t="str">
        <f>IFERROR(VLOOKUP(Proc[[#This Row],[App]],Table2[],3,0),"open")</f>
        <v>ok</v>
      </c>
      <c r="C7002" s="185" t="s">
        <v>369</v>
      </c>
      <c r="D7002" t="s">
        <v>9411</v>
      </c>
      <c r="E7002" t="s">
        <v>9843</v>
      </c>
      <c r="F7002" s="186" t="s">
        <v>9843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1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9921</v>
      </c>
      <c r="M7002" s="178">
        <v>46065</v>
      </c>
      <c r="N7002" s="178"/>
      <c r="O7002" s="178"/>
      <c r="P7002" s="178" t="str">
        <f ca="1">IF(Proc[[#This Row],[DaysAgeing]]&gt;5,"yep","on track")</f>
        <v>yep</v>
      </c>
      <c r="Q7002" s="3">
        <f ca="1">IF(Proc[[#This Row],[DateClosed]]="",ABS(NETWORKDAYS(Proc[[#This Row],[DateOpened]],TODAY()))-1,ABS(NETWORKDAYS(Proc[[#This Row],[DateOpened]],Proc[[#This Row],[DateClosed]]))-1)</f>
        <v>15</v>
      </c>
      <c r="R7002" s="178" t="s">
        <v>489</v>
      </c>
      <c r="S7002" s="183"/>
    </row>
    <row r="7003" spans="1:19" hidden="1">
      <c r="A7003" s="184" t="s">
        <v>9887</v>
      </c>
      <c r="B7003" s="183" t="str">
        <f>IFERROR(VLOOKUP(Proc[[#This Row],[App]],Table2[],3,0),"open")</f>
        <v>ok</v>
      </c>
      <c r="C7003" s="185" t="s">
        <v>369</v>
      </c>
      <c r="D7003" t="s">
        <v>9412</v>
      </c>
      <c r="E7003" t="s">
        <v>9843</v>
      </c>
      <c r="F7003" s="186" t="s">
        <v>9843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1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9921</v>
      </c>
      <c r="M7003" s="178">
        <v>46065</v>
      </c>
      <c r="N7003" s="178"/>
      <c r="O7003" s="178"/>
      <c r="P7003" s="178" t="str">
        <f ca="1">IF(Proc[[#This Row],[DaysAgeing]]&gt;5,"yep","on track")</f>
        <v>yep</v>
      </c>
      <c r="Q7003" s="3">
        <f ca="1">IF(Proc[[#This Row],[DateClosed]]="",ABS(NETWORKDAYS(Proc[[#This Row],[DateOpened]],TODAY()))-1,ABS(NETWORKDAYS(Proc[[#This Row],[DateOpened]],Proc[[#This Row],[DateClosed]]))-1)</f>
        <v>15</v>
      </c>
      <c r="R7003" s="178" t="s">
        <v>489</v>
      </c>
      <c r="S7003" s="183"/>
    </row>
    <row r="7004" spans="1:19" hidden="1">
      <c r="A7004" s="184" t="s">
        <v>9887</v>
      </c>
      <c r="B7004" s="183" t="str">
        <f>IFERROR(VLOOKUP(Proc[[#This Row],[App]],Table2[],3,0),"open")</f>
        <v>ok</v>
      </c>
      <c r="C7004" s="184" t="s">
        <v>369</v>
      </c>
      <c r="D7004" t="s">
        <v>9413</v>
      </c>
      <c r="E7004" t="s">
        <v>9845</v>
      </c>
      <c r="F7004" s="183" t="s">
        <v>9845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9921</v>
      </c>
      <c r="M7004" s="178">
        <v>46065</v>
      </c>
      <c r="N7004" s="178"/>
      <c r="O7004" s="178"/>
      <c r="P7004" s="178" t="str">
        <f ca="1">IF(Proc[[#This Row],[DaysAgeing]]&gt;5,"yep","on track")</f>
        <v>yep</v>
      </c>
      <c r="Q7004" s="3">
        <f ca="1">IF(Proc[[#This Row],[DateClosed]]="",ABS(NETWORKDAYS(Proc[[#This Row],[DateOpened]],TODAY()))-1,ABS(NETWORKDAYS(Proc[[#This Row],[DateOpened]],Proc[[#This Row],[DateClosed]]))-1)</f>
        <v>15</v>
      </c>
      <c r="R7004" s="178" t="s">
        <v>489</v>
      </c>
      <c r="S7004" s="183"/>
    </row>
    <row r="7005" spans="1:19" hidden="1">
      <c r="A7005" s="184" t="s">
        <v>9887</v>
      </c>
      <c r="B7005" s="183" t="str">
        <f>IFERROR(VLOOKUP(Proc[[#This Row],[App]],Table2[],3,0),"open")</f>
        <v>ok</v>
      </c>
      <c r="C7005" s="184" t="s">
        <v>369</v>
      </c>
      <c r="D7005" t="s">
        <v>9414</v>
      </c>
      <c r="E7005" t="s">
        <v>9843</v>
      </c>
      <c r="F7005" s="183" t="s">
        <v>9843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9921</v>
      </c>
      <c r="M7005" s="178">
        <v>46065</v>
      </c>
      <c r="N7005" s="178"/>
      <c r="O7005" s="178"/>
      <c r="P7005" s="178" t="str">
        <f ca="1">IF(Proc[[#This Row],[DaysAgeing]]&gt;5,"yep","on track")</f>
        <v>yep</v>
      </c>
      <c r="Q7005" s="3">
        <f ca="1">IF(Proc[[#This Row],[DateClosed]]="",ABS(NETWORKDAYS(Proc[[#This Row],[DateOpened]],TODAY()))-1,ABS(NETWORKDAYS(Proc[[#This Row],[DateOpened]],Proc[[#This Row],[DateClosed]]))-1)</f>
        <v>15</v>
      </c>
      <c r="R7005" s="178" t="s">
        <v>489</v>
      </c>
      <c r="S7005" s="183"/>
    </row>
    <row r="7006" spans="1:19" hidden="1">
      <c r="A7006" s="184" t="s">
        <v>9887</v>
      </c>
      <c r="B7006" s="183" t="str">
        <f>IFERROR(VLOOKUP(Proc[[#This Row],[App]],Table2[],3,0),"open")</f>
        <v>ok</v>
      </c>
      <c r="C7006" s="184" t="s">
        <v>369</v>
      </c>
      <c r="D7006" t="s">
        <v>9415</v>
      </c>
      <c r="E7006" t="s">
        <v>9843</v>
      </c>
      <c r="F7006" s="183" t="s">
        <v>9843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9921</v>
      </c>
      <c r="M7006" s="178">
        <v>46065</v>
      </c>
      <c r="N7006" s="178"/>
      <c r="O7006" s="178"/>
      <c r="P7006" s="178" t="str">
        <f ca="1">IF(Proc[[#This Row],[DaysAgeing]]&gt;5,"yep","on track")</f>
        <v>yep</v>
      </c>
      <c r="Q7006" s="3">
        <f ca="1">IF(Proc[[#This Row],[DateClosed]]="",ABS(NETWORKDAYS(Proc[[#This Row],[DateOpened]],TODAY()))-1,ABS(NETWORKDAYS(Proc[[#This Row],[DateOpened]],Proc[[#This Row],[DateClosed]]))-1)</f>
        <v>15</v>
      </c>
      <c r="R7006" s="178" t="s">
        <v>489</v>
      </c>
      <c r="S7006" s="183"/>
    </row>
    <row r="7007" spans="1:19" hidden="1">
      <c r="A7007" s="184" t="s">
        <v>9887</v>
      </c>
      <c r="B7007" s="183" t="str">
        <f>IFERROR(VLOOKUP(Proc[[#This Row],[App]],Table2[],3,0),"open")</f>
        <v>ok</v>
      </c>
      <c r="C7007" s="184" t="s">
        <v>369</v>
      </c>
      <c r="D7007" t="s">
        <v>9416</v>
      </c>
      <c r="E7007" t="s">
        <v>9843</v>
      </c>
      <c r="F7007" s="183" t="s">
        <v>9843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9921</v>
      </c>
      <c r="M7007" s="178">
        <v>46065</v>
      </c>
      <c r="N7007" s="178"/>
      <c r="O7007" s="178"/>
      <c r="P7007" s="178" t="str">
        <f ca="1">IF(Proc[[#This Row],[DaysAgeing]]&gt;5,"yep","on track")</f>
        <v>yep</v>
      </c>
      <c r="Q7007" s="3">
        <f ca="1">IF(Proc[[#This Row],[DateClosed]]="",ABS(NETWORKDAYS(Proc[[#This Row],[DateOpened]],TODAY()))-1,ABS(NETWORKDAYS(Proc[[#This Row],[DateOpened]],Proc[[#This Row],[DateClosed]]))-1)</f>
        <v>15</v>
      </c>
      <c r="R7007" s="178" t="s">
        <v>489</v>
      </c>
      <c r="S7007" s="183"/>
    </row>
    <row r="7008" spans="1:19" hidden="1">
      <c r="A7008" s="184" t="s">
        <v>9887</v>
      </c>
      <c r="B7008" s="183" t="str">
        <f>IFERROR(VLOOKUP(Proc[[#This Row],[App]],Table2[],3,0),"open")</f>
        <v>ok</v>
      </c>
      <c r="C7008" s="184" t="s">
        <v>369</v>
      </c>
      <c r="D7008" t="s">
        <v>9417</v>
      </c>
      <c r="E7008" t="s">
        <v>9843</v>
      </c>
      <c r="F7008" s="183" t="s">
        <v>9843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9921</v>
      </c>
      <c r="M7008" s="178">
        <v>46065</v>
      </c>
      <c r="N7008" s="178"/>
      <c r="O7008" s="178"/>
      <c r="P7008" s="178" t="str">
        <f ca="1">IF(Proc[[#This Row],[DaysAgeing]]&gt;5,"yep","on track")</f>
        <v>yep</v>
      </c>
      <c r="Q7008" s="3">
        <f ca="1">IF(Proc[[#This Row],[DateClosed]]="",ABS(NETWORKDAYS(Proc[[#This Row],[DateOpened]],TODAY()))-1,ABS(NETWORKDAYS(Proc[[#This Row],[DateOpened]],Proc[[#This Row],[DateClosed]]))-1)</f>
        <v>15</v>
      </c>
      <c r="R7008" s="178" t="s">
        <v>489</v>
      </c>
      <c r="S7008" s="183"/>
    </row>
    <row r="7009" spans="1:19" hidden="1">
      <c r="A7009" s="184" t="s">
        <v>9887</v>
      </c>
      <c r="B7009" s="183" t="str">
        <f>IFERROR(VLOOKUP(Proc[[#This Row],[App]],Table2[],3,0),"open")</f>
        <v>ok</v>
      </c>
      <c r="C7009" s="184" t="s">
        <v>369</v>
      </c>
      <c r="D7009" t="s">
        <v>9418</v>
      </c>
      <c r="E7009" t="s">
        <v>9845</v>
      </c>
      <c r="F7009" s="183" t="s">
        <v>9845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9921</v>
      </c>
      <c r="M7009" s="178">
        <v>46065</v>
      </c>
      <c r="N7009" s="178"/>
      <c r="O7009" s="178"/>
      <c r="P7009" s="178" t="str">
        <f ca="1">IF(Proc[[#This Row],[DaysAgeing]]&gt;5,"yep","on track")</f>
        <v>yep</v>
      </c>
      <c r="Q7009" s="3">
        <f ca="1">IF(Proc[[#This Row],[DateClosed]]="",ABS(NETWORKDAYS(Proc[[#This Row],[DateOpened]],TODAY()))-1,ABS(NETWORKDAYS(Proc[[#This Row],[DateOpened]],Proc[[#This Row],[DateClosed]]))-1)</f>
        <v>15</v>
      </c>
      <c r="R7009" s="178" t="s">
        <v>489</v>
      </c>
      <c r="S7009" s="183"/>
    </row>
    <row r="7010" spans="1:19" hidden="1">
      <c r="A7010" s="184" t="s">
        <v>9887</v>
      </c>
      <c r="B7010" s="183" t="str">
        <f>IFERROR(VLOOKUP(Proc[[#This Row],[App]],Table2[],3,0),"open")</f>
        <v>ok</v>
      </c>
      <c r="C7010" s="185" t="s">
        <v>369</v>
      </c>
      <c r="D7010" t="s">
        <v>9419</v>
      </c>
      <c r="E7010" t="s">
        <v>9843</v>
      </c>
      <c r="F7010" s="186" t="s">
        <v>9843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1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9921</v>
      </c>
      <c r="M7010" s="178">
        <v>46065</v>
      </c>
      <c r="N7010" s="178"/>
      <c r="O7010" s="178"/>
      <c r="P7010" s="178" t="str">
        <f ca="1">IF(Proc[[#This Row],[DaysAgeing]]&gt;5,"yep","on track")</f>
        <v>yep</v>
      </c>
      <c r="Q7010" s="3">
        <f ca="1">IF(Proc[[#This Row],[DateClosed]]="",ABS(NETWORKDAYS(Proc[[#This Row],[DateOpened]],TODAY()))-1,ABS(NETWORKDAYS(Proc[[#This Row],[DateOpened]],Proc[[#This Row],[DateClosed]]))-1)</f>
        <v>15</v>
      </c>
      <c r="R7010" s="178" t="s">
        <v>489</v>
      </c>
      <c r="S7010" s="183"/>
    </row>
    <row r="7011" spans="1:19" hidden="1">
      <c r="A7011" s="184" t="s">
        <v>9887</v>
      </c>
      <c r="B7011" s="183" t="str">
        <f>IFERROR(VLOOKUP(Proc[[#This Row],[App]],Table2[],3,0),"open")</f>
        <v>ok</v>
      </c>
      <c r="C7011" s="185" t="s">
        <v>369</v>
      </c>
      <c r="D7011" t="s">
        <v>9420</v>
      </c>
      <c r="E7011" t="s">
        <v>9843</v>
      </c>
      <c r="F7011" s="186" t="s">
        <v>9843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1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9921</v>
      </c>
      <c r="M7011" s="178">
        <v>46065</v>
      </c>
      <c r="N7011" s="178"/>
      <c r="O7011" s="178"/>
      <c r="P7011" s="178" t="str">
        <f ca="1">IF(Proc[[#This Row],[DaysAgeing]]&gt;5,"yep","on track")</f>
        <v>yep</v>
      </c>
      <c r="Q7011" s="3">
        <f ca="1">IF(Proc[[#This Row],[DateClosed]]="",ABS(NETWORKDAYS(Proc[[#This Row],[DateOpened]],TODAY()))-1,ABS(NETWORKDAYS(Proc[[#This Row],[DateOpened]],Proc[[#This Row],[DateClosed]]))-1)</f>
        <v>15</v>
      </c>
      <c r="R7011" s="178" t="s">
        <v>489</v>
      </c>
      <c r="S7011" s="183"/>
    </row>
    <row r="7012" spans="1:19" hidden="1">
      <c r="A7012" s="184" t="s">
        <v>9887</v>
      </c>
      <c r="B7012" s="183" t="str">
        <f>IFERROR(VLOOKUP(Proc[[#This Row],[App]],Table2[],3,0),"open")</f>
        <v>ok</v>
      </c>
      <c r="C7012" s="185" t="s">
        <v>369</v>
      </c>
      <c r="D7012" t="s">
        <v>9421</v>
      </c>
      <c r="E7012" t="s">
        <v>9843</v>
      </c>
      <c r="F7012" s="186" t="s">
        <v>9843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1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9921</v>
      </c>
      <c r="M7012" s="178">
        <v>46065</v>
      </c>
      <c r="N7012" s="178"/>
      <c r="O7012" s="178"/>
      <c r="P7012" s="178" t="str">
        <f ca="1">IF(Proc[[#This Row],[DaysAgeing]]&gt;5,"yep","on track")</f>
        <v>yep</v>
      </c>
      <c r="Q7012" s="3">
        <f ca="1">IF(Proc[[#This Row],[DateClosed]]="",ABS(NETWORKDAYS(Proc[[#This Row],[DateOpened]],TODAY()))-1,ABS(NETWORKDAYS(Proc[[#This Row],[DateOpened]],Proc[[#This Row],[DateClosed]]))-1)</f>
        <v>15</v>
      </c>
      <c r="R7012" s="178" t="s">
        <v>489</v>
      </c>
      <c r="S7012" s="183"/>
    </row>
    <row r="7013" spans="1:19" hidden="1">
      <c r="A7013" s="184" t="s">
        <v>9887</v>
      </c>
      <c r="B7013" s="183" t="str">
        <f>IFERROR(VLOOKUP(Proc[[#This Row],[App]],Table2[],3,0),"open")</f>
        <v>ok</v>
      </c>
      <c r="C7013" s="185" t="s">
        <v>369</v>
      </c>
      <c r="D7013" t="s">
        <v>9422</v>
      </c>
      <c r="E7013" t="s">
        <v>9843</v>
      </c>
      <c r="F7013" s="186" t="s">
        <v>9843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1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9921</v>
      </c>
      <c r="M7013" s="178">
        <v>46065</v>
      </c>
      <c r="N7013" s="178"/>
      <c r="O7013" s="178"/>
      <c r="P7013" s="178" t="str">
        <f ca="1">IF(Proc[[#This Row],[DaysAgeing]]&gt;5,"yep","on track")</f>
        <v>yep</v>
      </c>
      <c r="Q7013" s="3">
        <f ca="1">IF(Proc[[#This Row],[DateClosed]]="",ABS(NETWORKDAYS(Proc[[#This Row],[DateOpened]],TODAY()))-1,ABS(NETWORKDAYS(Proc[[#This Row],[DateOpened]],Proc[[#This Row],[DateClosed]]))-1)</f>
        <v>15</v>
      </c>
      <c r="R7013" s="178" t="s">
        <v>489</v>
      </c>
      <c r="S7013" s="183"/>
    </row>
    <row r="7014" spans="1:19" hidden="1">
      <c r="A7014" s="184" t="s">
        <v>9887</v>
      </c>
      <c r="B7014" s="183" t="str">
        <f>IFERROR(VLOOKUP(Proc[[#This Row],[App]],Table2[],3,0),"open")</f>
        <v>ok</v>
      </c>
      <c r="C7014" s="185" t="s">
        <v>369</v>
      </c>
      <c r="D7014" t="s">
        <v>9423</v>
      </c>
      <c r="E7014" t="s">
        <v>9843</v>
      </c>
      <c r="F7014" s="186" t="s">
        <v>9843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1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9921</v>
      </c>
      <c r="M7014" s="178">
        <v>46065</v>
      </c>
      <c r="N7014" s="178"/>
      <c r="O7014" s="178"/>
      <c r="P7014" s="178" t="str">
        <f ca="1">IF(Proc[[#This Row],[DaysAgeing]]&gt;5,"yep","on track")</f>
        <v>yep</v>
      </c>
      <c r="Q7014" s="3">
        <f ca="1">IF(Proc[[#This Row],[DateClosed]]="",ABS(NETWORKDAYS(Proc[[#This Row],[DateOpened]],TODAY()))-1,ABS(NETWORKDAYS(Proc[[#This Row],[DateOpened]],Proc[[#This Row],[DateClosed]]))-1)</f>
        <v>15</v>
      </c>
      <c r="R7014" s="178" t="s">
        <v>489</v>
      </c>
      <c r="S7014" s="183"/>
    </row>
    <row r="7015" spans="1:19" hidden="1">
      <c r="A7015" s="184" t="s">
        <v>9887</v>
      </c>
      <c r="B7015" s="183" t="str">
        <f>IFERROR(VLOOKUP(Proc[[#This Row],[App]],Table2[],3,0),"open")</f>
        <v>ok</v>
      </c>
      <c r="C7015" s="184" t="s">
        <v>369</v>
      </c>
      <c r="D7015" t="s">
        <v>9424</v>
      </c>
      <c r="E7015" t="s">
        <v>9843</v>
      </c>
      <c r="F7015" s="183" t="s">
        <v>9843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9921</v>
      </c>
      <c r="M7015" s="178">
        <v>46065</v>
      </c>
      <c r="N7015" s="178"/>
      <c r="O7015" s="178"/>
      <c r="P7015" s="178" t="str">
        <f ca="1">IF(Proc[[#This Row],[DaysAgeing]]&gt;5,"yep","on track")</f>
        <v>yep</v>
      </c>
      <c r="Q7015" s="3">
        <f ca="1">IF(Proc[[#This Row],[DateClosed]]="",ABS(NETWORKDAYS(Proc[[#This Row],[DateOpened]],TODAY()))-1,ABS(NETWORKDAYS(Proc[[#This Row],[DateOpened]],Proc[[#This Row],[DateClosed]]))-1)</f>
        <v>15</v>
      </c>
      <c r="R7015" s="178" t="s">
        <v>489</v>
      </c>
      <c r="S7015" s="183"/>
    </row>
    <row r="7016" spans="1:19" hidden="1">
      <c r="A7016" s="184" t="s">
        <v>9887</v>
      </c>
      <c r="B7016" s="183" t="str">
        <f>IFERROR(VLOOKUP(Proc[[#This Row],[App]],Table2[],3,0),"open")</f>
        <v>ok</v>
      </c>
      <c r="C7016" s="184" t="s">
        <v>369</v>
      </c>
      <c r="D7016" t="s">
        <v>9425</v>
      </c>
      <c r="E7016" t="s">
        <v>9843</v>
      </c>
      <c r="F7016" s="183" t="s">
        <v>9843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9921</v>
      </c>
      <c r="M7016" s="178">
        <v>46065</v>
      </c>
      <c r="N7016" s="178"/>
      <c r="O7016" s="178"/>
      <c r="P7016" s="178" t="str">
        <f ca="1">IF(Proc[[#This Row],[DaysAgeing]]&gt;5,"yep","on track")</f>
        <v>yep</v>
      </c>
      <c r="Q7016" s="3">
        <f ca="1">IF(Proc[[#This Row],[DateClosed]]="",ABS(NETWORKDAYS(Proc[[#This Row],[DateOpened]],TODAY()))-1,ABS(NETWORKDAYS(Proc[[#This Row],[DateOpened]],Proc[[#This Row],[DateClosed]]))-1)</f>
        <v>15</v>
      </c>
      <c r="R7016" s="178" t="s">
        <v>489</v>
      </c>
      <c r="S7016" s="183"/>
    </row>
    <row r="7017" spans="1:19" hidden="1">
      <c r="A7017" s="184" t="s">
        <v>9887</v>
      </c>
      <c r="B7017" s="183" t="str">
        <f>IFERROR(VLOOKUP(Proc[[#This Row],[App]],Table2[],3,0),"open")</f>
        <v>ok</v>
      </c>
      <c r="C7017" s="185" t="s">
        <v>369</v>
      </c>
      <c r="D7017" t="s">
        <v>9426</v>
      </c>
      <c r="E7017" t="s">
        <v>9846</v>
      </c>
      <c r="F7017" s="186" t="s">
        <v>9846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1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9921</v>
      </c>
      <c r="M7017" s="178">
        <v>46065</v>
      </c>
      <c r="N7017" s="178"/>
      <c r="O7017" s="178"/>
      <c r="P7017" s="178" t="str">
        <f ca="1">IF(Proc[[#This Row],[DaysAgeing]]&gt;5,"yep","on track")</f>
        <v>yep</v>
      </c>
      <c r="Q7017" s="3">
        <f ca="1">IF(Proc[[#This Row],[DateClosed]]="",ABS(NETWORKDAYS(Proc[[#This Row],[DateOpened]],TODAY()))-1,ABS(NETWORKDAYS(Proc[[#This Row],[DateOpened]],Proc[[#This Row],[DateClosed]]))-1)</f>
        <v>15</v>
      </c>
      <c r="R7017" s="178" t="s">
        <v>489</v>
      </c>
      <c r="S7017" s="183"/>
    </row>
    <row r="7018" spans="1:19" hidden="1">
      <c r="A7018" s="184" t="s">
        <v>9887</v>
      </c>
      <c r="B7018" s="183" t="str">
        <f>IFERROR(VLOOKUP(Proc[[#This Row],[App]],Table2[],3,0),"open")</f>
        <v>ok</v>
      </c>
      <c r="C7018" s="184" t="s">
        <v>369</v>
      </c>
      <c r="D7018" t="s">
        <v>9427</v>
      </c>
      <c r="E7018" t="s">
        <v>9843</v>
      </c>
      <c r="F7018" s="183" t="s">
        <v>9843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9921</v>
      </c>
      <c r="M7018" s="178">
        <v>46065</v>
      </c>
      <c r="N7018" s="178"/>
      <c r="O7018" s="178"/>
      <c r="P7018" s="178" t="str">
        <f ca="1">IF(Proc[[#This Row],[DaysAgeing]]&gt;5,"yep","on track")</f>
        <v>yep</v>
      </c>
      <c r="Q7018" s="3">
        <f ca="1">IF(Proc[[#This Row],[DateClosed]]="",ABS(NETWORKDAYS(Proc[[#This Row],[DateOpened]],TODAY()))-1,ABS(NETWORKDAYS(Proc[[#This Row],[DateOpened]],Proc[[#This Row],[DateClosed]]))-1)</f>
        <v>15</v>
      </c>
      <c r="R7018" s="178" t="s">
        <v>489</v>
      </c>
      <c r="S7018" s="183"/>
    </row>
    <row r="7019" spans="1:19" hidden="1">
      <c r="A7019" s="184" t="s">
        <v>9887</v>
      </c>
      <c r="B7019" s="183" t="str">
        <f>IFERROR(VLOOKUP(Proc[[#This Row],[App]],Table2[],3,0),"open")</f>
        <v>ok</v>
      </c>
      <c r="C7019" s="184" t="s">
        <v>369</v>
      </c>
      <c r="D7019" t="s">
        <v>9428</v>
      </c>
      <c r="E7019" t="s">
        <v>9843</v>
      </c>
      <c r="F7019" s="183" t="s">
        <v>9843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9921</v>
      </c>
      <c r="M7019" s="178">
        <v>46065</v>
      </c>
      <c r="N7019" s="178"/>
      <c r="O7019" s="178"/>
      <c r="P7019" s="178" t="str">
        <f ca="1">IF(Proc[[#This Row],[DaysAgeing]]&gt;5,"yep","on track")</f>
        <v>yep</v>
      </c>
      <c r="Q7019" s="3">
        <f ca="1">IF(Proc[[#This Row],[DateClosed]]="",ABS(NETWORKDAYS(Proc[[#This Row],[DateOpened]],TODAY()))-1,ABS(NETWORKDAYS(Proc[[#This Row],[DateOpened]],Proc[[#This Row],[DateClosed]]))-1)</f>
        <v>15</v>
      </c>
      <c r="R7019" s="178" t="s">
        <v>489</v>
      </c>
      <c r="S7019" s="183"/>
    </row>
    <row r="7020" spans="1:19" hidden="1">
      <c r="A7020" s="184" t="s">
        <v>9887</v>
      </c>
      <c r="B7020" s="183" t="str">
        <f>IFERROR(VLOOKUP(Proc[[#This Row],[App]],Table2[],3,0),"open")</f>
        <v>ok</v>
      </c>
      <c r="C7020" s="185" t="s">
        <v>369</v>
      </c>
      <c r="D7020" t="s">
        <v>9429</v>
      </c>
      <c r="E7020" t="s">
        <v>9845</v>
      </c>
      <c r="F7020" s="186" t="s">
        <v>9845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1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9921</v>
      </c>
      <c r="M7020" s="178">
        <v>46065</v>
      </c>
      <c r="N7020" s="178"/>
      <c r="O7020" s="178"/>
      <c r="P7020" s="178" t="str">
        <f ca="1">IF(Proc[[#This Row],[DaysAgeing]]&gt;5,"yep","on track")</f>
        <v>yep</v>
      </c>
      <c r="Q7020" s="3">
        <f ca="1">IF(Proc[[#This Row],[DateClosed]]="",ABS(NETWORKDAYS(Proc[[#This Row],[DateOpened]],TODAY()))-1,ABS(NETWORKDAYS(Proc[[#This Row],[DateOpened]],Proc[[#This Row],[DateClosed]]))-1)</f>
        <v>15</v>
      </c>
      <c r="R7020" s="178" t="s">
        <v>489</v>
      </c>
      <c r="S7020" s="183"/>
    </row>
    <row r="7021" spans="1:19" hidden="1">
      <c r="A7021" s="184" t="s">
        <v>9887</v>
      </c>
      <c r="B7021" s="183" t="str">
        <f>IFERROR(VLOOKUP(Proc[[#This Row],[App]],Table2[],3,0),"open")</f>
        <v>ok</v>
      </c>
      <c r="C7021" s="185" t="s">
        <v>369</v>
      </c>
      <c r="D7021" t="s">
        <v>9430</v>
      </c>
      <c r="E7021" t="s">
        <v>9843</v>
      </c>
      <c r="F7021" s="186" t="s">
        <v>9843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1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9921</v>
      </c>
      <c r="M7021" s="178">
        <v>46065</v>
      </c>
      <c r="N7021" s="178"/>
      <c r="O7021" s="178"/>
      <c r="P7021" s="178" t="str">
        <f ca="1">IF(Proc[[#This Row],[DaysAgeing]]&gt;5,"yep","on track")</f>
        <v>yep</v>
      </c>
      <c r="Q7021" s="3">
        <f ca="1">IF(Proc[[#This Row],[DateClosed]]="",ABS(NETWORKDAYS(Proc[[#This Row],[DateOpened]],TODAY()))-1,ABS(NETWORKDAYS(Proc[[#This Row],[DateOpened]],Proc[[#This Row],[DateClosed]]))-1)</f>
        <v>15</v>
      </c>
      <c r="R7021" s="178" t="s">
        <v>489</v>
      </c>
      <c r="S7021" s="183"/>
    </row>
    <row r="7022" spans="1:19" hidden="1">
      <c r="A7022" s="184" t="s">
        <v>9887</v>
      </c>
      <c r="B7022" s="183" t="str">
        <f>IFERROR(VLOOKUP(Proc[[#This Row],[App]],Table2[],3,0),"open")</f>
        <v>ok</v>
      </c>
      <c r="C7022" s="185" t="s">
        <v>369</v>
      </c>
      <c r="D7022" t="s">
        <v>9431</v>
      </c>
      <c r="E7022" t="s">
        <v>9843</v>
      </c>
      <c r="F7022" s="186" t="s">
        <v>9843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1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9921</v>
      </c>
      <c r="M7022" s="178">
        <v>46065</v>
      </c>
      <c r="N7022" s="178"/>
      <c r="O7022" s="178"/>
      <c r="P7022" s="178" t="str">
        <f ca="1">IF(Proc[[#This Row],[DaysAgeing]]&gt;5,"yep","on track")</f>
        <v>yep</v>
      </c>
      <c r="Q7022" s="3">
        <f ca="1">IF(Proc[[#This Row],[DateClosed]]="",ABS(NETWORKDAYS(Proc[[#This Row],[DateOpened]],TODAY()))-1,ABS(NETWORKDAYS(Proc[[#This Row],[DateOpened]],Proc[[#This Row],[DateClosed]]))-1)</f>
        <v>15</v>
      </c>
      <c r="R7022" s="178" t="s">
        <v>489</v>
      </c>
      <c r="S7022" s="183"/>
    </row>
    <row r="7023" spans="1:19" hidden="1">
      <c r="A7023" s="184" t="s">
        <v>9887</v>
      </c>
      <c r="B7023" s="183" t="str">
        <f>IFERROR(VLOOKUP(Proc[[#This Row],[App]],Table2[],3,0),"open")</f>
        <v>ok</v>
      </c>
      <c r="C7023" s="185" t="s">
        <v>369</v>
      </c>
      <c r="D7023" t="s">
        <v>9432</v>
      </c>
      <c r="E7023" t="s">
        <v>9843</v>
      </c>
      <c r="F7023" s="186" t="s">
        <v>9843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1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9921</v>
      </c>
      <c r="M7023" s="178">
        <v>46065</v>
      </c>
      <c r="N7023" s="178"/>
      <c r="O7023" s="178"/>
      <c r="P7023" s="178" t="str">
        <f ca="1">IF(Proc[[#This Row],[DaysAgeing]]&gt;5,"yep","on track")</f>
        <v>yep</v>
      </c>
      <c r="Q7023" s="3">
        <f ca="1">IF(Proc[[#This Row],[DateClosed]]="",ABS(NETWORKDAYS(Proc[[#This Row],[DateOpened]],TODAY()))-1,ABS(NETWORKDAYS(Proc[[#This Row],[DateOpened]],Proc[[#This Row],[DateClosed]]))-1)</f>
        <v>15</v>
      </c>
      <c r="R7023" s="178" t="s">
        <v>489</v>
      </c>
      <c r="S7023" s="183"/>
    </row>
    <row r="7024" spans="1:19" hidden="1">
      <c r="A7024" s="184" t="s">
        <v>9887</v>
      </c>
      <c r="B7024" s="183" t="str">
        <f>IFERROR(VLOOKUP(Proc[[#This Row],[App]],Table2[],3,0),"open")</f>
        <v>ok</v>
      </c>
      <c r="C7024" s="184" t="s">
        <v>369</v>
      </c>
      <c r="D7024" t="s">
        <v>9433</v>
      </c>
      <c r="E7024" t="s">
        <v>9843</v>
      </c>
      <c r="F7024" s="183" t="s">
        <v>9843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9921</v>
      </c>
      <c r="M7024" s="178">
        <v>46065</v>
      </c>
      <c r="N7024" s="178"/>
      <c r="O7024" s="178"/>
      <c r="P7024" s="178" t="str">
        <f ca="1">IF(Proc[[#This Row],[DaysAgeing]]&gt;5,"yep","on track")</f>
        <v>yep</v>
      </c>
      <c r="Q7024" s="3">
        <f ca="1">IF(Proc[[#This Row],[DateClosed]]="",ABS(NETWORKDAYS(Proc[[#This Row],[DateOpened]],TODAY()))-1,ABS(NETWORKDAYS(Proc[[#This Row],[DateOpened]],Proc[[#This Row],[DateClosed]]))-1)</f>
        <v>15</v>
      </c>
      <c r="R7024" s="178" t="s">
        <v>489</v>
      </c>
      <c r="S7024" s="183"/>
    </row>
    <row r="7025" spans="1:19" hidden="1">
      <c r="A7025" s="184" t="s">
        <v>9887</v>
      </c>
      <c r="B7025" s="183" t="str">
        <f>IFERROR(VLOOKUP(Proc[[#This Row],[App]],Table2[],3,0),"open")</f>
        <v>ok</v>
      </c>
      <c r="C7025" s="185" t="s">
        <v>369</v>
      </c>
      <c r="D7025" t="s">
        <v>9434</v>
      </c>
      <c r="E7025" t="s">
        <v>9845</v>
      </c>
      <c r="F7025" s="186" t="s">
        <v>9845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1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9921</v>
      </c>
      <c r="M7025" s="178">
        <v>46065</v>
      </c>
      <c r="N7025" s="178"/>
      <c r="O7025" s="178"/>
      <c r="P7025" s="178" t="str">
        <f ca="1">IF(Proc[[#This Row],[DaysAgeing]]&gt;5,"yep","on track")</f>
        <v>yep</v>
      </c>
      <c r="Q7025" s="3">
        <f ca="1">IF(Proc[[#This Row],[DateClosed]]="",ABS(NETWORKDAYS(Proc[[#This Row],[DateOpened]],TODAY()))-1,ABS(NETWORKDAYS(Proc[[#This Row],[DateOpened]],Proc[[#This Row],[DateClosed]]))-1)</f>
        <v>15</v>
      </c>
      <c r="R7025" s="178" t="s">
        <v>489</v>
      </c>
      <c r="S7025" s="183"/>
    </row>
    <row r="7026" spans="1:19" hidden="1">
      <c r="A7026" s="184" t="s">
        <v>9887</v>
      </c>
      <c r="B7026" s="183" t="str">
        <f>IFERROR(VLOOKUP(Proc[[#This Row],[App]],Table2[],3,0),"open")</f>
        <v>ok</v>
      </c>
      <c r="C7026" s="185" t="s">
        <v>369</v>
      </c>
      <c r="D7026" t="s">
        <v>9435</v>
      </c>
      <c r="E7026" t="s">
        <v>9843</v>
      </c>
      <c r="F7026" s="186" t="s">
        <v>9843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1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9921</v>
      </c>
      <c r="M7026" s="178">
        <v>46065</v>
      </c>
      <c r="N7026" s="178"/>
      <c r="O7026" s="178"/>
      <c r="P7026" s="178" t="str">
        <f ca="1">IF(Proc[[#This Row],[DaysAgeing]]&gt;5,"yep","on track")</f>
        <v>yep</v>
      </c>
      <c r="Q7026" s="3">
        <f ca="1">IF(Proc[[#This Row],[DateClosed]]="",ABS(NETWORKDAYS(Proc[[#This Row],[DateOpened]],TODAY()))-1,ABS(NETWORKDAYS(Proc[[#This Row],[DateOpened]],Proc[[#This Row],[DateClosed]]))-1)</f>
        <v>15</v>
      </c>
      <c r="R7026" s="178" t="s">
        <v>489</v>
      </c>
      <c r="S7026" s="183"/>
    </row>
    <row r="7027" spans="1:19" hidden="1">
      <c r="A7027" s="184" t="s">
        <v>9887</v>
      </c>
      <c r="B7027" s="183" t="str">
        <f>IFERROR(VLOOKUP(Proc[[#This Row],[App]],Table2[],3,0),"open")</f>
        <v>ok</v>
      </c>
      <c r="C7027" s="185" t="s">
        <v>369</v>
      </c>
      <c r="D7027" t="s">
        <v>9436</v>
      </c>
      <c r="E7027" t="s">
        <v>9843</v>
      </c>
      <c r="F7027" s="186" t="s">
        <v>9843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1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9921</v>
      </c>
      <c r="M7027" s="178">
        <v>46065</v>
      </c>
      <c r="N7027" s="178"/>
      <c r="O7027" s="178"/>
      <c r="P7027" s="178" t="str">
        <f ca="1">IF(Proc[[#This Row],[DaysAgeing]]&gt;5,"yep","on track")</f>
        <v>yep</v>
      </c>
      <c r="Q7027" s="3">
        <f ca="1">IF(Proc[[#This Row],[DateClosed]]="",ABS(NETWORKDAYS(Proc[[#This Row],[DateOpened]],TODAY()))-1,ABS(NETWORKDAYS(Proc[[#This Row],[DateOpened]],Proc[[#This Row],[DateClosed]]))-1)</f>
        <v>15</v>
      </c>
      <c r="R7027" s="178" t="s">
        <v>489</v>
      </c>
      <c r="S7027" s="183"/>
    </row>
    <row r="7028" spans="1:19" hidden="1">
      <c r="A7028" s="184" t="s">
        <v>9887</v>
      </c>
      <c r="B7028" s="183" t="str">
        <f>IFERROR(VLOOKUP(Proc[[#This Row],[App]],Table2[],3,0),"open")</f>
        <v>ok</v>
      </c>
      <c r="C7028" s="185" t="s">
        <v>369</v>
      </c>
      <c r="D7028" t="s">
        <v>9437</v>
      </c>
      <c r="E7028" t="s">
        <v>9845</v>
      </c>
      <c r="F7028" s="186" t="s">
        <v>9845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1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9921</v>
      </c>
      <c r="M7028" s="178">
        <v>46065</v>
      </c>
      <c r="N7028" s="178"/>
      <c r="O7028" s="178"/>
      <c r="P7028" s="178" t="str">
        <f ca="1">IF(Proc[[#This Row],[DaysAgeing]]&gt;5,"yep","on track")</f>
        <v>yep</v>
      </c>
      <c r="Q7028" s="3">
        <f ca="1">IF(Proc[[#This Row],[DateClosed]]="",ABS(NETWORKDAYS(Proc[[#This Row],[DateOpened]],TODAY()))-1,ABS(NETWORKDAYS(Proc[[#This Row],[DateOpened]],Proc[[#This Row],[DateClosed]]))-1)</f>
        <v>15</v>
      </c>
      <c r="R7028" s="178" t="s">
        <v>489</v>
      </c>
      <c r="S7028" s="183"/>
    </row>
    <row r="7029" spans="1:19" hidden="1">
      <c r="A7029" s="184" t="s">
        <v>9887</v>
      </c>
      <c r="B7029" s="183" t="str">
        <f>IFERROR(VLOOKUP(Proc[[#This Row],[App]],Table2[],3,0),"open")</f>
        <v>ok</v>
      </c>
      <c r="C7029" s="185" t="s">
        <v>369</v>
      </c>
      <c r="D7029" t="s">
        <v>9438</v>
      </c>
      <c r="E7029" t="s">
        <v>9843</v>
      </c>
      <c r="F7029" s="186" t="s">
        <v>9843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1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9921</v>
      </c>
      <c r="M7029" s="178">
        <v>46065</v>
      </c>
      <c r="N7029" s="178"/>
      <c r="O7029" s="178"/>
      <c r="P7029" s="178" t="str">
        <f ca="1">IF(Proc[[#This Row],[DaysAgeing]]&gt;5,"yep","on track")</f>
        <v>yep</v>
      </c>
      <c r="Q7029" s="3">
        <f ca="1">IF(Proc[[#This Row],[DateClosed]]="",ABS(NETWORKDAYS(Proc[[#This Row],[DateOpened]],TODAY()))-1,ABS(NETWORKDAYS(Proc[[#This Row],[DateOpened]],Proc[[#This Row],[DateClosed]]))-1)</f>
        <v>15</v>
      </c>
      <c r="R7029" s="178" t="s">
        <v>489</v>
      </c>
      <c r="S7029" s="183"/>
    </row>
    <row r="7030" spans="1:19" hidden="1">
      <c r="A7030" s="184" t="s">
        <v>9887</v>
      </c>
      <c r="B7030" s="183" t="str">
        <f>IFERROR(VLOOKUP(Proc[[#This Row],[App]],Table2[],3,0),"open")</f>
        <v>ok</v>
      </c>
      <c r="C7030" s="184" t="s">
        <v>369</v>
      </c>
      <c r="D7030" t="s">
        <v>9439</v>
      </c>
      <c r="E7030" t="s">
        <v>9843</v>
      </c>
      <c r="F7030" s="183" t="s">
        <v>9843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9921</v>
      </c>
      <c r="M7030" s="178">
        <v>46065</v>
      </c>
      <c r="N7030" s="178"/>
      <c r="O7030" s="178"/>
      <c r="P7030" s="178" t="str">
        <f ca="1">IF(Proc[[#This Row],[DaysAgeing]]&gt;5,"yep","on track")</f>
        <v>yep</v>
      </c>
      <c r="Q7030" s="3">
        <f ca="1">IF(Proc[[#This Row],[DateClosed]]="",ABS(NETWORKDAYS(Proc[[#This Row],[DateOpened]],TODAY()))-1,ABS(NETWORKDAYS(Proc[[#This Row],[DateOpened]],Proc[[#This Row],[DateClosed]]))-1)</f>
        <v>15</v>
      </c>
      <c r="R7030" s="178" t="s">
        <v>489</v>
      </c>
      <c r="S7030" s="183"/>
    </row>
    <row r="7031" spans="1:19" hidden="1">
      <c r="A7031" s="184" t="s">
        <v>9887</v>
      </c>
      <c r="B7031" s="183" t="str">
        <f>IFERROR(VLOOKUP(Proc[[#This Row],[App]],Table2[],3,0),"open")</f>
        <v>ok</v>
      </c>
      <c r="C7031" s="184" t="s">
        <v>369</v>
      </c>
      <c r="D7031" t="s">
        <v>9440</v>
      </c>
      <c r="E7031" t="s">
        <v>9845</v>
      </c>
      <c r="F7031" s="183" t="s">
        <v>9845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9921</v>
      </c>
      <c r="M7031" s="178">
        <v>46065</v>
      </c>
      <c r="N7031" s="178"/>
      <c r="O7031" s="178"/>
      <c r="P7031" s="178" t="str">
        <f ca="1">IF(Proc[[#This Row],[DaysAgeing]]&gt;5,"yep","on track")</f>
        <v>yep</v>
      </c>
      <c r="Q7031" s="3">
        <f ca="1">IF(Proc[[#This Row],[DateClosed]]="",ABS(NETWORKDAYS(Proc[[#This Row],[DateOpened]],TODAY()))-1,ABS(NETWORKDAYS(Proc[[#This Row],[DateOpened]],Proc[[#This Row],[DateClosed]]))-1)</f>
        <v>15</v>
      </c>
      <c r="R7031" s="178" t="s">
        <v>489</v>
      </c>
      <c r="S7031" s="183"/>
    </row>
    <row r="7032" spans="1:19" hidden="1">
      <c r="A7032" s="184" t="s">
        <v>9887</v>
      </c>
      <c r="B7032" s="183" t="str">
        <f>IFERROR(VLOOKUP(Proc[[#This Row],[App]],Table2[],3,0),"open")</f>
        <v>ok</v>
      </c>
      <c r="C7032" s="184" t="s">
        <v>369</v>
      </c>
      <c r="D7032" t="s">
        <v>9441</v>
      </c>
      <c r="E7032" t="s">
        <v>9843</v>
      </c>
      <c r="F7032" s="183" t="s">
        <v>9843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9921</v>
      </c>
      <c r="M7032" s="178">
        <v>46065</v>
      </c>
      <c r="N7032" s="178"/>
      <c r="O7032" s="178"/>
      <c r="P7032" s="178" t="str">
        <f ca="1">IF(Proc[[#This Row],[DaysAgeing]]&gt;5,"yep","on track")</f>
        <v>yep</v>
      </c>
      <c r="Q7032" s="3">
        <f ca="1">IF(Proc[[#This Row],[DateClosed]]="",ABS(NETWORKDAYS(Proc[[#This Row],[DateOpened]],TODAY()))-1,ABS(NETWORKDAYS(Proc[[#This Row],[DateOpened]],Proc[[#This Row],[DateClosed]]))-1)</f>
        <v>15</v>
      </c>
      <c r="R7032" s="178" t="s">
        <v>489</v>
      </c>
      <c r="S7032" s="183"/>
    </row>
    <row r="7033" spans="1:19" hidden="1">
      <c r="A7033" s="184" t="s">
        <v>9887</v>
      </c>
      <c r="B7033" s="183" t="str">
        <f>IFERROR(VLOOKUP(Proc[[#This Row],[App]],Table2[],3,0),"open")</f>
        <v>ok</v>
      </c>
      <c r="C7033" s="184" t="s">
        <v>369</v>
      </c>
      <c r="D7033" t="s">
        <v>9442</v>
      </c>
      <c r="E7033" t="s">
        <v>9843</v>
      </c>
      <c r="F7033" s="183" t="s">
        <v>9843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9921</v>
      </c>
      <c r="M7033" s="178">
        <v>46065</v>
      </c>
      <c r="N7033" s="178"/>
      <c r="O7033" s="178"/>
      <c r="P7033" s="178" t="str">
        <f ca="1">IF(Proc[[#This Row],[DaysAgeing]]&gt;5,"yep","on track")</f>
        <v>yep</v>
      </c>
      <c r="Q7033" s="3">
        <f ca="1">IF(Proc[[#This Row],[DateClosed]]="",ABS(NETWORKDAYS(Proc[[#This Row],[DateOpened]],TODAY()))-1,ABS(NETWORKDAYS(Proc[[#This Row],[DateOpened]],Proc[[#This Row],[DateClosed]]))-1)</f>
        <v>15</v>
      </c>
      <c r="R7033" s="178" t="s">
        <v>489</v>
      </c>
      <c r="S7033" s="183"/>
    </row>
    <row r="7034" spans="1:19" hidden="1">
      <c r="A7034" s="184" t="s">
        <v>9887</v>
      </c>
      <c r="B7034" s="183" t="str">
        <f>IFERROR(VLOOKUP(Proc[[#This Row],[App]],Table2[],3,0),"open")</f>
        <v>ok</v>
      </c>
      <c r="C7034" s="184" t="s">
        <v>369</v>
      </c>
      <c r="D7034" t="s">
        <v>9443</v>
      </c>
      <c r="E7034" t="s">
        <v>9843</v>
      </c>
      <c r="F7034" s="183" t="s">
        <v>9843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9921</v>
      </c>
      <c r="M7034" s="178">
        <v>46065</v>
      </c>
      <c r="N7034" s="178"/>
      <c r="O7034" s="178"/>
      <c r="P7034" s="178" t="str">
        <f ca="1">IF(Proc[[#This Row],[DaysAgeing]]&gt;5,"yep","on track")</f>
        <v>yep</v>
      </c>
      <c r="Q7034" s="3">
        <f ca="1">IF(Proc[[#This Row],[DateClosed]]="",ABS(NETWORKDAYS(Proc[[#This Row],[DateOpened]],TODAY()))-1,ABS(NETWORKDAYS(Proc[[#This Row],[DateOpened]],Proc[[#This Row],[DateClosed]]))-1)</f>
        <v>15</v>
      </c>
      <c r="R7034" s="178" t="s">
        <v>489</v>
      </c>
      <c r="S7034" s="183"/>
    </row>
    <row r="7035" spans="1:19" hidden="1">
      <c r="A7035" s="184" t="s">
        <v>9887</v>
      </c>
      <c r="B7035" s="183" t="str">
        <f>IFERROR(VLOOKUP(Proc[[#This Row],[App]],Table2[],3,0),"open")</f>
        <v>ok</v>
      </c>
      <c r="C7035" s="184" t="s">
        <v>369</v>
      </c>
      <c r="D7035" t="s">
        <v>9444</v>
      </c>
      <c r="E7035" t="s">
        <v>9843</v>
      </c>
      <c r="F7035" s="183" t="s">
        <v>9843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9921</v>
      </c>
      <c r="M7035" s="178">
        <v>46065</v>
      </c>
      <c r="N7035" s="178"/>
      <c r="O7035" s="178"/>
      <c r="P7035" s="178" t="str">
        <f ca="1">IF(Proc[[#This Row],[DaysAgeing]]&gt;5,"yep","on track")</f>
        <v>yep</v>
      </c>
      <c r="Q7035" s="3">
        <f ca="1">IF(Proc[[#This Row],[DateClosed]]="",ABS(NETWORKDAYS(Proc[[#This Row],[DateOpened]],TODAY()))-1,ABS(NETWORKDAYS(Proc[[#This Row],[DateOpened]],Proc[[#This Row],[DateClosed]]))-1)</f>
        <v>15</v>
      </c>
      <c r="R7035" s="178" t="s">
        <v>489</v>
      </c>
      <c r="S7035" s="183"/>
    </row>
    <row r="7036" spans="1:19" hidden="1">
      <c r="A7036" s="184" t="s">
        <v>9887</v>
      </c>
      <c r="B7036" s="183" t="str">
        <f>IFERROR(VLOOKUP(Proc[[#This Row],[App]],Table2[],3,0),"open")</f>
        <v>ok</v>
      </c>
      <c r="C7036" s="184" t="s">
        <v>369</v>
      </c>
      <c r="D7036" t="s">
        <v>9445</v>
      </c>
      <c r="E7036" t="s">
        <v>9843</v>
      </c>
      <c r="F7036" s="183" t="s">
        <v>9843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9921</v>
      </c>
      <c r="M7036" s="178">
        <v>46065</v>
      </c>
      <c r="N7036" s="178"/>
      <c r="O7036" s="178"/>
      <c r="P7036" s="178" t="str">
        <f ca="1">IF(Proc[[#This Row],[DaysAgeing]]&gt;5,"yep","on track")</f>
        <v>yep</v>
      </c>
      <c r="Q7036" s="3">
        <f ca="1">IF(Proc[[#This Row],[DateClosed]]="",ABS(NETWORKDAYS(Proc[[#This Row],[DateOpened]],TODAY()))-1,ABS(NETWORKDAYS(Proc[[#This Row],[DateOpened]],Proc[[#This Row],[DateClosed]]))-1)</f>
        <v>15</v>
      </c>
      <c r="R7036" s="178" t="s">
        <v>489</v>
      </c>
      <c r="S7036" s="183"/>
    </row>
    <row r="7037" spans="1:19" hidden="1">
      <c r="A7037" s="184" t="s">
        <v>9887</v>
      </c>
      <c r="B7037" s="183" t="str">
        <f>IFERROR(VLOOKUP(Proc[[#This Row],[App]],Table2[],3,0),"open")</f>
        <v>ok</v>
      </c>
      <c r="C7037" s="184" t="s">
        <v>369</v>
      </c>
      <c r="D7037" t="s">
        <v>9446</v>
      </c>
      <c r="E7037" t="s">
        <v>9845</v>
      </c>
      <c r="F7037" s="183" t="s">
        <v>9845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9921</v>
      </c>
      <c r="M7037" s="178">
        <v>46065</v>
      </c>
      <c r="N7037" s="178"/>
      <c r="O7037" s="178"/>
      <c r="P7037" s="178" t="str">
        <f ca="1">IF(Proc[[#This Row],[DaysAgeing]]&gt;5,"yep","on track")</f>
        <v>yep</v>
      </c>
      <c r="Q7037" s="3">
        <f ca="1">IF(Proc[[#This Row],[DateClosed]]="",ABS(NETWORKDAYS(Proc[[#This Row],[DateOpened]],TODAY()))-1,ABS(NETWORKDAYS(Proc[[#This Row],[DateOpened]],Proc[[#This Row],[DateClosed]]))-1)</f>
        <v>15</v>
      </c>
      <c r="R7037" s="178" t="s">
        <v>489</v>
      </c>
      <c r="S7037" s="183"/>
    </row>
    <row r="7038" spans="1:19" hidden="1">
      <c r="A7038" s="184" t="s">
        <v>9887</v>
      </c>
      <c r="B7038" s="183" t="str">
        <f>IFERROR(VLOOKUP(Proc[[#This Row],[App]],Table2[],3,0),"open")</f>
        <v>ok</v>
      </c>
      <c r="C7038" s="184" t="s">
        <v>369</v>
      </c>
      <c r="D7038" t="s">
        <v>9447</v>
      </c>
      <c r="E7038" t="s">
        <v>9845</v>
      </c>
      <c r="F7038" s="183" t="s">
        <v>9845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9921</v>
      </c>
      <c r="M7038" s="178">
        <v>46065</v>
      </c>
      <c r="N7038" s="178"/>
      <c r="O7038" s="178"/>
      <c r="P7038" s="178" t="str">
        <f ca="1">IF(Proc[[#This Row],[DaysAgeing]]&gt;5,"yep","on track")</f>
        <v>yep</v>
      </c>
      <c r="Q7038" s="3">
        <f ca="1">IF(Proc[[#This Row],[DateClosed]]="",ABS(NETWORKDAYS(Proc[[#This Row],[DateOpened]],TODAY()))-1,ABS(NETWORKDAYS(Proc[[#This Row],[DateOpened]],Proc[[#This Row],[DateClosed]]))-1)</f>
        <v>15</v>
      </c>
      <c r="R7038" s="178" t="s">
        <v>489</v>
      </c>
      <c r="S7038" s="183"/>
    </row>
    <row r="7039" spans="1:19" hidden="1">
      <c r="A7039" s="184" t="s">
        <v>9887</v>
      </c>
      <c r="B7039" s="183" t="str">
        <f>IFERROR(VLOOKUP(Proc[[#This Row],[App]],Table2[],3,0),"open")</f>
        <v>ok</v>
      </c>
      <c r="C7039" s="185" t="s">
        <v>369</v>
      </c>
      <c r="D7039" t="s">
        <v>9448</v>
      </c>
      <c r="E7039" t="s">
        <v>9845</v>
      </c>
      <c r="F7039" s="186" t="s">
        <v>9845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1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9921</v>
      </c>
      <c r="M7039" s="178">
        <v>46065</v>
      </c>
      <c r="N7039" s="178"/>
      <c r="O7039" s="178"/>
      <c r="P7039" s="178" t="str">
        <f ca="1">IF(Proc[[#This Row],[DaysAgeing]]&gt;5,"yep","on track")</f>
        <v>yep</v>
      </c>
      <c r="Q7039" s="3">
        <f ca="1">IF(Proc[[#This Row],[DateClosed]]="",ABS(NETWORKDAYS(Proc[[#This Row],[DateOpened]],TODAY()))-1,ABS(NETWORKDAYS(Proc[[#This Row],[DateOpened]],Proc[[#This Row],[DateClosed]]))-1)</f>
        <v>15</v>
      </c>
      <c r="R7039" s="178" t="s">
        <v>489</v>
      </c>
      <c r="S7039" s="183"/>
    </row>
    <row r="7040" spans="1:19" hidden="1">
      <c r="A7040" s="184" t="s">
        <v>9887</v>
      </c>
      <c r="B7040" s="183" t="str">
        <f>IFERROR(VLOOKUP(Proc[[#This Row],[App]],Table2[],3,0),"open")</f>
        <v>ok</v>
      </c>
      <c r="C7040" s="185" t="s">
        <v>369</v>
      </c>
      <c r="D7040" t="s">
        <v>9449</v>
      </c>
      <c r="E7040" t="s">
        <v>9843</v>
      </c>
      <c r="F7040" s="186" t="s">
        <v>9843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1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9921</v>
      </c>
      <c r="M7040" s="178">
        <v>46065</v>
      </c>
      <c r="N7040" s="178"/>
      <c r="O7040" s="178"/>
      <c r="P7040" s="178" t="str">
        <f ca="1">IF(Proc[[#This Row],[DaysAgeing]]&gt;5,"yep","on track")</f>
        <v>yep</v>
      </c>
      <c r="Q7040" s="3">
        <f ca="1">IF(Proc[[#This Row],[DateClosed]]="",ABS(NETWORKDAYS(Proc[[#This Row],[DateOpened]],TODAY()))-1,ABS(NETWORKDAYS(Proc[[#This Row],[DateOpened]],Proc[[#This Row],[DateClosed]]))-1)</f>
        <v>15</v>
      </c>
      <c r="R7040" s="178" t="s">
        <v>489</v>
      </c>
      <c r="S7040" s="183"/>
    </row>
    <row r="7041" spans="1:19" hidden="1">
      <c r="A7041" s="184" t="s">
        <v>9887</v>
      </c>
      <c r="B7041" s="183" t="str">
        <f>IFERROR(VLOOKUP(Proc[[#This Row],[App]],Table2[],3,0),"open")</f>
        <v>ok</v>
      </c>
      <c r="C7041" s="185" t="s">
        <v>369</v>
      </c>
      <c r="D7041" t="s">
        <v>9450</v>
      </c>
      <c r="E7041" t="s">
        <v>9843</v>
      </c>
      <c r="F7041" s="186" t="s">
        <v>9843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1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9921</v>
      </c>
      <c r="M7041" s="178">
        <v>46065</v>
      </c>
      <c r="N7041" s="178"/>
      <c r="O7041" s="178"/>
      <c r="P7041" s="178" t="str">
        <f ca="1">IF(Proc[[#This Row],[DaysAgeing]]&gt;5,"yep","on track")</f>
        <v>yep</v>
      </c>
      <c r="Q7041" s="3">
        <f ca="1">IF(Proc[[#This Row],[DateClosed]]="",ABS(NETWORKDAYS(Proc[[#This Row],[DateOpened]],TODAY()))-1,ABS(NETWORKDAYS(Proc[[#This Row],[DateOpened]],Proc[[#This Row],[DateClosed]]))-1)</f>
        <v>15</v>
      </c>
      <c r="R7041" s="178" t="s">
        <v>489</v>
      </c>
      <c r="S7041" s="183"/>
    </row>
    <row r="7042" spans="1:19" hidden="1">
      <c r="A7042" s="184" t="s">
        <v>9887</v>
      </c>
      <c r="B7042" s="183" t="str">
        <f>IFERROR(VLOOKUP(Proc[[#This Row],[App]],Table2[],3,0),"open")</f>
        <v>ok</v>
      </c>
      <c r="C7042" s="184" t="s">
        <v>369</v>
      </c>
      <c r="D7042" t="s">
        <v>9451</v>
      </c>
      <c r="E7042" t="s">
        <v>9843</v>
      </c>
      <c r="F7042" s="183" t="s">
        <v>9843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9921</v>
      </c>
      <c r="M7042" s="178">
        <v>46065</v>
      </c>
      <c r="N7042" s="178"/>
      <c r="O7042" s="178"/>
      <c r="P7042" s="178" t="str">
        <f ca="1">IF(Proc[[#This Row],[DaysAgeing]]&gt;5,"yep","on track")</f>
        <v>yep</v>
      </c>
      <c r="Q7042" s="3">
        <f ca="1">IF(Proc[[#This Row],[DateClosed]]="",ABS(NETWORKDAYS(Proc[[#This Row],[DateOpened]],TODAY()))-1,ABS(NETWORKDAYS(Proc[[#This Row],[DateOpened]],Proc[[#This Row],[DateClosed]]))-1)</f>
        <v>15</v>
      </c>
      <c r="R7042" s="178" t="s">
        <v>489</v>
      </c>
      <c r="S7042" s="183"/>
    </row>
    <row r="7043" spans="1:19" hidden="1">
      <c r="A7043" s="184" t="s">
        <v>9887</v>
      </c>
      <c r="B7043" s="183" t="str">
        <f>IFERROR(VLOOKUP(Proc[[#This Row],[App]],Table2[],3,0),"open")</f>
        <v>ok</v>
      </c>
      <c r="C7043" s="184" t="s">
        <v>369</v>
      </c>
      <c r="D7043" t="s">
        <v>9452</v>
      </c>
      <c r="E7043" t="s">
        <v>9843</v>
      </c>
      <c r="F7043" s="183" t="s">
        <v>9843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9921</v>
      </c>
      <c r="M7043" s="178">
        <v>46065</v>
      </c>
      <c r="N7043" s="178"/>
      <c r="O7043" s="178"/>
      <c r="P7043" s="178" t="str">
        <f ca="1">IF(Proc[[#This Row],[DaysAgeing]]&gt;5,"yep","on track")</f>
        <v>yep</v>
      </c>
      <c r="Q7043" s="3">
        <f ca="1">IF(Proc[[#This Row],[DateClosed]]="",ABS(NETWORKDAYS(Proc[[#This Row],[DateOpened]],TODAY()))-1,ABS(NETWORKDAYS(Proc[[#This Row],[DateOpened]],Proc[[#This Row],[DateClosed]]))-1)</f>
        <v>15</v>
      </c>
      <c r="R7043" s="178" t="s">
        <v>489</v>
      </c>
      <c r="S7043" s="183"/>
    </row>
    <row r="7044" spans="1:19" hidden="1">
      <c r="A7044" s="184" t="s">
        <v>9887</v>
      </c>
      <c r="B7044" s="183" t="str">
        <f>IFERROR(VLOOKUP(Proc[[#This Row],[App]],Table2[],3,0),"open")</f>
        <v>ok</v>
      </c>
      <c r="C7044" s="184" t="s">
        <v>369</v>
      </c>
      <c r="D7044" t="s">
        <v>9453</v>
      </c>
      <c r="E7044" t="s">
        <v>9845</v>
      </c>
      <c r="F7044" s="183" t="s">
        <v>9845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9921</v>
      </c>
      <c r="M7044" s="178">
        <v>46065</v>
      </c>
      <c r="N7044" s="178"/>
      <c r="O7044" s="178"/>
      <c r="P7044" s="178" t="str">
        <f ca="1">IF(Proc[[#This Row],[DaysAgeing]]&gt;5,"yep","on track")</f>
        <v>yep</v>
      </c>
      <c r="Q7044" s="3">
        <f ca="1">IF(Proc[[#This Row],[DateClosed]]="",ABS(NETWORKDAYS(Proc[[#This Row],[DateOpened]],TODAY()))-1,ABS(NETWORKDAYS(Proc[[#This Row],[DateOpened]],Proc[[#This Row],[DateClosed]]))-1)</f>
        <v>15</v>
      </c>
      <c r="R7044" s="178" t="s">
        <v>489</v>
      </c>
      <c r="S7044" s="183"/>
    </row>
    <row r="7045" spans="1:19" hidden="1">
      <c r="A7045" s="184" t="s">
        <v>9887</v>
      </c>
      <c r="B7045" s="183" t="str">
        <f>IFERROR(VLOOKUP(Proc[[#This Row],[App]],Table2[],3,0),"open")</f>
        <v>ok</v>
      </c>
      <c r="C7045" s="184" t="s">
        <v>369</v>
      </c>
      <c r="D7045" t="s">
        <v>9454</v>
      </c>
      <c r="E7045" t="s">
        <v>9843</v>
      </c>
      <c r="F7045" s="183" t="s">
        <v>9843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9921</v>
      </c>
      <c r="M7045" s="178">
        <v>46065</v>
      </c>
      <c r="N7045" s="178"/>
      <c r="O7045" s="178"/>
      <c r="P7045" s="178" t="str">
        <f ca="1">IF(Proc[[#This Row],[DaysAgeing]]&gt;5,"yep","on track")</f>
        <v>yep</v>
      </c>
      <c r="Q7045" s="3">
        <f ca="1">IF(Proc[[#This Row],[DateClosed]]="",ABS(NETWORKDAYS(Proc[[#This Row],[DateOpened]],TODAY()))-1,ABS(NETWORKDAYS(Proc[[#This Row],[DateOpened]],Proc[[#This Row],[DateClosed]]))-1)</f>
        <v>15</v>
      </c>
      <c r="R7045" s="178" t="s">
        <v>489</v>
      </c>
      <c r="S7045" s="183"/>
    </row>
    <row r="7046" spans="1:19" hidden="1">
      <c r="A7046" s="184" t="s">
        <v>9887</v>
      </c>
      <c r="B7046" s="183" t="str">
        <f>IFERROR(VLOOKUP(Proc[[#This Row],[App]],Table2[],3,0),"open")</f>
        <v>ok</v>
      </c>
      <c r="C7046" s="184" t="s">
        <v>369</v>
      </c>
      <c r="D7046" t="s">
        <v>9455</v>
      </c>
      <c r="E7046" t="s">
        <v>9843</v>
      </c>
      <c r="F7046" s="183" t="s">
        <v>9843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9921</v>
      </c>
      <c r="M7046" s="178">
        <v>46065</v>
      </c>
      <c r="N7046" s="178"/>
      <c r="O7046" s="178"/>
      <c r="P7046" s="178" t="str">
        <f ca="1">IF(Proc[[#This Row],[DaysAgeing]]&gt;5,"yep","on track")</f>
        <v>yep</v>
      </c>
      <c r="Q7046" s="3">
        <f ca="1">IF(Proc[[#This Row],[DateClosed]]="",ABS(NETWORKDAYS(Proc[[#This Row],[DateOpened]],TODAY()))-1,ABS(NETWORKDAYS(Proc[[#This Row],[DateOpened]],Proc[[#This Row],[DateClosed]]))-1)</f>
        <v>15</v>
      </c>
      <c r="R7046" s="178" t="s">
        <v>489</v>
      </c>
      <c r="S7046" s="183"/>
    </row>
    <row r="7047" spans="1:19" hidden="1">
      <c r="A7047" s="184" t="s">
        <v>9887</v>
      </c>
      <c r="B7047" s="183" t="str">
        <f>IFERROR(VLOOKUP(Proc[[#This Row],[App]],Table2[],3,0),"open")</f>
        <v>ok</v>
      </c>
      <c r="C7047" s="184" t="s">
        <v>369</v>
      </c>
      <c r="D7047" t="s">
        <v>9456</v>
      </c>
      <c r="E7047" t="s">
        <v>9843</v>
      </c>
      <c r="F7047" s="183" t="s">
        <v>9843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9921</v>
      </c>
      <c r="M7047" s="178">
        <v>46065</v>
      </c>
      <c r="N7047" s="178"/>
      <c r="O7047" s="178"/>
      <c r="P7047" s="178" t="str">
        <f ca="1">IF(Proc[[#This Row],[DaysAgeing]]&gt;5,"yep","on track")</f>
        <v>yep</v>
      </c>
      <c r="Q7047" s="3">
        <f ca="1">IF(Proc[[#This Row],[DateClosed]]="",ABS(NETWORKDAYS(Proc[[#This Row],[DateOpened]],TODAY()))-1,ABS(NETWORKDAYS(Proc[[#This Row],[DateOpened]],Proc[[#This Row],[DateClosed]]))-1)</f>
        <v>15</v>
      </c>
      <c r="R7047" s="178" t="s">
        <v>489</v>
      </c>
      <c r="S7047" s="183"/>
    </row>
    <row r="7048" spans="1:19" hidden="1">
      <c r="A7048" s="184" t="s">
        <v>9887</v>
      </c>
      <c r="B7048" s="183" t="str">
        <f>IFERROR(VLOOKUP(Proc[[#This Row],[App]],Table2[],3,0),"open")</f>
        <v>ok</v>
      </c>
      <c r="C7048" s="184" t="s">
        <v>369</v>
      </c>
      <c r="D7048" t="s">
        <v>9457</v>
      </c>
      <c r="E7048" t="s">
        <v>9843</v>
      </c>
      <c r="F7048" s="183" t="s">
        <v>9843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9921</v>
      </c>
      <c r="M7048" s="178">
        <v>46065</v>
      </c>
      <c r="N7048" s="178"/>
      <c r="O7048" s="178"/>
      <c r="P7048" s="178" t="str">
        <f ca="1">IF(Proc[[#This Row],[DaysAgeing]]&gt;5,"yep","on track")</f>
        <v>yep</v>
      </c>
      <c r="Q7048" s="3">
        <f ca="1">IF(Proc[[#This Row],[DateClosed]]="",ABS(NETWORKDAYS(Proc[[#This Row],[DateOpened]],TODAY()))-1,ABS(NETWORKDAYS(Proc[[#This Row],[DateOpened]],Proc[[#This Row],[DateClosed]]))-1)</f>
        <v>15</v>
      </c>
      <c r="R7048" s="178" t="s">
        <v>489</v>
      </c>
      <c r="S7048" s="183"/>
    </row>
    <row r="7049" spans="1:19" hidden="1">
      <c r="A7049" s="184" t="s">
        <v>9887</v>
      </c>
      <c r="B7049" s="183" t="str">
        <f>IFERROR(VLOOKUP(Proc[[#This Row],[App]],Table2[],3,0),"open")</f>
        <v>ok</v>
      </c>
      <c r="C7049" s="184" t="s">
        <v>369</v>
      </c>
      <c r="D7049" t="s">
        <v>9458</v>
      </c>
      <c r="E7049" t="s">
        <v>9843</v>
      </c>
      <c r="F7049" s="183" t="s">
        <v>9843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9921</v>
      </c>
      <c r="M7049" s="178">
        <v>46065</v>
      </c>
      <c r="N7049" s="178"/>
      <c r="O7049" s="178"/>
      <c r="P7049" s="178" t="str">
        <f ca="1">IF(Proc[[#This Row],[DaysAgeing]]&gt;5,"yep","on track")</f>
        <v>yep</v>
      </c>
      <c r="Q7049" s="3">
        <f ca="1">IF(Proc[[#This Row],[DateClosed]]="",ABS(NETWORKDAYS(Proc[[#This Row],[DateOpened]],TODAY()))-1,ABS(NETWORKDAYS(Proc[[#This Row],[DateOpened]],Proc[[#This Row],[DateClosed]]))-1)</f>
        <v>15</v>
      </c>
      <c r="R7049" s="178" t="s">
        <v>489</v>
      </c>
      <c r="S7049" s="183"/>
    </row>
    <row r="7050" spans="1:19" hidden="1">
      <c r="A7050" s="184" t="s">
        <v>9887</v>
      </c>
      <c r="B7050" s="183" t="str">
        <f>IFERROR(VLOOKUP(Proc[[#This Row],[App]],Table2[],3,0),"open")</f>
        <v>ok</v>
      </c>
      <c r="C7050" s="184" t="s">
        <v>369</v>
      </c>
      <c r="D7050" t="s">
        <v>9459</v>
      </c>
      <c r="E7050" t="s">
        <v>9845</v>
      </c>
      <c r="F7050" s="183" t="s">
        <v>9845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9921</v>
      </c>
      <c r="M7050" s="178">
        <v>46065</v>
      </c>
      <c r="N7050" s="178"/>
      <c r="O7050" s="178"/>
      <c r="P7050" s="178" t="str">
        <f ca="1">IF(Proc[[#This Row],[DaysAgeing]]&gt;5,"yep","on track")</f>
        <v>yep</v>
      </c>
      <c r="Q7050" s="3">
        <f ca="1">IF(Proc[[#This Row],[DateClosed]]="",ABS(NETWORKDAYS(Proc[[#This Row],[DateOpened]],TODAY()))-1,ABS(NETWORKDAYS(Proc[[#This Row],[DateOpened]],Proc[[#This Row],[DateClosed]]))-1)</f>
        <v>15</v>
      </c>
      <c r="R7050" s="178" t="s">
        <v>489</v>
      </c>
      <c r="S7050" s="183"/>
    </row>
    <row r="7051" spans="1:19" hidden="1">
      <c r="A7051" s="184" t="s">
        <v>9887</v>
      </c>
      <c r="B7051" s="183" t="str">
        <f>IFERROR(VLOOKUP(Proc[[#This Row],[App]],Table2[],3,0),"open")</f>
        <v>ok</v>
      </c>
      <c r="C7051" s="185" t="s">
        <v>369</v>
      </c>
      <c r="D7051" t="s">
        <v>9460</v>
      </c>
      <c r="E7051" t="s">
        <v>9845</v>
      </c>
      <c r="F7051" s="186" t="s">
        <v>9845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1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9921</v>
      </c>
      <c r="M7051" s="178">
        <v>46065</v>
      </c>
      <c r="N7051" s="178"/>
      <c r="O7051" s="178"/>
      <c r="P7051" s="178" t="str">
        <f ca="1">IF(Proc[[#This Row],[DaysAgeing]]&gt;5,"yep","on track")</f>
        <v>yep</v>
      </c>
      <c r="Q7051" s="3">
        <f ca="1">IF(Proc[[#This Row],[DateClosed]]="",ABS(NETWORKDAYS(Proc[[#This Row],[DateOpened]],TODAY()))-1,ABS(NETWORKDAYS(Proc[[#This Row],[DateOpened]],Proc[[#This Row],[DateClosed]]))-1)</f>
        <v>15</v>
      </c>
      <c r="R7051" s="178" t="s">
        <v>489</v>
      </c>
      <c r="S7051" s="183"/>
    </row>
    <row r="7052" spans="1:19" hidden="1">
      <c r="A7052" s="184" t="s">
        <v>9887</v>
      </c>
      <c r="B7052" s="183" t="str">
        <f>IFERROR(VLOOKUP(Proc[[#This Row],[App]],Table2[],3,0),"open")</f>
        <v>ok</v>
      </c>
      <c r="C7052" s="185" t="s">
        <v>369</v>
      </c>
      <c r="D7052" t="s">
        <v>9461</v>
      </c>
      <c r="E7052" t="s">
        <v>9845</v>
      </c>
      <c r="F7052" s="186" t="s">
        <v>9845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1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9921</v>
      </c>
      <c r="M7052" s="178">
        <v>46065</v>
      </c>
      <c r="N7052" s="178"/>
      <c r="O7052" s="178"/>
      <c r="P7052" s="178" t="str">
        <f ca="1">IF(Proc[[#This Row],[DaysAgeing]]&gt;5,"yep","on track")</f>
        <v>yep</v>
      </c>
      <c r="Q7052" s="3">
        <f ca="1">IF(Proc[[#This Row],[DateClosed]]="",ABS(NETWORKDAYS(Proc[[#This Row],[DateOpened]],TODAY()))-1,ABS(NETWORKDAYS(Proc[[#This Row],[DateOpened]],Proc[[#This Row],[DateClosed]]))-1)</f>
        <v>15</v>
      </c>
      <c r="R7052" s="178" t="s">
        <v>489</v>
      </c>
      <c r="S7052" s="183"/>
    </row>
    <row r="7053" spans="1:19" hidden="1">
      <c r="A7053" s="184" t="s">
        <v>9887</v>
      </c>
      <c r="B7053" s="183" t="str">
        <f>IFERROR(VLOOKUP(Proc[[#This Row],[App]],Table2[],3,0),"open")</f>
        <v>ok</v>
      </c>
      <c r="C7053" s="185" t="s">
        <v>369</v>
      </c>
      <c r="D7053" t="s">
        <v>9462</v>
      </c>
      <c r="E7053" t="s">
        <v>9845</v>
      </c>
      <c r="F7053" s="186" t="s">
        <v>9845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1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9921</v>
      </c>
      <c r="M7053" s="178">
        <v>46065</v>
      </c>
      <c r="N7053" s="178"/>
      <c r="O7053" s="178"/>
      <c r="P7053" s="178" t="str">
        <f ca="1">IF(Proc[[#This Row],[DaysAgeing]]&gt;5,"yep","on track")</f>
        <v>yep</v>
      </c>
      <c r="Q7053" s="3">
        <f ca="1">IF(Proc[[#This Row],[DateClosed]]="",ABS(NETWORKDAYS(Proc[[#This Row],[DateOpened]],TODAY()))-1,ABS(NETWORKDAYS(Proc[[#This Row],[DateOpened]],Proc[[#This Row],[DateClosed]]))-1)</f>
        <v>15</v>
      </c>
      <c r="R7053" s="178" t="s">
        <v>489</v>
      </c>
      <c r="S7053" s="183"/>
    </row>
    <row r="7054" spans="1:19" hidden="1">
      <c r="A7054" s="184" t="s">
        <v>9887</v>
      </c>
      <c r="B7054" s="183" t="str">
        <f>IFERROR(VLOOKUP(Proc[[#This Row],[App]],Table2[],3,0),"open")</f>
        <v>ok</v>
      </c>
      <c r="C7054" s="185" t="s">
        <v>369</v>
      </c>
      <c r="D7054" t="s">
        <v>9463</v>
      </c>
      <c r="E7054" t="s">
        <v>9845</v>
      </c>
      <c r="F7054" s="186" t="s">
        <v>9845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1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9921</v>
      </c>
      <c r="M7054" s="178">
        <v>46065</v>
      </c>
      <c r="N7054" s="178"/>
      <c r="O7054" s="178"/>
      <c r="P7054" s="178" t="str">
        <f ca="1">IF(Proc[[#This Row],[DaysAgeing]]&gt;5,"yep","on track")</f>
        <v>yep</v>
      </c>
      <c r="Q7054" s="3">
        <f ca="1">IF(Proc[[#This Row],[DateClosed]]="",ABS(NETWORKDAYS(Proc[[#This Row],[DateOpened]],TODAY()))-1,ABS(NETWORKDAYS(Proc[[#This Row],[DateOpened]],Proc[[#This Row],[DateClosed]]))-1)</f>
        <v>15</v>
      </c>
      <c r="R7054" s="178" t="s">
        <v>489</v>
      </c>
      <c r="S7054" s="183"/>
    </row>
    <row r="7055" spans="1:19" hidden="1">
      <c r="A7055" s="184" t="s">
        <v>9887</v>
      </c>
      <c r="B7055" s="183" t="str">
        <f>IFERROR(VLOOKUP(Proc[[#This Row],[App]],Table2[],3,0),"open")</f>
        <v>ok</v>
      </c>
      <c r="C7055" s="185" t="s">
        <v>369</v>
      </c>
      <c r="D7055" t="s">
        <v>9464</v>
      </c>
      <c r="E7055" t="s">
        <v>9845</v>
      </c>
      <c r="F7055" s="186" t="s">
        <v>9845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1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9921</v>
      </c>
      <c r="M7055" s="178">
        <v>46065</v>
      </c>
      <c r="N7055" s="178"/>
      <c r="O7055" s="178"/>
      <c r="P7055" s="178" t="str">
        <f ca="1">IF(Proc[[#This Row],[DaysAgeing]]&gt;5,"yep","on track")</f>
        <v>yep</v>
      </c>
      <c r="Q7055" s="3">
        <f ca="1">IF(Proc[[#This Row],[DateClosed]]="",ABS(NETWORKDAYS(Proc[[#This Row],[DateOpened]],TODAY()))-1,ABS(NETWORKDAYS(Proc[[#This Row],[DateOpened]],Proc[[#This Row],[DateClosed]]))-1)</f>
        <v>15</v>
      </c>
      <c r="R7055" s="178" t="s">
        <v>489</v>
      </c>
      <c r="S7055" s="183"/>
    </row>
    <row r="7056" spans="1:19" hidden="1">
      <c r="A7056" s="184" t="s">
        <v>9887</v>
      </c>
      <c r="B7056" s="183" t="str">
        <f>IFERROR(VLOOKUP(Proc[[#This Row],[App]],Table2[],3,0),"open")</f>
        <v>ok</v>
      </c>
      <c r="C7056" s="185" t="s">
        <v>369</v>
      </c>
      <c r="D7056" t="s">
        <v>9465</v>
      </c>
      <c r="E7056" t="s">
        <v>9845</v>
      </c>
      <c r="F7056" s="186" t="s">
        <v>9845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1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9921</v>
      </c>
      <c r="M7056" s="178">
        <v>46065</v>
      </c>
      <c r="N7056" s="178"/>
      <c r="O7056" s="178"/>
      <c r="P7056" s="178" t="str">
        <f ca="1">IF(Proc[[#This Row],[DaysAgeing]]&gt;5,"yep","on track")</f>
        <v>yep</v>
      </c>
      <c r="Q7056" s="3">
        <f ca="1">IF(Proc[[#This Row],[DateClosed]]="",ABS(NETWORKDAYS(Proc[[#This Row],[DateOpened]],TODAY()))-1,ABS(NETWORKDAYS(Proc[[#This Row],[DateOpened]],Proc[[#This Row],[DateClosed]]))-1)</f>
        <v>15</v>
      </c>
      <c r="R7056" s="178" t="s">
        <v>489</v>
      </c>
      <c r="S7056" s="183"/>
    </row>
    <row r="7057" spans="1:19" hidden="1">
      <c r="A7057" s="184" t="s">
        <v>9887</v>
      </c>
      <c r="B7057" s="183" t="str">
        <f>IFERROR(VLOOKUP(Proc[[#This Row],[App]],Table2[],3,0),"open")</f>
        <v>ok</v>
      </c>
      <c r="C7057" s="185" t="s">
        <v>369</v>
      </c>
      <c r="D7057" t="s">
        <v>9466</v>
      </c>
      <c r="E7057" t="s">
        <v>9845</v>
      </c>
      <c r="F7057" s="186" t="s">
        <v>9845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1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9921</v>
      </c>
      <c r="M7057" s="178">
        <v>46065</v>
      </c>
      <c r="N7057" s="178"/>
      <c r="O7057" s="178"/>
      <c r="P7057" s="178" t="str">
        <f ca="1">IF(Proc[[#This Row],[DaysAgeing]]&gt;5,"yep","on track")</f>
        <v>yep</v>
      </c>
      <c r="Q7057" s="3">
        <f ca="1">IF(Proc[[#This Row],[DateClosed]]="",ABS(NETWORKDAYS(Proc[[#This Row],[DateOpened]],TODAY()))-1,ABS(NETWORKDAYS(Proc[[#This Row],[DateOpened]],Proc[[#This Row],[DateClosed]]))-1)</f>
        <v>15</v>
      </c>
      <c r="R7057" s="178" t="s">
        <v>489</v>
      </c>
      <c r="S7057" s="183"/>
    </row>
    <row r="7058" spans="1:19" hidden="1">
      <c r="A7058" s="184" t="s">
        <v>9887</v>
      </c>
      <c r="B7058" s="183" t="str">
        <f>IFERROR(VLOOKUP(Proc[[#This Row],[App]],Table2[],3,0),"open")</f>
        <v>ok</v>
      </c>
      <c r="C7058" s="185" t="s">
        <v>369</v>
      </c>
      <c r="D7058" t="s">
        <v>9467</v>
      </c>
      <c r="E7058" t="s">
        <v>9845</v>
      </c>
      <c r="F7058" s="186" t="s">
        <v>9845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1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9921</v>
      </c>
      <c r="M7058" s="178">
        <v>46065</v>
      </c>
      <c r="N7058" s="178"/>
      <c r="O7058" s="178"/>
      <c r="P7058" s="178" t="str">
        <f ca="1">IF(Proc[[#This Row],[DaysAgeing]]&gt;5,"yep","on track")</f>
        <v>yep</v>
      </c>
      <c r="Q7058" s="3">
        <f ca="1">IF(Proc[[#This Row],[DateClosed]]="",ABS(NETWORKDAYS(Proc[[#This Row],[DateOpened]],TODAY()))-1,ABS(NETWORKDAYS(Proc[[#This Row],[DateOpened]],Proc[[#This Row],[DateClosed]]))-1)</f>
        <v>15</v>
      </c>
      <c r="R7058" s="178" t="s">
        <v>489</v>
      </c>
      <c r="S7058" s="183"/>
    </row>
    <row r="7059" spans="1:19" hidden="1">
      <c r="A7059" s="184" t="s">
        <v>9887</v>
      </c>
      <c r="B7059" s="183" t="str">
        <f>IFERROR(VLOOKUP(Proc[[#This Row],[App]],Table2[],3,0),"open")</f>
        <v>ok</v>
      </c>
      <c r="C7059" s="184" t="s">
        <v>369</v>
      </c>
      <c r="D7059" t="s">
        <v>9468</v>
      </c>
      <c r="E7059" t="s">
        <v>9845</v>
      </c>
      <c r="F7059" s="183" t="s">
        <v>9845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9921</v>
      </c>
      <c r="M7059" s="178">
        <v>46065</v>
      </c>
      <c r="N7059" s="178"/>
      <c r="O7059" s="178"/>
      <c r="P7059" s="178" t="str">
        <f ca="1">IF(Proc[[#This Row],[DaysAgeing]]&gt;5,"yep","on track")</f>
        <v>yep</v>
      </c>
      <c r="Q7059" s="3">
        <f ca="1">IF(Proc[[#This Row],[DateClosed]]="",ABS(NETWORKDAYS(Proc[[#This Row],[DateOpened]],TODAY()))-1,ABS(NETWORKDAYS(Proc[[#This Row],[DateOpened]],Proc[[#This Row],[DateClosed]]))-1)</f>
        <v>15</v>
      </c>
      <c r="R7059" s="178" t="s">
        <v>489</v>
      </c>
      <c r="S7059" s="183"/>
    </row>
    <row r="7060" spans="1:19" hidden="1">
      <c r="A7060" s="184" t="s">
        <v>9887</v>
      </c>
      <c r="B7060" s="183" t="str">
        <f>IFERROR(VLOOKUP(Proc[[#This Row],[App]],Table2[],3,0),"open")</f>
        <v>ok</v>
      </c>
      <c r="C7060" s="184" t="s">
        <v>369</v>
      </c>
      <c r="D7060" t="s">
        <v>9469</v>
      </c>
      <c r="E7060" t="s">
        <v>9845</v>
      </c>
      <c r="F7060" s="183" t="s">
        <v>9845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9921</v>
      </c>
      <c r="M7060" s="178">
        <v>46065</v>
      </c>
      <c r="N7060" s="178"/>
      <c r="O7060" s="178"/>
      <c r="P7060" s="178" t="str">
        <f ca="1">IF(Proc[[#This Row],[DaysAgeing]]&gt;5,"yep","on track")</f>
        <v>yep</v>
      </c>
      <c r="Q7060" s="3">
        <f ca="1">IF(Proc[[#This Row],[DateClosed]]="",ABS(NETWORKDAYS(Proc[[#This Row],[DateOpened]],TODAY()))-1,ABS(NETWORKDAYS(Proc[[#This Row],[DateOpened]],Proc[[#This Row],[DateClosed]]))-1)</f>
        <v>15</v>
      </c>
      <c r="R7060" s="178" t="s">
        <v>489</v>
      </c>
      <c r="S7060" s="183"/>
    </row>
    <row r="7061" spans="1:19" hidden="1">
      <c r="A7061" s="184" t="s">
        <v>9887</v>
      </c>
      <c r="B7061" s="183" t="str">
        <f>IFERROR(VLOOKUP(Proc[[#This Row],[App]],Table2[],3,0),"open")</f>
        <v>ok</v>
      </c>
      <c r="C7061" s="184" t="s">
        <v>369</v>
      </c>
      <c r="D7061" t="s">
        <v>9470</v>
      </c>
      <c r="E7061" t="s">
        <v>9845</v>
      </c>
      <c r="F7061" s="183" t="s">
        <v>9845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9921</v>
      </c>
      <c r="M7061" s="178">
        <v>46065</v>
      </c>
      <c r="N7061" s="178"/>
      <c r="O7061" s="178"/>
      <c r="P7061" s="178" t="str">
        <f ca="1">IF(Proc[[#This Row],[DaysAgeing]]&gt;5,"yep","on track")</f>
        <v>yep</v>
      </c>
      <c r="Q7061" s="3">
        <f ca="1">IF(Proc[[#This Row],[DateClosed]]="",ABS(NETWORKDAYS(Proc[[#This Row],[DateOpened]],TODAY()))-1,ABS(NETWORKDAYS(Proc[[#This Row],[DateOpened]],Proc[[#This Row],[DateClosed]]))-1)</f>
        <v>15</v>
      </c>
      <c r="R7061" s="178" t="s">
        <v>489</v>
      </c>
      <c r="S7061" s="183"/>
    </row>
    <row r="7062" spans="1:19" hidden="1">
      <c r="A7062" s="184" t="s">
        <v>9887</v>
      </c>
      <c r="B7062" s="183" t="str">
        <f>IFERROR(VLOOKUP(Proc[[#This Row],[App]],Table2[],3,0),"open")</f>
        <v>ok</v>
      </c>
      <c r="C7062" s="184" t="s">
        <v>369</v>
      </c>
      <c r="D7062" t="s">
        <v>9471</v>
      </c>
      <c r="E7062" t="s">
        <v>9845</v>
      </c>
      <c r="F7062" s="183" t="s">
        <v>9845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9921</v>
      </c>
      <c r="M7062" s="178">
        <v>46065</v>
      </c>
      <c r="N7062" s="178"/>
      <c r="O7062" s="178"/>
      <c r="P7062" s="178" t="str">
        <f ca="1">IF(Proc[[#This Row],[DaysAgeing]]&gt;5,"yep","on track")</f>
        <v>yep</v>
      </c>
      <c r="Q7062" s="3">
        <f ca="1">IF(Proc[[#This Row],[DateClosed]]="",ABS(NETWORKDAYS(Proc[[#This Row],[DateOpened]],TODAY()))-1,ABS(NETWORKDAYS(Proc[[#This Row],[DateOpened]],Proc[[#This Row],[DateClosed]]))-1)</f>
        <v>15</v>
      </c>
      <c r="R7062" s="178" t="s">
        <v>489</v>
      </c>
      <c r="S7062" s="183"/>
    </row>
    <row r="7063" spans="1:19" hidden="1">
      <c r="A7063" s="184" t="s">
        <v>9887</v>
      </c>
      <c r="B7063" s="183" t="str">
        <f>IFERROR(VLOOKUP(Proc[[#This Row],[App]],Table2[],3,0),"open")</f>
        <v>ok</v>
      </c>
      <c r="C7063" s="184" t="s">
        <v>369</v>
      </c>
      <c r="D7063" t="s">
        <v>9472</v>
      </c>
      <c r="E7063" t="s">
        <v>9845</v>
      </c>
      <c r="F7063" s="183" t="s">
        <v>9845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9921</v>
      </c>
      <c r="M7063" s="178">
        <v>46065</v>
      </c>
      <c r="N7063" s="178"/>
      <c r="O7063" s="178"/>
      <c r="P7063" s="178" t="str">
        <f ca="1">IF(Proc[[#This Row],[DaysAgeing]]&gt;5,"yep","on track")</f>
        <v>yep</v>
      </c>
      <c r="Q7063" s="3">
        <f ca="1">IF(Proc[[#This Row],[DateClosed]]="",ABS(NETWORKDAYS(Proc[[#This Row],[DateOpened]],TODAY()))-1,ABS(NETWORKDAYS(Proc[[#This Row],[DateOpened]],Proc[[#This Row],[DateClosed]]))-1)</f>
        <v>15</v>
      </c>
      <c r="R7063" s="178" t="s">
        <v>489</v>
      </c>
      <c r="S7063" s="183"/>
    </row>
    <row r="7064" spans="1:19" hidden="1">
      <c r="A7064" s="184" t="s">
        <v>9887</v>
      </c>
      <c r="B7064" s="183" t="str">
        <f>IFERROR(VLOOKUP(Proc[[#This Row],[App]],Table2[],3,0),"open")</f>
        <v>ok</v>
      </c>
      <c r="C7064" s="184" t="s">
        <v>369</v>
      </c>
      <c r="D7064" t="s">
        <v>9473</v>
      </c>
      <c r="E7064" t="s">
        <v>9845</v>
      </c>
      <c r="F7064" s="183" t="s">
        <v>9845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9921</v>
      </c>
      <c r="M7064" s="178">
        <v>46065</v>
      </c>
      <c r="N7064" s="178"/>
      <c r="O7064" s="178"/>
      <c r="P7064" s="178" t="str">
        <f ca="1">IF(Proc[[#This Row],[DaysAgeing]]&gt;5,"yep","on track")</f>
        <v>yep</v>
      </c>
      <c r="Q7064" s="3">
        <f ca="1">IF(Proc[[#This Row],[DateClosed]]="",ABS(NETWORKDAYS(Proc[[#This Row],[DateOpened]],TODAY()))-1,ABS(NETWORKDAYS(Proc[[#This Row],[DateOpened]],Proc[[#This Row],[DateClosed]]))-1)</f>
        <v>15</v>
      </c>
      <c r="R7064" s="178" t="s">
        <v>489</v>
      </c>
      <c r="S7064" s="183"/>
    </row>
    <row r="7065" spans="1:19" hidden="1">
      <c r="A7065" s="184" t="s">
        <v>9887</v>
      </c>
      <c r="B7065" s="183" t="str">
        <f>IFERROR(VLOOKUP(Proc[[#This Row],[App]],Table2[],3,0),"open")</f>
        <v>ok</v>
      </c>
      <c r="C7065" s="184" t="s">
        <v>369</v>
      </c>
      <c r="D7065" t="s">
        <v>9474</v>
      </c>
      <c r="E7065" t="s">
        <v>9845</v>
      </c>
      <c r="F7065" s="183" t="s">
        <v>9845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9921</v>
      </c>
      <c r="M7065" s="178">
        <v>46065</v>
      </c>
      <c r="N7065" s="178"/>
      <c r="O7065" s="178"/>
      <c r="P7065" s="178" t="str">
        <f ca="1">IF(Proc[[#This Row],[DaysAgeing]]&gt;5,"yep","on track")</f>
        <v>yep</v>
      </c>
      <c r="Q7065" s="3">
        <f ca="1">IF(Proc[[#This Row],[DateClosed]]="",ABS(NETWORKDAYS(Proc[[#This Row],[DateOpened]],TODAY()))-1,ABS(NETWORKDAYS(Proc[[#This Row],[DateOpened]],Proc[[#This Row],[DateClosed]]))-1)</f>
        <v>15</v>
      </c>
      <c r="R7065" s="178" t="s">
        <v>489</v>
      </c>
      <c r="S7065" s="183"/>
    </row>
    <row r="7066" spans="1:19" hidden="1">
      <c r="A7066" s="184" t="s">
        <v>9887</v>
      </c>
      <c r="B7066" s="183" t="str">
        <f>IFERROR(VLOOKUP(Proc[[#This Row],[App]],Table2[],3,0),"open")</f>
        <v>ok</v>
      </c>
      <c r="C7066" s="184" t="s">
        <v>369</v>
      </c>
      <c r="D7066" t="s">
        <v>9475</v>
      </c>
      <c r="E7066" t="s">
        <v>9843</v>
      </c>
      <c r="F7066" s="183" t="s">
        <v>9843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9921</v>
      </c>
      <c r="M7066" s="178">
        <v>46065</v>
      </c>
      <c r="N7066" s="178"/>
      <c r="O7066" s="178"/>
      <c r="P7066" s="178" t="str">
        <f ca="1">IF(Proc[[#This Row],[DaysAgeing]]&gt;5,"yep","on track")</f>
        <v>yep</v>
      </c>
      <c r="Q7066" s="3">
        <f ca="1">IF(Proc[[#This Row],[DateClosed]]="",ABS(NETWORKDAYS(Proc[[#This Row],[DateOpened]],TODAY()))-1,ABS(NETWORKDAYS(Proc[[#This Row],[DateOpened]],Proc[[#This Row],[DateClosed]]))-1)</f>
        <v>15</v>
      </c>
      <c r="R7066" s="178" t="s">
        <v>489</v>
      </c>
      <c r="S7066" s="183"/>
    </row>
    <row r="7067" spans="1:19" hidden="1">
      <c r="A7067" s="184" t="s">
        <v>9887</v>
      </c>
      <c r="B7067" s="183" t="str">
        <f>IFERROR(VLOOKUP(Proc[[#This Row],[App]],Table2[],3,0),"open")</f>
        <v>ok</v>
      </c>
      <c r="C7067" s="185" t="s">
        <v>369</v>
      </c>
      <c r="D7067" t="s">
        <v>9476</v>
      </c>
      <c r="E7067" t="s">
        <v>9843</v>
      </c>
      <c r="F7067" s="186" t="s">
        <v>9843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1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9921</v>
      </c>
      <c r="M7067" s="178">
        <v>46065</v>
      </c>
      <c r="N7067" s="178"/>
      <c r="O7067" s="178"/>
      <c r="P7067" s="178" t="str">
        <f ca="1">IF(Proc[[#This Row],[DaysAgeing]]&gt;5,"yep","on track")</f>
        <v>yep</v>
      </c>
      <c r="Q7067" s="3">
        <f ca="1">IF(Proc[[#This Row],[DateClosed]]="",ABS(NETWORKDAYS(Proc[[#This Row],[DateOpened]],TODAY()))-1,ABS(NETWORKDAYS(Proc[[#This Row],[DateOpened]],Proc[[#This Row],[DateClosed]]))-1)</f>
        <v>15</v>
      </c>
      <c r="R7067" s="178" t="s">
        <v>489</v>
      </c>
      <c r="S7067" s="183"/>
    </row>
    <row r="7068" spans="1:19" hidden="1">
      <c r="A7068" s="184" t="s">
        <v>9887</v>
      </c>
      <c r="B7068" s="183" t="str">
        <f>IFERROR(VLOOKUP(Proc[[#This Row],[App]],Table2[],3,0),"open")</f>
        <v>ok</v>
      </c>
      <c r="C7068" s="185" t="s">
        <v>369</v>
      </c>
      <c r="D7068" t="s">
        <v>9477</v>
      </c>
      <c r="E7068" t="s">
        <v>9843</v>
      </c>
      <c r="F7068" s="186" t="s">
        <v>9843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1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9921</v>
      </c>
      <c r="M7068" s="178">
        <v>46065</v>
      </c>
      <c r="N7068" s="178"/>
      <c r="O7068" s="178"/>
      <c r="P7068" s="178" t="str">
        <f ca="1">IF(Proc[[#This Row],[DaysAgeing]]&gt;5,"yep","on track")</f>
        <v>yep</v>
      </c>
      <c r="Q7068" s="3">
        <f ca="1">IF(Proc[[#This Row],[DateClosed]]="",ABS(NETWORKDAYS(Proc[[#This Row],[DateOpened]],TODAY()))-1,ABS(NETWORKDAYS(Proc[[#This Row],[DateOpened]],Proc[[#This Row],[DateClosed]]))-1)</f>
        <v>15</v>
      </c>
      <c r="R7068" s="178" t="s">
        <v>489</v>
      </c>
      <c r="S7068" s="183"/>
    </row>
    <row r="7069" spans="1:19" hidden="1">
      <c r="A7069" s="184" t="s">
        <v>9887</v>
      </c>
      <c r="B7069" s="183" t="str">
        <f>IFERROR(VLOOKUP(Proc[[#This Row],[App]],Table2[],3,0),"open")</f>
        <v>ok</v>
      </c>
      <c r="C7069" s="184" t="s">
        <v>369</v>
      </c>
      <c r="D7069" t="s">
        <v>9478</v>
      </c>
      <c r="E7069" t="s">
        <v>9843</v>
      </c>
      <c r="F7069" s="183" t="s">
        <v>9843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9921</v>
      </c>
      <c r="M7069" s="178">
        <v>46065</v>
      </c>
      <c r="N7069" s="178"/>
      <c r="O7069" s="178"/>
      <c r="P7069" s="178" t="str">
        <f ca="1">IF(Proc[[#This Row],[DaysAgeing]]&gt;5,"yep","on track")</f>
        <v>yep</v>
      </c>
      <c r="Q7069" s="3">
        <f ca="1">IF(Proc[[#This Row],[DateClosed]]="",ABS(NETWORKDAYS(Proc[[#This Row],[DateOpened]],TODAY()))-1,ABS(NETWORKDAYS(Proc[[#This Row],[DateOpened]],Proc[[#This Row],[DateClosed]]))-1)</f>
        <v>15</v>
      </c>
      <c r="R7069" s="178" t="s">
        <v>489</v>
      </c>
      <c r="S7069" s="183"/>
    </row>
    <row r="7070" spans="1:19" hidden="1">
      <c r="A7070" s="184" t="s">
        <v>9887</v>
      </c>
      <c r="B7070" s="183" t="str">
        <f>IFERROR(VLOOKUP(Proc[[#This Row],[App]],Table2[],3,0),"open")</f>
        <v>ok</v>
      </c>
      <c r="C7070" s="184" t="s">
        <v>369</v>
      </c>
      <c r="D7070" t="s">
        <v>9479</v>
      </c>
      <c r="E7070" t="s">
        <v>9843</v>
      </c>
      <c r="F7070" s="183" t="s">
        <v>9843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9921</v>
      </c>
      <c r="M7070" s="178">
        <v>46065</v>
      </c>
      <c r="N7070" s="178"/>
      <c r="O7070" s="178"/>
      <c r="P7070" s="178" t="str">
        <f ca="1">IF(Proc[[#This Row],[DaysAgeing]]&gt;5,"yep","on track")</f>
        <v>yep</v>
      </c>
      <c r="Q7070" s="3">
        <f ca="1">IF(Proc[[#This Row],[DateClosed]]="",ABS(NETWORKDAYS(Proc[[#This Row],[DateOpened]],TODAY()))-1,ABS(NETWORKDAYS(Proc[[#This Row],[DateOpened]],Proc[[#This Row],[DateClosed]]))-1)</f>
        <v>15</v>
      </c>
      <c r="R7070" s="178" t="s">
        <v>489</v>
      </c>
      <c r="S7070" s="183"/>
    </row>
    <row r="7071" spans="1:19" hidden="1">
      <c r="A7071" s="184" t="s">
        <v>9887</v>
      </c>
      <c r="B7071" s="183" t="str">
        <f>IFERROR(VLOOKUP(Proc[[#This Row],[App]],Table2[],3,0),"open")</f>
        <v>ok</v>
      </c>
      <c r="C7071" s="185" t="s">
        <v>369</v>
      </c>
      <c r="D7071" t="s">
        <v>9480</v>
      </c>
      <c r="E7071" t="s">
        <v>9843</v>
      </c>
      <c r="F7071" s="186" t="s">
        <v>9843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1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9921</v>
      </c>
      <c r="M7071" s="178">
        <v>46065</v>
      </c>
      <c r="N7071" s="178"/>
      <c r="O7071" s="178"/>
      <c r="P7071" s="178" t="str">
        <f ca="1">IF(Proc[[#This Row],[DaysAgeing]]&gt;5,"yep","on track")</f>
        <v>yep</v>
      </c>
      <c r="Q7071" s="3">
        <f ca="1">IF(Proc[[#This Row],[DateClosed]]="",ABS(NETWORKDAYS(Proc[[#This Row],[DateOpened]],TODAY()))-1,ABS(NETWORKDAYS(Proc[[#This Row],[DateOpened]],Proc[[#This Row],[DateClosed]]))-1)</f>
        <v>15</v>
      </c>
      <c r="R7071" s="178" t="s">
        <v>489</v>
      </c>
      <c r="S7071" s="183"/>
    </row>
    <row r="7072" spans="1:19" hidden="1">
      <c r="A7072" s="184" t="s">
        <v>9887</v>
      </c>
      <c r="B7072" s="183" t="str">
        <f>IFERROR(VLOOKUP(Proc[[#This Row],[App]],Table2[],3,0),"open")</f>
        <v>ok</v>
      </c>
      <c r="C7072" s="185" t="s">
        <v>369</v>
      </c>
      <c r="D7072" t="s">
        <v>9481</v>
      </c>
      <c r="E7072" t="s">
        <v>9845</v>
      </c>
      <c r="F7072" s="186" t="s">
        <v>9845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1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9921</v>
      </c>
      <c r="M7072" s="178">
        <v>46065</v>
      </c>
      <c r="N7072" s="178"/>
      <c r="O7072" s="178"/>
      <c r="P7072" s="178" t="str">
        <f ca="1">IF(Proc[[#This Row],[DaysAgeing]]&gt;5,"yep","on track")</f>
        <v>yep</v>
      </c>
      <c r="Q7072" s="3">
        <f ca="1">IF(Proc[[#This Row],[DateClosed]]="",ABS(NETWORKDAYS(Proc[[#This Row],[DateOpened]],TODAY()))-1,ABS(NETWORKDAYS(Proc[[#This Row],[DateOpened]],Proc[[#This Row],[DateClosed]]))-1)</f>
        <v>15</v>
      </c>
      <c r="R7072" s="178" t="s">
        <v>489</v>
      </c>
      <c r="S7072" s="183"/>
    </row>
    <row r="7073" spans="1:19" hidden="1">
      <c r="A7073" s="184" t="s">
        <v>9887</v>
      </c>
      <c r="B7073" s="183" t="str">
        <f>IFERROR(VLOOKUP(Proc[[#This Row],[App]],Table2[],3,0),"open")</f>
        <v>ok</v>
      </c>
      <c r="C7073" s="184" t="s">
        <v>369</v>
      </c>
      <c r="D7073" t="s">
        <v>9482</v>
      </c>
      <c r="E7073" t="s">
        <v>9843</v>
      </c>
      <c r="F7073" s="183" t="s">
        <v>9843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9921</v>
      </c>
      <c r="M7073" s="178">
        <v>46065</v>
      </c>
      <c r="N7073" s="178"/>
      <c r="O7073" s="178"/>
      <c r="P7073" s="178" t="str">
        <f ca="1">IF(Proc[[#This Row],[DaysAgeing]]&gt;5,"yep","on track")</f>
        <v>yep</v>
      </c>
      <c r="Q7073" s="3">
        <f ca="1">IF(Proc[[#This Row],[DateClosed]]="",ABS(NETWORKDAYS(Proc[[#This Row],[DateOpened]],TODAY()))-1,ABS(NETWORKDAYS(Proc[[#This Row],[DateOpened]],Proc[[#This Row],[DateClosed]]))-1)</f>
        <v>15</v>
      </c>
      <c r="R7073" s="178" t="s">
        <v>489</v>
      </c>
      <c r="S7073" s="183"/>
    </row>
    <row r="7074" spans="1:19" hidden="1">
      <c r="A7074" s="184" t="s">
        <v>9887</v>
      </c>
      <c r="B7074" s="183" t="str">
        <f>IFERROR(VLOOKUP(Proc[[#This Row],[App]],Table2[],3,0),"open")</f>
        <v>ok</v>
      </c>
      <c r="C7074" s="184" t="s">
        <v>369</v>
      </c>
      <c r="D7074" t="s">
        <v>9483</v>
      </c>
      <c r="E7074" t="s">
        <v>9845</v>
      </c>
      <c r="F7074" s="183" t="s">
        <v>9845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9921</v>
      </c>
      <c r="M7074" s="178">
        <v>46065</v>
      </c>
      <c r="N7074" s="178"/>
      <c r="O7074" s="178"/>
      <c r="P7074" s="178" t="str">
        <f ca="1">IF(Proc[[#This Row],[DaysAgeing]]&gt;5,"yep","on track")</f>
        <v>yep</v>
      </c>
      <c r="Q7074" s="3">
        <f ca="1">IF(Proc[[#This Row],[DateClosed]]="",ABS(NETWORKDAYS(Proc[[#This Row],[DateOpened]],TODAY()))-1,ABS(NETWORKDAYS(Proc[[#This Row],[DateOpened]],Proc[[#This Row],[DateClosed]]))-1)</f>
        <v>15</v>
      </c>
      <c r="R7074" s="178" t="s">
        <v>489</v>
      </c>
      <c r="S7074" s="183"/>
    </row>
    <row r="7075" spans="1:19" hidden="1">
      <c r="A7075" s="184" t="s">
        <v>9887</v>
      </c>
      <c r="B7075" s="183" t="str">
        <f>IFERROR(VLOOKUP(Proc[[#This Row],[App]],Table2[],3,0),"open")</f>
        <v>ok</v>
      </c>
      <c r="C7075" s="184" t="s">
        <v>369</v>
      </c>
      <c r="D7075" t="s">
        <v>9484</v>
      </c>
      <c r="E7075" t="s">
        <v>9845</v>
      </c>
      <c r="F7075" s="183" t="s">
        <v>9845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9921</v>
      </c>
      <c r="M7075" s="178">
        <v>46065</v>
      </c>
      <c r="N7075" s="178"/>
      <c r="O7075" s="178"/>
      <c r="P7075" s="178" t="str">
        <f ca="1">IF(Proc[[#This Row],[DaysAgeing]]&gt;5,"yep","on track")</f>
        <v>yep</v>
      </c>
      <c r="Q7075" s="3">
        <f ca="1">IF(Proc[[#This Row],[DateClosed]]="",ABS(NETWORKDAYS(Proc[[#This Row],[DateOpened]],TODAY()))-1,ABS(NETWORKDAYS(Proc[[#This Row],[DateOpened]],Proc[[#This Row],[DateClosed]]))-1)</f>
        <v>15</v>
      </c>
      <c r="R7075" s="178" t="s">
        <v>489</v>
      </c>
      <c r="S7075" s="183"/>
    </row>
    <row r="7076" spans="1:19" hidden="1">
      <c r="A7076" s="184" t="s">
        <v>9887</v>
      </c>
      <c r="B7076" s="183" t="str">
        <f>IFERROR(VLOOKUP(Proc[[#This Row],[App]],Table2[],3,0),"open")</f>
        <v>ok</v>
      </c>
      <c r="C7076" s="184" t="s">
        <v>369</v>
      </c>
      <c r="D7076" t="s">
        <v>9485</v>
      </c>
      <c r="E7076" t="s">
        <v>9845</v>
      </c>
      <c r="F7076" s="183" t="s">
        <v>9845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9921</v>
      </c>
      <c r="M7076" s="178">
        <v>46065</v>
      </c>
      <c r="N7076" s="178"/>
      <c r="O7076" s="178"/>
      <c r="P7076" s="178" t="str">
        <f ca="1">IF(Proc[[#This Row],[DaysAgeing]]&gt;5,"yep","on track")</f>
        <v>yep</v>
      </c>
      <c r="Q7076" s="3">
        <f ca="1">IF(Proc[[#This Row],[DateClosed]]="",ABS(NETWORKDAYS(Proc[[#This Row],[DateOpened]],TODAY()))-1,ABS(NETWORKDAYS(Proc[[#This Row],[DateOpened]],Proc[[#This Row],[DateClosed]]))-1)</f>
        <v>15</v>
      </c>
      <c r="R7076" s="178" t="s">
        <v>489</v>
      </c>
      <c r="S7076" s="183"/>
    </row>
    <row r="7077" spans="1:19" hidden="1">
      <c r="A7077" s="184" t="s">
        <v>9887</v>
      </c>
      <c r="B7077" s="183" t="str">
        <f>IFERROR(VLOOKUP(Proc[[#This Row],[App]],Table2[],3,0),"open")</f>
        <v>ok</v>
      </c>
      <c r="C7077" s="184" t="s">
        <v>369</v>
      </c>
      <c r="D7077" t="s">
        <v>9486</v>
      </c>
      <c r="E7077" t="s">
        <v>9845</v>
      </c>
      <c r="F7077" s="183" t="s">
        <v>9845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9921</v>
      </c>
      <c r="M7077" s="178">
        <v>46065</v>
      </c>
      <c r="N7077" s="178"/>
      <c r="O7077" s="178"/>
      <c r="P7077" s="178" t="str">
        <f ca="1">IF(Proc[[#This Row],[DaysAgeing]]&gt;5,"yep","on track")</f>
        <v>yep</v>
      </c>
      <c r="Q7077" s="3">
        <f ca="1">IF(Proc[[#This Row],[DateClosed]]="",ABS(NETWORKDAYS(Proc[[#This Row],[DateOpened]],TODAY()))-1,ABS(NETWORKDAYS(Proc[[#This Row],[DateOpened]],Proc[[#This Row],[DateClosed]]))-1)</f>
        <v>15</v>
      </c>
      <c r="R7077" s="178" t="s">
        <v>489</v>
      </c>
      <c r="S7077" s="183"/>
    </row>
    <row r="7078" spans="1:19" hidden="1">
      <c r="A7078" s="184" t="s">
        <v>9887</v>
      </c>
      <c r="B7078" s="183" t="str">
        <f>IFERROR(VLOOKUP(Proc[[#This Row],[App]],Table2[],3,0),"open")</f>
        <v>ok</v>
      </c>
      <c r="C7078" s="184" t="s">
        <v>369</v>
      </c>
      <c r="D7078" t="s">
        <v>9487</v>
      </c>
      <c r="E7078" t="s">
        <v>9845</v>
      </c>
      <c r="F7078" s="183" t="s">
        <v>9845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9921</v>
      </c>
      <c r="M7078" s="178">
        <v>46065</v>
      </c>
      <c r="N7078" s="178"/>
      <c r="O7078" s="178"/>
      <c r="P7078" s="178" t="str">
        <f ca="1">IF(Proc[[#This Row],[DaysAgeing]]&gt;5,"yep","on track")</f>
        <v>yep</v>
      </c>
      <c r="Q7078" s="3">
        <f ca="1">IF(Proc[[#This Row],[DateClosed]]="",ABS(NETWORKDAYS(Proc[[#This Row],[DateOpened]],TODAY()))-1,ABS(NETWORKDAYS(Proc[[#This Row],[DateOpened]],Proc[[#This Row],[DateClosed]]))-1)</f>
        <v>15</v>
      </c>
      <c r="R7078" s="178" t="s">
        <v>489</v>
      </c>
      <c r="S7078" s="183"/>
    </row>
    <row r="7079" spans="1:19" hidden="1">
      <c r="A7079" s="184" t="s">
        <v>9887</v>
      </c>
      <c r="B7079" s="183" t="str">
        <f>IFERROR(VLOOKUP(Proc[[#This Row],[App]],Table2[],3,0),"open")</f>
        <v>ok</v>
      </c>
      <c r="C7079" s="184" t="s">
        <v>369</v>
      </c>
      <c r="D7079" t="s">
        <v>9488</v>
      </c>
      <c r="E7079" t="s">
        <v>9845</v>
      </c>
      <c r="F7079" s="183" t="s">
        <v>9845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9921</v>
      </c>
      <c r="M7079" s="178">
        <v>46065</v>
      </c>
      <c r="N7079" s="178"/>
      <c r="O7079" s="178"/>
      <c r="P7079" s="178" t="str">
        <f ca="1">IF(Proc[[#This Row],[DaysAgeing]]&gt;5,"yep","on track")</f>
        <v>yep</v>
      </c>
      <c r="Q7079" s="3">
        <f ca="1">IF(Proc[[#This Row],[DateClosed]]="",ABS(NETWORKDAYS(Proc[[#This Row],[DateOpened]],TODAY()))-1,ABS(NETWORKDAYS(Proc[[#This Row],[DateOpened]],Proc[[#This Row],[DateClosed]]))-1)</f>
        <v>15</v>
      </c>
      <c r="R7079" s="178" t="s">
        <v>489</v>
      </c>
      <c r="S7079" s="183"/>
    </row>
    <row r="7080" spans="1:19" hidden="1">
      <c r="A7080" s="184" t="s">
        <v>9887</v>
      </c>
      <c r="B7080" s="183" t="str">
        <f>IFERROR(VLOOKUP(Proc[[#This Row],[App]],Table2[],3,0),"open")</f>
        <v>ok</v>
      </c>
      <c r="C7080" s="184" t="s">
        <v>369</v>
      </c>
      <c r="D7080" t="s">
        <v>9489</v>
      </c>
      <c r="E7080" t="s">
        <v>9845</v>
      </c>
      <c r="F7080" s="183" t="s">
        <v>9845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9921</v>
      </c>
      <c r="M7080" s="178">
        <v>46065</v>
      </c>
      <c r="N7080" s="178"/>
      <c r="O7080" s="178"/>
      <c r="P7080" s="178" t="str">
        <f ca="1">IF(Proc[[#This Row],[DaysAgeing]]&gt;5,"yep","on track")</f>
        <v>yep</v>
      </c>
      <c r="Q7080" s="3">
        <f ca="1">IF(Proc[[#This Row],[DateClosed]]="",ABS(NETWORKDAYS(Proc[[#This Row],[DateOpened]],TODAY()))-1,ABS(NETWORKDAYS(Proc[[#This Row],[DateOpened]],Proc[[#This Row],[DateClosed]]))-1)</f>
        <v>15</v>
      </c>
      <c r="R7080" s="178" t="s">
        <v>489</v>
      </c>
      <c r="S7080" s="183"/>
    </row>
    <row r="7081" spans="1:19" hidden="1">
      <c r="A7081" s="184" t="s">
        <v>9887</v>
      </c>
      <c r="B7081" s="183" t="str">
        <f>IFERROR(VLOOKUP(Proc[[#This Row],[App]],Table2[],3,0),"open")</f>
        <v>ok</v>
      </c>
      <c r="C7081" s="184" t="s">
        <v>369</v>
      </c>
      <c r="D7081" t="s">
        <v>9490</v>
      </c>
      <c r="E7081" t="s">
        <v>9845</v>
      </c>
      <c r="F7081" s="183" t="s">
        <v>9845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9921</v>
      </c>
      <c r="M7081" s="178">
        <v>46065</v>
      </c>
      <c r="N7081" s="178"/>
      <c r="O7081" s="178"/>
      <c r="P7081" s="178" t="str">
        <f ca="1">IF(Proc[[#This Row],[DaysAgeing]]&gt;5,"yep","on track")</f>
        <v>yep</v>
      </c>
      <c r="Q7081" s="3">
        <f ca="1">IF(Proc[[#This Row],[DateClosed]]="",ABS(NETWORKDAYS(Proc[[#This Row],[DateOpened]],TODAY()))-1,ABS(NETWORKDAYS(Proc[[#This Row],[DateOpened]],Proc[[#This Row],[DateClosed]]))-1)</f>
        <v>15</v>
      </c>
      <c r="R7081" s="178" t="s">
        <v>489</v>
      </c>
      <c r="S7081" s="183"/>
    </row>
    <row r="7082" spans="1:19" hidden="1">
      <c r="A7082" s="184" t="s">
        <v>9887</v>
      </c>
      <c r="B7082" s="183" t="str">
        <f>IFERROR(VLOOKUP(Proc[[#This Row],[App]],Table2[],3,0),"open")</f>
        <v>ok</v>
      </c>
      <c r="C7082" s="185" t="s">
        <v>369</v>
      </c>
      <c r="D7082" t="s">
        <v>9491</v>
      </c>
      <c r="E7082" t="s">
        <v>9845</v>
      </c>
      <c r="F7082" s="186" t="s">
        <v>9845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1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9921</v>
      </c>
      <c r="M7082" s="178">
        <v>46065</v>
      </c>
      <c r="N7082" s="178"/>
      <c r="O7082" s="178"/>
      <c r="P7082" s="178" t="str">
        <f ca="1">IF(Proc[[#This Row],[DaysAgeing]]&gt;5,"yep","on track")</f>
        <v>yep</v>
      </c>
      <c r="Q7082" s="3">
        <f ca="1">IF(Proc[[#This Row],[DateClosed]]="",ABS(NETWORKDAYS(Proc[[#This Row],[DateOpened]],TODAY()))-1,ABS(NETWORKDAYS(Proc[[#This Row],[DateOpened]],Proc[[#This Row],[DateClosed]]))-1)</f>
        <v>15</v>
      </c>
      <c r="R7082" s="178" t="s">
        <v>489</v>
      </c>
      <c r="S7082" s="183"/>
    </row>
    <row r="7083" spans="1:19" hidden="1">
      <c r="A7083" s="184" t="s">
        <v>9887</v>
      </c>
      <c r="B7083" s="183" t="str">
        <f>IFERROR(VLOOKUP(Proc[[#This Row],[App]],Table2[],3,0),"open")</f>
        <v>ok</v>
      </c>
      <c r="C7083" s="185" t="s">
        <v>369</v>
      </c>
      <c r="D7083" t="s">
        <v>9492</v>
      </c>
      <c r="E7083" t="s">
        <v>9843</v>
      </c>
      <c r="F7083" s="186" t="s">
        <v>9843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1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9921</v>
      </c>
      <c r="M7083" s="178">
        <v>46065</v>
      </c>
      <c r="N7083" s="178"/>
      <c r="O7083" s="178"/>
      <c r="P7083" s="178" t="str">
        <f ca="1">IF(Proc[[#This Row],[DaysAgeing]]&gt;5,"yep","on track")</f>
        <v>yep</v>
      </c>
      <c r="Q7083" s="3">
        <f ca="1">IF(Proc[[#This Row],[DateClosed]]="",ABS(NETWORKDAYS(Proc[[#This Row],[DateOpened]],TODAY()))-1,ABS(NETWORKDAYS(Proc[[#This Row],[DateOpened]],Proc[[#This Row],[DateClosed]]))-1)</f>
        <v>15</v>
      </c>
      <c r="R7083" s="178" t="s">
        <v>489</v>
      </c>
      <c r="S7083" s="183"/>
    </row>
    <row r="7084" spans="1:19" hidden="1">
      <c r="A7084" s="184" t="s">
        <v>9887</v>
      </c>
      <c r="B7084" s="183" t="str">
        <f>IFERROR(VLOOKUP(Proc[[#This Row],[App]],Table2[],3,0),"open")</f>
        <v>ok</v>
      </c>
      <c r="C7084" s="185" t="s">
        <v>369</v>
      </c>
      <c r="D7084" t="s">
        <v>9493</v>
      </c>
      <c r="E7084" t="s">
        <v>9843</v>
      </c>
      <c r="F7084" s="186" t="s">
        <v>9843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1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9921</v>
      </c>
      <c r="M7084" s="178">
        <v>46065</v>
      </c>
      <c r="N7084" s="178"/>
      <c r="O7084" s="178"/>
      <c r="P7084" s="178" t="str">
        <f ca="1">IF(Proc[[#This Row],[DaysAgeing]]&gt;5,"yep","on track")</f>
        <v>yep</v>
      </c>
      <c r="Q7084" s="3">
        <f ca="1">IF(Proc[[#This Row],[DateClosed]]="",ABS(NETWORKDAYS(Proc[[#This Row],[DateOpened]],TODAY()))-1,ABS(NETWORKDAYS(Proc[[#This Row],[DateOpened]],Proc[[#This Row],[DateClosed]]))-1)</f>
        <v>15</v>
      </c>
      <c r="R7084" s="178" t="s">
        <v>489</v>
      </c>
      <c r="S7084" s="183"/>
    </row>
    <row r="7085" spans="1:19" hidden="1">
      <c r="A7085" s="184" t="s">
        <v>9887</v>
      </c>
      <c r="B7085" s="183" t="str">
        <f>IFERROR(VLOOKUP(Proc[[#This Row],[App]],Table2[],3,0),"open")</f>
        <v>ok</v>
      </c>
      <c r="C7085" s="184" t="s">
        <v>369</v>
      </c>
      <c r="D7085" t="s">
        <v>9494</v>
      </c>
      <c r="E7085" t="s">
        <v>9843</v>
      </c>
      <c r="F7085" s="183" t="s">
        <v>9843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9921</v>
      </c>
      <c r="M7085" s="178">
        <v>46065</v>
      </c>
      <c r="N7085" s="178"/>
      <c r="O7085" s="178"/>
      <c r="P7085" s="178" t="str">
        <f ca="1">IF(Proc[[#This Row],[DaysAgeing]]&gt;5,"yep","on track")</f>
        <v>yep</v>
      </c>
      <c r="Q7085" s="3">
        <f ca="1">IF(Proc[[#This Row],[DateClosed]]="",ABS(NETWORKDAYS(Proc[[#This Row],[DateOpened]],TODAY()))-1,ABS(NETWORKDAYS(Proc[[#This Row],[DateOpened]],Proc[[#This Row],[DateClosed]]))-1)</f>
        <v>15</v>
      </c>
      <c r="R7085" s="178" t="s">
        <v>489</v>
      </c>
      <c r="S7085" s="183"/>
    </row>
    <row r="7086" spans="1:19" hidden="1">
      <c r="A7086" s="184" t="s">
        <v>9887</v>
      </c>
      <c r="B7086" s="183" t="str">
        <f>IFERROR(VLOOKUP(Proc[[#This Row],[App]],Table2[],3,0),"open")</f>
        <v>ok</v>
      </c>
      <c r="C7086" s="185" t="s">
        <v>369</v>
      </c>
      <c r="D7086" t="s">
        <v>9495</v>
      </c>
      <c r="E7086" t="s">
        <v>9843</v>
      </c>
      <c r="F7086" s="186" t="s">
        <v>9843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1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9921</v>
      </c>
      <c r="M7086" s="178">
        <v>46065</v>
      </c>
      <c r="N7086" s="178"/>
      <c r="O7086" s="178"/>
      <c r="P7086" s="178" t="str">
        <f ca="1">IF(Proc[[#This Row],[DaysAgeing]]&gt;5,"yep","on track")</f>
        <v>yep</v>
      </c>
      <c r="Q7086" s="3">
        <f ca="1">IF(Proc[[#This Row],[DateClosed]]="",ABS(NETWORKDAYS(Proc[[#This Row],[DateOpened]],TODAY()))-1,ABS(NETWORKDAYS(Proc[[#This Row],[DateOpened]],Proc[[#This Row],[DateClosed]]))-1)</f>
        <v>15</v>
      </c>
      <c r="R7086" s="178" t="s">
        <v>489</v>
      </c>
      <c r="S7086" s="183"/>
    </row>
    <row r="7087" spans="1:19" hidden="1">
      <c r="A7087" s="184" t="s">
        <v>9887</v>
      </c>
      <c r="B7087" s="183" t="str">
        <f>IFERROR(VLOOKUP(Proc[[#This Row],[App]],Table2[],3,0),"open")</f>
        <v>ok</v>
      </c>
      <c r="C7087" s="185" t="s">
        <v>369</v>
      </c>
      <c r="D7087" t="s">
        <v>9496</v>
      </c>
      <c r="E7087" t="s">
        <v>9843</v>
      </c>
      <c r="F7087" s="186" t="s">
        <v>9843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1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9921</v>
      </c>
      <c r="M7087" s="178">
        <v>46065</v>
      </c>
      <c r="N7087" s="178"/>
      <c r="O7087" s="178"/>
      <c r="P7087" s="178" t="str">
        <f ca="1">IF(Proc[[#This Row],[DaysAgeing]]&gt;5,"yep","on track")</f>
        <v>yep</v>
      </c>
      <c r="Q7087" s="3">
        <f ca="1">IF(Proc[[#This Row],[DateClosed]]="",ABS(NETWORKDAYS(Proc[[#This Row],[DateOpened]],TODAY()))-1,ABS(NETWORKDAYS(Proc[[#This Row],[DateOpened]],Proc[[#This Row],[DateClosed]]))-1)</f>
        <v>15</v>
      </c>
      <c r="R7087" s="178" t="s">
        <v>489</v>
      </c>
      <c r="S7087" s="183"/>
    </row>
    <row r="7088" spans="1:19" hidden="1">
      <c r="A7088" s="184" t="s">
        <v>9887</v>
      </c>
      <c r="B7088" s="183" t="str">
        <f>IFERROR(VLOOKUP(Proc[[#This Row],[App]],Table2[],3,0),"open")</f>
        <v>ok</v>
      </c>
      <c r="C7088" s="185" t="s">
        <v>369</v>
      </c>
      <c r="D7088" t="s">
        <v>9497</v>
      </c>
      <c r="E7088" t="s">
        <v>9843</v>
      </c>
      <c r="F7088" s="186" t="s">
        <v>9843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1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9921</v>
      </c>
      <c r="M7088" s="178">
        <v>46065</v>
      </c>
      <c r="N7088" s="178"/>
      <c r="O7088" s="178"/>
      <c r="P7088" s="178" t="str">
        <f ca="1">IF(Proc[[#This Row],[DaysAgeing]]&gt;5,"yep","on track")</f>
        <v>yep</v>
      </c>
      <c r="Q7088" s="3">
        <f ca="1">IF(Proc[[#This Row],[DateClosed]]="",ABS(NETWORKDAYS(Proc[[#This Row],[DateOpened]],TODAY()))-1,ABS(NETWORKDAYS(Proc[[#This Row],[DateOpened]],Proc[[#This Row],[DateClosed]]))-1)</f>
        <v>15</v>
      </c>
      <c r="R7088" s="178" t="s">
        <v>489</v>
      </c>
      <c r="S7088" s="183"/>
    </row>
    <row r="7089" spans="1:19" hidden="1">
      <c r="A7089" s="184" t="s">
        <v>9887</v>
      </c>
      <c r="B7089" s="183" t="str">
        <f>IFERROR(VLOOKUP(Proc[[#This Row],[App]],Table2[],3,0),"open")</f>
        <v>ok</v>
      </c>
      <c r="C7089" s="184" t="s">
        <v>369</v>
      </c>
      <c r="D7089" t="s">
        <v>9498</v>
      </c>
      <c r="E7089" t="s">
        <v>9843</v>
      </c>
      <c r="F7089" s="183" t="s">
        <v>9843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9921</v>
      </c>
      <c r="M7089" s="178">
        <v>46065</v>
      </c>
      <c r="N7089" s="178"/>
      <c r="O7089" s="178"/>
      <c r="P7089" s="178" t="str">
        <f ca="1">IF(Proc[[#This Row],[DaysAgeing]]&gt;5,"yep","on track")</f>
        <v>yep</v>
      </c>
      <c r="Q7089" s="3">
        <f ca="1">IF(Proc[[#This Row],[DateClosed]]="",ABS(NETWORKDAYS(Proc[[#This Row],[DateOpened]],TODAY()))-1,ABS(NETWORKDAYS(Proc[[#This Row],[DateOpened]],Proc[[#This Row],[DateClosed]]))-1)</f>
        <v>15</v>
      </c>
      <c r="R7089" s="178" t="s">
        <v>489</v>
      </c>
      <c r="S7089" s="183"/>
    </row>
    <row r="7090" spans="1:19" hidden="1">
      <c r="A7090" s="184" t="s">
        <v>9887</v>
      </c>
      <c r="B7090" s="183" t="str">
        <f>IFERROR(VLOOKUP(Proc[[#This Row],[App]],Table2[],3,0),"open")</f>
        <v>ok</v>
      </c>
      <c r="C7090" s="184" t="s">
        <v>369</v>
      </c>
      <c r="D7090" t="s">
        <v>9499</v>
      </c>
      <c r="E7090" t="s">
        <v>9847</v>
      </c>
      <c r="F7090" s="183" t="s">
        <v>9847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9921</v>
      </c>
      <c r="M7090" s="178">
        <v>46065</v>
      </c>
      <c r="N7090" s="178"/>
      <c r="O7090" s="178"/>
      <c r="P7090" s="178" t="str">
        <f ca="1">IF(Proc[[#This Row],[DaysAgeing]]&gt;5,"yep","on track")</f>
        <v>yep</v>
      </c>
      <c r="Q7090" s="3">
        <f ca="1">IF(Proc[[#This Row],[DateClosed]]="",ABS(NETWORKDAYS(Proc[[#This Row],[DateOpened]],TODAY()))-1,ABS(NETWORKDAYS(Proc[[#This Row],[DateOpened]],Proc[[#This Row],[DateClosed]]))-1)</f>
        <v>15</v>
      </c>
      <c r="R7090" s="178" t="s">
        <v>489</v>
      </c>
      <c r="S7090" s="183"/>
    </row>
    <row r="7091" spans="1:19" hidden="1">
      <c r="A7091" s="184" t="s">
        <v>9887</v>
      </c>
      <c r="B7091" s="183" t="str">
        <f>IFERROR(VLOOKUP(Proc[[#This Row],[App]],Table2[],3,0),"open")</f>
        <v>ok</v>
      </c>
      <c r="C7091" s="184" t="s">
        <v>369</v>
      </c>
      <c r="D7091" t="s">
        <v>9500</v>
      </c>
      <c r="E7091" t="s">
        <v>9848</v>
      </c>
      <c r="F7091" s="183" t="s">
        <v>9848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9921</v>
      </c>
      <c r="M7091" s="178">
        <v>46065</v>
      </c>
      <c r="N7091" s="178"/>
      <c r="O7091" s="178"/>
      <c r="P7091" s="178" t="str">
        <f ca="1">IF(Proc[[#This Row],[DaysAgeing]]&gt;5,"yep","on track")</f>
        <v>yep</v>
      </c>
      <c r="Q7091" s="3">
        <f ca="1">IF(Proc[[#This Row],[DateClosed]]="",ABS(NETWORKDAYS(Proc[[#This Row],[DateOpened]],TODAY()))-1,ABS(NETWORKDAYS(Proc[[#This Row],[DateOpened]],Proc[[#This Row],[DateClosed]]))-1)</f>
        <v>15</v>
      </c>
      <c r="R7091" s="178" t="s">
        <v>489</v>
      </c>
      <c r="S7091" s="183"/>
    </row>
    <row r="7092" spans="1:19" hidden="1">
      <c r="A7092" s="184" t="s">
        <v>9887</v>
      </c>
      <c r="B7092" s="183" t="str">
        <f>IFERROR(VLOOKUP(Proc[[#This Row],[App]],Table2[],3,0),"open")</f>
        <v>ok</v>
      </c>
      <c r="C7092" s="184" t="s">
        <v>369</v>
      </c>
      <c r="D7092" t="s">
        <v>9501</v>
      </c>
      <c r="E7092" t="s">
        <v>9848</v>
      </c>
      <c r="F7092" s="183" t="s">
        <v>9848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9921</v>
      </c>
      <c r="M7092" s="178">
        <v>46065</v>
      </c>
      <c r="N7092" s="178"/>
      <c r="O7092" s="178"/>
      <c r="P7092" s="178" t="str">
        <f ca="1">IF(Proc[[#This Row],[DaysAgeing]]&gt;5,"yep","on track")</f>
        <v>yep</v>
      </c>
      <c r="Q7092" s="3">
        <f ca="1">IF(Proc[[#This Row],[DateClosed]]="",ABS(NETWORKDAYS(Proc[[#This Row],[DateOpened]],TODAY()))-1,ABS(NETWORKDAYS(Proc[[#This Row],[DateOpened]],Proc[[#This Row],[DateClosed]]))-1)</f>
        <v>15</v>
      </c>
      <c r="R7092" s="178" t="s">
        <v>489</v>
      </c>
      <c r="S7092" s="183"/>
    </row>
    <row r="7093" spans="1:19" hidden="1">
      <c r="A7093" s="184" t="s">
        <v>9887</v>
      </c>
      <c r="B7093" s="183" t="str">
        <f>IFERROR(VLOOKUP(Proc[[#This Row],[App]],Table2[],3,0),"open")</f>
        <v>ok</v>
      </c>
      <c r="C7093" s="184" t="s">
        <v>369</v>
      </c>
      <c r="D7093" t="s">
        <v>9502</v>
      </c>
      <c r="E7093" t="s">
        <v>9848</v>
      </c>
      <c r="F7093" s="183" t="s">
        <v>9848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9921</v>
      </c>
      <c r="M7093" s="178">
        <v>46065</v>
      </c>
      <c r="N7093" s="178"/>
      <c r="O7093" s="178"/>
      <c r="P7093" s="178" t="str">
        <f ca="1">IF(Proc[[#This Row],[DaysAgeing]]&gt;5,"yep","on track")</f>
        <v>yep</v>
      </c>
      <c r="Q7093" s="3">
        <f ca="1">IF(Proc[[#This Row],[DateClosed]]="",ABS(NETWORKDAYS(Proc[[#This Row],[DateOpened]],TODAY()))-1,ABS(NETWORKDAYS(Proc[[#This Row],[DateOpened]],Proc[[#This Row],[DateClosed]]))-1)</f>
        <v>15</v>
      </c>
      <c r="R7093" s="178" t="s">
        <v>489</v>
      </c>
      <c r="S7093" s="183"/>
    </row>
    <row r="7094" spans="1:19" hidden="1">
      <c r="A7094" s="184" t="s">
        <v>9887</v>
      </c>
      <c r="B7094" s="183" t="str">
        <f>IFERROR(VLOOKUP(Proc[[#This Row],[App]],Table2[],3,0),"open")</f>
        <v>ok</v>
      </c>
      <c r="C7094" s="184" t="s">
        <v>369</v>
      </c>
      <c r="D7094" t="s">
        <v>9503</v>
      </c>
      <c r="E7094" t="s">
        <v>9848</v>
      </c>
      <c r="F7094" s="183" t="s">
        <v>9848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9921</v>
      </c>
      <c r="M7094" s="178">
        <v>46065</v>
      </c>
      <c r="N7094" s="178"/>
      <c r="O7094" s="178"/>
      <c r="P7094" s="178" t="str">
        <f ca="1">IF(Proc[[#This Row],[DaysAgeing]]&gt;5,"yep","on track")</f>
        <v>yep</v>
      </c>
      <c r="Q7094" s="3">
        <f ca="1">IF(Proc[[#This Row],[DateClosed]]="",ABS(NETWORKDAYS(Proc[[#This Row],[DateOpened]],TODAY()))-1,ABS(NETWORKDAYS(Proc[[#This Row],[DateOpened]],Proc[[#This Row],[DateClosed]]))-1)</f>
        <v>15</v>
      </c>
      <c r="R7094" s="178" t="s">
        <v>489</v>
      </c>
      <c r="S7094" s="183"/>
    </row>
    <row r="7095" spans="1:19" hidden="1">
      <c r="A7095" s="184" t="s">
        <v>9887</v>
      </c>
      <c r="B7095" s="183" t="str">
        <f>IFERROR(VLOOKUP(Proc[[#This Row],[App]],Table2[],3,0),"open")</f>
        <v>ok</v>
      </c>
      <c r="C7095" s="184" t="s">
        <v>369</v>
      </c>
      <c r="D7095" t="s">
        <v>2634</v>
      </c>
      <c r="E7095" t="s">
        <v>9848</v>
      </c>
      <c r="F7095" s="183" t="s">
        <v>9848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9921</v>
      </c>
      <c r="M7095" s="178">
        <v>46065</v>
      </c>
      <c r="N7095" s="178"/>
      <c r="O7095" s="178"/>
      <c r="P7095" s="178" t="str">
        <f ca="1">IF(Proc[[#This Row],[DaysAgeing]]&gt;5,"yep","on track")</f>
        <v>yep</v>
      </c>
      <c r="Q7095" s="3">
        <f ca="1">IF(Proc[[#This Row],[DateClosed]]="",ABS(NETWORKDAYS(Proc[[#This Row],[DateOpened]],TODAY()))-1,ABS(NETWORKDAYS(Proc[[#This Row],[DateOpened]],Proc[[#This Row],[DateClosed]]))-1)</f>
        <v>15</v>
      </c>
      <c r="R7095" s="178" t="s">
        <v>489</v>
      </c>
      <c r="S7095" s="183"/>
    </row>
    <row r="7096" spans="1:19" hidden="1">
      <c r="A7096" s="184" t="s">
        <v>9887</v>
      </c>
      <c r="B7096" s="183" t="str">
        <f>IFERROR(VLOOKUP(Proc[[#This Row],[App]],Table2[],3,0),"open")</f>
        <v>ok</v>
      </c>
      <c r="C7096" s="184" t="s">
        <v>369</v>
      </c>
      <c r="D7096" t="s">
        <v>9504</v>
      </c>
      <c r="E7096" t="s">
        <v>9848</v>
      </c>
      <c r="F7096" s="183" t="s">
        <v>9848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9921</v>
      </c>
      <c r="M7096" s="178">
        <v>46065</v>
      </c>
      <c r="N7096" s="178"/>
      <c r="O7096" s="178"/>
      <c r="P7096" s="178" t="str">
        <f ca="1">IF(Proc[[#This Row],[DaysAgeing]]&gt;5,"yep","on track")</f>
        <v>yep</v>
      </c>
      <c r="Q7096" s="3">
        <f ca="1">IF(Proc[[#This Row],[DateClosed]]="",ABS(NETWORKDAYS(Proc[[#This Row],[DateOpened]],TODAY()))-1,ABS(NETWORKDAYS(Proc[[#This Row],[DateOpened]],Proc[[#This Row],[DateClosed]]))-1)</f>
        <v>15</v>
      </c>
      <c r="R7096" s="178" t="s">
        <v>489</v>
      </c>
      <c r="S7096" s="183"/>
    </row>
    <row r="7097" spans="1:19" hidden="1">
      <c r="A7097" s="184" t="s">
        <v>9887</v>
      </c>
      <c r="B7097" s="183" t="str">
        <f>IFERROR(VLOOKUP(Proc[[#This Row],[App]],Table2[],3,0),"open")</f>
        <v>ok</v>
      </c>
      <c r="C7097" s="184" t="s">
        <v>369</v>
      </c>
      <c r="D7097" t="s">
        <v>9505</v>
      </c>
      <c r="E7097" t="s">
        <v>9848</v>
      </c>
      <c r="F7097" s="183" t="s">
        <v>9848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9921</v>
      </c>
      <c r="M7097" s="178">
        <v>46065</v>
      </c>
      <c r="N7097" s="178"/>
      <c r="O7097" s="178"/>
      <c r="P7097" s="178" t="str">
        <f ca="1">IF(Proc[[#This Row],[DaysAgeing]]&gt;5,"yep","on track")</f>
        <v>yep</v>
      </c>
      <c r="Q7097" s="3">
        <f ca="1">IF(Proc[[#This Row],[DateClosed]]="",ABS(NETWORKDAYS(Proc[[#This Row],[DateOpened]],TODAY()))-1,ABS(NETWORKDAYS(Proc[[#This Row],[DateOpened]],Proc[[#This Row],[DateClosed]]))-1)</f>
        <v>15</v>
      </c>
      <c r="R7097" s="178" t="s">
        <v>489</v>
      </c>
      <c r="S7097" s="183"/>
    </row>
    <row r="7098" spans="1:19" hidden="1">
      <c r="A7098" s="184" t="s">
        <v>9887</v>
      </c>
      <c r="B7098" s="183" t="str">
        <f>IFERROR(VLOOKUP(Proc[[#This Row],[App]],Table2[],3,0),"open")</f>
        <v>ok</v>
      </c>
      <c r="C7098" s="184" t="s">
        <v>369</v>
      </c>
      <c r="D7098" t="s">
        <v>2635</v>
      </c>
      <c r="E7098" t="s">
        <v>9848</v>
      </c>
      <c r="F7098" s="183" t="s">
        <v>9848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9921</v>
      </c>
      <c r="M7098" s="178">
        <v>46065</v>
      </c>
      <c r="N7098" s="178"/>
      <c r="O7098" s="178"/>
      <c r="P7098" s="178" t="str">
        <f ca="1">IF(Proc[[#This Row],[DaysAgeing]]&gt;5,"yep","on track")</f>
        <v>yep</v>
      </c>
      <c r="Q7098" s="3">
        <f ca="1">IF(Proc[[#This Row],[DateClosed]]="",ABS(NETWORKDAYS(Proc[[#This Row],[DateOpened]],TODAY()))-1,ABS(NETWORKDAYS(Proc[[#This Row],[DateOpened]],Proc[[#This Row],[DateClosed]]))-1)</f>
        <v>15</v>
      </c>
      <c r="R7098" s="178" t="s">
        <v>489</v>
      </c>
      <c r="S7098" s="183"/>
    </row>
    <row r="7099" spans="1:19" hidden="1">
      <c r="A7099" s="184" t="s">
        <v>9887</v>
      </c>
      <c r="B7099" s="183" t="str">
        <f>IFERROR(VLOOKUP(Proc[[#This Row],[App]],Table2[],3,0),"open")</f>
        <v>ok</v>
      </c>
      <c r="C7099" s="184" t="s">
        <v>369</v>
      </c>
      <c r="D7099" t="s">
        <v>2636</v>
      </c>
      <c r="E7099" t="s">
        <v>9848</v>
      </c>
      <c r="F7099" s="183" t="s">
        <v>9848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9921</v>
      </c>
      <c r="M7099" s="178">
        <v>46065</v>
      </c>
      <c r="N7099" s="178"/>
      <c r="O7099" s="178"/>
      <c r="P7099" s="178" t="str">
        <f ca="1">IF(Proc[[#This Row],[DaysAgeing]]&gt;5,"yep","on track")</f>
        <v>yep</v>
      </c>
      <c r="Q7099" s="3">
        <f ca="1">IF(Proc[[#This Row],[DateClosed]]="",ABS(NETWORKDAYS(Proc[[#This Row],[DateOpened]],TODAY()))-1,ABS(NETWORKDAYS(Proc[[#This Row],[DateOpened]],Proc[[#This Row],[DateClosed]]))-1)</f>
        <v>15</v>
      </c>
      <c r="R7099" s="178" t="s">
        <v>489</v>
      </c>
      <c r="S7099" s="183"/>
    </row>
    <row r="7100" spans="1:19" hidden="1">
      <c r="A7100" s="184" t="s">
        <v>9887</v>
      </c>
      <c r="B7100" s="183" t="str">
        <f>IFERROR(VLOOKUP(Proc[[#This Row],[App]],Table2[],3,0),"open")</f>
        <v>ok</v>
      </c>
      <c r="C7100" s="184" t="s">
        <v>369</v>
      </c>
      <c r="D7100" t="s">
        <v>2637</v>
      </c>
      <c r="E7100" t="s">
        <v>9848</v>
      </c>
      <c r="F7100" s="183" t="s">
        <v>9848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9921</v>
      </c>
      <c r="M7100" s="178">
        <v>46065</v>
      </c>
      <c r="N7100" s="178"/>
      <c r="O7100" s="178"/>
      <c r="P7100" s="178" t="str">
        <f ca="1">IF(Proc[[#This Row],[DaysAgeing]]&gt;5,"yep","on track")</f>
        <v>yep</v>
      </c>
      <c r="Q7100" s="3">
        <f ca="1">IF(Proc[[#This Row],[DateClosed]]="",ABS(NETWORKDAYS(Proc[[#This Row],[DateOpened]],TODAY()))-1,ABS(NETWORKDAYS(Proc[[#This Row],[DateOpened]],Proc[[#This Row],[DateClosed]]))-1)</f>
        <v>15</v>
      </c>
      <c r="R7100" s="178" t="s">
        <v>489</v>
      </c>
      <c r="S7100" s="183"/>
    </row>
    <row r="7101" spans="1:19" hidden="1">
      <c r="A7101" s="184" t="s">
        <v>9887</v>
      </c>
      <c r="B7101" s="183" t="str">
        <f>IFERROR(VLOOKUP(Proc[[#This Row],[App]],Table2[],3,0),"open")</f>
        <v>ok</v>
      </c>
      <c r="C7101" s="184" t="s">
        <v>369</v>
      </c>
      <c r="D7101" t="s">
        <v>2638</v>
      </c>
      <c r="E7101" t="s">
        <v>9848</v>
      </c>
      <c r="F7101" s="183" t="s">
        <v>9848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9921</v>
      </c>
      <c r="M7101" s="178">
        <v>46065</v>
      </c>
      <c r="N7101" s="178"/>
      <c r="O7101" s="178"/>
      <c r="P7101" s="178" t="str">
        <f ca="1">IF(Proc[[#This Row],[DaysAgeing]]&gt;5,"yep","on track")</f>
        <v>yep</v>
      </c>
      <c r="Q7101" s="3">
        <f ca="1">IF(Proc[[#This Row],[DateClosed]]="",ABS(NETWORKDAYS(Proc[[#This Row],[DateOpened]],TODAY()))-1,ABS(NETWORKDAYS(Proc[[#This Row],[DateOpened]],Proc[[#This Row],[DateClosed]]))-1)</f>
        <v>15</v>
      </c>
      <c r="R7101" s="178" t="s">
        <v>489</v>
      </c>
      <c r="S7101" s="183"/>
    </row>
    <row r="7102" spans="1:19" hidden="1">
      <c r="A7102" s="184" t="s">
        <v>9887</v>
      </c>
      <c r="B7102" s="183" t="str">
        <f>IFERROR(VLOOKUP(Proc[[#This Row],[App]],Table2[],3,0),"open")</f>
        <v>ok</v>
      </c>
      <c r="C7102" s="184" t="s">
        <v>369</v>
      </c>
      <c r="D7102" t="s">
        <v>2641</v>
      </c>
      <c r="E7102" t="s">
        <v>9848</v>
      </c>
      <c r="F7102" s="183" t="s">
        <v>9848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9921</v>
      </c>
      <c r="M7102" s="178">
        <v>46065</v>
      </c>
      <c r="N7102" s="178"/>
      <c r="O7102" s="178"/>
      <c r="P7102" s="178" t="str">
        <f ca="1">IF(Proc[[#This Row],[DaysAgeing]]&gt;5,"yep","on track")</f>
        <v>yep</v>
      </c>
      <c r="Q7102" s="3">
        <f ca="1">IF(Proc[[#This Row],[DateClosed]]="",ABS(NETWORKDAYS(Proc[[#This Row],[DateOpened]],TODAY()))-1,ABS(NETWORKDAYS(Proc[[#This Row],[DateOpened]],Proc[[#This Row],[DateClosed]]))-1)</f>
        <v>15</v>
      </c>
      <c r="R7102" s="178" t="s">
        <v>489</v>
      </c>
      <c r="S7102" s="183"/>
    </row>
    <row r="7103" spans="1:19" hidden="1">
      <c r="A7103" s="184" t="s">
        <v>9887</v>
      </c>
      <c r="B7103" s="183" t="str">
        <f>IFERROR(VLOOKUP(Proc[[#This Row],[App]],Table2[],3,0),"open")</f>
        <v>ok</v>
      </c>
      <c r="C7103" s="184" t="s">
        <v>369</v>
      </c>
      <c r="D7103" t="s">
        <v>2642</v>
      </c>
      <c r="E7103" t="s">
        <v>9848</v>
      </c>
      <c r="F7103" s="183" t="s">
        <v>9848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9921</v>
      </c>
      <c r="M7103" s="178">
        <v>46065</v>
      </c>
      <c r="N7103" s="178"/>
      <c r="O7103" s="178"/>
      <c r="P7103" s="178" t="str">
        <f ca="1">IF(Proc[[#This Row],[DaysAgeing]]&gt;5,"yep","on track")</f>
        <v>yep</v>
      </c>
      <c r="Q7103" s="3">
        <f ca="1">IF(Proc[[#This Row],[DateClosed]]="",ABS(NETWORKDAYS(Proc[[#This Row],[DateOpened]],TODAY()))-1,ABS(NETWORKDAYS(Proc[[#This Row],[DateOpened]],Proc[[#This Row],[DateClosed]]))-1)</f>
        <v>15</v>
      </c>
      <c r="R7103" s="178" t="s">
        <v>489</v>
      </c>
      <c r="S7103" s="183"/>
    </row>
    <row r="7104" spans="1:19" hidden="1">
      <c r="A7104" s="184" t="s">
        <v>9887</v>
      </c>
      <c r="B7104" s="183" t="str">
        <f>IFERROR(VLOOKUP(Proc[[#This Row],[App]],Table2[],3,0),"open")</f>
        <v>ok</v>
      </c>
      <c r="C7104" s="184" t="s">
        <v>369</v>
      </c>
      <c r="D7104" t="s">
        <v>2643</v>
      </c>
      <c r="E7104" t="s">
        <v>9848</v>
      </c>
      <c r="F7104" s="183" t="s">
        <v>9848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9921</v>
      </c>
      <c r="M7104" s="178">
        <v>46065</v>
      </c>
      <c r="N7104" s="178"/>
      <c r="O7104" s="178"/>
      <c r="P7104" s="178" t="str">
        <f ca="1">IF(Proc[[#This Row],[DaysAgeing]]&gt;5,"yep","on track")</f>
        <v>yep</v>
      </c>
      <c r="Q7104" s="3">
        <f ca="1">IF(Proc[[#This Row],[DateClosed]]="",ABS(NETWORKDAYS(Proc[[#This Row],[DateOpened]],TODAY()))-1,ABS(NETWORKDAYS(Proc[[#This Row],[DateOpened]],Proc[[#This Row],[DateClosed]]))-1)</f>
        <v>15</v>
      </c>
      <c r="R7104" s="178" t="s">
        <v>489</v>
      </c>
      <c r="S7104" s="183"/>
    </row>
    <row r="7105" spans="1:19" hidden="1">
      <c r="A7105" s="184" t="s">
        <v>9887</v>
      </c>
      <c r="B7105" s="183" t="str">
        <f>IFERROR(VLOOKUP(Proc[[#This Row],[App]],Table2[],3,0),"open")</f>
        <v>ok</v>
      </c>
      <c r="C7105" s="184" t="s">
        <v>369</v>
      </c>
      <c r="D7105" t="s">
        <v>2644</v>
      </c>
      <c r="E7105" t="s">
        <v>9848</v>
      </c>
      <c r="F7105" s="183" t="s">
        <v>9848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9921</v>
      </c>
      <c r="M7105" s="178">
        <v>46065</v>
      </c>
      <c r="N7105" s="178"/>
      <c r="O7105" s="178"/>
      <c r="P7105" s="178" t="str">
        <f ca="1">IF(Proc[[#This Row],[DaysAgeing]]&gt;5,"yep","on track")</f>
        <v>yep</v>
      </c>
      <c r="Q7105" s="3">
        <f ca="1">IF(Proc[[#This Row],[DateClosed]]="",ABS(NETWORKDAYS(Proc[[#This Row],[DateOpened]],TODAY()))-1,ABS(NETWORKDAYS(Proc[[#This Row],[DateOpened]],Proc[[#This Row],[DateClosed]]))-1)</f>
        <v>15</v>
      </c>
      <c r="R7105" s="178" t="s">
        <v>489</v>
      </c>
      <c r="S7105" s="183"/>
    </row>
    <row r="7106" spans="1:19" hidden="1">
      <c r="A7106" s="184" t="s">
        <v>9887</v>
      </c>
      <c r="B7106" s="183" t="str">
        <f>IFERROR(VLOOKUP(Proc[[#This Row],[App]],Table2[],3,0),"open")</f>
        <v>ok</v>
      </c>
      <c r="C7106" s="184" t="s">
        <v>369</v>
      </c>
      <c r="D7106" t="s">
        <v>2645</v>
      </c>
      <c r="E7106" t="s">
        <v>9848</v>
      </c>
      <c r="F7106" s="183" t="s">
        <v>9848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9921</v>
      </c>
      <c r="M7106" s="178">
        <v>46065</v>
      </c>
      <c r="N7106" s="178"/>
      <c r="O7106" s="178"/>
      <c r="P7106" s="178" t="str">
        <f ca="1">IF(Proc[[#This Row],[DaysAgeing]]&gt;5,"yep","on track")</f>
        <v>yep</v>
      </c>
      <c r="Q7106" s="3">
        <f ca="1">IF(Proc[[#This Row],[DateClosed]]="",ABS(NETWORKDAYS(Proc[[#This Row],[DateOpened]],TODAY()))-1,ABS(NETWORKDAYS(Proc[[#This Row],[DateOpened]],Proc[[#This Row],[DateClosed]]))-1)</f>
        <v>15</v>
      </c>
      <c r="R7106" s="178" t="s">
        <v>489</v>
      </c>
      <c r="S7106" s="183"/>
    </row>
    <row r="7107" spans="1:19" hidden="1">
      <c r="A7107" s="184" t="s">
        <v>9887</v>
      </c>
      <c r="B7107" s="183" t="str">
        <f>IFERROR(VLOOKUP(Proc[[#This Row],[App]],Table2[],3,0),"open")</f>
        <v>ok</v>
      </c>
      <c r="C7107" s="184" t="s">
        <v>369</v>
      </c>
      <c r="D7107" t="s">
        <v>2646</v>
      </c>
      <c r="E7107" t="s">
        <v>9848</v>
      </c>
      <c r="F7107" s="183" t="s">
        <v>9848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9921</v>
      </c>
      <c r="M7107" s="178">
        <v>46065</v>
      </c>
      <c r="N7107" s="178"/>
      <c r="O7107" s="178"/>
      <c r="P7107" s="178" t="str">
        <f ca="1">IF(Proc[[#This Row],[DaysAgeing]]&gt;5,"yep","on track")</f>
        <v>yep</v>
      </c>
      <c r="Q7107" s="3">
        <f ca="1">IF(Proc[[#This Row],[DateClosed]]="",ABS(NETWORKDAYS(Proc[[#This Row],[DateOpened]],TODAY()))-1,ABS(NETWORKDAYS(Proc[[#This Row],[DateOpened]],Proc[[#This Row],[DateClosed]]))-1)</f>
        <v>15</v>
      </c>
      <c r="R7107" s="178" t="s">
        <v>489</v>
      </c>
      <c r="S7107" s="183"/>
    </row>
    <row r="7108" spans="1:19" hidden="1">
      <c r="A7108" s="184" t="s">
        <v>9887</v>
      </c>
      <c r="B7108" s="183" t="str">
        <f>IFERROR(VLOOKUP(Proc[[#This Row],[App]],Table2[],3,0),"open")</f>
        <v>ok</v>
      </c>
      <c r="C7108" s="184" t="s">
        <v>369</v>
      </c>
      <c r="D7108" t="s">
        <v>2647</v>
      </c>
      <c r="E7108" t="s">
        <v>9848</v>
      </c>
      <c r="F7108" s="183" t="s">
        <v>9848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9921</v>
      </c>
      <c r="M7108" s="178">
        <v>46065</v>
      </c>
      <c r="N7108" s="178"/>
      <c r="O7108" s="178"/>
      <c r="P7108" s="178" t="str">
        <f ca="1">IF(Proc[[#This Row],[DaysAgeing]]&gt;5,"yep","on track")</f>
        <v>yep</v>
      </c>
      <c r="Q7108" s="3">
        <f ca="1">IF(Proc[[#This Row],[DateClosed]]="",ABS(NETWORKDAYS(Proc[[#This Row],[DateOpened]],TODAY()))-1,ABS(NETWORKDAYS(Proc[[#This Row],[DateOpened]],Proc[[#This Row],[DateClosed]]))-1)</f>
        <v>15</v>
      </c>
      <c r="R7108" s="178" t="s">
        <v>489</v>
      </c>
      <c r="S7108" s="183"/>
    </row>
    <row r="7109" spans="1:19" hidden="1">
      <c r="A7109" s="184" t="s">
        <v>9887</v>
      </c>
      <c r="B7109" s="183" t="str">
        <f>IFERROR(VLOOKUP(Proc[[#This Row],[App]],Table2[],3,0),"open")</f>
        <v>ok</v>
      </c>
      <c r="C7109" s="184" t="s">
        <v>369</v>
      </c>
      <c r="D7109" t="s">
        <v>4185</v>
      </c>
      <c r="E7109" t="s">
        <v>9848</v>
      </c>
      <c r="F7109" s="183" t="s">
        <v>9848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9921</v>
      </c>
      <c r="M7109" s="178">
        <v>46065</v>
      </c>
      <c r="N7109" s="178"/>
      <c r="O7109" s="178"/>
      <c r="P7109" s="178" t="str">
        <f ca="1">IF(Proc[[#This Row],[DaysAgeing]]&gt;5,"yep","on track")</f>
        <v>yep</v>
      </c>
      <c r="Q7109" s="3">
        <f ca="1">IF(Proc[[#This Row],[DateClosed]]="",ABS(NETWORKDAYS(Proc[[#This Row],[DateOpened]],TODAY()))-1,ABS(NETWORKDAYS(Proc[[#This Row],[DateOpened]],Proc[[#This Row],[DateClosed]]))-1)</f>
        <v>15</v>
      </c>
      <c r="R7109" s="178" t="s">
        <v>489</v>
      </c>
      <c r="S7109" s="183"/>
    </row>
    <row r="7110" spans="1:19" hidden="1">
      <c r="A7110" s="184" t="s">
        <v>9887</v>
      </c>
      <c r="B7110" s="183" t="str">
        <f>IFERROR(VLOOKUP(Proc[[#This Row],[App]],Table2[],3,0),"open")</f>
        <v>ok</v>
      </c>
      <c r="C7110" s="184" t="s">
        <v>369</v>
      </c>
      <c r="D7110" t="s">
        <v>2648</v>
      </c>
      <c r="E7110" t="s">
        <v>9848</v>
      </c>
      <c r="F7110" s="183" t="s">
        <v>9848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9921</v>
      </c>
      <c r="M7110" s="178">
        <v>46065</v>
      </c>
      <c r="N7110" s="178"/>
      <c r="O7110" s="178"/>
      <c r="P7110" s="178" t="str">
        <f ca="1">IF(Proc[[#This Row],[DaysAgeing]]&gt;5,"yep","on track")</f>
        <v>yep</v>
      </c>
      <c r="Q7110" s="3">
        <f ca="1">IF(Proc[[#This Row],[DateClosed]]="",ABS(NETWORKDAYS(Proc[[#This Row],[DateOpened]],TODAY()))-1,ABS(NETWORKDAYS(Proc[[#This Row],[DateOpened]],Proc[[#This Row],[DateClosed]]))-1)</f>
        <v>15</v>
      </c>
      <c r="R7110" s="178" t="s">
        <v>489</v>
      </c>
      <c r="S7110" s="183"/>
    </row>
    <row r="7111" spans="1:19" hidden="1">
      <c r="A7111" s="184" t="s">
        <v>9887</v>
      </c>
      <c r="B7111" s="183" t="str">
        <f>IFERROR(VLOOKUP(Proc[[#This Row],[App]],Table2[],3,0),"open")</f>
        <v>ok</v>
      </c>
      <c r="C7111" s="184" t="s">
        <v>369</v>
      </c>
      <c r="D7111" t="s">
        <v>2649</v>
      </c>
      <c r="E7111" t="s">
        <v>9848</v>
      </c>
      <c r="F7111" s="183" t="s">
        <v>9848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9921</v>
      </c>
      <c r="M7111" s="178">
        <v>46065</v>
      </c>
      <c r="N7111" s="178"/>
      <c r="O7111" s="178"/>
      <c r="P7111" s="178" t="str">
        <f ca="1">IF(Proc[[#This Row],[DaysAgeing]]&gt;5,"yep","on track")</f>
        <v>yep</v>
      </c>
      <c r="Q7111" s="3">
        <f ca="1">IF(Proc[[#This Row],[DateClosed]]="",ABS(NETWORKDAYS(Proc[[#This Row],[DateOpened]],TODAY()))-1,ABS(NETWORKDAYS(Proc[[#This Row],[DateOpened]],Proc[[#This Row],[DateClosed]]))-1)</f>
        <v>15</v>
      </c>
      <c r="R7111" s="178" t="s">
        <v>489</v>
      </c>
      <c r="S7111" s="183"/>
    </row>
    <row r="7112" spans="1:19" hidden="1">
      <c r="A7112" s="184" t="s">
        <v>9887</v>
      </c>
      <c r="B7112" s="183" t="str">
        <f>IFERROR(VLOOKUP(Proc[[#This Row],[App]],Table2[],3,0),"open")</f>
        <v>ok</v>
      </c>
      <c r="C7112" s="184" t="s">
        <v>369</v>
      </c>
      <c r="D7112" t="s">
        <v>2650</v>
      </c>
      <c r="E7112" t="s">
        <v>9848</v>
      </c>
      <c r="F7112" s="183" t="s">
        <v>9848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9921</v>
      </c>
      <c r="M7112" s="178">
        <v>46065</v>
      </c>
      <c r="N7112" s="178"/>
      <c r="O7112" s="178"/>
      <c r="P7112" s="178" t="str">
        <f ca="1">IF(Proc[[#This Row],[DaysAgeing]]&gt;5,"yep","on track")</f>
        <v>yep</v>
      </c>
      <c r="Q7112" s="3">
        <f ca="1">IF(Proc[[#This Row],[DateClosed]]="",ABS(NETWORKDAYS(Proc[[#This Row],[DateOpened]],TODAY()))-1,ABS(NETWORKDAYS(Proc[[#This Row],[DateOpened]],Proc[[#This Row],[DateClosed]]))-1)</f>
        <v>15</v>
      </c>
      <c r="R7112" s="178" t="s">
        <v>489</v>
      </c>
      <c r="S7112" s="183"/>
    </row>
    <row r="7113" spans="1:19" hidden="1">
      <c r="A7113" s="184" t="s">
        <v>9887</v>
      </c>
      <c r="B7113" s="183" t="str">
        <f>IFERROR(VLOOKUP(Proc[[#This Row],[App]],Table2[],3,0),"open")</f>
        <v>ok</v>
      </c>
      <c r="C7113" s="184" t="s">
        <v>369</v>
      </c>
      <c r="D7113" t="s">
        <v>2651</v>
      </c>
      <c r="E7113" t="s">
        <v>9848</v>
      </c>
      <c r="F7113" s="183" t="s">
        <v>9848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9921</v>
      </c>
      <c r="M7113" s="178">
        <v>46065</v>
      </c>
      <c r="N7113" s="178"/>
      <c r="O7113" s="178"/>
      <c r="P7113" s="178" t="str">
        <f ca="1">IF(Proc[[#This Row],[DaysAgeing]]&gt;5,"yep","on track")</f>
        <v>yep</v>
      </c>
      <c r="Q7113" s="3">
        <f ca="1">IF(Proc[[#This Row],[DateClosed]]="",ABS(NETWORKDAYS(Proc[[#This Row],[DateOpened]],TODAY()))-1,ABS(NETWORKDAYS(Proc[[#This Row],[DateOpened]],Proc[[#This Row],[DateClosed]]))-1)</f>
        <v>15</v>
      </c>
      <c r="R7113" s="178" t="s">
        <v>489</v>
      </c>
      <c r="S7113" s="183"/>
    </row>
    <row r="7114" spans="1:19" hidden="1">
      <c r="A7114" s="184" t="s">
        <v>9887</v>
      </c>
      <c r="B7114" s="183" t="str">
        <f>IFERROR(VLOOKUP(Proc[[#This Row],[App]],Table2[],3,0),"open")</f>
        <v>ok</v>
      </c>
      <c r="C7114" s="184" t="s">
        <v>369</v>
      </c>
      <c r="D7114" t="s">
        <v>2652</v>
      </c>
      <c r="E7114" t="s">
        <v>9848</v>
      </c>
      <c r="F7114" s="183" t="s">
        <v>9848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9921</v>
      </c>
      <c r="M7114" s="178">
        <v>46065</v>
      </c>
      <c r="N7114" s="178"/>
      <c r="O7114" s="178"/>
      <c r="P7114" s="178" t="str">
        <f ca="1">IF(Proc[[#This Row],[DaysAgeing]]&gt;5,"yep","on track")</f>
        <v>yep</v>
      </c>
      <c r="Q7114" s="3">
        <f ca="1">IF(Proc[[#This Row],[DateClosed]]="",ABS(NETWORKDAYS(Proc[[#This Row],[DateOpened]],TODAY()))-1,ABS(NETWORKDAYS(Proc[[#This Row],[DateOpened]],Proc[[#This Row],[DateClosed]]))-1)</f>
        <v>15</v>
      </c>
      <c r="R7114" s="178" t="s">
        <v>489</v>
      </c>
      <c r="S7114" s="183"/>
    </row>
    <row r="7115" spans="1:19" hidden="1">
      <c r="A7115" s="184" t="s">
        <v>9887</v>
      </c>
      <c r="B7115" s="183" t="str">
        <f>IFERROR(VLOOKUP(Proc[[#This Row],[App]],Table2[],3,0),"open")</f>
        <v>ok</v>
      </c>
      <c r="C7115" s="184" t="s">
        <v>369</v>
      </c>
      <c r="D7115" t="s">
        <v>2653</v>
      </c>
      <c r="E7115" t="s">
        <v>9848</v>
      </c>
      <c r="F7115" s="183" t="s">
        <v>9848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9921</v>
      </c>
      <c r="M7115" s="178">
        <v>46065</v>
      </c>
      <c r="N7115" s="178"/>
      <c r="O7115" s="178"/>
      <c r="P7115" s="178" t="str">
        <f ca="1">IF(Proc[[#This Row],[DaysAgeing]]&gt;5,"yep","on track")</f>
        <v>yep</v>
      </c>
      <c r="Q7115" s="3">
        <f ca="1">IF(Proc[[#This Row],[DateClosed]]="",ABS(NETWORKDAYS(Proc[[#This Row],[DateOpened]],TODAY()))-1,ABS(NETWORKDAYS(Proc[[#This Row],[DateOpened]],Proc[[#This Row],[DateClosed]]))-1)</f>
        <v>15</v>
      </c>
      <c r="R7115" s="178" t="s">
        <v>489</v>
      </c>
      <c r="S7115" s="183"/>
    </row>
    <row r="7116" spans="1:19" hidden="1">
      <c r="A7116" s="184" t="s">
        <v>9887</v>
      </c>
      <c r="B7116" s="183" t="str">
        <f>IFERROR(VLOOKUP(Proc[[#This Row],[App]],Table2[],3,0),"open")</f>
        <v>ok</v>
      </c>
      <c r="C7116" s="184" t="s">
        <v>369</v>
      </c>
      <c r="D7116" t="s">
        <v>2654</v>
      </c>
      <c r="E7116" t="s">
        <v>9848</v>
      </c>
      <c r="F7116" s="183" t="s">
        <v>9848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9921</v>
      </c>
      <c r="M7116" s="178">
        <v>46065</v>
      </c>
      <c r="N7116" s="178"/>
      <c r="O7116" s="178"/>
      <c r="P7116" s="178" t="str">
        <f ca="1">IF(Proc[[#This Row],[DaysAgeing]]&gt;5,"yep","on track")</f>
        <v>yep</v>
      </c>
      <c r="Q7116" s="3">
        <f ca="1">IF(Proc[[#This Row],[DateClosed]]="",ABS(NETWORKDAYS(Proc[[#This Row],[DateOpened]],TODAY()))-1,ABS(NETWORKDAYS(Proc[[#This Row],[DateOpened]],Proc[[#This Row],[DateClosed]]))-1)</f>
        <v>15</v>
      </c>
      <c r="R7116" s="178" t="s">
        <v>489</v>
      </c>
      <c r="S7116" s="183"/>
    </row>
    <row r="7117" spans="1:19" hidden="1">
      <c r="A7117" s="184" t="s">
        <v>9887</v>
      </c>
      <c r="B7117" s="183" t="str">
        <f>IFERROR(VLOOKUP(Proc[[#This Row],[App]],Table2[],3,0),"open")</f>
        <v>ok</v>
      </c>
      <c r="C7117" s="184" t="s">
        <v>369</v>
      </c>
      <c r="D7117" t="s">
        <v>2655</v>
      </c>
      <c r="E7117" t="s">
        <v>9848</v>
      </c>
      <c r="F7117" s="183" t="s">
        <v>9848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9921</v>
      </c>
      <c r="M7117" s="178">
        <v>46065</v>
      </c>
      <c r="N7117" s="178"/>
      <c r="O7117" s="178"/>
      <c r="P7117" s="178" t="str">
        <f ca="1">IF(Proc[[#This Row],[DaysAgeing]]&gt;5,"yep","on track")</f>
        <v>yep</v>
      </c>
      <c r="Q7117" s="3">
        <f ca="1">IF(Proc[[#This Row],[DateClosed]]="",ABS(NETWORKDAYS(Proc[[#This Row],[DateOpened]],TODAY()))-1,ABS(NETWORKDAYS(Proc[[#This Row],[DateOpened]],Proc[[#This Row],[DateClosed]]))-1)</f>
        <v>15</v>
      </c>
      <c r="R7117" s="178" t="s">
        <v>489</v>
      </c>
      <c r="S7117" s="183"/>
    </row>
    <row r="7118" spans="1:19" hidden="1">
      <c r="A7118" s="184" t="s">
        <v>9887</v>
      </c>
      <c r="B7118" s="183" t="str">
        <f>IFERROR(VLOOKUP(Proc[[#This Row],[App]],Table2[],3,0),"open")</f>
        <v>ok</v>
      </c>
      <c r="C7118" s="184" t="s">
        <v>369</v>
      </c>
      <c r="D7118" t="s">
        <v>2632</v>
      </c>
      <c r="E7118" t="s">
        <v>9848</v>
      </c>
      <c r="F7118" s="183" t="s">
        <v>9848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9921</v>
      </c>
      <c r="M7118" s="178">
        <v>46065</v>
      </c>
      <c r="N7118" s="178"/>
      <c r="O7118" s="178"/>
      <c r="P7118" s="178" t="str">
        <f ca="1">IF(Proc[[#This Row],[DaysAgeing]]&gt;5,"yep","on track")</f>
        <v>yep</v>
      </c>
      <c r="Q7118" s="3">
        <f ca="1">IF(Proc[[#This Row],[DateClosed]]="",ABS(NETWORKDAYS(Proc[[#This Row],[DateOpened]],TODAY()))-1,ABS(NETWORKDAYS(Proc[[#This Row],[DateOpened]],Proc[[#This Row],[DateClosed]]))-1)</f>
        <v>15</v>
      </c>
      <c r="R7118" s="178" t="s">
        <v>489</v>
      </c>
      <c r="S7118" s="183"/>
    </row>
    <row r="7119" spans="1:19" hidden="1">
      <c r="A7119" s="184" t="s">
        <v>9887</v>
      </c>
      <c r="B7119" s="183" t="str">
        <f>IFERROR(VLOOKUP(Proc[[#This Row],[App]],Table2[],3,0),"open")</f>
        <v>ok</v>
      </c>
      <c r="C7119" s="184" t="s">
        <v>369</v>
      </c>
      <c r="D7119" t="s">
        <v>2656</v>
      </c>
      <c r="E7119" t="s">
        <v>9848</v>
      </c>
      <c r="F7119" s="183" t="s">
        <v>9848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9921</v>
      </c>
      <c r="M7119" s="178">
        <v>46065</v>
      </c>
      <c r="N7119" s="178"/>
      <c r="O7119" s="178"/>
      <c r="P7119" s="178" t="str">
        <f ca="1">IF(Proc[[#This Row],[DaysAgeing]]&gt;5,"yep","on track")</f>
        <v>yep</v>
      </c>
      <c r="Q7119" s="3">
        <f ca="1">IF(Proc[[#This Row],[DateClosed]]="",ABS(NETWORKDAYS(Proc[[#This Row],[DateOpened]],TODAY()))-1,ABS(NETWORKDAYS(Proc[[#This Row],[DateOpened]],Proc[[#This Row],[DateClosed]]))-1)</f>
        <v>15</v>
      </c>
      <c r="R7119" s="178" t="s">
        <v>489</v>
      </c>
      <c r="S7119" s="183"/>
    </row>
    <row r="7120" spans="1:19" hidden="1">
      <c r="A7120" s="184" t="s">
        <v>9887</v>
      </c>
      <c r="B7120" s="183" t="str">
        <f>IFERROR(VLOOKUP(Proc[[#This Row],[App]],Table2[],3,0),"open")</f>
        <v>ok</v>
      </c>
      <c r="C7120" s="184" t="s">
        <v>369</v>
      </c>
      <c r="D7120" t="s">
        <v>2657</v>
      </c>
      <c r="E7120" t="s">
        <v>9848</v>
      </c>
      <c r="F7120" s="183" t="s">
        <v>9848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9921</v>
      </c>
      <c r="M7120" s="178">
        <v>46065</v>
      </c>
      <c r="N7120" s="178"/>
      <c r="O7120" s="178"/>
      <c r="P7120" s="178" t="str">
        <f ca="1">IF(Proc[[#This Row],[DaysAgeing]]&gt;5,"yep","on track")</f>
        <v>yep</v>
      </c>
      <c r="Q7120" s="3">
        <f ca="1">IF(Proc[[#This Row],[DateClosed]]="",ABS(NETWORKDAYS(Proc[[#This Row],[DateOpened]],TODAY()))-1,ABS(NETWORKDAYS(Proc[[#This Row],[DateOpened]],Proc[[#This Row],[DateClosed]]))-1)</f>
        <v>15</v>
      </c>
      <c r="R7120" s="178" t="s">
        <v>489</v>
      </c>
      <c r="S7120" s="183"/>
    </row>
    <row r="7121" spans="1:19" hidden="1">
      <c r="A7121" s="184" t="s">
        <v>9887</v>
      </c>
      <c r="B7121" s="183" t="str">
        <f>IFERROR(VLOOKUP(Proc[[#This Row],[App]],Table2[],3,0),"open")</f>
        <v>ok</v>
      </c>
      <c r="C7121" s="184" t="s">
        <v>369</v>
      </c>
      <c r="D7121" t="s">
        <v>2658</v>
      </c>
      <c r="E7121" t="s">
        <v>9848</v>
      </c>
      <c r="F7121" s="183" t="s">
        <v>9848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9921</v>
      </c>
      <c r="M7121" s="178">
        <v>46065</v>
      </c>
      <c r="N7121" s="178"/>
      <c r="O7121" s="178"/>
      <c r="P7121" s="178" t="str">
        <f ca="1">IF(Proc[[#This Row],[DaysAgeing]]&gt;5,"yep","on track")</f>
        <v>yep</v>
      </c>
      <c r="Q7121" s="3">
        <f ca="1">IF(Proc[[#This Row],[DateClosed]]="",ABS(NETWORKDAYS(Proc[[#This Row],[DateOpened]],TODAY()))-1,ABS(NETWORKDAYS(Proc[[#This Row],[DateOpened]],Proc[[#This Row],[DateClosed]]))-1)</f>
        <v>15</v>
      </c>
      <c r="R7121" s="178" t="s">
        <v>489</v>
      </c>
      <c r="S7121" s="183"/>
    </row>
    <row r="7122" spans="1:19" hidden="1">
      <c r="A7122" s="184" t="s">
        <v>9887</v>
      </c>
      <c r="B7122" s="183" t="str">
        <f>IFERROR(VLOOKUP(Proc[[#This Row],[App]],Table2[],3,0),"open")</f>
        <v>ok</v>
      </c>
      <c r="C7122" s="184" t="s">
        <v>369</v>
      </c>
      <c r="D7122" t="s">
        <v>2659</v>
      </c>
      <c r="E7122" t="s">
        <v>9848</v>
      </c>
      <c r="F7122" s="183" t="s">
        <v>9848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9921</v>
      </c>
      <c r="M7122" s="178">
        <v>46065</v>
      </c>
      <c r="N7122" s="178"/>
      <c r="O7122" s="178"/>
      <c r="P7122" s="178" t="str">
        <f ca="1">IF(Proc[[#This Row],[DaysAgeing]]&gt;5,"yep","on track")</f>
        <v>yep</v>
      </c>
      <c r="Q7122" s="3">
        <f ca="1">IF(Proc[[#This Row],[DateClosed]]="",ABS(NETWORKDAYS(Proc[[#This Row],[DateOpened]],TODAY()))-1,ABS(NETWORKDAYS(Proc[[#This Row],[DateOpened]],Proc[[#This Row],[DateClosed]]))-1)</f>
        <v>15</v>
      </c>
      <c r="R7122" s="178" t="s">
        <v>489</v>
      </c>
      <c r="S7122" s="183"/>
    </row>
    <row r="7123" spans="1:19" hidden="1">
      <c r="A7123" s="184" t="s">
        <v>9887</v>
      </c>
      <c r="B7123" s="183" t="str">
        <f>IFERROR(VLOOKUP(Proc[[#This Row],[App]],Table2[],3,0),"open")</f>
        <v>ok</v>
      </c>
      <c r="C7123" s="184" t="s">
        <v>369</v>
      </c>
      <c r="D7123" t="s">
        <v>4374</v>
      </c>
      <c r="E7123" t="s">
        <v>9848</v>
      </c>
      <c r="F7123" s="183" t="s">
        <v>9848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9921</v>
      </c>
      <c r="M7123" s="178">
        <v>46065</v>
      </c>
      <c r="N7123" s="178"/>
      <c r="O7123" s="178"/>
      <c r="P7123" s="178" t="str">
        <f ca="1">IF(Proc[[#This Row],[DaysAgeing]]&gt;5,"yep","on track")</f>
        <v>yep</v>
      </c>
      <c r="Q7123" s="3">
        <f ca="1">IF(Proc[[#This Row],[DateClosed]]="",ABS(NETWORKDAYS(Proc[[#This Row],[DateOpened]],TODAY()))-1,ABS(NETWORKDAYS(Proc[[#This Row],[DateOpened]],Proc[[#This Row],[DateClosed]]))-1)</f>
        <v>15</v>
      </c>
      <c r="R7123" s="178" t="s">
        <v>489</v>
      </c>
      <c r="S7123" s="183"/>
    </row>
    <row r="7124" spans="1:19" hidden="1">
      <c r="A7124" s="184" t="s">
        <v>9887</v>
      </c>
      <c r="B7124" s="183" t="str">
        <f>IFERROR(VLOOKUP(Proc[[#This Row],[App]],Table2[],3,0),"open")</f>
        <v>ok</v>
      </c>
      <c r="C7124" s="184" t="s">
        <v>369</v>
      </c>
      <c r="D7124" t="s">
        <v>4378</v>
      </c>
      <c r="E7124" t="s">
        <v>9848</v>
      </c>
      <c r="F7124" s="183" t="s">
        <v>9848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9921</v>
      </c>
      <c r="M7124" s="178">
        <v>46065</v>
      </c>
      <c r="N7124" s="178"/>
      <c r="O7124" s="178"/>
      <c r="P7124" s="178" t="str">
        <f ca="1">IF(Proc[[#This Row],[DaysAgeing]]&gt;5,"yep","on track")</f>
        <v>yep</v>
      </c>
      <c r="Q7124" s="3">
        <f ca="1">IF(Proc[[#This Row],[DateClosed]]="",ABS(NETWORKDAYS(Proc[[#This Row],[DateOpened]],TODAY()))-1,ABS(NETWORKDAYS(Proc[[#This Row],[DateOpened]],Proc[[#This Row],[DateClosed]]))-1)</f>
        <v>15</v>
      </c>
      <c r="R7124" s="178" t="s">
        <v>489</v>
      </c>
      <c r="S7124" s="183"/>
    </row>
    <row r="7125" spans="1:19" hidden="1">
      <c r="A7125" s="184" t="s">
        <v>9887</v>
      </c>
      <c r="B7125" s="183" t="str">
        <f>IFERROR(VLOOKUP(Proc[[#This Row],[App]],Table2[],3,0),"open")</f>
        <v>ok</v>
      </c>
      <c r="C7125" s="184" t="s">
        <v>369</v>
      </c>
      <c r="D7125" t="s">
        <v>4376</v>
      </c>
      <c r="E7125" t="s">
        <v>9848</v>
      </c>
      <c r="F7125" s="183" t="s">
        <v>9848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9921</v>
      </c>
      <c r="M7125" s="178">
        <v>46065</v>
      </c>
      <c r="N7125" s="178"/>
      <c r="O7125" s="178"/>
      <c r="P7125" s="178" t="str">
        <f ca="1">IF(Proc[[#This Row],[DaysAgeing]]&gt;5,"yep","on track")</f>
        <v>yep</v>
      </c>
      <c r="Q7125" s="3">
        <f ca="1">IF(Proc[[#This Row],[DateClosed]]="",ABS(NETWORKDAYS(Proc[[#This Row],[DateOpened]],TODAY()))-1,ABS(NETWORKDAYS(Proc[[#This Row],[DateOpened]],Proc[[#This Row],[DateClosed]]))-1)</f>
        <v>15</v>
      </c>
      <c r="R7125" s="178" t="s">
        <v>489</v>
      </c>
      <c r="S7125" s="183"/>
    </row>
    <row r="7126" spans="1:19" hidden="1">
      <c r="A7126" s="184" t="s">
        <v>9887</v>
      </c>
      <c r="B7126" s="183" t="str">
        <f>IFERROR(VLOOKUP(Proc[[#This Row],[App]],Table2[],3,0),"open")</f>
        <v>ok</v>
      </c>
      <c r="C7126" s="184" t="s">
        <v>369</v>
      </c>
      <c r="D7126" t="s">
        <v>4379</v>
      </c>
      <c r="E7126" t="s">
        <v>9848</v>
      </c>
      <c r="F7126" s="183" t="s">
        <v>9848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9921</v>
      </c>
      <c r="M7126" s="178">
        <v>46065</v>
      </c>
      <c r="N7126" s="178"/>
      <c r="O7126" s="178"/>
      <c r="P7126" s="178" t="str">
        <f ca="1">IF(Proc[[#This Row],[DaysAgeing]]&gt;5,"yep","on track")</f>
        <v>yep</v>
      </c>
      <c r="Q7126" s="3">
        <f ca="1">IF(Proc[[#This Row],[DateClosed]]="",ABS(NETWORKDAYS(Proc[[#This Row],[DateOpened]],TODAY()))-1,ABS(NETWORKDAYS(Proc[[#This Row],[DateOpened]],Proc[[#This Row],[DateClosed]]))-1)</f>
        <v>15</v>
      </c>
      <c r="R7126" s="178" t="s">
        <v>489</v>
      </c>
      <c r="S7126" s="183"/>
    </row>
    <row r="7127" spans="1:19" hidden="1">
      <c r="A7127" s="184" t="s">
        <v>9887</v>
      </c>
      <c r="B7127" s="183" t="str">
        <f>IFERROR(VLOOKUP(Proc[[#This Row],[App]],Table2[],3,0),"open")</f>
        <v>ok</v>
      </c>
      <c r="C7127" s="184" t="s">
        <v>369</v>
      </c>
      <c r="D7127" t="s">
        <v>4377</v>
      </c>
      <c r="E7127" t="s">
        <v>9848</v>
      </c>
      <c r="F7127" s="183" t="s">
        <v>9848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9921</v>
      </c>
      <c r="M7127" s="178">
        <v>46065</v>
      </c>
      <c r="N7127" s="178"/>
      <c r="O7127" s="178"/>
      <c r="P7127" s="178" t="str">
        <f ca="1">IF(Proc[[#This Row],[DaysAgeing]]&gt;5,"yep","on track")</f>
        <v>yep</v>
      </c>
      <c r="Q7127" s="3">
        <f ca="1">IF(Proc[[#This Row],[DateClosed]]="",ABS(NETWORKDAYS(Proc[[#This Row],[DateOpened]],TODAY()))-1,ABS(NETWORKDAYS(Proc[[#This Row],[DateOpened]],Proc[[#This Row],[DateClosed]]))-1)</f>
        <v>15</v>
      </c>
      <c r="R7127" s="178" t="s">
        <v>489</v>
      </c>
      <c r="S7127" s="183"/>
    </row>
    <row r="7128" spans="1:19" hidden="1">
      <c r="A7128" s="184" t="s">
        <v>9887</v>
      </c>
      <c r="B7128" s="183" t="str">
        <f>IFERROR(VLOOKUP(Proc[[#This Row],[App]],Table2[],3,0),"open")</f>
        <v>ok</v>
      </c>
      <c r="C7128" s="184" t="s">
        <v>369</v>
      </c>
      <c r="D7128" t="s">
        <v>4380</v>
      </c>
      <c r="E7128" t="s">
        <v>9848</v>
      </c>
      <c r="F7128" s="183" t="s">
        <v>9848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9921</v>
      </c>
      <c r="M7128" s="178">
        <v>46065</v>
      </c>
      <c r="N7128" s="178"/>
      <c r="O7128" s="178"/>
      <c r="P7128" s="178" t="str">
        <f ca="1">IF(Proc[[#This Row],[DaysAgeing]]&gt;5,"yep","on track")</f>
        <v>yep</v>
      </c>
      <c r="Q7128" s="3">
        <f ca="1">IF(Proc[[#This Row],[DateClosed]]="",ABS(NETWORKDAYS(Proc[[#This Row],[DateOpened]],TODAY()))-1,ABS(NETWORKDAYS(Proc[[#This Row],[DateOpened]],Proc[[#This Row],[DateClosed]]))-1)</f>
        <v>15</v>
      </c>
      <c r="R7128" s="178" t="s">
        <v>489</v>
      </c>
      <c r="S7128" s="183"/>
    </row>
    <row r="7129" spans="1:19" hidden="1">
      <c r="A7129" s="184" t="s">
        <v>9887</v>
      </c>
      <c r="B7129" s="183" t="str">
        <f>IFERROR(VLOOKUP(Proc[[#This Row],[App]],Table2[],3,0),"open")</f>
        <v>ok</v>
      </c>
      <c r="C7129" s="184" t="s">
        <v>369</v>
      </c>
      <c r="D7129" t="s">
        <v>4373</v>
      </c>
      <c r="E7129" t="s">
        <v>9848</v>
      </c>
      <c r="F7129" s="183" t="s">
        <v>9848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9921</v>
      </c>
      <c r="M7129" s="178">
        <v>46065</v>
      </c>
      <c r="N7129" s="178"/>
      <c r="O7129" s="178"/>
      <c r="P7129" s="178" t="str">
        <f ca="1">IF(Proc[[#This Row],[DaysAgeing]]&gt;5,"yep","on track")</f>
        <v>yep</v>
      </c>
      <c r="Q7129" s="3">
        <f ca="1">IF(Proc[[#This Row],[DateClosed]]="",ABS(NETWORKDAYS(Proc[[#This Row],[DateOpened]],TODAY()))-1,ABS(NETWORKDAYS(Proc[[#This Row],[DateOpened]],Proc[[#This Row],[DateClosed]]))-1)</f>
        <v>15</v>
      </c>
      <c r="R7129" s="178" t="s">
        <v>489</v>
      </c>
      <c r="S7129" s="183"/>
    </row>
    <row r="7130" spans="1:19" hidden="1">
      <c r="A7130" s="184" t="s">
        <v>9887</v>
      </c>
      <c r="B7130" s="183" t="str">
        <f>IFERROR(VLOOKUP(Proc[[#This Row],[App]],Table2[],3,0),"open")</f>
        <v>ok</v>
      </c>
      <c r="C7130" s="185" t="s">
        <v>369</v>
      </c>
      <c r="D7130" t="s">
        <v>9506</v>
      </c>
      <c r="E7130" t="s">
        <v>9848</v>
      </c>
      <c r="F7130" s="186" t="s">
        <v>9848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1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9921</v>
      </c>
      <c r="M7130" s="178">
        <v>46065</v>
      </c>
      <c r="N7130" s="178"/>
      <c r="O7130" s="178"/>
      <c r="P7130" s="178" t="str">
        <f ca="1">IF(Proc[[#This Row],[DaysAgeing]]&gt;5,"yep","on track")</f>
        <v>yep</v>
      </c>
      <c r="Q7130" s="3">
        <f ca="1">IF(Proc[[#This Row],[DateClosed]]="",ABS(NETWORKDAYS(Proc[[#This Row],[DateOpened]],TODAY()))-1,ABS(NETWORKDAYS(Proc[[#This Row],[DateOpened]],Proc[[#This Row],[DateClosed]]))-1)</f>
        <v>15</v>
      </c>
      <c r="R7130" s="178" t="s">
        <v>489</v>
      </c>
      <c r="S7130" s="183"/>
    </row>
    <row r="7131" spans="1:19" hidden="1">
      <c r="A7131" s="184" t="s">
        <v>9887</v>
      </c>
      <c r="B7131" s="183" t="str">
        <f>IFERROR(VLOOKUP(Proc[[#This Row],[App]],Table2[],3,0),"open")</f>
        <v>ok</v>
      </c>
      <c r="C7131" s="184" t="s">
        <v>369</v>
      </c>
      <c r="D7131" t="s">
        <v>9507</v>
      </c>
      <c r="E7131" t="s">
        <v>9848</v>
      </c>
      <c r="F7131" s="183" t="s">
        <v>9848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9921</v>
      </c>
      <c r="M7131" s="178">
        <v>46065</v>
      </c>
      <c r="N7131" s="178"/>
      <c r="O7131" s="178"/>
      <c r="P7131" s="178" t="str">
        <f ca="1">IF(Proc[[#This Row],[DaysAgeing]]&gt;5,"yep","on track")</f>
        <v>yep</v>
      </c>
      <c r="Q7131" s="3">
        <f ca="1">IF(Proc[[#This Row],[DateClosed]]="",ABS(NETWORKDAYS(Proc[[#This Row],[DateOpened]],TODAY()))-1,ABS(NETWORKDAYS(Proc[[#This Row],[DateOpened]],Proc[[#This Row],[DateClosed]]))-1)</f>
        <v>15</v>
      </c>
      <c r="R7131" s="178" t="s">
        <v>489</v>
      </c>
      <c r="S7131" s="183"/>
    </row>
    <row r="7132" spans="1:19" hidden="1">
      <c r="A7132" s="184" t="s">
        <v>9887</v>
      </c>
      <c r="B7132" s="183" t="str">
        <f>IFERROR(VLOOKUP(Proc[[#This Row],[App]],Table2[],3,0),"open")</f>
        <v>ok</v>
      </c>
      <c r="C7132" s="184" t="s">
        <v>369</v>
      </c>
      <c r="D7132" t="s">
        <v>9508</v>
      </c>
      <c r="E7132" t="s">
        <v>9825</v>
      </c>
      <c r="F7132" s="183" t="s">
        <v>9825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9921</v>
      </c>
      <c r="M7132" s="178">
        <v>46065</v>
      </c>
      <c r="N7132" s="178"/>
      <c r="O7132" s="178"/>
      <c r="P7132" s="178" t="str">
        <f ca="1">IF(Proc[[#This Row],[DaysAgeing]]&gt;5,"yep","on track")</f>
        <v>yep</v>
      </c>
      <c r="Q7132" s="3">
        <f ca="1">IF(Proc[[#This Row],[DateClosed]]="",ABS(NETWORKDAYS(Proc[[#This Row],[DateOpened]],TODAY()))-1,ABS(NETWORKDAYS(Proc[[#This Row],[DateOpened]],Proc[[#This Row],[DateClosed]]))-1)</f>
        <v>15</v>
      </c>
      <c r="R7132" s="178" t="s">
        <v>489</v>
      </c>
      <c r="S7132" s="183"/>
    </row>
    <row r="7133" spans="1:19" hidden="1">
      <c r="A7133" s="184" t="s">
        <v>9887</v>
      </c>
      <c r="B7133" s="183" t="str">
        <f>IFERROR(VLOOKUP(Proc[[#This Row],[App]],Table2[],3,0),"open")</f>
        <v>ok</v>
      </c>
      <c r="C7133" s="184" t="s">
        <v>369</v>
      </c>
      <c r="D7133" t="s">
        <v>9509</v>
      </c>
      <c r="E7133" t="s">
        <v>9825</v>
      </c>
      <c r="F7133" s="183" t="s">
        <v>9825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9921</v>
      </c>
      <c r="M7133" s="178">
        <v>46065</v>
      </c>
      <c r="N7133" s="178"/>
      <c r="O7133" s="178"/>
      <c r="P7133" s="178" t="str">
        <f ca="1">IF(Proc[[#This Row],[DaysAgeing]]&gt;5,"yep","on track")</f>
        <v>yep</v>
      </c>
      <c r="Q7133" s="3">
        <f ca="1">IF(Proc[[#This Row],[DateClosed]]="",ABS(NETWORKDAYS(Proc[[#This Row],[DateOpened]],TODAY()))-1,ABS(NETWORKDAYS(Proc[[#This Row],[DateOpened]],Proc[[#This Row],[DateClosed]]))-1)</f>
        <v>15</v>
      </c>
      <c r="R7133" s="178" t="s">
        <v>489</v>
      </c>
      <c r="S7133" s="183"/>
    </row>
    <row r="7134" spans="1:19" hidden="1">
      <c r="A7134" s="184" t="s">
        <v>9887</v>
      </c>
      <c r="B7134" s="183" t="str">
        <f>IFERROR(VLOOKUP(Proc[[#This Row],[App]],Table2[],3,0),"open")</f>
        <v>ok</v>
      </c>
      <c r="C7134" s="184" t="s">
        <v>369</v>
      </c>
      <c r="D7134" t="s">
        <v>9510</v>
      </c>
      <c r="E7134" t="s">
        <v>9849</v>
      </c>
      <c r="F7134" s="183" t="s">
        <v>9849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9921</v>
      </c>
      <c r="M7134" s="178">
        <v>46065</v>
      </c>
      <c r="N7134" s="178"/>
      <c r="O7134" s="178"/>
      <c r="P7134" s="178" t="str">
        <f ca="1">IF(Proc[[#This Row],[DaysAgeing]]&gt;5,"yep","on track")</f>
        <v>yep</v>
      </c>
      <c r="Q7134" s="3">
        <f ca="1">IF(Proc[[#This Row],[DateClosed]]="",ABS(NETWORKDAYS(Proc[[#This Row],[DateOpened]],TODAY()))-1,ABS(NETWORKDAYS(Proc[[#This Row],[DateOpened]],Proc[[#This Row],[DateClosed]]))-1)</f>
        <v>15</v>
      </c>
      <c r="R7134" s="178" t="s">
        <v>489</v>
      </c>
      <c r="S7134" s="183"/>
    </row>
    <row r="7135" spans="1:19" hidden="1">
      <c r="A7135" s="184" t="s">
        <v>9887</v>
      </c>
      <c r="B7135" s="183" t="str">
        <f>IFERROR(VLOOKUP(Proc[[#This Row],[App]],Table2[],3,0),"open")</f>
        <v>ok</v>
      </c>
      <c r="C7135" s="184" t="s">
        <v>369</v>
      </c>
      <c r="D7135" t="s">
        <v>9511</v>
      </c>
      <c r="E7135" t="s">
        <v>9847</v>
      </c>
      <c r="F7135" s="183" t="s">
        <v>9847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9921</v>
      </c>
      <c r="M7135" s="178">
        <v>46065</v>
      </c>
      <c r="N7135" s="178"/>
      <c r="O7135" s="178"/>
      <c r="P7135" s="178" t="str">
        <f ca="1">IF(Proc[[#This Row],[DaysAgeing]]&gt;5,"yep","on track")</f>
        <v>yep</v>
      </c>
      <c r="Q7135" s="3">
        <f ca="1">IF(Proc[[#This Row],[DateClosed]]="",ABS(NETWORKDAYS(Proc[[#This Row],[DateOpened]],TODAY()))-1,ABS(NETWORKDAYS(Proc[[#This Row],[DateOpened]],Proc[[#This Row],[DateClosed]]))-1)</f>
        <v>15</v>
      </c>
      <c r="R7135" s="178" t="s">
        <v>489</v>
      </c>
      <c r="S7135" s="183"/>
    </row>
    <row r="7136" spans="1:19" hidden="1">
      <c r="A7136" s="184" t="s">
        <v>9887</v>
      </c>
      <c r="B7136" s="183" t="str">
        <f>IFERROR(VLOOKUP(Proc[[#This Row],[App]],Table2[],3,0),"open")</f>
        <v>ok</v>
      </c>
      <c r="C7136" s="185" t="s">
        <v>369</v>
      </c>
      <c r="D7136" t="s">
        <v>9512</v>
      </c>
      <c r="E7136" t="s">
        <v>9847</v>
      </c>
      <c r="F7136" s="186" t="s">
        <v>9847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1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9921</v>
      </c>
      <c r="M7136" s="178">
        <v>46065</v>
      </c>
      <c r="N7136" s="178"/>
      <c r="O7136" s="178"/>
      <c r="P7136" s="178" t="str">
        <f ca="1">IF(Proc[[#This Row],[DaysAgeing]]&gt;5,"yep","on track")</f>
        <v>yep</v>
      </c>
      <c r="Q7136" s="3">
        <f ca="1">IF(Proc[[#This Row],[DateClosed]]="",ABS(NETWORKDAYS(Proc[[#This Row],[DateOpened]],TODAY()))-1,ABS(NETWORKDAYS(Proc[[#This Row],[DateOpened]],Proc[[#This Row],[DateClosed]]))-1)</f>
        <v>15</v>
      </c>
      <c r="R7136" s="178" t="s">
        <v>489</v>
      </c>
      <c r="S7136" s="183"/>
    </row>
    <row r="7137" spans="1:19" hidden="1">
      <c r="A7137" s="184" t="s">
        <v>9887</v>
      </c>
      <c r="B7137" s="183" t="str">
        <f>IFERROR(VLOOKUP(Proc[[#This Row],[App]],Table2[],3,0),"open")</f>
        <v>ok</v>
      </c>
      <c r="C7137" s="184" t="s">
        <v>369</v>
      </c>
      <c r="D7137" t="s">
        <v>9513</v>
      </c>
      <c r="E7137" t="s">
        <v>9850</v>
      </c>
      <c r="F7137" s="183" t="s">
        <v>9850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9921</v>
      </c>
      <c r="M7137" s="178">
        <v>46065</v>
      </c>
      <c r="N7137" s="178"/>
      <c r="O7137" s="178"/>
      <c r="P7137" s="178" t="str">
        <f ca="1">IF(Proc[[#This Row],[DaysAgeing]]&gt;5,"yep","on track")</f>
        <v>yep</v>
      </c>
      <c r="Q7137" s="3">
        <f ca="1">IF(Proc[[#This Row],[DateClosed]]="",ABS(NETWORKDAYS(Proc[[#This Row],[DateOpened]],TODAY()))-1,ABS(NETWORKDAYS(Proc[[#This Row],[DateOpened]],Proc[[#This Row],[DateClosed]]))-1)</f>
        <v>15</v>
      </c>
      <c r="R7137" s="178" t="s">
        <v>489</v>
      </c>
      <c r="S7137" s="183"/>
    </row>
    <row r="7138" spans="1:19" hidden="1">
      <c r="A7138" s="184" t="s">
        <v>9887</v>
      </c>
      <c r="B7138" s="183" t="str">
        <f>IFERROR(VLOOKUP(Proc[[#This Row],[App]],Table2[],3,0),"open")</f>
        <v>ok</v>
      </c>
      <c r="C7138" s="184" t="s">
        <v>369</v>
      </c>
      <c r="D7138" t="s">
        <v>9514</v>
      </c>
      <c r="E7138" t="s">
        <v>9832</v>
      </c>
      <c r="F7138" s="183" t="s">
        <v>9832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9921</v>
      </c>
      <c r="M7138" s="178">
        <v>46065</v>
      </c>
      <c r="N7138" s="178"/>
      <c r="O7138" s="178"/>
      <c r="P7138" s="178" t="str">
        <f ca="1">IF(Proc[[#This Row],[DaysAgeing]]&gt;5,"yep","on track")</f>
        <v>yep</v>
      </c>
      <c r="Q7138" s="3">
        <f ca="1">IF(Proc[[#This Row],[DateClosed]]="",ABS(NETWORKDAYS(Proc[[#This Row],[DateOpened]],TODAY()))-1,ABS(NETWORKDAYS(Proc[[#This Row],[DateOpened]],Proc[[#This Row],[DateClosed]]))-1)</f>
        <v>15</v>
      </c>
      <c r="R7138" s="178" t="s">
        <v>489</v>
      </c>
      <c r="S7138" s="183"/>
    </row>
    <row r="7139" spans="1:19" hidden="1">
      <c r="A7139" s="184" t="s">
        <v>9887</v>
      </c>
      <c r="B7139" s="183" t="str">
        <f>IFERROR(VLOOKUP(Proc[[#This Row],[App]],Table2[],3,0),"open")</f>
        <v>ok</v>
      </c>
      <c r="C7139" s="184" t="s">
        <v>369</v>
      </c>
      <c r="D7139" t="s">
        <v>9515</v>
      </c>
      <c r="E7139" t="s">
        <v>9844</v>
      </c>
      <c r="F7139" s="183" t="s">
        <v>9844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9921</v>
      </c>
      <c r="M7139" s="178">
        <v>46065</v>
      </c>
      <c r="N7139" s="178"/>
      <c r="O7139" s="178"/>
      <c r="P7139" s="178" t="str">
        <f ca="1">IF(Proc[[#This Row],[DaysAgeing]]&gt;5,"yep","on track")</f>
        <v>yep</v>
      </c>
      <c r="Q7139" s="3">
        <f ca="1">IF(Proc[[#This Row],[DateClosed]]="",ABS(NETWORKDAYS(Proc[[#This Row],[DateOpened]],TODAY()))-1,ABS(NETWORKDAYS(Proc[[#This Row],[DateOpened]],Proc[[#This Row],[DateClosed]]))-1)</f>
        <v>15</v>
      </c>
      <c r="R7139" s="178" t="s">
        <v>489</v>
      </c>
      <c r="S7139" s="183"/>
    </row>
    <row r="7140" spans="1:19" hidden="1">
      <c r="A7140" s="184" t="s">
        <v>9887</v>
      </c>
      <c r="B7140" s="183" t="str">
        <f>IFERROR(VLOOKUP(Proc[[#This Row],[App]],Table2[],3,0),"open")</f>
        <v>ok</v>
      </c>
      <c r="C7140" s="184" t="s">
        <v>369</v>
      </c>
      <c r="D7140" t="s">
        <v>9516</v>
      </c>
      <c r="E7140" t="s">
        <v>9832</v>
      </c>
      <c r="F7140" s="183" t="s">
        <v>9832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9921</v>
      </c>
      <c r="M7140" s="178">
        <v>46065</v>
      </c>
      <c r="N7140" s="178"/>
      <c r="O7140" s="178"/>
      <c r="P7140" s="178" t="str">
        <f ca="1">IF(Proc[[#This Row],[DaysAgeing]]&gt;5,"yep","on track")</f>
        <v>yep</v>
      </c>
      <c r="Q7140" s="3">
        <f ca="1">IF(Proc[[#This Row],[DateClosed]]="",ABS(NETWORKDAYS(Proc[[#This Row],[DateOpened]],TODAY()))-1,ABS(NETWORKDAYS(Proc[[#This Row],[DateOpened]],Proc[[#This Row],[DateClosed]]))-1)</f>
        <v>15</v>
      </c>
      <c r="R7140" s="178" t="s">
        <v>489</v>
      </c>
      <c r="S7140" s="183"/>
    </row>
    <row r="7141" spans="1:19" hidden="1">
      <c r="A7141" s="184" t="s">
        <v>9887</v>
      </c>
      <c r="B7141" s="183" t="str">
        <f>IFERROR(VLOOKUP(Proc[[#This Row],[App]],Table2[],3,0),"open")</f>
        <v>ok</v>
      </c>
      <c r="C7141" s="184" t="s">
        <v>369</v>
      </c>
      <c r="D7141" t="s">
        <v>9517</v>
      </c>
      <c r="E7141" t="s">
        <v>9832</v>
      </c>
      <c r="F7141" s="183" t="s">
        <v>9832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9921</v>
      </c>
      <c r="M7141" s="178">
        <v>46065</v>
      </c>
      <c r="N7141" s="178"/>
      <c r="O7141" s="178"/>
      <c r="P7141" s="178" t="str">
        <f ca="1">IF(Proc[[#This Row],[DaysAgeing]]&gt;5,"yep","on track")</f>
        <v>yep</v>
      </c>
      <c r="Q7141" s="3">
        <f ca="1">IF(Proc[[#This Row],[DateClosed]]="",ABS(NETWORKDAYS(Proc[[#This Row],[DateOpened]],TODAY()))-1,ABS(NETWORKDAYS(Proc[[#This Row],[DateOpened]],Proc[[#This Row],[DateClosed]]))-1)</f>
        <v>15</v>
      </c>
      <c r="R7141" s="178" t="s">
        <v>489</v>
      </c>
      <c r="S7141" s="183"/>
    </row>
    <row r="7142" spans="1:19" hidden="1">
      <c r="A7142" s="184" t="s">
        <v>9887</v>
      </c>
      <c r="B7142" s="183" t="str">
        <f>IFERROR(VLOOKUP(Proc[[#This Row],[App]],Table2[],3,0),"open")</f>
        <v>ok</v>
      </c>
      <c r="C7142" s="184" t="s">
        <v>369</v>
      </c>
      <c r="D7142" t="s">
        <v>9518</v>
      </c>
      <c r="E7142" t="s">
        <v>9851</v>
      </c>
      <c r="F7142" s="183" t="s">
        <v>9851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9921</v>
      </c>
      <c r="M7142" s="178">
        <v>46065</v>
      </c>
      <c r="N7142" s="178"/>
      <c r="O7142" s="178"/>
      <c r="P7142" s="178" t="str">
        <f ca="1">IF(Proc[[#This Row],[DaysAgeing]]&gt;5,"yep","on track")</f>
        <v>yep</v>
      </c>
      <c r="Q7142" s="3">
        <f ca="1">IF(Proc[[#This Row],[DateClosed]]="",ABS(NETWORKDAYS(Proc[[#This Row],[DateOpened]],TODAY()))-1,ABS(NETWORKDAYS(Proc[[#This Row],[DateOpened]],Proc[[#This Row],[DateClosed]]))-1)</f>
        <v>15</v>
      </c>
      <c r="R7142" s="178" t="s">
        <v>489</v>
      </c>
      <c r="S7142" s="183"/>
    </row>
    <row r="7143" spans="1:19" hidden="1">
      <c r="A7143" s="184" t="s">
        <v>9887</v>
      </c>
      <c r="B7143" s="183" t="str">
        <f>IFERROR(VLOOKUP(Proc[[#This Row],[App]],Table2[],3,0),"open")</f>
        <v>ok</v>
      </c>
      <c r="C7143" s="184" t="s">
        <v>369</v>
      </c>
      <c r="D7143" t="s">
        <v>7320</v>
      </c>
      <c r="E7143" t="s">
        <v>9829</v>
      </c>
      <c r="F7143" s="183" t="s">
        <v>9829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9921</v>
      </c>
      <c r="M7143" s="178">
        <v>46065</v>
      </c>
      <c r="N7143" s="178"/>
      <c r="O7143" s="178"/>
      <c r="P7143" s="178" t="str">
        <f ca="1">IF(Proc[[#This Row],[DaysAgeing]]&gt;5,"yep","on track")</f>
        <v>yep</v>
      </c>
      <c r="Q7143" s="3">
        <f ca="1">IF(Proc[[#This Row],[DateClosed]]="",ABS(NETWORKDAYS(Proc[[#This Row],[DateOpened]],TODAY()))-1,ABS(NETWORKDAYS(Proc[[#This Row],[DateOpened]],Proc[[#This Row],[DateClosed]]))-1)</f>
        <v>15</v>
      </c>
      <c r="R7143" s="178" t="s">
        <v>489</v>
      </c>
      <c r="S7143" s="183"/>
    </row>
    <row r="7144" spans="1:19" hidden="1">
      <c r="A7144" s="184" t="s">
        <v>9887</v>
      </c>
      <c r="B7144" s="183" t="str">
        <f>IFERROR(VLOOKUP(Proc[[#This Row],[App]],Table2[],3,0),"open")</f>
        <v>ok</v>
      </c>
      <c r="C7144" s="184" t="s">
        <v>369</v>
      </c>
      <c r="D7144" t="s">
        <v>7323</v>
      </c>
      <c r="E7144" t="s">
        <v>9847</v>
      </c>
      <c r="F7144" s="183" t="s">
        <v>9847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9921</v>
      </c>
      <c r="M7144" s="178">
        <v>46065</v>
      </c>
      <c r="N7144" s="178"/>
      <c r="O7144" s="178"/>
      <c r="P7144" s="178" t="str">
        <f ca="1">IF(Proc[[#This Row],[DaysAgeing]]&gt;5,"yep","on track")</f>
        <v>yep</v>
      </c>
      <c r="Q7144" s="3">
        <f ca="1">IF(Proc[[#This Row],[DateClosed]]="",ABS(NETWORKDAYS(Proc[[#This Row],[DateOpened]],TODAY()))-1,ABS(NETWORKDAYS(Proc[[#This Row],[DateOpened]],Proc[[#This Row],[DateClosed]]))-1)</f>
        <v>15</v>
      </c>
      <c r="R7144" s="178" t="s">
        <v>489</v>
      </c>
      <c r="S7144" s="183"/>
    </row>
    <row r="7145" spans="1:19" hidden="1">
      <c r="A7145" s="184" t="s">
        <v>9887</v>
      </c>
      <c r="B7145" s="183" t="str">
        <f>IFERROR(VLOOKUP(Proc[[#This Row],[App]],Table2[],3,0),"open")</f>
        <v>ok</v>
      </c>
      <c r="C7145" s="184" t="s">
        <v>369</v>
      </c>
      <c r="D7145" t="s">
        <v>7324</v>
      </c>
      <c r="E7145" t="s">
        <v>8861</v>
      </c>
      <c r="F7145" s="183" t="s">
        <v>8861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9921</v>
      </c>
      <c r="M7145" s="178">
        <v>46065</v>
      </c>
      <c r="N7145" s="178"/>
      <c r="O7145" s="178"/>
      <c r="P7145" s="178" t="str">
        <f ca="1">IF(Proc[[#This Row],[DaysAgeing]]&gt;5,"yep","on track")</f>
        <v>yep</v>
      </c>
      <c r="Q7145" s="3">
        <f ca="1">IF(Proc[[#This Row],[DateClosed]]="",ABS(NETWORKDAYS(Proc[[#This Row],[DateOpened]],TODAY()))-1,ABS(NETWORKDAYS(Proc[[#This Row],[DateOpened]],Proc[[#This Row],[DateClosed]]))-1)</f>
        <v>15</v>
      </c>
      <c r="R7145" s="178" t="s">
        <v>489</v>
      </c>
      <c r="S7145" s="183"/>
    </row>
    <row r="7146" spans="1:19" hidden="1">
      <c r="A7146" s="184" t="s">
        <v>9887</v>
      </c>
      <c r="B7146" s="183" t="str">
        <f>IFERROR(VLOOKUP(Proc[[#This Row],[App]],Table2[],3,0),"open")</f>
        <v>ok</v>
      </c>
      <c r="C7146" s="184" t="s">
        <v>369</v>
      </c>
      <c r="D7146" t="s">
        <v>7325</v>
      </c>
      <c r="E7146" t="s">
        <v>9852</v>
      </c>
      <c r="F7146" s="183" t="s">
        <v>9852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9921</v>
      </c>
      <c r="M7146" s="178">
        <v>46065</v>
      </c>
      <c r="N7146" s="178"/>
      <c r="O7146" s="178"/>
      <c r="P7146" s="178" t="str">
        <f ca="1">IF(Proc[[#This Row],[DaysAgeing]]&gt;5,"yep","on track")</f>
        <v>yep</v>
      </c>
      <c r="Q7146" s="3">
        <f ca="1">IF(Proc[[#This Row],[DateClosed]]="",ABS(NETWORKDAYS(Proc[[#This Row],[DateOpened]],TODAY()))-1,ABS(NETWORKDAYS(Proc[[#This Row],[DateOpened]],Proc[[#This Row],[DateClosed]]))-1)</f>
        <v>15</v>
      </c>
      <c r="R7146" s="178" t="s">
        <v>489</v>
      </c>
      <c r="S7146" s="183"/>
    </row>
    <row r="7147" spans="1:19" hidden="1">
      <c r="A7147" s="184" t="s">
        <v>9887</v>
      </c>
      <c r="B7147" s="183" t="str">
        <f>IFERROR(VLOOKUP(Proc[[#This Row],[App]],Table2[],3,0),"open")</f>
        <v>ok</v>
      </c>
      <c r="C7147" s="185" t="s">
        <v>369</v>
      </c>
      <c r="D7147" t="s">
        <v>9519</v>
      </c>
      <c r="E7147" t="s">
        <v>9847</v>
      </c>
      <c r="F7147" s="186" t="s">
        <v>9847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1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9921</v>
      </c>
      <c r="M7147" s="178">
        <v>46065</v>
      </c>
      <c r="N7147" s="178"/>
      <c r="O7147" s="178"/>
      <c r="P7147" s="178" t="str">
        <f ca="1">IF(Proc[[#This Row],[DaysAgeing]]&gt;5,"yep","on track")</f>
        <v>yep</v>
      </c>
      <c r="Q7147" s="3">
        <f ca="1">IF(Proc[[#This Row],[DateClosed]]="",ABS(NETWORKDAYS(Proc[[#This Row],[DateOpened]],TODAY()))-1,ABS(NETWORKDAYS(Proc[[#This Row],[DateOpened]],Proc[[#This Row],[DateClosed]]))-1)</f>
        <v>15</v>
      </c>
      <c r="R7147" s="178" t="s">
        <v>489</v>
      </c>
      <c r="S7147" s="183"/>
    </row>
    <row r="7148" spans="1:19" hidden="1">
      <c r="A7148" s="184" t="s">
        <v>9887</v>
      </c>
      <c r="B7148" s="183" t="str">
        <f>IFERROR(VLOOKUP(Proc[[#This Row],[App]],Table2[],3,0),"open")</f>
        <v>ok</v>
      </c>
      <c r="C7148" s="184" t="s">
        <v>369</v>
      </c>
      <c r="D7148" t="s">
        <v>9520</v>
      </c>
      <c r="E7148" t="s">
        <v>9832</v>
      </c>
      <c r="F7148" s="183" t="s">
        <v>9832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9921</v>
      </c>
      <c r="M7148" s="178">
        <v>46065</v>
      </c>
      <c r="N7148" s="178"/>
      <c r="O7148" s="178"/>
      <c r="P7148" s="178" t="str">
        <f ca="1">IF(Proc[[#This Row],[DaysAgeing]]&gt;5,"yep","on track")</f>
        <v>yep</v>
      </c>
      <c r="Q7148" s="3">
        <f ca="1">IF(Proc[[#This Row],[DateClosed]]="",ABS(NETWORKDAYS(Proc[[#This Row],[DateOpened]],TODAY()))-1,ABS(NETWORKDAYS(Proc[[#This Row],[DateOpened]],Proc[[#This Row],[DateClosed]]))-1)</f>
        <v>15</v>
      </c>
      <c r="R7148" s="178" t="s">
        <v>489</v>
      </c>
      <c r="S7148" s="183"/>
    </row>
    <row r="7149" spans="1:19" hidden="1">
      <c r="A7149" s="184" t="s">
        <v>9887</v>
      </c>
      <c r="B7149" s="183" t="str">
        <f>IFERROR(VLOOKUP(Proc[[#This Row],[App]],Table2[],3,0),"open")</f>
        <v>ok</v>
      </c>
      <c r="C7149" s="184" t="s">
        <v>369</v>
      </c>
      <c r="D7149" t="s">
        <v>9521</v>
      </c>
      <c r="E7149" t="s">
        <v>9832</v>
      </c>
      <c r="F7149" s="183" t="s">
        <v>9832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9921</v>
      </c>
      <c r="M7149" s="178">
        <v>46065</v>
      </c>
      <c r="N7149" s="178"/>
      <c r="O7149" s="178"/>
      <c r="P7149" s="178" t="str">
        <f ca="1">IF(Proc[[#This Row],[DaysAgeing]]&gt;5,"yep","on track")</f>
        <v>yep</v>
      </c>
      <c r="Q7149" s="3">
        <f ca="1">IF(Proc[[#This Row],[DateClosed]]="",ABS(NETWORKDAYS(Proc[[#This Row],[DateOpened]],TODAY()))-1,ABS(NETWORKDAYS(Proc[[#This Row],[DateOpened]],Proc[[#This Row],[DateClosed]]))-1)</f>
        <v>15</v>
      </c>
      <c r="R7149" s="178" t="s">
        <v>489</v>
      </c>
      <c r="S7149" s="183"/>
    </row>
    <row r="7150" spans="1:19" hidden="1">
      <c r="A7150" s="184" t="s">
        <v>9887</v>
      </c>
      <c r="B7150" s="183" t="str">
        <f>IFERROR(VLOOKUP(Proc[[#This Row],[App]],Table2[],3,0),"open")</f>
        <v>ok</v>
      </c>
      <c r="C7150" s="184" t="s">
        <v>369</v>
      </c>
      <c r="D7150" t="s">
        <v>9522</v>
      </c>
      <c r="E7150" t="s">
        <v>9842</v>
      </c>
      <c r="F7150" s="183" t="s">
        <v>9842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9921</v>
      </c>
      <c r="M7150" s="178">
        <v>46065</v>
      </c>
      <c r="N7150" s="178"/>
      <c r="O7150" s="178"/>
      <c r="P7150" s="178" t="str">
        <f ca="1">IF(Proc[[#This Row],[DaysAgeing]]&gt;5,"yep","on track")</f>
        <v>yep</v>
      </c>
      <c r="Q7150" s="3">
        <f ca="1">IF(Proc[[#This Row],[DateClosed]]="",ABS(NETWORKDAYS(Proc[[#This Row],[DateOpened]],TODAY()))-1,ABS(NETWORKDAYS(Proc[[#This Row],[DateOpened]],Proc[[#This Row],[DateClosed]]))-1)</f>
        <v>15</v>
      </c>
      <c r="R7150" s="178" t="s">
        <v>489</v>
      </c>
      <c r="S7150" s="183"/>
    </row>
    <row r="7151" spans="1:19" hidden="1">
      <c r="A7151" s="184" t="s">
        <v>9887</v>
      </c>
      <c r="B7151" s="183" t="str">
        <f>IFERROR(VLOOKUP(Proc[[#This Row],[App]],Table2[],3,0),"open")</f>
        <v>ok</v>
      </c>
      <c r="C7151" s="185" t="s">
        <v>369</v>
      </c>
      <c r="D7151" t="s">
        <v>9523</v>
      </c>
      <c r="E7151" t="s">
        <v>9842</v>
      </c>
      <c r="F7151" s="186" t="s">
        <v>9842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1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9921</v>
      </c>
      <c r="M7151" s="178">
        <v>46065</v>
      </c>
      <c r="N7151" s="178"/>
      <c r="O7151" s="178"/>
      <c r="P7151" s="178" t="str">
        <f ca="1">IF(Proc[[#This Row],[DaysAgeing]]&gt;5,"yep","on track")</f>
        <v>yep</v>
      </c>
      <c r="Q7151" s="3">
        <f ca="1">IF(Proc[[#This Row],[DateClosed]]="",ABS(NETWORKDAYS(Proc[[#This Row],[DateOpened]],TODAY()))-1,ABS(NETWORKDAYS(Proc[[#This Row],[DateOpened]],Proc[[#This Row],[DateClosed]]))-1)</f>
        <v>15</v>
      </c>
      <c r="R7151" s="178" t="s">
        <v>489</v>
      </c>
      <c r="S7151" s="183"/>
    </row>
    <row r="7152" spans="1:19" hidden="1">
      <c r="A7152" s="184" t="s">
        <v>9887</v>
      </c>
      <c r="B7152" s="183" t="str">
        <f>IFERROR(VLOOKUP(Proc[[#This Row],[App]],Table2[],3,0),"open")</f>
        <v>ok</v>
      </c>
      <c r="C7152" s="184" t="s">
        <v>369</v>
      </c>
      <c r="D7152" t="s">
        <v>7436</v>
      </c>
      <c r="E7152" t="s">
        <v>8861</v>
      </c>
      <c r="F7152" s="183" t="s">
        <v>8861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9921</v>
      </c>
      <c r="M7152" s="178">
        <v>46065</v>
      </c>
      <c r="N7152" s="178"/>
      <c r="O7152" s="178"/>
      <c r="P7152" s="178" t="str">
        <f ca="1">IF(Proc[[#This Row],[DaysAgeing]]&gt;5,"yep","on track")</f>
        <v>yep</v>
      </c>
      <c r="Q7152" s="3">
        <f ca="1">IF(Proc[[#This Row],[DateClosed]]="",ABS(NETWORKDAYS(Proc[[#This Row],[DateOpened]],TODAY()))-1,ABS(NETWORKDAYS(Proc[[#This Row],[DateOpened]],Proc[[#This Row],[DateClosed]]))-1)</f>
        <v>15</v>
      </c>
      <c r="R7152" s="178" t="s">
        <v>489</v>
      </c>
      <c r="S7152" s="183"/>
    </row>
    <row r="7153" spans="1:19" hidden="1">
      <c r="A7153" s="184" t="s">
        <v>9887</v>
      </c>
      <c r="B7153" s="183" t="str">
        <f>IFERROR(VLOOKUP(Proc[[#This Row],[App]],Table2[],3,0),"open")</f>
        <v>ok</v>
      </c>
      <c r="C7153" s="184" t="s">
        <v>369</v>
      </c>
      <c r="D7153" t="s">
        <v>9524</v>
      </c>
      <c r="E7153" t="s">
        <v>9847</v>
      </c>
      <c r="F7153" s="183" t="s">
        <v>9847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9921</v>
      </c>
      <c r="M7153" s="178">
        <v>46065</v>
      </c>
      <c r="N7153" s="178"/>
      <c r="O7153" s="178"/>
      <c r="P7153" s="178" t="str">
        <f ca="1">IF(Proc[[#This Row],[DaysAgeing]]&gt;5,"yep","on track")</f>
        <v>yep</v>
      </c>
      <c r="Q7153" s="3">
        <f ca="1">IF(Proc[[#This Row],[DateClosed]]="",ABS(NETWORKDAYS(Proc[[#This Row],[DateOpened]],TODAY()))-1,ABS(NETWORKDAYS(Proc[[#This Row],[DateOpened]],Proc[[#This Row],[DateClosed]]))-1)</f>
        <v>15</v>
      </c>
      <c r="R7153" s="178" t="s">
        <v>489</v>
      </c>
      <c r="S7153" s="183"/>
    </row>
    <row r="7154" spans="1:19" hidden="1">
      <c r="A7154" s="184" t="s">
        <v>9887</v>
      </c>
      <c r="B7154" s="183" t="str">
        <f>IFERROR(VLOOKUP(Proc[[#This Row],[App]],Table2[],3,0),"open")</f>
        <v>ok</v>
      </c>
      <c r="C7154" s="184" t="s">
        <v>369</v>
      </c>
      <c r="D7154" t="s">
        <v>9525</v>
      </c>
      <c r="E7154" t="s">
        <v>9847</v>
      </c>
      <c r="F7154" s="183" t="s">
        <v>9847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9921</v>
      </c>
      <c r="M7154" s="178">
        <v>46065</v>
      </c>
      <c r="N7154" s="178"/>
      <c r="O7154" s="178"/>
      <c r="P7154" s="178" t="str">
        <f ca="1">IF(Proc[[#This Row],[DaysAgeing]]&gt;5,"yep","on track")</f>
        <v>yep</v>
      </c>
      <c r="Q7154" s="3">
        <f ca="1">IF(Proc[[#This Row],[DateClosed]]="",ABS(NETWORKDAYS(Proc[[#This Row],[DateOpened]],TODAY()))-1,ABS(NETWORKDAYS(Proc[[#This Row],[DateOpened]],Proc[[#This Row],[DateClosed]]))-1)</f>
        <v>15</v>
      </c>
      <c r="R7154" s="178" t="s">
        <v>489</v>
      </c>
      <c r="S7154" s="183"/>
    </row>
    <row r="7155" spans="1:19" hidden="1">
      <c r="A7155" s="184" t="s">
        <v>9887</v>
      </c>
      <c r="B7155" s="183" t="str">
        <f>IFERROR(VLOOKUP(Proc[[#This Row],[App]],Table2[],3,0),"open")</f>
        <v>ok</v>
      </c>
      <c r="C7155" s="184" t="s">
        <v>369</v>
      </c>
      <c r="D7155" t="s">
        <v>9526</v>
      </c>
      <c r="E7155" t="s">
        <v>9847</v>
      </c>
      <c r="F7155" s="183" t="s">
        <v>9847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9921</v>
      </c>
      <c r="M7155" s="178">
        <v>46065</v>
      </c>
      <c r="N7155" s="178"/>
      <c r="O7155" s="178"/>
      <c r="P7155" s="178" t="str">
        <f ca="1">IF(Proc[[#This Row],[DaysAgeing]]&gt;5,"yep","on track")</f>
        <v>yep</v>
      </c>
      <c r="Q7155" s="3">
        <f ca="1">IF(Proc[[#This Row],[DateClosed]]="",ABS(NETWORKDAYS(Proc[[#This Row],[DateOpened]],TODAY()))-1,ABS(NETWORKDAYS(Proc[[#This Row],[DateOpened]],Proc[[#This Row],[DateClosed]]))-1)</f>
        <v>15</v>
      </c>
      <c r="R7155" s="178" t="s">
        <v>489</v>
      </c>
      <c r="S7155" s="183"/>
    </row>
    <row r="7156" spans="1:19" hidden="1">
      <c r="A7156" s="184" t="s">
        <v>9887</v>
      </c>
      <c r="B7156" s="183" t="str">
        <f>IFERROR(VLOOKUP(Proc[[#This Row],[App]],Table2[],3,0),"open")</f>
        <v>ok</v>
      </c>
      <c r="C7156" s="184" t="s">
        <v>369</v>
      </c>
      <c r="D7156" t="s">
        <v>9527</v>
      </c>
      <c r="E7156" t="s">
        <v>9826</v>
      </c>
      <c r="F7156" s="183" t="s">
        <v>9826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9921</v>
      </c>
      <c r="M7156" s="178">
        <v>46065</v>
      </c>
      <c r="N7156" s="178"/>
      <c r="O7156" s="178"/>
      <c r="P7156" s="178" t="str">
        <f ca="1">IF(Proc[[#This Row],[DaysAgeing]]&gt;5,"yep","on track")</f>
        <v>yep</v>
      </c>
      <c r="Q7156" s="3">
        <f ca="1">IF(Proc[[#This Row],[DateClosed]]="",ABS(NETWORKDAYS(Proc[[#This Row],[DateOpened]],TODAY()))-1,ABS(NETWORKDAYS(Proc[[#This Row],[DateOpened]],Proc[[#This Row],[DateClosed]]))-1)</f>
        <v>15</v>
      </c>
      <c r="R7156" s="178" t="s">
        <v>489</v>
      </c>
      <c r="S7156" s="183"/>
    </row>
    <row r="7157" spans="1:19" hidden="1">
      <c r="A7157" s="184" t="s">
        <v>9887</v>
      </c>
      <c r="B7157" s="183" t="str">
        <f>IFERROR(VLOOKUP(Proc[[#This Row],[App]],Table2[],3,0),"open")</f>
        <v>ok</v>
      </c>
      <c r="C7157" s="185" t="s">
        <v>369</v>
      </c>
      <c r="D7157" t="s">
        <v>1513</v>
      </c>
      <c r="E7157" t="s">
        <v>9853</v>
      </c>
      <c r="F7157" s="186" t="s">
        <v>9853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1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9921</v>
      </c>
      <c r="M7157" s="178">
        <v>46065</v>
      </c>
      <c r="N7157" s="178"/>
      <c r="O7157" s="178"/>
      <c r="P7157" s="178" t="str">
        <f ca="1">IF(Proc[[#This Row],[DaysAgeing]]&gt;5,"yep","on track")</f>
        <v>yep</v>
      </c>
      <c r="Q7157" s="3">
        <f ca="1">IF(Proc[[#This Row],[DateClosed]]="",ABS(NETWORKDAYS(Proc[[#This Row],[DateOpened]],TODAY()))-1,ABS(NETWORKDAYS(Proc[[#This Row],[DateOpened]],Proc[[#This Row],[DateClosed]]))-1)</f>
        <v>15</v>
      </c>
      <c r="R7157" s="178" t="s">
        <v>489</v>
      </c>
      <c r="S7157" s="183"/>
    </row>
    <row r="7158" spans="1:19" hidden="1">
      <c r="A7158" s="184" t="s">
        <v>9887</v>
      </c>
      <c r="B7158" s="183" t="str">
        <f>IFERROR(VLOOKUP(Proc[[#This Row],[App]],Table2[],3,0),"open")</f>
        <v>ok</v>
      </c>
      <c r="C7158" s="185" t="s">
        <v>369</v>
      </c>
      <c r="D7158" t="s">
        <v>9528</v>
      </c>
      <c r="E7158" t="s">
        <v>9840</v>
      </c>
      <c r="F7158" s="186" t="s">
        <v>9840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1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9921</v>
      </c>
      <c r="M7158" s="178">
        <v>46065</v>
      </c>
      <c r="N7158" s="178"/>
      <c r="O7158" s="178"/>
      <c r="P7158" s="178" t="str">
        <f ca="1">IF(Proc[[#This Row],[DaysAgeing]]&gt;5,"yep","on track")</f>
        <v>yep</v>
      </c>
      <c r="Q7158" s="3">
        <f ca="1">IF(Proc[[#This Row],[DateClosed]]="",ABS(NETWORKDAYS(Proc[[#This Row],[DateOpened]],TODAY()))-1,ABS(NETWORKDAYS(Proc[[#This Row],[DateOpened]],Proc[[#This Row],[DateClosed]]))-1)</f>
        <v>15</v>
      </c>
      <c r="R7158" s="178" t="s">
        <v>489</v>
      </c>
      <c r="S7158" s="183"/>
    </row>
    <row r="7159" spans="1:19" hidden="1">
      <c r="A7159" s="184" t="s">
        <v>9887</v>
      </c>
      <c r="B7159" s="183" t="str">
        <f>IFERROR(VLOOKUP(Proc[[#This Row],[App]],Table2[],3,0),"open")</f>
        <v>ok</v>
      </c>
      <c r="C7159" s="185" t="s">
        <v>369</v>
      </c>
      <c r="D7159" t="s">
        <v>9529</v>
      </c>
      <c r="E7159" t="s">
        <v>9848</v>
      </c>
      <c r="F7159" s="186" t="s">
        <v>9848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1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9921</v>
      </c>
      <c r="M7159" s="178">
        <v>46065</v>
      </c>
      <c r="N7159" s="178"/>
      <c r="O7159" s="178"/>
      <c r="P7159" s="178" t="str">
        <f ca="1">IF(Proc[[#This Row],[DaysAgeing]]&gt;5,"yep","on track")</f>
        <v>yep</v>
      </c>
      <c r="Q7159" s="3">
        <f ca="1">IF(Proc[[#This Row],[DateClosed]]="",ABS(NETWORKDAYS(Proc[[#This Row],[DateOpened]],TODAY()))-1,ABS(NETWORKDAYS(Proc[[#This Row],[DateOpened]],Proc[[#This Row],[DateClosed]]))-1)</f>
        <v>15</v>
      </c>
      <c r="R7159" s="178" t="s">
        <v>489</v>
      </c>
      <c r="S7159" s="183"/>
    </row>
    <row r="7160" spans="1:19" hidden="1">
      <c r="A7160" s="184" t="s">
        <v>9887</v>
      </c>
      <c r="B7160" s="183" t="str">
        <f>IFERROR(VLOOKUP(Proc[[#This Row],[App]],Table2[],3,0),"open")</f>
        <v>ok</v>
      </c>
      <c r="C7160" s="185" t="s">
        <v>369</v>
      </c>
      <c r="D7160" t="s">
        <v>9530</v>
      </c>
      <c r="E7160" t="s">
        <v>9840</v>
      </c>
      <c r="F7160" s="186" t="s">
        <v>9840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1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9921</v>
      </c>
      <c r="M7160" s="178">
        <v>46065</v>
      </c>
      <c r="N7160" s="178"/>
      <c r="O7160" s="178"/>
      <c r="P7160" s="178" t="str">
        <f ca="1">IF(Proc[[#This Row],[DaysAgeing]]&gt;5,"yep","on track")</f>
        <v>yep</v>
      </c>
      <c r="Q7160" s="3">
        <f ca="1">IF(Proc[[#This Row],[DateClosed]]="",ABS(NETWORKDAYS(Proc[[#This Row],[DateOpened]],TODAY()))-1,ABS(NETWORKDAYS(Proc[[#This Row],[DateOpened]],Proc[[#This Row],[DateClosed]]))-1)</f>
        <v>15</v>
      </c>
      <c r="R7160" s="178" t="s">
        <v>489</v>
      </c>
      <c r="S7160" s="183"/>
    </row>
    <row r="7161" spans="1:19" hidden="1">
      <c r="A7161" s="184" t="s">
        <v>9887</v>
      </c>
      <c r="B7161" s="183" t="str">
        <f>IFERROR(VLOOKUP(Proc[[#This Row],[App]],Table2[],3,0),"open")</f>
        <v>ok</v>
      </c>
      <c r="C7161" s="185" t="s">
        <v>369</v>
      </c>
      <c r="D7161" t="s">
        <v>9531</v>
      </c>
      <c r="E7161" t="s">
        <v>9854</v>
      </c>
      <c r="F7161" s="186" t="s">
        <v>9854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1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9921</v>
      </c>
      <c r="M7161" s="178">
        <v>46065</v>
      </c>
      <c r="N7161" s="178"/>
      <c r="O7161" s="178"/>
      <c r="P7161" s="178" t="str">
        <f ca="1">IF(Proc[[#This Row],[DaysAgeing]]&gt;5,"yep","on track")</f>
        <v>yep</v>
      </c>
      <c r="Q7161" s="3">
        <f ca="1">IF(Proc[[#This Row],[DateClosed]]="",ABS(NETWORKDAYS(Proc[[#This Row],[DateOpened]],TODAY()))-1,ABS(NETWORKDAYS(Proc[[#This Row],[DateOpened]],Proc[[#This Row],[DateClosed]]))-1)</f>
        <v>15</v>
      </c>
      <c r="R7161" s="178" t="s">
        <v>489</v>
      </c>
      <c r="S7161" s="183"/>
    </row>
    <row r="7162" spans="1:19" hidden="1">
      <c r="A7162" s="184" t="s">
        <v>9887</v>
      </c>
      <c r="B7162" s="183" t="str">
        <f>IFERROR(VLOOKUP(Proc[[#This Row],[App]],Table2[],3,0),"open")</f>
        <v>ok</v>
      </c>
      <c r="C7162" s="185" t="s">
        <v>369</v>
      </c>
      <c r="D7162" t="s">
        <v>9532</v>
      </c>
      <c r="E7162" t="s">
        <v>9854</v>
      </c>
      <c r="F7162" s="186" t="s">
        <v>9854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1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9921</v>
      </c>
      <c r="M7162" s="178">
        <v>46065</v>
      </c>
      <c r="N7162" s="178"/>
      <c r="O7162" s="178"/>
      <c r="P7162" s="178" t="str">
        <f ca="1">IF(Proc[[#This Row],[DaysAgeing]]&gt;5,"yep","on track")</f>
        <v>yep</v>
      </c>
      <c r="Q7162" s="3">
        <f ca="1">IF(Proc[[#This Row],[DateClosed]]="",ABS(NETWORKDAYS(Proc[[#This Row],[DateOpened]],TODAY()))-1,ABS(NETWORKDAYS(Proc[[#This Row],[DateOpened]],Proc[[#This Row],[DateClosed]]))-1)</f>
        <v>15</v>
      </c>
      <c r="R7162" s="178" t="s">
        <v>489</v>
      </c>
      <c r="S7162" s="183"/>
    </row>
    <row r="7163" spans="1:19" hidden="1">
      <c r="A7163" s="184" t="s">
        <v>9887</v>
      </c>
      <c r="B7163" s="183" t="str">
        <f>IFERROR(VLOOKUP(Proc[[#This Row],[App]],Table2[],3,0),"open")</f>
        <v>ok</v>
      </c>
      <c r="C7163" s="185" t="s">
        <v>369</v>
      </c>
      <c r="D7163" t="s">
        <v>9533</v>
      </c>
      <c r="E7163" t="s">
        <v>9847</v>
      </c>
      <c r="F7163" s="186" t="s">
        <v>9847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1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9921</v>
      </c>
      <c r="M7163" s="178">
        <v>46065</v>
      </c>
      <c r="N7163" s="178"/>
      <c r="O7163" s="178"/>
      <c r="P7163" s="178" t="str">
        <f ca="1">IF(Proc[[#This Row],[DaysAgeing]]&gt;5,"yep","on track")</f>
        <v>yep</v>
      </c>
      <c r="Q7163" s="3">
        <f ca="1">IF(Proc[[#This Row],[DateClosed]]="",ABS(NETWORKDAYS(Proc[[#This Row],[DateOpened]],TODAY()))-1,ABS(NETWORKDAYS(Proc[[#This Row],[DateOpened]],Proc[[#This Row],[DateClosed]]))-1)</f>
        <v>15</v>
      </c>
      <c r="R7163" s="178" t="s">
        <v>489</v>
      </c>
      <c r="S7163" s="183"/>
    </row>
    <row r="7164" spans="1:19" hidden="1">
      <c r="A7164" s="184" t="s">
        <v>9887</v>
      </c>
      <c r="B7164" s="183" t="str">
        <f>IFERROR(VLOOKUP(Proc[[#This Row],[App]],Table2[],3,0),"open")</f>
        <v>ok</v>
      </c>
      <c r="C7164" s="185" t="s">
        <v>369</v>
      </c>
      <c r="D7164" t="s">
        <v>9534</v>
      </c>
      <c r="E7164" t="s">
        <v>9853</v>
      </c>
      <c r="F7164" s="186" t="s">
        <v>9853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1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9921</v>
      </c>
      <c r="M7164" s="178">
        <v>46065</v>
      </c>
      <c r="N7164" s="178"/>
      <c r="O7164" s="178"/>
      <c r="P7164" s="178" t="str">
        <f ca="1">IF(Proc[[#This Row],[DaysAgeing]]&gt;5,"yep","on track")</f>
        <v>yep</v>
      </c>
      <c r="Q7164" s="3">
        <f ca="1">IF(Proc[[#This Row],[DateClosed]]="",ABS(NETWORKDAYS(Proc[[#This Row],[DateOpened]],TODAY()))-1,ABS(NETWORKDAYS(Proc[[#This Row],[DateOpened]],Proc[[#This Row],[DateClosed]]))-1)</f>
        <v>15</v>
      </c>
      <c r="R7164" s="178" t="s">
        <v>489</v>
      </c>
      <c r="S7164" s="183"/>
    </row>
    <row r="7165" spans="1:19" hidden="1">
      <c r="A7165" s="184" t="s">
        <v>9887</v>
      </c>
      <c r="B7165" s="183" t="str">
        <f>IFERROR(VLOOKUP(Proc[[#This Row],[App]],Table2[],3,0),"open")</f>
        <v>ok</v>
      </c>
      <c r="C7165" s="185" t="s">
        <v>369</v>
      </c>
      <c r="D7165" t="s">
        <v>3295</v>
      </c>
      <c r="E7165" t="s">
        <v>9847</v>
      </c>
      <c r="F7165" s="186" t="s">
        <v>9847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1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9921</v>
      </c>
      <c r="M7165" s="178">
        <v>46065</v>
      </c>
      <c r="N7165" s="178"/>
      <c r="O7165" s="178"/>
      <c r="P7165" s="178" t="str">
        <f ca="1">IF(Proc[[#This Row],[DaysAgeing]]&gt;5,"yep","on track")</f>
        <v>yep</v>
      </c>
      <c r="Q7165" s="3">
        <f ca="1">IF(Proc[[#This Row],[DateClosed]]="",ABS(NETWORKDAYS(Proc[[#This Row],[DateOpened]],TODAY()))-1,ABS(NETWORKDAYS(Proc[[#This Row],[DateOpened]],Proc[[#This Row],[DateClosed]]))-1)</f>
        <v>15</v>
      </c>
      <c r="R7165" s="178" t="s">
        <v>489</v>
      </c>
      <c r="S7165" s="183"/>
    </row>
    <row r="7166" spans="1:19" hidden="1">
      <c r="A7166" s="184" t="s">
        <v>9887</v>
      </c>
      <c r="B7166" s="183" t="str">
        <f>IFERROR(VLOOKUP(Proc[[#This Row],[App]],Table2[],3,0),"open")</f>
        <v>ok</v>
      </c>
      <c r="C7166" s="184" t="s">
        <v>369</v>
      </c>
      <c r="D7166" t="s">
        <v>9535</v>
      </c>
      <c r="E7166" t="s">
        <v>9855</v>
      </c>
      <c r="F7166" s="183" t="s">
        <v>9855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9921</v>
      </c>
      <c r="M7166" s="178">
        <v>46065</v>
      </c>
      <c r="N7166" s="178"/>
      <c r="O7166" s="178"/>
      <c r="P7166" s="178" t="str">
        <f ca="1">IF(Proc[[#This Row],[DaysAgeing]]&gt;5,"yep","on track")</f>
        <v>yep</v>
      </c>
      <c r="Q7166" s="3">
        <f ca="1">IF(Proc[[#This Row],[DateClosed]]="",ABS(NETWORKDAYS(Proc[[#This Row],[DateOpened]],TODAY()))-1,ABS(NETWORKDAYS(Proc[[#This Row],[DateOpened]],Proc[[#This Row],[DateClosed]]))-1)</f>
        <v>15</v>
      </c>
      <c r="R7166" s="178" t="s">
        <v>489</v>
      </c>
      <c r="S7166" s="183"/>
    </row>
    <row r="7167" spans="1:19" hidden="1">
      <c r="A7167" s="184" t="s">
        <v>9887</v>
      </c>
      <c r="B7167" s="183" t="str">
        <f>IFERROR(VLOOKUP(Proc[[#This Row],[App]],Table2[],3,0),"open")</f>
        <v>ok</v>
      </c>
      <c r="C7167" s="184" t="s">
        <v>369</v>
      </c>
      <c r="D7167" t="s">
        <v>9536</v>
      </c>
      <c r="E7167" t="s">
        <v>9854</v>
      </c>
      <c r="F7167" s="183" t="s">
        <v>9854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9921</v>
      </c>
      <c r="M7167" s="178">
        <v>46065</v>
      </c>
      <c r="N7167" s="178"/>
      <c r="O7167" s="178"/>
      <c r="P7167" s="178" t="str">
        <f ca="1">IF(Proc[[#This Row],[DaysAgeing]]&gt;5,"yep","on track")</f>
        <v>yep</v>
      </c>
      <c r="Q7167" s="3">
        <f ca="1">IF(Proc[[#This Row],[DateClosed]]="",ABS(NETWORKDAYS(Proc[[#This Row],[DateOpened]],TODAY()))-1,ABS(NETWORKDAYS(Proc[[#This Row],[DateOpened]],Proc[[#This Row],[DateClosed]]))-1)</f>
        <v>15</v>
      </c>
      <c r="R7167" s="178" t="s">
        <v>489</v>
      </c>
      <c r="S7167" s="183"/>
    </row>
    <row r="7168" spans="1:19" hidden="1">
      <c r="A7168" s="184" t="s">
        <v>9887</v>
      </c>
      <c r="B7168" s="183" t="str">
        <f>IFERROR(VLOOKUP(Proc[[#This Row],[App]],Table2[],3,0),"open")</f>
        <v>ok</v>
      </c>
      <c r="C7168" s="184" t="s">
        <v>369</v>
      </c>
      <c r="D7168" t="s">
        <v>9537</v>
      </c>
      <c r="E7168" t="s">
        <v>9854</v>
      </c>
      <c r="F7168" s="183" t="s">
        <v>9854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9921</v>
      </c>
      <c r="M7168" s="178">
        <v>46065</v>
      </c>
      <c r="N7168" s="178"/>
      <c r="O7168" s="178"/>
      <c r="P7168" s="178" t="str">
        <f ca="1">IF(Proc[[#This Row],[DaysAgeing]]&gt;5,"yep","on track")</f>
        <v>yep</v>
      </c>
      <c r="Q7168" s="3">
        <f ca="1">IF(Proc[[#This Row],[DateClosed]]="",ABS(NETWORKDAYS(Proc[[#This Row],[DateOpened]],TODAY()))-1,ABS(NETWORKDAYS(Proc[[#This Row],[DateOpened]],Proc[[#This Row],[DateClosed]]))-1)</f>
        <v>15</v>
      </c>
      <c r="R7168" s="178" t="s">
        <v>489</v>
      </c>
      <c r="S7168" s="183"/>
    </row>
    <row r="7169" spans="1:19" hidden="1">
      <c r="A7169" s="184" t="s">
        <v>9887</v>
      </c>
      <c r="B7169" s="183" t="str">
        <f>IFERROR(VLOOKUP(Proc[[#This Row],[App]],Table2[],3,0),"open")</f>
        <v>ok</v>
      </c>
      <c r="C7169" s="184" t="s">
        <v>369</v>
      </c>
      <c r="D7169" t="s">
        <v>9538</v>
      </c>
      <c r="E7169" t="s">
        <v>9855</v>
      </c>
      <c r="F7169" s="183" t="s">
        <v>9855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9921</v>
      </c>
      <c r="M7169" s="178">
        <v>46065</v>
      </c>
      <c r="N7169" s="178"/>
      <c r="O7169" s="178"/>
      <c r="P7169" s="178" t="str">
        <f ca="1">IF(Proc[[#This Row],[DaysAgeing]]&gt;5,"yep","on track")</f>
        <v>yep</v>
      </c>
      <c r="Q7169" s="3">
        <f ca="1">IF(Proc[[#This Row],[DateClosed]]="",ABS(NETWORKDAYS(Proc[[#This Row],[DateOpened]],TODAY()))-1,ABS(NETWORKDAYS(Proc[[#This Row],[DateOpened]],Proc[[#This Row],[DateClosed]]))-1)</f>
        <v>15</v>
      </c>
      <c r="R7169" s="178" t="s">
        <v>489</v>
      </c>
      <c r="S7169" s="183"/>
    </row>
    <row r="7170" spans="1:19" hidden="1">
      <c r="A7170" s="184" t="s">
        <v>9887</v>
      </c>
      <c r="B7170" s="183" t="str">
        <f>IFERROR(VLOOKUP(Proc[[#This Row],[App]],Table2[],3,0),"open")</f>
        <v>ok</v>
      </c>
      <c r="C7170" s="184" t="s">
        <v>369</v>
      </c>
      <c r="D7170" t="s">
        <v>9539</v>
      </c>
      <c r="E7170" t="s">
        <v>9856</v>
      </c>
      <c r="F7170" s="183" t="s">
        <v>9856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9921</v>
      </c>
      <c r="M7170" s="178">
        <v>46065</v>
      </c>
      <c r="N7170" s="178"/>
      <c r="O7170" s="178"/>
      <c r="P7170" s="178" t="str">
        <f ca="1">IF(Proc[[#This Row],[DaysAgeing]]&gt;5,"yep","on track")</f>
        <v>yep</v>
      </c>
      <c r="Q7170" s="3">
        <f ca="1">IF(Proc[[#This Row],[DateClosed]]="",ABS(NETWORKDAYS(Proc[[#This Row],[DateOpened]],TODAY()))-1,ABS(NETWORKDAYS(Proc[[#This Row],[DateOpened]],Proc[[#This Row],[DateClosed]]))-1)</f>
        <v>15</v>
      </c>
      <c r="R7170" s="178" t="s">
        <v>489</v>
      </c>
      <c r="S7170" s="183"/>
    </row>
    <row r="7171" spans="1:19" hidden="1">
      <c r="A7171" s="184" t="s">
        <v>9887</v>
      </c>
      <c r="B7171" s="183" t="str">
        <f>IFERROR(VLOOKUP(Proc[[#This Row],[App]],Table2[],3,0),"open")</f>
        <v>ok</v>
      </c>
      <c r="C7171" s="184" t="s">
        <v>369</v>
      </c>
      <c r="D7171" t="s">
        <v>9540</v>
      </c>
      <c r="E7171" t="s">
        <v>9827</v>
      </c>
      <c r="F7171" s="183" t="s">
        <v>9827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9921</v>
      </c>
      <c r="M7171" s="178">
        <v>46065</v>
      </c>
      <c r="N7171" s="178"/>
      <c r="O7171" s="178"/>
      <c r="P7171" s="178" t="str">
        <f ca="1">IF(Proc[[#This Row],[DaysAgeing]]&gt;5,"yep","on track")</f>
        <v>yep</v>
      </c>
      <c r="Q7171" s="3">
        <f ca="1">IF(Proc[[#This Row],[DateClosed]]="",ABS(NETWORKDAYS(Proc[[#This Row],[DateOpened]],TODAY()))-1,ABS(NETWORKDAYS(Proc[[#This Row],[DateOpened]],Proc[[#This Row],[DateClosed]]))-1)</f>
        <v>15</v>
      </c>
      <c r="R7171" s="178" t="s">
        <v>489</v>
      </c>
      <c r="S7171" s="183"/>
    </row>
    <row r="7172" spans="1:19" hidden="1">
      <c r="A7172" s="184" t="s">
        <v>9887</v>
      </c>
      <c r="B7172" s="183" t="str">
        <f>IFERROR(VLOOKUP(Proc[[#This Row],[App]],Table2[],3,0),"open")</f>
        <v>ok</v>
      </c>
      <c r="C7172" s="184" t="s">
        <v>369</v>
      </c>
      <c r="D7172" t="s">
        <v>9541</v>
      </c>
      <c r="E7172" t="s">
        <v>9847</v>
      </c>
      <c r="F7172" s="183" t="s">
        <v>9847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9921</v>
      </c>
      <c r="M7172" s="178">
        <v>46065</v>
      </c>
      <c r="N7172" s="178"/>
      <c r="O7172" s="178"/>
      <c r="P7172" s="178" t="str">
        <f ca="1">IF(Proc[[#This Row],[DaysAgeing]]&gt;5,"yep","on track")</f>
        <v>yep</v>
      </c>
      <c r="Q7172" s="3">
        <f ca="1">IF(Proc[[#This Row],[DateClosed]]="",ABS(NETWORKDAYS(Proc[[#This Row],[DateOpened]],TODAY()))-1,ABS(NETWORKDAYS(Proc[[#This Row],[DateOpened]],Proc[[#This Row],[DateClosed]]))-1)</f>
        <v>15</v>
      </c>
      <c r="R7172" s="178" t="s">
        <v>489</v>
      </c>
      <c r="S7172" s="183"/>
    </row>
    <row r="7173" spans="1:19" hidden="1">
      <c r="A7173" s="184" t="s">
        <v>9887</v>
      </c>
      <c r="B7173" s="183" t="str">
        <f>IFERROR(VLOOKUP(Proc[[#This Row],[App]],Table2[],3,0),"open")</f>
        <v>ok</v>
      </c>
      <c r="C7173" s="184" t="s">
        <v>369</v>
      </c>
      <c r="D7173" t="s">
        <v>9542</v>
      </c>
      <c r="E7173" t="s">
        <v>9854</v>
      </c>
      <c r="F7173" s="183" t="s">
        <v>9854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9921</v>
      </c>
      <c r="M7173" s="178">
        <v>46065</v>
      </c>
      <c r="N7173" s="178"/>
      <c r="O7173" s="178"/>
      <c r="P7173" s="178" t="str">
        <f ca="1">IF(Proc[[#This Row],[DaysAgeing]]&gt;5,"yep","on track")</f>
        <v>yep</v>
      </c>
      <c r="Q7173" s="3">
        <f ca="1">IF(Proc[[#This Row],[DateClosed]]="",ABS(NETWORKDAYS(Proc[[#This Row],[DateOpened]],TODAY()))-1,ABS(NETWORKDAYS(Proc[[#This Row],[DateOpened]],Proc[[#This Row],[DateClosed]]))-1)</f>
        <v>15</v>
      </c>
      <c r="R7173" s="178" t="s">
        <v>489</v>
      </c>
      <c r="S7173" s="183"/>
    </row>
    <row r="7174" spans="1:19" hidden="1">
      <c r="A7174" s="184" t="s">
        <v>9887</v>
      </c>
      <c r="B7174" s="183" t="str">
        <f>IFERROR(VLOOKUP(Proc[[#This Row],[App]],Table2[],3,0),"open")</f>
        <v>ok</v>
      </c>
      <c r="C7174" s="184" t="s">
        <v>369</v>
      </c>
      <c r="D7174" t="s">
        <v>9543</v>
      </c>
      <c r="E7174" t="s">
        <v>9856</v>
      </c>
      <c r="F7174" s="183" t="s">
        <v>9856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9921</v>
      </c>
      <c r="M7174" s="178">
        <v>46065</v>
      </c>
      <c r="N7174" s="178"/>
      <c r="O7174" s="178"/>
      <c r="P7174" s="178" t="str">
        <f ca="1">IF(Proc[[#This Row],[DaysAgeing]]&gt;5,"yep","on track")</f>
        <v>yep</v>
      </c>
      <c r="Q7174" s="3">
        <f ca="1">IF(Proc[[#This Row],[DateClosed]]="",ABS(NETWORKDAYS(Proc[[#This Row],[DateOpened]],TODAY()))-1,ABS(NETWORKDAYS(Proc[[#This Row],[DateOpened]],Proc[[#This Row],[DateClosed]]))-1)</f>
        <v>15</v>
      </c>
      <c r="R7174" s="178" t="s">
        <v>489</v>
      </c>
      <c r="S7174" s="183"/>
    </row>
    <row r="7175" spans="1:19" hidden="1">
      <c r="A7175" s="184" t="s">
        <v>9887</v>
      </c>
      <c r="B7175" s="183" t="str">
        <f>IFERROR(VLOOKUP(Proc[[#This Row],[App]],Table2[],3,0),"open")</f>
        <v>ok</v>
      </c>
      <c r="C7175" s="184" t="s">
        <v>369</v>
      </c>
      <c r="D7175" t="s">
        <v>9544</v>
      </c>
      <c r="E7175" t="s">
        <v>9826</v>
      </c>
      <c r="F7175" s="183" t="s">
        <v>9826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9921</v>
      </c>
      <c r="M7175" s="178">
        <v>46065</v>
      </c>
      <c r="N7175" s="178"/>
      <c r="O7175" s="178"/>
      <c r="P7175" s="178" t="str">
        <f ca="1">IF(Proc[[#This Row],[DaysAgeing]]&gt;5,"yep","on track")</f>
        <v>yep</v>
      </c>
      <c r="Q7175" s="3">
        <f ca="1">IF(Proc[[#This Row],[DateClosed]]="",ABS(NETWORKDAYS(Proc[[#This Row],[DateOpened]],TODAY()))-1,ABS(NETWORKDAYS(Proc[[#This Row],[DateOpened]],Proc[[#This Row],[DateClosed]]))-1)</f>
        <v>15</v>
      </c>
      <c r="R7175" s="178" t="s">
        <v>489</v>
      </c>
      <c r="S7175" s="183"/>
    </row>
    <row r="7176" spans="1:19" hidden="1">
      <c r="A7176" s="184" t="s">
        <v>9887</v>
      </c>
      <c r="B7176" s="183" t="str">
        <f>IFERROR(VLOOKUP(Proc[[#This Row],[App]],Table2[],3,0),"open")</f>
        <v>ok</v>
      </c>
      <c r="C7176" s="184" t="s">
        <v>369</v>
      </c>
      <c r="D7176" t="s">
        <v>9545</v>
      </c>
      <c r="E7176" t="s">
        <v>9856</v>
      </c>
      <c r="F7176" s="183" t="s">
        <v>9856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9921</v>
      </c>
      <c r="M7176" s="178">
        <v>46065</v>
      </c>
      <c r="N7176" s="178"/>
      <c r="O7176" s="178"/>
      <c r="P7176" s="178" t="str">
        <f ca="1">IF(Proc[[#This Row],[DaysAgeing]]&gt;5,"yep","on track")</f>
        <v>yep</v>
      </c>
      <c r="Q7176" s="3">
        <f ca="1">IF(Proc[[#This Row],[DateClosed]]="",ABS(NETWORKDAYS(Proc[[#This Row],[DateOpened]],TODAY()))-1,ABS(NETWORKDAYS(Proc[[#This Row],[DateOpened]],Proc[[#This Row],[DateClosed]]))-1)</f>
        <v>15</v>
      </c>
      <c r="R7176" s="178" t="s">
        <v>489</v>
      </c>
      <c r="S7176" s="183"/>
    </row>
    <row r="7177" spans="1:19" hidden="1">
      <c r="A7177" s="184" t="s">
        <v>9887</v>
      </c>
      <c r="B7177" s="183" t="str">
        <f>IFERROR(VLOOKUP(Proc[[#This Row],[App]],Table2[],3,0),"open")</f>
        <v>ok</v>
      </c>
      <c r="C7177" s="184" t="s">
        <v>369</v>
      </c>
      <c r="D7177" t="s">
        <v>9546</v>
      </c>
      <c r="E7177" t="s">
        <v>9857</v>
      </c>
      <c r="F7177" s="183" t="s">
        <v>9857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9921</v>
      </c>
      <c r="M7177" s="178">
        <v>46065</v>
      </c>
      <c r="N7177" s="178"/>
      <c r="O7177" s="178"/>
      <c r="P7177" s="178" t="str">
        <f ca="1">IF(Proc[[#This Row],[DaysAgeing]]&gt;5,"yep","on track")</f>
        <v>yep</v>
      </c>
      <c r="Q7177" s="3">
        <f ca="1">IF(Proc[[#This Row],[DateClosed]]="",ABS(NETWORKDAYS(Proc[[#This Row],[DateOpened]],TODAY()))-1,ABS(NETWORKDAYS(Proc[[#This Row],[DateOpened]],Proc[[#This Row],[DateClosed]]))-1)</f>
        <v>15</v>
      </c>
      <c r="R7177" s="178" t="s">
        <v>489</v>
      </c>
      <c r="S7177" s="183"/>
    </row>
    <row r="7178" spans="1:19" hidden="1">
      <c r="A7178" s="184" t="s">
        <v>9887</v>
      </c>
      <c r="B7178" s="183" t="str">
        <f>IFERROR(VLOOKUP(Proc[[#This Row],[App]],Table2[],3,0),"open")</f>
        <v>ok</v>
      </c>
      <c r="C7178" s="184" t="s">
        <v>369</v>
      </c>
      <c r="D7178" t="s">
        <v>9547</v>
      </c>
      <c r="E7178" t="s">
        <v>9856</v>
      </c>
      <c r="F7178" s="183" t="s">
        <v>9856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9921</v>
      </c>
      <c r="M7178" s="178">
        <v>46065</v>
      </c>
      <c r="N7178" s="178"/>
      <c r="O7178" s="178"/>
      <c r="P7178" s="178" t="str">
        <f ca="1">IF(Proc[[#This Row],[DaysAgeing]]&gt;5,"yep","on track")</f>
        <v>yep</v>
      </c>
      <c r="Q7178" s="3">
        <f ca="1">IF(Proc[[#This Row],[DateClosed]]="",ABS(NETWORKDAYS(Proc[[#This Row],[DateOpened]],TODAY()))-1,ABS(NETWORKDAYS(Proc[[#This Row],[DateOpened]],Proc[[#This Row],[DateClosed]]))-1)</f>
        <v>15</v>
      </c>
      <c r="R7178" s="178" t="s">
        <v>489</v>
      </c>
      <c r="S7178" s="183"/>
    </row>
    <row r="7179" spans="1:19" hidden="1">
      <c r="A7179" s="184" t="s">
        <v>9887</v>
      </c>
      <c r="B7179" s="183" t="str">
        <f>IFERROR(VLOOKUP(Proc[[#This Row],[App]],Table2[],3,0),"open")</f>
        <v>ok</v>
      </c>
      <c r="C7179" s="184" t="s">
        <v>369</v>
      </c>
      <c r="D7179" t="s">
        <v>9548</v>
      </c>
      <c r="E7179" t="s">
        <v>9856</v>
      </c>
      <c r="F7179" s="183" t="s">
        <v>9856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9921</v>
      </c>
      <c r="M7179" s="178">
        <v>46065</v>
      </c>
      <c r="N7179" s="178"/>
      <c r="O7179" s="178"/>
      <c r="P7179" s="178" t="str">
        <f ca="1">IF(Proc[[#This Row],[DaysAgeing]]&gt;5,"yep","on track")</f>
        <v>yep</v>
      </c>
      <c r="Q7179" s="3">
        <f ca="1">IF(Proc[[#This Row],[DateClosed]]="",ABS(NETWORKDAYS(Proc[[#This Row],[DateOpened]],TODAY()))-1,ABS(NETWORKDAYS(Proc[[#This Row],[DateOpened]],Proc[[#This Row],[DateClosed]]))-1)</f>
        <v>15</v>
      </c>
      <c r="R7179" s="178" t="s">
        <v>489</v>
      </c>
      <c r="S7179" s="183"/>
    </row>
    <row r="7180" spans="1:19" hidden="1">
      <c r="A7180" s="184" t="s">
        <v>9887</v>
      </c>
      <c r="B7180" s="183" t="str">
        <f>IFERROR(VLOOKUP(Proc[[#This Row],[App]],Table2[],3,0),"open")</f>
        <v>ok</v>
      </c>
      <c r="C7180" s="184" t="s">
        <v>369</v>
      </c>
      <c r="D7180" t="s">
        <v>9549</v>
      </c>
      <c r="E7180" t="s">
        <v>9856</v>
      </c>
      <c r="F7180" s="183" t="s">
        <v>9856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9921</v>
      </c>
      <c r="M7180" s="178">
        <v>46065</v>
      </c>
      <c r="N7180" s="178"/>
      <c r="O7180" s="178"/>
      <c r="P7180" s="178" t="str">
        <f ca="1">IF(Proc[[#This Row],[DaysAgeing]]&gt;5,"yep","on track")</f>
        <v>yep</v>
      </c>
      <c r="Q7180" s="3">
        <f ca="1">IF(Proc[[#This Row],[DateClosed]]="",ABS(NETWORKDAYS(Proc[[#This Row],[DateOpened]],TODAY()))-1,ABS(NETWORKDAYS(Proc[[#This Row],[DateOpened]],Proc[[#This Row],[DateClosed]]))-1)</f>
        <v>15</v>
      </c>
      <c r="R7180" s="178" t="s">
        <v>489</v>
      </c>
      <c r="S7180" s="183"/>
    </row>
    <row r="7181" spans="1:19" hidden="1">
      <c r="A7181" s="184" t="s">
        <v>9887</v>
      </c>
      <c r="B7181" s="183" t="str">
        <f>IFERROR(VLOOKUP(Proc[[#This Row],[App]],Table2[],3,0),"open")</f>
        <v>ok</v>
      </c>
      <c r="C7181" s="184" t="s">
        <v>369</v>
      </c>
      <c r="D7181" t="s">
        <v>9550</v>
      </c>
      <c r="E7181" t="s">
        <v>9856</v>
      </c>
      <c r="F7181" s="183" t="s">
        <v>9856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9921</v>
      </c>
      <c r="M7181" s="178">
        <v>46065</v>
      </c>
      <c r="N7181" s="178"/>
      <c r="O7181" s="178"/>
      <c r="P7181" s="178" t="str">
        <f ca="1">IF(Proc[[#This Row],[DaysAgeing]]&gt;5,"yep","on track")</f>
        <v>yep</v>
      </c>
      <c r="Q7181" s="3">
        <f ca="1">IF(Proc[[#This Row],[DateClosed]]="",ABS(NETWORKDAYS(Proc[[#This Row],[DateOpened]],TODAY()))-1,ABS(NETWORKDAYS(Proc[[#This Row],[DateOpened]],Proc[[#This Row],[DateClosed]]))-1)</f>
        <v>15</v>
      </c>
      <c r="R7181" s="178" t="s">
        <v>489</v>
      </c>
      <c r="S7181" s="183"/>
    </row>
    <row r="7182" spans="1:19" hidden="1">
      <c r="A7182" s="184" t="s">
        <v>9887</v>
      </c>
      <c r="B7182" s="183" t="str">
        <f>IFERROR(VLOOKUP(Proc[[#This Row],[App]],Table2[],3,0),"open")</f>
        <v>ok</v>
      </c>
      <c r="C7182" s="184" t="s">
        <v>369</v>
      </c>
      <c r="D7182" t="s">
        <v>9551</v>
      </c>
      <c r="E7182" t="s">
        <v>9856</v>
      </c>
      <c r="F7182" s="183" t="s">
        <v>9856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9921</v>
      </c>
      <c r="M7182" s="178">
        <v>46065</v>
      </c>
      <c r="N7182" s="178"/>
      <c r="O7182" s="178"/>
      <c r="P7182" s="178" t="str">
        <f ca="1">IF(Proc[[#This Row],[DaysAgeing]]&gt;5,"yep","on track")</f>
        <v>yep</v>
      </c>
      <c r="Q7182" s="3">
        <f ca="1">IF(Proc[[#This Row],[DateClosed]]="",ABS(NETWORKDAYS(Proc[[#This Row],[DateOpened]],TODAY()))-1,ABS(NETWORKDAYS(Proc[[#This Row],[DateOpened]],Proc[[#This Row],[DateClosed]]))-1)</f>
        <v>15</v>
      </c>
      <c r="R7182" s="178" t="s">
        <v>489</v>
      </c>
      <c r="S7182" s="183"/>
    </row>
    <row r="7183" spans="1:19" hidden="1">
      <c r="A7183" s="184" t="s">
        <v>9887</v>
      </c>
      <c r="B7183" s="183" t="str">
        <f>IFERROR(VLOOKUP(Proc[[#This Row],[App]],Table2[],3,0),"open")</f>
        <v>ok</v>
      </c>
      <c r="C7183" s="184" t="s">
        <v>369</v>
      </c>
      <c r="D7183" t="s">
        <v>9552</v>
      </c>
      <c r="E7183" t="s">
        <v>9856</v>
      </c>
      <c r="F7183" s="183" t="s">
        <v>9856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9921</v>
      </c>
      <c r="M7183" s="178">
        <v>46065</v>
      </c>
      <c r="N7183" s="178"/>
      <c r="O7183" s="178"/>
      <c r="P7183" s="178" t="str">
        <f ca="1">IF(Proc[[#This Row],[DaysAgeing]]&gt;5,"yep","on track")</f>
        <v>yep</v>
      </c>
      <c r="Q7183" s="3">
        <f ca="1">IF(Proc[[#This Row],[DateClosed]]="",ABS(NETWORKDAYS(Proc[[#This Row],[DateOpened]],TODAY()))-1,ABS(NETWORKDAYS(Proc[[#This Row],[DateOpened]],Proc[[#This Row],[DateClosed]]))-1)</f>
        <v>15</v>
      </c>
      <c r="R7183" s="178" t="s">
        <v>489</v>
      </c>
      <c r="S7183" s="183"/>
    </row>
    <row r="7184" spans="1:19" hidden="1">
      <c r="A7184" s="184" t="s">
        <v>9887</v>
      </c>
      <c r="B7184" s="183" t="str">
        <f>IFERROR(VLOOKUP(Proc[[#This Row],[App]],Table2[],3,0),"open")</f>
        <v>ok</v>
      </c>
      <c r="C7184" s="184" t="s">
        <v>369</v>
      </c>
      <c r="D7184" t="s">
        <v>9553</v>
      </c>
      <c r="E7184" t="s">
        <v>9856</v>
      </c>
      <c r="F7184" s="183" t="s">
        <v>9856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9921</v>
      </c>
      <c r="M7184" s="178">
        <v>46065</v>
      </c>
      <c r="N7184" s="178"/>
      <c r="O7184" s="178"/>
      <c r="P7184" s="178" t="str">
        <f ca="1">IF(Proc[[#This Row],[DaysAgeing]]&gt;5,"yep","on track")</f>
        <v>yep</v>
      </c>
      <c r="Q7184" s="3">
        <f ca="1">IF(Proc[[#This Row],[DateClosed]]="",ABS(NETWORKDAYS(Proc[[#This Row],[DateOpened]],TODAY()))-1,ABS(NETWORKDAYS(Proc[[#This Row],[DateOpened]],Proc[[#This Row],[DateClosed]]))-1)</f>
        <v>15</v>
      </c>
      <c r="R7184" s="178" t="s">
        <v>489</v>
      </c>
      <c r="S7184" s="183"/>
    </row>
    <row r="7185" spans="1:19" hidden="1">
      <c r="A7185" s="184" t="s">
        <v>9887</v>
      </c>
      <c r="B7185" s="183" t="str">
        <f>IFERROR(VLOOKUP(Proc[[#This Row],[App]],Table2[],3,0),"open")</f>
        <v>ok</v>
      </c>
      <c r="C7185" s="184" t="s">
        <v>369</v>
      </c>
      <c r="D7185" t="s">
        <v>9554</v>
      </c>
      <c r="E7185" t="s">
        <v>9858</v>
      </c>
      <c r="F7185" s="183" t="s">
        <v>9858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9921</v>
      </c>
      <c r="M7185" s="178">
        <v>46065</v>
      </c>
      <c r="N7185" s="178"/>
      <c r="O7185" s="178"/>
      <c r="P7185" s="178" t="str">
        <f ca="1">IF(Proc[[#This Row],[DaysAgeing]]&gt;5,"yep","on track")</f>
        <v>yep</v>
      </c>
      <c r="Q7185" s="3">
        <f ca="1">IF(Proc[[#This Row],[DateClosed]]="",ABS(NETWORKDAYS(Proc[[#This Row],[DateOpened]],TODAY()))-1,ABS(NETWORKDAYS(Proc[[#This Row],[DateOpened]],Proc[[#This Row],[DateClosed]]))-1)</f>
        <v>15</v>
      </c>
      <c r="R7185" s="178" t="s">
        <v>489</v>
      </c>
      <c r="S7185" s="183"/>
    </row>
    <row r="7186" spans="1:19" hidden="1">
      <c r="A7186" s="184" t="s">
        <v>9887</v>
      </c>
      <c r="B7186" s="183" t="str">
        <f>IFERROR(VLOOKUP(Proc[[#This Row],[App]],Table2[],3,0),"open")</f>
        <v>ok</v>
      </c>
      <c r="C7186" s="184" t="s">
        <v>369</v>
      </c>
      <c r="D7186" t="s">
        <v>9555</v>
      </c>
      <c r="E7186" t="s">
        <v>9859</v>
      </c>
      <c r="F7186" s="183" t="s">
        <v>9859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9921</v>
      </c>
      <c r="M7186" s="178">
        <v>46065</v>
      </c>
      <c r="N7186" s="178"/>
      <c r="O7186" s="178"/>
      <c r="P7186" s="178" t="str">
        <f ca="1">IF(Proc[[#This Row],[DaysAgeing]]&gt;5,"yep","on track")</f>
        <v>yep</v>
      </c>
      <c r="Q7186" s="3">
        <f ca="1">IF(Proc[[#This Row],[DateClosed]]="",ABS(NETWORKDAYS(Proc[[#This Row],[DateOpened]],TODAY()))-1,ABS(NETWORKDAYS(Proc[[#This Row],[DateOpened]],Proc[[#This Row],[DateClosed]]))-1)</f>
        <v>15</v>
      </c>
      <c r="R7186" s="178" t="s">
        <v>489</v>
      </c>
      <c r="S7186" s="183"/>
    </row>
    <row r="7187" spans="1:19" hidden="1">
      <c r="A7187" s="184" t="s">
        <v>9887</v>
      </c>
      <c r="B7187" s="183" t="str">
        <f>IFERROR(VLOOKUP(Proc[[#This Row],[App]],Table2[],3,0),"open")</f>
        <v>ok</v>
      </c>
      <c r="C7187" s="184" t="s">
        <v>369</v>
      </c>
      <c r="D7187" t="s">
        <v>9556</v>
      </c>
      <c r="E7187" t="s">
        <v>9858</v>
      </c>
      <c r="F7187" s="183" t="s">
        <v>9858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9921</v>
      </c>
      <c r="M7187" s="178">
        <v>46065</v>
      </c>
      <c r="N7187" s="178"/>
      <c r="O7187" s="178"/>
      <c r="P7187" s="178" t="str">
        <f ca="1">IF(Proc[[#This Row],[DaysAgeing]]&gt;5,"yep","on track")</f>
        <v>yep</v>
      </c>
      <c r="Q7187" s="3">
        <f ca="1">IF(Proc[[#This Row],[DateClosed]]="",ABS(NETWORKDAYS(Proc[[#This Row],[DateOpened]],TODAY()))-1,ABS(NETWORKDAYS(Proc[[#This Row],[DateOpened]],Proc[[#This Row],[DateClosed]]))-1)</f>
        <v>15</v>
      </c>
      <c r="R7187" s="178" t="s">
        <v>489</v>
      </c>
      <c r="S7187" s="183"/>
    </row>
    <row r="7188" spans="1:19" hidden="1">
      <c r="A7188" s="184" t="s">
        <v>9887</v>
      </c>
      <c r="B7188" s="183" t="str">
        <f>IFERROR(VLOOKUP(Proc[[#This Row],[App]],Table2[],3,0),"open")</f>
        <v>ok</v>
      </c>
      <c r="C7188" s="184" t="s">
        <v>369</v>
      </c>
      <c r="D7188" t="s">
        <v>9557</v>
      </c>
      <c r="E7188" t="s">
        <v>9860</v>
      </c>
      <c r="F7188" s="183" t="s">
        <v>9860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9921</v>
      </c>
      <c r="M7188" s="178">
        <v>46065</v>
      </c>
      <c r="N7188" s="178"/>
      <c r="O7188" s="178"/>
      <c r="P7188" s="178" t="str">
        <f ca="1">IF(Proc[[#This Row],[DaysAgeing]]&gt;5,"yep","on track")</f>
        <v>yep</v>
      </c>
      <c r="Q7188" s="3">
        <f ca="1">IF(Proc[[#This Row],[DateClosed]]="",ABS(NETWORKDAYS(Proc[[#This Row],[DateOpened]],TODAY()))-1,ABS(NETWORKDAYS(Proc[[#This Row],[DateOpened]],Proc[[#This Row],[DateClosed]]))-1)</f>
        <v>15</v>
      </c>
      <c r="R7188" s="178" t="s">
        <v>489</v>
      </c>
      <c r="S7188" s="183"/>
    </row>
    <row r="7189" spans="1:19" hidden="1">
      <c r="A7189" s="184" t="s">
        <v>9887</v>
      </c>
      <c r="B7189" s="183" t="str">
        <f>IFERROR(VLOOKUP(Proc[[#This Row],[App]],Table2[],3,0),"open")</f>
        <v>ok</v>
      </c>
      <c r="C7189" s="184" t="s">
        <v>369</v>
      </c>
      <c r="D7189" t="s">
        <v>9558</v>
      </c>
      <c r="E7189" t="s">
        <v>9860</v>
      </c>
      <c r="F7189" s="183" t="s">
        <v>9860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9921</v>
      </c>
      <c r="M7189" s="178">
        <v>46065</v>
      </c>
      <c r="N7189" s="178"/>
      <c r="O7189" s="178"/>
      <c r="P7189" s="178" t="str">
        <f ca="1">IF(Proc[[#This Row],[DaysAgeing]]&gt;5,"yep","on track")</f>
        <v>yep</v>
      </c>
      <c r="Q7189" s="3">
        <f ca="1">IF(Proc[[#This Row],[DateClosed]]="",ABS(NETWORKDAYS(Proc[[#This Row],[DateOpened]],TODAY()))-1,ABS(NETWORKDAYS(Proc[[#This Row],[DateOpened]],Proc[[#This Row],[DateClosed]]))-1)</f>
        <v>15</v>
      </c>
      <c r="R7189" s="178" t="s">
        <v>489</v>
      </c>
      <c r="S7189" s="183"/>
    </row>
    <row r="7190" spans="1:19" hidden="1">
      <c r="A7190" s="184" t="s">
        <v>9887</v>
      </c>
      <c r="B7190" s="183" t="str">
        <f>IFERROR(VLOOKUP(Proc[[#This Row],[App]],Table2[],3,0),"open")</f>
        <v>ok</v>
      </c>
      <c r="C7190" s="185" t="s">
        <v>369</v>
      </c>
      <c r="D7190" t="s">
        <v>9559</v>
      </c>
      <c r="E7190" t="s">
        <v>9859</v>
      </c>
      <c r="F7190" s="186" t="s">
        <v>9859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1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9921</v>
      </c>
      <c r="M7190" s="178">
        <v>46065</v>
      </c>
      <c r="N7190" s="178"/>
      <c r="O7190" s="178"/>
      <c r="P7190" s="178" t="str">
        <f ca="1">IF(Proc[[#This Row],[DaysAgeing]]&gt;5,"yep","on track")</f>
        <v>yep</v>
      </c>
      <c r="Q7190" s="3">
        <f ca="1">IF(Proc[[#This Row],[DateClosed]]="",ABS(NETWORKDAYS(Proc[[#This Row],[DateOpened]],TODAY()))-1,ABS(NETWORKDAYS(Proc[[#This Row],[DateOpened]],Proc[[#This Row],[DateClosed]]))-1)</f>
        <v>15</v>
      </c>
      <c r="R7190" s="178" t="s">
        <v>489</v>
      </c>
      <c r="S7190" s="183"/>
    </row>
    <row r="7191" spans="1:19" hidden="1">
      <c r="A7191" s="184" t="s">
        <v>9887</v>
      </c>
      <c r="B7191" s="183" t="str">
        <f>IFERROR(VLOOKUP(Proc[[#This Row],[App]],Table2[],3,0),"open")</f>
        <v>ok</v>
      </c>
      <c r="C7191" s="185" t="s">
        <v>369</v>
      </c>
      <c r="D7191" t="s">
        <v>9560</v>
      </c>
      <c r="E7191" t="s">
        <v>9860</v>
      </c>
      <c r="F7191" s="186" t="s">
        <v>9860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1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9921</v>
      </c>
      <c r="M7191" s="178">
        <v>46065</v>
      </c>
      <c r="N7191" s="178"/>
      <c r="O7191" s="178"/>
      <c r="P7191" s="178" t="str">
        <f ca="1">IF(Proc[[#This Row],[DaysAgeing]]&gt;5,"yep","on track")</f>
        <v>yep</v>
      </c>
      <c r="Q7191" s="3">
        <f ca="1">IF(Proc[[#This Row],[DateClosed]]="",ABS(NETWORKDAYS(Proc[[#This Row],[DateOpened]],TODAY()))-1,ABS(NETWORKDAYS(Proc[[#This Row],[DateOpened]],Proc[[#This Row],[DateClosed]]))-1)</f>
        <v>15</v>
      </c>
      <c r="R7191" s="178" t="s">
        <v>489</v>
      </c>
      <c r="S7191" s="183"/>
    </row>
    <row r="7192" spans="1:19" hidden="1">
      <c r="A7192" s="184" t="s">
        <v>9887</v>
      </c>
      <c r="B7192" s="183" t="str">
        <f>IFERROR(VLOOKUP(Proc[[#This Row],[App]],Table2[],3,0),"open")</f>
        <v>ok</v>
      </c>
      <c r="C7192" s="185" t="s">
        <v>369</v>
      </c>
      <c r="D7192" t="s">
        <v>9561</v>
      </c>
      <c r="E7192" t="s">
        <v>9860</v>
      </c>
      <c r="F7192" s="186" t="s">
        <v>9860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1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9921</v>
      </c>
      <c r="M7192" s="178">
        <v>46065</v>
      </c>
      <c r="N7192" s="178"/>
      <c r="O7192" s="178"/>
      <c r="P7192" s="178" t="str">
        <f ca="1">IF(Proc[[#This Row],[DaysAgeing]]&gt;5,"yep","on track")</f>
        <v>yep</v>
      </c>
      <c r="Q7192" s="3">
        <f ca="1">IF(Proc[[#This Row],[DateClosed]]="",ABS(NETWORKDAYS(Proc[[#This Row],[DateOpened]],TODAY()))-1,ABS(NETWORKDAYS(Proc[[#This Row],[DateOpened]],Proc[[#This Row],[DateClosed]]))-1)</f>
        <v>15</v>
      </c>
      <c r="R7192" s="178" t="s">
        <v>489</v>
      </c>
      <c r="S7192" s="183"/>
    </row>
    <row r="7193" spans="1:19" hidden="1">
      <c r="A7193" s="184" t="s">
        <v>9887</v>
      </c>
      <c r="B7193" s="183" t="str">
        <f>IFERROR(VLOOKUP(Proc[[#This Row],[App]],Table2[],3,0),"open")</f>
        <v>ok</v>
      </c>
      <c r="C7193" s="185" t="s">
        <v>369</v>
      </c>
      <c r="D7193" t="s">
        <v>9562</v>
      </c>
      <c r="E7193" t="s">
        <v>9860</v>
      </c>
      <c r="F7193" s="186" t="s">
        <v>9860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1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9921</v>
      </c>
      <c r="M7193" s="178">
        <v>46065</v>
      </c>
      <c r="N7193" s="178"/>
      <c r="O7193" s="178"/>
      <c r="P7193" s="178" t="str">
        <f ca="1">IF(Proc[[#This Row],[DaysAgeing]]&gt;5,"yep","on track")</f>
        <v>yep</v>
      </c>
      <c r="Q7193" s="3">
        <f ca="1">IF(Proc[[#This Row],[DateClosed]]="",ABS(NETWORKDAYS(Proc[[#This Row],[DateOpened]],TODAY()))-1,ABS(NETWORKDAYS(Proc[[#This Row],[DateOpened]],Proc[[#This Row],[DateClosed]]))-1)</f>
        <v>15</v>
      </c>
      <c r="R7193" s="178" t="s">
        <v>489</v>
      </c>
      <c r="S7193" s="183"/>
    </row>
    <row r="7194" spans="1:19" hidden="1">
      <c r="A7194" s="184" t="s">
        <v>9887</v>
      </c>
      <c r="B7194" s="183" t="str">
        <f>IFERROR(VLOOKUP(Proc[[#This Row],[App]],Table2[],3,0),"open")</f>
        <v>ok</v>
      </c>
      <c r="C7194" s="184" t="s">
        <v>369</v>
      </c>
      <c r="D7194" t="s">
        <v>9563</v>
      </c>
      <c r="E7194" t="s">
        <v>9860</v>
      </c>
      <c r="F7194" s="183" t="s">
        <v>9860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9921</v>
      </c>
      <c r="M7194" s="178">
        <v>46065</v>
      </c>
      <c r="N7194" s="178"/>
      <c r="O7194" s="178"/>
      <c r="P7194" s="178" t="str">
        <f ca="1">IF(Proc[[#This Row],[DaysAgeing]]&gt;5,"yep","on track")</f>
        <v>yep</v>
      </c>
      <c r="Q7194" s="3">
        <f ca="1">IF(Proc[[#This Row],[DateClosed]]="",ABS(NETWORKDAYS(Proc[[#This Row],[DateOpened]],TODAY()))-1,ABS(NETWORKDAYS(Proc[[#This Row],[DateOpened]],Proc[[#This Row],[DateClosed]]))-1)</f>
        <v>15</v>
      </c>
      <c r="R7194" s="178" t="s">
        <v>489</v>
      </c>
      <c r="S7194" s="183"/>
    </row>
    <row r="7195" spans="1:19" hidden="1">
      <c r="A7195" s="184" t="s">
        <v>9887</v>
      </c>
      <c r="B7195" s="183" t="str">
        <f>IFERROR(VLOOKUP(Proc[[#This Row],[App]],Table2[],3,0),"open")</f>
        <v>ok</v>
      </c>
      <c r="C7195" s="184" t="s">
        <v>369</v>
      </c>
      <c r="D7195" t="s">
        <v>9564</v>
      </c>
      <c r="E7195" t="s">
        <v>9860</v>
      </c>
      <c r="F7195" s="183" t="s">
        <v>9860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9921</v>
      </c>
      <c r="M7195" s="178">
        <v>46065</v>
      </c>
      <c r="N7195" s="178"/>
      <c r="O7195" s="178"/>
      <c r="P7195" s="178" t="str">
        <f ca="1">IF(Proc[[#This Row],[DaysAgeing]]&gt;5,"yep","on track")</f>
        <v>yep</v>
      </c>
      <c r="Q7195" s="3">
        <f ca="1">IF(Proc[[#This Row],[DateClosed]]="",ABS(NETWORKDAYS(Proc[[#This Row],[DateOpened]],TODAY()))-1,ABS(NETWORKDAYS(Proc[[#This Row],[DateOpened]],Proc[[#This Row],[DateClosed]]))-1)</f>
        <v>15</v>
      </c>
      <c r="R7195" s="178" t="s">
        <v>489</v>
      </c>
      <c r="S7195" s="183"/>
    </row>
    <row r="7196" spans="1:19" hidden="1">
      <c r="A7196" s="184" t="s">
        <v>9887</v>
      </c>
      <c r="B7196" s="183" t="str">
        <f>IFERROR(VLOOKUP(Proc[[#This Row],[App]],Table2[],3,0),"open")</f>
        <v>ok</v>
      </c>
      <c r="C7196" s="184" t="s">
        <v>369</v>
      </c>
      <c r="D7196" t="s">
        <v>9565</v>
      </c>
      <c r="E7196" t="s">
        <v>9860</v>
      </c>
      <c r="F7196" s="183" t="s">
        <v>9860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9921</v>
      </c>
      <c r="M7196" s="178">
        <v>46065</v>
      </c>
      <c r="N7196" s="178"/>
      <c r="O7196" s="178"/>
      <c r="P7196" s="178" t="str">
        <f ca="1">IF(Proc[[#This Row],[DaysAgeing]]&gt;5,"yep","on track")</f>
        <v>yep</v>
      </c>
      <c r="Q7196" s="3">
        <f ca="1">IF(Proc[[#This Row],[DateClosed]]="",ABS(NETWORKDAYS(Proc[[#This Row],[DateOpened]],TODAY()))-1,ABS(NETWORKDAYS(Proc[[#This Row],[DateOpened]],Proc[[#This Row],[DateClosed]]))-1)</f>
        <v>15</v>
      </c>
      <c r="R7196" s="178" t="s">
        <v>489</v>
      </c>
      <c r="S7196" s="183"/>
    </row>
    <row r="7197" spans="1:19" hidden="1">
      <c r="A7197" s="184" t="s">
        <v>9887</v>
      </c>
      <c r="B7197" s="183" t="str">
        <f>IFERROR(VLOOKUP(Proc[[#This Row],[App]],Table2[],3,0),"open")</f>
        <v>ok</v>
      </c>
      <c r="C7197" s="184" t="s">
        <v>369</v>
      </c>
      <c r="D7197" t="s">
        <v>9566</v>
      </c>
      <c r="E7197" t="s">
        <v>9858</v>
      </c>
      <c r="F7197" s="183" t="s">
        <v>9858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9921</v>
      </c>
      <c r="M7197" s="178">
        <v>46065</v>
      </c>
      <c r="N7197" s="178"/>
      <c r="O7197" s="178"/>
      <c r="P7197" s="178" t="str">
        <f ca="1">IF(Proc[[#This Row],[DaysAgeing]]&gt;5,"yep","on track")</f>
        <v>yep</v>
      </c>
      <c r="Q7197" s="3">
        <f ca="1">IF(Proc[[#This Row],[DateClosed]]="",ABS(NETWORKDAYS(Proc[[#This Row],[DateOpened]],TODAY()))-1,ABS(NETWORKDAYS(Proc[[#This Row],[DateOpened]],Proc[[#This Row],[DateClosed]]))-1)</f>
        <v>15</v>
      </c>
      <c r="R7197" s="178" t="s">
        <v>489</v>
      </c>
      <c r="S7197" s="183"/>
    </row>
    <row r="7198" spans="1:19" hidden="1">
      <c r="A7198" s="184" t="s">
        <v>9887</v>
      </c>
      <c r="B7198" s="183" t="str">
        <f>IFERROR(VLOOKUP(Proc[[#This Row],[App]],Table2[],3,0),"open")</f>
        <v>ok</v>
      </c>
      <c r="C7198" s="184" t="s">
        <v>369</v>
      </c>
      <c r="D7198" t="s">
        <v>9567</v>
      </c>
      <c r="E7198" t="s">
        <v>9860</v>
      </c>
      <c r="F7198" s="183" t="s">
        <v>9860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9921</v>
      </c>
      <c r="M7198" s="178">
        <v>46065</v>
      </c>
      <c r="N7198" s="178"/>
      <c r="O7198" s="178"/>
      <c r="P7198" s="178" t="str">
        <f ca="1">IF(Proc[[#This Row],[DaysAgeing]]&gt;5,"yep","on track")</f>
        <v>yep</v>
      </c>
      <c r="Q7198" s="3">
        <f ca="1">IF(Proc[[#This Row],[DateClosed]]="",ABS(NETWORKDAYS(Proc[[#This Row],[DateOpened]],TODAY()))-1,ABS(NETWORKDAYS(Proc[[#This Row],[DateOpened]],Proc[[#This Row],[DateClosed]]))-1)</f>
        <v>15</v>
      </c>
      <c r="R7198" s="178" t="s">
        <v>489</v>
      </c>
      <c r="S7198" s="183"/>
    </row>
    <row r="7199" spans="1:19" hidden="1">
      <c r="A7199" s="184" t="s">
        <v>9887</v>
      </c>
      <c r="B7199" s="183" t="str">
        <f>IFERROR(VLOOKUP(Proc[[#This Row],[App]],Table2[],3,0),"open")</f>
        <v>ok</v>
      </c>
      <c r="C7199" s="184" t="s">
        <v>369</v>
      </c>
      <c r="D7199" t="s">
        <v>9568</v>
      </c>
      <c r="E7199" t="s">
        <v>9858</v>
      </c>
      <c r="F7199" s="183" t="s">
        <v>9858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9921</v>
      </c>
      <c r="M7199" s="178">
        <v>46065</v>
      </c>
      <c r="N7199" s="178"/>
      <c r="O7199" s="178"/>
      <c r="P7199" s="178" t="str">
        <f ca="1">IF(Proc[[#This Row],[DaysAgeing]]&gt;5,"yep","on track")</f>
        <v>yep</v>
      </c>
      <c r="Q7199" s="3">
        <f ca="1">IF(Proc[[#This Row],[DateClosed]]="",ABS(NETWORKDAYS(Proc[[#This Row],[DateOpened]],TODAY()))-1,ABS(NETWORKDAYS(Proc[[#This Row],[DateOpened]],Proc[[#This Row],[DateClosed]]))-1)</f>
        <v>15</v>
      </c>
      <c r="R7199" s="178" t="s">
        <v>489</v>
      </c>
      <c r="S7199" s="183"/>
    </row>
    <row r="7200" spans="1:19" hidden="1">
      <c r="A7200" s="184" t="s">
        <v>9887</v>
      </c>
      <c r="B7200" s="183" t="str">
        <f>IFERROR(VLOOKUP(Proc[[#This Row],[App]],Table2[],3,0),"open")</f>
        <v>ok</v>
      </c>
      <c r="C7200" s="184" t="s">
        <v>369</v>
      </c>
      <c r="D7200" t="s">
        <v>9569</v>
      </c>
      <c r="E7200" t="s">
        <v>9858</v>
      </c>
      <c r="F7200" s="183" t="s">
        <v>9858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9921</v>
      </c>
      <c r="M7200" s="178">
        <v>46065</v>
      </c>
      <c r="N7200" s="178"/>
      <c r="O7200" s="178"/>
      <c r="P7200" s="178" t="str">
        <f ca="1">IF(Proc[[#This Row],[DaysAgeing]]&gt;5,"yep","on track")</f>
        <v>yep</v>
      </c>
      <c r="Q7200" s="3">
        <f ca="1">IF(Proc[[#This Row],[DateClosed]]="",ABS(NETWORKDAYS(Proc[[#This Row],[DateOpened]],TODAY()))-1,ABS(NETWORKDAYS(Proc[[#This Row],[DateOpened]],Proc[[#This Row],[DateClosed]]))-1)</f>
        <v>15</v>
      </c>
      <c r="R7200" s="178" t="s">
        <v>489</v>
      </c>
      <c r="S7200" s="183"/>
    </row>
    <row r="7201" spans="1:19" hidden="1">
      <c r="A7201" s="184" t="s">
        <v>9887</v>
      </c>
      <c r="B7201" s="183" t="str">
        <f>IFERROR(VLOOKUP(Proc[[#This Row],[App]],Table2[],3,0),"open")</f>
        <v>ok</v>
      </c>
      <c r="C7201" s="184" t="s">
        <v>369</v>
      </c>
      <c r="D7201" t="s">
        <v>9570</v>
      </c>
      <c r="E7201" t="s">
        <v>9859</v>
      </c>
      <c r="F7201" s="183" t="s">
        <v>9859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9921</v>
      </c>
      <c r="M7201" s="178">
        <v>46065</v>
      </c>
      <c r="N7201" s="178"/>
      <c r="O7201" s="178"/>
      <c r="P7201" s="178" t="str">
        <f ca="1">IF(Proc[[#This Row],[DaysAgeing]]&gt;5,"yep","on track")</f>
        <v>yep</v>
      </c>
      <c r="Q7201" s="3">
        <f ca="1">IF(Proc[[#This Row],[DateClosed]]="",ABS(NETWORKDAYS(Proc[[#This Row],[DateOpened]],TODAY()))-1,ABS(NETWORKDAYS(Proc[[#This Row],[DateOpened]],Proc[[#This Row],[DateClosed]]))-1)</f>
        <v>15</v>
      </c>
      <c r="R7201" s="178" t="s">
        <v>489</v>
      </c>
      <c r="S7201" s="183"/>
    </row>
    <row r="7202" spans="1:19" hidden="1">
      <c r="A7202" s="184" t="s">
        <v>9887</v>
      </c>
      <c r="B7202" s="183" t="str">
        <f>IFERROR(VLOOKUP(Proc[[#This Row],[App]],Table2[],3,0),"open")</f>
        <v>ok</v>
      </c>
      <c r="C7202" s="184" t="s">
        <v>369</v>
      </c>
      <c r="D7202" t="s">
        <v>9571</v>
      </c>
      <c r="E7202" t="s">
        <v>9858</v>
      </c>
      <c r="F7202" s="183" t="s">
        <v>9858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9921</v>
      </c>
      <c r="M7202" s="178">
        <v>46065</v>
      </c>
      <c r="N7202" s="178"/>
      <c r="O7202" s="178"/>
      <c r="P7202" s="178" t="str">
        <f ca="1">IF(Proc[[#This Row],[DaysAgeing]]&gt;5,"yep","on track")</f>
        <v>yep</v>
      </c>
      <c r="Q7202" s="3">
        <f ca="1">IF(Proc[[#This Row],[DateClosed]]="",ABS(NETWORKDAYS(Proc[[#This Row],[DateOpened]],TODAY()))-1,ABS(NETWORKDAYS(Proc[[#This Row],[DateOpened]],Proc[[#This Row],[DateClosed]]))-1)</f>
        <v>15</v>
      </c>
      <c r="R7202" s="178" t="s">
        <v>489</v>
      </c>
      <c r="S7202" s="183"/>
    </row>
    <row r="7203" spans="1:19" hidden="1">
      <c r="A7203" s="184" t="s">
        <v>9887</v>
      </c>
      <c r="B7203" s="183" t="str">
        <f>IFERROR(VLOOKUP(Proc[[#This Row],[App]],Table2[],3,0),"open")</f>
        <v>ok</v>
      </c>
      <c r="C7203" s="184" t="s">
        <v>369</v>
      </c>
      <c r="D7203" t="s">
        <v>9572</v>
      </c>
      <c r="E7203" t="s">
        <v>9858</v>
      </c>
      <c r="F7203" s="183" t="s">
        <v>9858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9921</v>
      </c>
      <c r="M7203" s="178">
        <v>46065</v>
      </c>
      <c r="N7203" s="178"/>
      <c r="O7203" s="178"/>
      <c r="P7203" s="178" t="str">
        <f ca="1">IF(Proc[[#This Row],[DaysAgeing]]&gt;5,"yep","on track")</f>
        <v>yep</v>
      </c>
      <c r="Q7203" s="3">
        <f ca="1">IF(Proc[[#This Row],[DateClosed]]="",ABS(NETWORKDAYS(Proc[[#This Row],[DateOpened]],TODAY()))-1,ABS(NETWORKDAYS(Proc[[#This Row],[DateOpened]],Proc[[#This Row],[DateClosed]]))-1)</f>
        <v>15</v>
      </c>
      <c r="R7203" s="178" t="s">
        <v>489</v>
      </c>
      <c r="S7203" s="183"/>
    </row>
    <row r="7204" spans="1:19" hidden="1">
      <c r="A7204" s="184" t="s">
        <v>9887</v>
      </c>
      <c r="B7204" s="183" t="str">
        <f>IFERROR(VLOOKUP(Proc[[#This Row],[App]],Table2[],3,0),"open")</f>
        <v>ok</v>
      </c>
      <c r="C7204" s="184" t="s">
        <v>369</v>
      </c>
      <c r="D7204" t="s">
        <v>9573</v>
      </c>
      <c r="E7204" t="s">
        <v>9860</v>
      </c>
      <c r="F7204" s="183" t="s">
        <v>9860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9921</v>
      </c>
      <c r="M7204" s="178">
        <v>46065</v>
      </c>
      <c r="N7204" s="178"/>
      <c r="O7204" s="178"/>
      <c r="P7204" s="178" t="str">
        <f ca="1">IF(Proc[[#This Row],[DaysAgeing]]&gt;5,"yep","on track")</f>
        <v>yep</v>
      </c>
      <c r="Q7204" s="3">
        <f ca="1">IF(Proc[[#This Row],[DateClosed]]="",ABS(NETWORKDAYS(Proc[[#This Row],[DateOpened]],TODAY()))-1,ABS(NETWORKDAYS(Proc[[#This Row],[DateOpened]],Proc[[#This Row],[DateClosed]]))-1)</f>
        <v>15</v>
      </c>
      <c r="R7204" s="178" t="s">
        <v>489</v>
      </c>
      <c r="S7204" s="183"/>
    </row>
    <row r="7205" spans="1:19" hidden="1">
      <c r="A7205" s="184" t="s">
        <v>9887</v>
      </c>
      <c r="B7205" s="183" t="str">
        <f>IFERROR(VLOOKUP(Proc[[#This Row],[App]],Table2[],3,0),"open")</f>
        <v>ok</v>
      </c>
      <c r="C7205" s="184" t="s">
        <v>369</v>
      </c>
      <c r="D7205" t="s">
        <v>9574</v>
      </c>
      <c r="E7205" t="s">
        <v>9860</v>
      </c>
      <c r="F7205" s="183" t="s">
        <v>9860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9921</v>
      </c>
      <c r="M7205" s="178">
        <v>46065</v>
      </c>
      <c r="N7205" s="178"/>
      <c r="O7205" s="178"/>
      <c r="P7205" s="178" t="str">
        <f ca="1">IF(Proc[[#This Row],[DaysAgeing]]&gt;5,"yep","on track")</f>
        <v>yep</v>
      </c>
      <c r="Q7205" s="3">
        <f ca="1">IF(Proc[[#This Row],[DateClosed]]="",ABS(NETWORKDAYS(Proc[[#This Row],[DateOpened]],TODAY()))-1,ABS(NETWORKDAYS(Proc[[#This Row],[DateOpened]],Proc[[#This Row],[DateClosed]]))-1)</f>
        <v>15</v>
      </c>
      <c r="R7205" s="178" t="s">
        <v>489</v>
      </c>
      <c r="S7205" s="183"/>
    </row>
    <row r="7206" spans="1:19" hidden="1">
      <c r="A7206" s="184" t="s">
        <v>9887</v>
      </c>
      <c r="B7206" s="183" t="str">
        <f>IFERROR(VLOOKUP(Proc[[#This Row],[App]],Table2[],3,0),"open")</f>
        <v>ok</v>
      </c>
      <c r="C7206" s="184" t="s">
        <v>369</v>
      </c>
      <c r="D7206" t="s">
        <v>9575</v>
      </c>
      <c r="E7206" t="s">
        <v>9860</v>
      </c>
      <c r="F7206" s="183" t="s">
        <v>9860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9921</v>
      </c>
      <c r="M7206" s="178">
        <v>46065</v>
      </c>
      <c r="N7206" s="178"/>
      <c r="O7206" s="178"/>
      <c r="P7206" s="178" t="str">
        <f ca="1">IF(Proc[[#This Row],[DaysAgeing]]&gt;5,"yep","on track")</f>
        <v>yep</v>
      </c>
      <c r="Q7206" s="3">
        <f ca="1">IF(Proc[[#This Row],[DateClosed]]="",ABS(NETWORKDAYS(Proc[[#This Row],[DateOpened]],TODAY()))-1,ABS(NETWORKDAYS(Proc[[#This Row],[DateOpened]],Proc[[#This Row],[DateClosed]]))-1)</f>
        <v>15</v>
      </c>
      <c r="R7206" s="178" t="s">
        <v>489</v>
      </c>
      <c r="S7206" s="183"/>
    </row>
    <row r="7207" spans="1:19" hidden="1">
      <c r="A7207" s="184" t="s">
        <v>9887</v>
      </c>
      <c r="B7207" s="183" t="str">
        <f>IFERROR(VLOOKUP(Proc[[#This Row],[App]],Table2[],3,0),"open")</f>
        <v>ok</v>
      </c>
      <c r="C7207" s="184" t="s">
        <v>369</v>
      </c>
      <c r="D7207" t="s">
        <v>9576</v>
      </c>
      <c r="E7207" t="s">
        <v>9861</v>
      </c>
      <c r="F7207" s="183" t="s">
        <v>9861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9921</v>
      </c>
      <c r="M7207" s="178">
        <v>46065</v>
      </c>
      <c r="N7207" s="178"/>
      <c r="O7207" s="178"/>
      <c r="P7207" s="178" t="str">
        <f ca="1">IF(Proc[[#This Row],[DaysAgeing]]&gt;5,"yep","on track")</f>
        <v>yep</v>
      </c>
      <c r="Q7207" s="3">
        <f ca="1">IF(Proc[[#This Row],[DateClosed]]="",ABS(NETWORKDAYS(Proc[[#This Row],[DateOpened]],TODAY()))-1,ABS(NETWORKDAYS(Proc[[#This Row],[DateOpened]],Proc[[#This Row],[DateClosed]]))-1)</f>
        <v>15</v>
      </c>
      <c r="R7207" s="178" t="s">
        <v>489</v>
      </c>
      <c r="S7207" s="183"/>
    </row>
    <row r="7208" spans="1:19" hidden="1">
      <c r="A7208" s="184" t="s">
        <v>9887</v>
      </c>
      <c r="B7208" s="183" t="str">
        <f>IFERROR(VLOOKUP(Proc[[#This Row],[App]],Table2[],3,0),"open")</f>
        <v>ok</v>
      </c>
      <c r="C7208" s="184" t="s">
        <v>369</v>
      </c>
      <c r="D7208" t="s">
        <v>9577</v>
      </c>
      <c r="E7208" t="s">
        <v>9858</v>
      </c>
      <c r="F7208" s="183" t="s">
        <v>9858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9921</v>
      </c>
      <c r="M7208" s="178">
        <v>46065</v>
      </c>
      <c r="N7208" s="178"/>
      <c r="O7208" s="178"/>
      <c r="P7208" s="178" t="str">
        <f ca="1">IF(Proc[[#This Row],[DaysAgeing]]&gt;5,"yep","on track")</f>
        <v>yep</v>
      </c>
      <c r="Q7208" s="3">
        <f ca="1">IF(Proc[[#This Row],[DateClosed]]="",ABS(NETWORKDAYS(Proc[[#This Row],[DateOpened]],TODAY()))-1,ABS(NETWORKDAYS(Proc[[#This Row],[DateOpened]],Proc[[#This Row],[DateClosed]]))-1)</f>
        <v>15</v>
      </c>
      <c r="R7208" s="178" t="s">
        <v>489</v>
      </c>
      <c r="S7208" s="183"/>
    </row>
    <row r="7209" spans="1:19" hidden="1">
      <c r="A7209" s="184" t="s">
        <v>9887</v>
      </c>
      <c r="B7209" s="183" t="str">
        <f>IFERROR(VLOOKUP(Proc[[#This Row],[App]],Table2[],3,0),"open")</f>
        <v>ok</v>
      </c>
      <c r="C7209" s="184" t="s">
        <v>369</v>
      </c>
      <c r="D7209" t="s">
        <v>9578</v>
      </c>
      <c r="E7209" t="s">
        <v>9860</v>
      </c>
      <c r="F7209" s="183" t="s">
        <v>9860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9921</v>
      </c>
      <c r="M7209" s="178">
        <v>46065</v>
      </c>
      <c r="N7209" s="178"/>
      <c r="O7209" s="178"/>
      <c r="P7209" s="178" t="str">
        <f ca="1">IF(Proc[[#This Row],[DaysAgeing]]&gt;5,"yep","on track")</f>
        <v>yep</v>
      </c>
      <c r="Q7209" s="3">
        <f ca="1">IF(Proc[[#This Row],[DateClosed]]="",ABS(NETWORKDAYS(Proc[[#This Row],[DateOpened]],TODAY()))-1,ABS(NETWORKDAYS(Proc[[#This Row],[DateOpened]],Proc[[#This Row],[DateClosed]]))-1)</f>
        <v>15</v>
      </c>
      <c r="R7209" s="178" t="s">
        <v>489</v>
      </c>
      <c r="S7209" s="183"/>
    </row>
    <row r="7210" spans="1:19" hidden="1">
      <c r="A7210" s="184" t="s">
        <v>9887</v>
      </c>
      <c r="B7210" s="183" t="str">
        <f>IFERROR(VLOOKUP(Proc[[#This Row],[App]],Table2[],3,0),"open")</f>
        <v>ok</v>
      </c>
      <c r="C7210" s="184" t="s">
        <v>369</v>
      </c>
      <c r="D7210" t="s">
        <v>9579</v>
      </c>
      <c r="E7210" t="s">
        <v>9858</v>
      </c>
      <c r="F7210" s="183" t="s">
        <v>9858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9921</v>
      </c>
      <c r="M7210" s="178">
        <v>46065</v>
      </c>
      <c r="N7210" s="178"/>
      <c r="O7210" s="178"/>
      <c r="P7210" s="178" t="str">
        <f ca="1">IF(Proc[[#This Row],[DaysAgeing]]&gt;5,"yep","on track")</f>
        <v>yep</v>
      </c>
      <c r="Q7210" s="3">
        <f ca="1">IF(Proc[[#This Row],[DateClosed]]="",ABS(NETWORKDAYS(Proc[[#This Row],[DateOpened]],TODAY()))-1,ABS(NETWORKDAYS(Proc[[#This Row],[DateOpened]],Proc[[#This Row],[DateClosed]]))-1)</f>
        <v>15</v>
      </c>
      <c r="R7210" s="178" t="s">
        <v>489</v>
      </c>
      <c r="S7210" s="183"/>
    </row>
    <row r="7211" spans="1:19" hidden="1">
      <c r="A7211" s="184" t="s">
        <v>9887</v>
      </c>
      <c r="B7211" s="183" t="str">
        <f>IFERROR(VLOOKUP(Proc[[#This Row],[App]],Table2[],3,0),"open")</f>
        <v>ok</v>
      </c>
      <c r="C7211" s="184" t="s">
        <v>369</v>
      </c>
      <c r="D7211" t="s">
        <v>9580</v>
      </c>
      <c r="E7211" t="s">
        <v>9860</v>
      </c>
      <c r="F7211" s="183" t="s">
        <v>9860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9921</v>
      </c>
      <c r="M7211" s="178">
        <v>46065</v>
      </c>
      <c r="N7211" s="178"/>
      <c r="O7211" s="178"/>
      <c r="P7211" s="178" t="str">
        <f ca="1">IF(Proc[[#This Row],[DaysAgeing]]&gt;5,"yep","on track")</f>
        <v>yep</v>
      </c>
      <c r="Q7211" s="3">
        <f ca="1">IF(Proc[[#This Row],[DateClosed]]="",ABS(NETWORKDAYS(Proc[[#This Row],[DateOpened]],TODAY()))-1,ABS(NETWORKDAYS(Proc[[#This Row],[DateOpened]],Proc[[#This Row],[DateClosed]]))-1)</f>
        <v>15</v>
      </c>
      <c r="R7211" s="178" t="s">
        <v>489</v>
      </c>
      <c r="S7211" s="183"/>
    </row>
    <row r="7212" spans="1:19" hidden="1">
      <c r="A7212" s="184" t="s">
        <v>9887</v>
      </c>
      <c r="B7212" s="183" t="str">
        <f>IFERROR(VLOOKUP(Proc[[#This Row],[App]],Table2[],3,0),"open")</f>
        <v>ok</v>
      </c>
      <c r="C7212" s="184" t="s">
        <v>369</v>
      </c>
      <c r="D7212" t="s">
        <v>9581</v>
      </c>
      <c r="E7212" t="s">
        <v>9858</v>
      </c>
      <c r="F7212" s="183" t="s">
        <v>9858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9921</v>
      </c>
      <c r="M7212" s="178">
        <v>46065</v>
      </c>
      <c r="N7212" s="178"/>
      <c r="O7212" s="178"/>
      <c r="P7212" s="178" t="str">
        <f ca="1">IF(Proc[[#This Row],[DaysAgeing]]&gt;5,"yep","on track")</f>
        <v>yep</v>
      </c>
      <c r="Q7212" s="3">
        <f ca="1">IF(Proc[[#This Row],[DateClosed]]="",ABS(NETWORKDAYS(Proc[[#This Row],[DateOpened]],TODAY()))-1,ABS(NETWORKDAYS(Proc[[#This Row],[DateOpened]],Proc[[#This Row],[DateClosed]]))-1)</f>
        <v>15</v>
      </c>
      <c r="R7212" s="178" t="s">
        <v>489</v>
      </c>
      <c r="S7212" s="183"/>
    </row>
    <row r="7213" spans="1:19" hidden="1">
      <c r="A7213" s="184" t="s">
        <v>9887</v>
      </c>
      <c r="B7213" s="183" t="str">
        <f>IFERROR(VLOOKUP(Proc[[#This Row],[App]],Table2[],3,0),"open")</f>
        <v>ok</v>
      </c>
      <c r="C7213" s="184" t="s">
        <v>369</v>
      </c>
      <c r="D7213" t="s">
        <v>9582</v>
      </c>
      <c r="E7213" t="s">
        <v>9860</v>
      </c>
      <c r="F7213" s="183" t="s">
        <v>9860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9921</v>
      </c>
      <c r="M7213" s="178">
        <v>46065</v>
      </c>
      <c r="N7213" s="178"/>
      <c r="O7213" s="178"/>
      <c r="P7213" s="178" t="str">
        <f ca="1">IF(Proc[[#This Row],[DaysAgeing]]&gt;5,"yep","on track")</f>
        <v>yep</v>
      </c>
      <c r="Q7213" s="3">
        <f ca="1">IF(Proc[[#This Row],[DateClosed]]="",ABS(NETWORKDAYS(Proc[[#This Row],[DateOpened]],TODAY()))-1,ABS(NETWORKDAYS(Proc[[#This Row],[DateOpened]],Proc[[#This Row],[DateClosed]]))-1)</f>
        <v>15</v>
      </c>
      <c r="R7213" s="178" t="s">
        <v>489</v>
      </c>
      <c r="S7213" s="183"/>
    </row>
    <row r="7214" spans="1:19" hidden="1">
      <c r="A7214" s="184" t="s">
        <v>9887</v>
      </c>
      <c r="B7214" s="183" t="str">
        <f>IFERROR(VLOOKUP(Proc[[#This Row],[App]],Table2[],3,0),"open")</f>
        <v>ok</v>
      </c>
      <c r="C7214" s="184" t="s">
        <v>369</v>
      </c>
      <c r="D7214" t="s">
        <v>9583</v>
      </c>
      <c r="E7214" t="s">
        <v>9860</v>
      </c>
      <c r="F7214" s="183" t="s">
        <v>9860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9921</v>
      </c>
      <c r="M7214" s="178">
        <v>46065</v>
      </c>
      <c r="N7214" s="178"/>
      <c r="O7214" s="178"/>
      <c r="P7214" s="178" t="str">
        <f ca="1">IF(Proc[[#This Row],[DaysAgeing]]&gt;5,"yep","on track")</f>
        <v>yep</v>
      </c>
      <c r="Q7214" s="3">
        <f ca="1">IF(Proc[[#This Row],[DateClosed]]="",ABS(NETWORKDAYS(Proc[[#This Row],[DateOpened]],TODAY()))-1,ABS(NETWORKDAYS(Proc[[#This Row],[DateOpened]],Proc[[#This Row],[DateClosed]]))-1)</f>
        <v>15</v>
      </c>
      <c r="R7214" s="178" t="s">
        <v>489</v>
      </c>
      <c r="S7214" s="183"/>
    </row>
    <row r="7215" spans="1:19" hidden="1">
      <c r="A7215" s="184" t="s">
        <v>9887</v>
      </c>
      <c r="B7215" s="183" t="str">
        <f>IFERROR(VLOOKUP(Proc[[#This Row],[App]],Table2[],3,0),"open")</f>
        <v>ok</v>
      </c>
      <c r="C7215" s="184" t="s">
        <v>369</v>
      </c>
      <c r="D7215" t="s">
        <v>9584</v>
      </c>
      <c r="E7215" t="s">
        <v>9860</v>
      </c>
      <c r="F7215" s="183" t="s">
        <v>9860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9921</v>
      </c>
      <c r="M7215" s="178">
        <v>46065</v>
      </c>
      <c r="N7215" s="178"/>
      <c r="O7215" s="178"/>
      <c r="P7215" s="178" t="str">
        <f ca="1">IF(Proc[[#This Row],[DaysAgeing]]&gt;5,"yep","on track")</f>
        <v>yep</v>
      </c>
      <c r="Q7215" s="3">
        <f ca="1">IF(Proc[[#This Row],[DateClosed]]="",ABS(NETWORKDAYS(Proc[[#This Row],[DateOpened]],TODAY()))-1,ABS(NETWORKDAYS(Proc[[#This Row],[DateOpened]],Proc[[#This Row],[DateClosed]]))-1)</f>
        <v>15</v>
      </c>
      <c r="R7215" s="178" t="s">
        <v>489</v>
      </c>
      <c r="S7215" s="183"/>
    </row>
    <row r="7216" spans="1:19" hidden="1">
      <c r="A7216" s="184" t="s">
        <v>9887</v>
      </c>
      <c r="B7216" s="183" t="str">
        <f>IFERROR(VLOOKUP(Proc[[#This Row],[App]],Table2[],3,0),"open")</f>
        <v>ok</v>
      </c>
      <c r="C7216" s="184" t="s">
        <v>369</v>
      </c>
      <c r="D7216" t="s">
        <v>9585</v>
      </c>
      <c r="E7216" t="s">
        <v>9858</v>
      </c>
      <c r="F7216" s="183" t="s">
        <v>9858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9921</v>
      </c>
      <c r="M7216" s="178">
        <v>46065</v>
      </c>
      <c r="N7216" s="178"/>
      <c r="O7216" s="178"/>
      <c r="P7216" s="178" t="str">
        <f ca="1">IF(Proc[[#This Row],[DaysAgeing]]&gt;5,"yep","on track")</f>
        <v>yep</v>
      </c>
      <c r="Q7216" s="3">
        <f ca="1">IF(Proc[[#This Row],[DateClosed]]="",ABS(NETWORKDAYS(Proc[[#This Row],[DateOpened]],TODAY()))-1,ABS(NETWORKDAYS(Proc[[#This Row],[DateOpened]],Proc[[#This Row],[DateClosed]]))-1)</f>
        <v>15</v>
      </c>
      <c r="R7216" s="178" t="s">
        <v>489</v>
      </c>
      <c r="S7216" s="183"/>
    </row>
    <row r="7217" spans="1:19" hidden="1">
      <c r="A7217" s="184" t="s">
        <v>9887</v>
      </c>
      <c r="B7217" s="183" t="str">
        <f>IFERROR(VLOOKUP(Proc[[#This Row],[App]],Table2[],3,0),"open")</f>
        <v>ok</v>
      </c>
      <c r="C7217" s="184" t="s">
        <v>369</v>
      </c>
      <c r="D7217" t="s">
        <v>9586</v>
      </c>
      <c r="E7217" t="s">
        <v>9832</v>
      </c>
      <c r="F7217" s="183" t="s">
        <v>9832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9921</v>
      </c>
      <c r="M7217" s="178">
        <v>46065</v>
      </c>
      <c r="N7217" s="178"/>
      <c r="O7217" s="178"/>
      <c r="P7217" s="178" t="str">
        <f ca="1">IF(Proc[[#This Row],[DaysAgeing]]&gt;5,"yep","on track")</f>
        <v>yep</v>
      </c>
      <c r="Q7217" s="3">
        <f ca="1">IF(Proc[[#This Row],[DateClosed]]="",ABS(NETWORKDAYS(Proc[[#This Row],[DateOpened]],TODAY()))-1,ABS(NETWORKDAYS(Proc[[#This Row],[DateOpened]],Proc[[#This Row],[DateClosed]]))-1)</f>
        <v>15</v>
      </c>
      <c r="R7217" s="178" t="s">
        <v>489</v>
      </c>
      <c r="S7217" s="183"/>
    </row>
    <row r="7218" spans="1:19" hidden="1">
      <c r="A7218" s="184" t="s">
        <v>9887</v>
      </c>
      <c r="B7218" s="183" t="str">
        <f>IFERROR(VLOOKUP(Proc[[#This Row],[App]],Table2[],3,0),"open")</f>
        <v>ok</v>
      </c>
      <c r="C7218" s="184" t="s">
        <v>369</v>
      </c>
      <c r="D7218" t="s">
        <v>9587</v>
      </c>
      <c r="E7218" t="s">
        <v>9862</v>
      </c>
      <c r="F7218" s="183" t="s">
        <v>9862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9921</v>
      </c>
      <c r="M7218" s="178">
        <v>46065</v>
      </c>
      <c r="N7218" s="178"/>
      <c r="O7218" s="178"/>
      <c r="P7218" s="178" t="str">
        <f ca="1">IF(Proc[[#This Row],[DaysAgeing]]&gt;5,"yep","on track")</f>
        <v>yep</v>
      </c>
      <c r="Q7218" s="3">
        <f ca="1">IF(Proc[[#This Row],[DateClosed]]="",ABS(NETWORKDAYS(Proc[[#This Row],[DateOpened]],TODAY()))-1,ABS(NETWORKDAYS(Proc[[#This Row],[DateOpened]],Proc[[#This Row],[DateClosed]]))-1)</f>
        <v>15</v>
      </c>
      <c r="R7218" s="178" t="s">
        <v>489</v>
      </c>
      <c r="S7218" s="183"/>
    </row>
    <row r="7219" spans="1:19" hidden="1">
      <c r="A7219" s="184" t="s">
        <v>9887</v>
      </c>
      <c r="B7219" s="183" t="str">
        <f>IFERROR(VLOOKUP(Proc[[#This Row],[App]],Table2[],3,0),"open")</f>
        <v>ok</v>
      </c>
      <c r="C7219" s="184" t="s">
        <v>369</v>
      </c>
      <c r="D7219" t="s">
        <v>9588</v>
      </c>
      <c r="E7219" t="s">
        <v>9863</v>
      </c>
      <c r="F7219" s="183" t="s">
        <v>9863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9921</v>
      </c>
      <c r="M7219" s="178">
        <v>46065</v>
      </c>
      <c r="N7219" s="178"/>
      <c r="O7219" s="178"/>
      <c r="P7219" s="178" t="str">
        <f ca="1">IF(Proc[[#This Row],[DaysAgeing]]&gt;5,"yep","on track")</f>
        <v>yep</v>
      </c>
      <c r="Q7219" s="3">
        <f ca="1">IF(Proc[[#This Row],[DateClosed]]="",ABS(NETWORKDAYS(Proc[[#This Row],[DateOpened]],TODAY()))-1,ABS(NETWORKDAYS(Proc[[#This Row],[DateOpened]],Proc[[#This Row],[DateClosed]]))-1)</f>
        <v>15</v>
      </c>
      <c r="R7219" s="178" t="s">
        <v>489</v>
      </c>
      <c r="S7219" s="183"/>
    </row>
    <row r="7220" spans="1:19" hidden="1">
      <c r="A7220" s="184" t="s">
        <v>9887</v>
      </c>
      <c r="B7220" s="183" t="str">
        <f>IFERROR(VLOOKUP(Proc[[#This Row],[App]],Table2[],3,0),"open")</f>
        <v>ok</v>
      </c>
      <c r="C7220" s="185" t="s">
        <v>369</v>
      </c>
      <c r="D7220" t="s">
        <v>9589</v>
      </c>
      <c r="E7220" t="s">
        <v>9862</v>
      </c>
      <c r="F7220" s="186" t="s">
        <v>9862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1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9921</v>
      </c>
      <c r="M7220" s="178">
        <v>46065</v>
      </c>
      <c r="N7220" s="178"/>
      <c r="O7220" s="178"/>
      <c r="P7220" s="178" t="str">
        <f ca="1">IF(Proc[[#This Row],[DaysAgeing]]&gt;5,"yep","on track")</f>
        <v>yep</v>
      </c>
      <c r="Q7220" s="3">
        <f ca="1">IF(Proc[[#This Row],[DateClosed]]="",ABS(NETWORKDAYS(Proc[[#This Row],[DateOpened]],TODAY()))-1,ABS(NETWORKDAYS(Proc[[#This Row],[DateOpened]],Proc[[#This Row],[DateClosed]]))-1)</f>
        <v>15</v>
      </c>
      <c r="R7220" s="178" t="s">
        <v>489</v>
      </c>
      <c r="S7220" s="183"/>
    </row>
    <row r="7221" spans="1:19" hidden="1">
      <c r="A7221" s="184" t="s">
        <v>9887</v>
      </c>
      <c r="B7221" s="183" t="str">
        <f>IFERROR(VLOOKUP(Proc[[#This Row],[App]],Table2[],3,0),"open")</f>
        <v>ok</v>
      </c>
      <c r="C7221" s="184" t="s">
        <v>369</v>
      </c>
      <c r="D7221" t="s">
        <v>9590</v>
      </c>
      <c r="E7221" t="s">
        <v>9864</v>
      </c>
      <c r="F7221" s="183" t="s">
        <v>9864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9921</v>
      </c>
      <c r="M7221" s="178">
        <v>46065</v>
      </c>
      <c r="N7221" s="178"/>
      <c r="O7221" s="178"/>
      <c r="P7221" s="178" t="str">
        <f ca="1">IF(Proc[[#This Row],[DaysAgeing]]&gt;5,"yep","on track")</f>
        <v>yep</v>
      </c>
      <c r="Q7221" s="3">
        <f ca="1">IF(Proc[[#This Row],[DateClosed]]="",ABS(NETWORKDAYS(Proc[[#This Row],[DateOpened]],TODAY()))-1,ABS(NETWORKDAYS(Proc[[#This Row],[DateOpened]],Proc[[#This Row],[DateClosed]]))-1)</f>
        <v>15</v>
      </c>
      <c r="R7221" s="178" t="s">
        <v>489</v>
      </c>
      <c r="S7221" s="183"/>
    </row>
    <row r="7222" spans="1:19" hidden="1">
      <c r="A7222" s="184" t="s">
        <v>9887</v>
      </c>
      <c r="B7222" s="183" t="str">
        <f>IFERROR(VLOOKUP(Proc[[#This Row],[App]],Table2[],3,0),"open")</f>
        <v>ok</v>
      </c>
      <c r="C7222" s="184" t="s">
        <v>369</v>
      </c>
      <c r="D7222" t="s">
        <v>9591</v>
      </c>
      <c r="E7222" t="s">
        <v>9865</v>
      </c>
      <c r="F7222" s="183" t="s">
        <v>9865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9921</v>
      </c>
      <c r="M7222" s="178">
        <v>46065</v>
      </c>
      <c r="N7222" s="178"/>
      <c r="O7222" s="178"/>
      <c r="P7222" s="178" t="str">
        <f ca="1">IF(Proc[[#This Row],[DaysAgeing]]&gt;5,"yep","on track")</f>
        <v>yep</v>
      </c>
      <c r="Q7222" s="3">
        <f ca="1">IF(Proc[[#This Row],[DateClosed]]="",ABS(NETWORKDAYS(Proc[[#This Row],[DateOpened]],TODAY()))-1,ABS(NETWORKDAYS(Proc[[#This Row],[DateOpened]],Proc[[#This Row],[DateClosed]]))-1)</f>
        <v>15</v>
      </c>
      <c r="R7222" s="178" t="s">
        <v>489</v>
      </c>
      <c r="S7222" s="183"/>
    </row>
    <row r="7223" spans="1:19" hidden="1">
      <c r="A7223" s="184" t="s">
        <v>9887</v>
      </c>
      <c r="B7223" s="183" t="str">
        <f>IFERROR(VLOOKUP(Proc[[#This Row],[App]],Table2[],3,0),"open")</f>
        <v>ok</v>
      </c>
      <c r="C7223" s="184" t="s">
        <v>369</v>
      </c>
      <c r="D7223" t="s">
        <v>9592</v>
      </c>
      <c r="E7223" t="s">
        <v>9866</v>
      </c>
      <c r="F7223" s="183" t="s">
        <v>9866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9921</v>
      </c>
      <c r="M7223" s="178">
        <v>46065</v>
      </c>
      <c r="N7223" s="178"/>
      <c r="O7223" s="178"/>
      <c r="P7223" s="178" t="str">
        <f ca="1">IF(Proc[[#This Row],[DaysAgeing]]&gt;5,"yep","on track")</f>
        <v>yep</v>
      </c>
      <c r="Q7223" s="3">
        <f ca="1">IF(Proc[[#This Row],[DateClosed]]="",ABS(NETWORKDAYS(Proc[[#This Row],[DateOpened]],TODAY()))-1,ABS(NETWORKDAYS(Proc[[#This Row],[DateOpened]],Proc[[#This Row],[DateClosed]]))-1)</f>
        <v>15</v>
      </c>
      <c r="R7223" s="178" t="s">
        <v>489</v>
      </c>
      <c r="S7223" s="183"/>
    </row>
    <row r="7224" spans="1:19" hidden="1">
      <c r="A7224" s="184" t="s">
        <v>9887</v>
      </c>
      <c r="B7224" s="183" t="str">
        <f>IFERROR(VLOOKUP(Proc[[#This Row],[App]],Table2[],3,0),"open")</f>
        <v>ok</v>
      </c>
      <c r="C7224" s="184" t="s">
        <v>369</v>
      </c>
      <c r="D7224" t="s">
        <v>9593</v>
      </c>
      <c r="E7224" t="s">
        <v>9866</v>
      </c>
      <c r="F7224" s="183" t="s">
        <v>9866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9921</v>
      </c>
      <c r="M7224" s="178">
        <v>46065</v>
      </c>
      <c r="N7224" s="178"/>
      <c r="O7224" s="178"/>
      <c r="P7224" s="178" t="str">
        <f ca="1">IF(Proc[[#This Row],[DaysAgeing]]&gt;5,"yep","on track")</f>
        <v>yep</v>
      </c>
      <c r="Q7224" s="3">
        <f ca="1">IF(Proc[[#This Row],[DateClosed]]="",ABS(NETWORKDAYS(Proc[[#This Row],[DateOpened]],TODAY()))-1,ABS(NETWORKDAYS(Proc[[#This Row],[DateOpened]],Proc[[#This Row],[DateClosed]]))-1)</f>
        <v>15</v>
      </c>
      <c r="R7224" s="178" t="s">
        <v>489</v>
      </c>
      <c r="S7224" s="183"/>
    </row>
    <row r="7225" spans="1:19" hidden="1">
      <c r="A7225" s="184" t="s">
        <v>9887</v>
      </c>
      <c r="B7225" s="183" t="str">
        <f>IFERROR(VLOOKUP(Proc[[#This Row],[App]],Table2[],3,0),"open")</f>
        <v>ok</v>
      </c>
      <c r="C7225" s="184" t="s">
        <v>369</v>
      </c>
      <c r="D7225" t="s">
        <v>9594</v>
      </c>
      <c r="E7225" t="s">
        <v>9866</v>
      </c>
      <c r="F7225" s="183" t="s">
        <v>9866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9921</v>
      </c>
      <c r="M7225" s="178">
        <v>46065</v>
      </c>
      <c r="N7225" s="178"/>
      <c r="O7225" s="178"/>
      <c r="P7225" s="178" t="str">
        <f ca="1">IF(Proc[[#This Row],[DaysAgeing]]&gt;5,"yep","on track")</f>
        <v>yep</v>
      </c>
      <c r="Q7225" s="3">
        <f ca="1">IF(Proc[[#This Row],[DateClosed]]="",ABS(NETWORKDAYS(Proc[[#This Row],[DateOpened]],TODAY()))-1,ABS(NETWORKDAYS(Proc[[#This Row],[DateOpened]],Proc[[#This Row],[DateClosed]]))-1)</f>
        <v>15</v>
      </c>
      <c r="R7225" s="178" t="s">
        <v>489</v>
      </c>
      <c r="S7225" s="183"/>
    </row>
    <row r="7226" spans="1:19" hidden="1">
      <c r="A7226" s="184" t="s">
        <v>9887</v>
      </c>
      <c r="B7226" s="183" t="str">
        <f>IFERROR(VLOOKUP(Proc[[#This Row],[App]],Table2[],3,0),"open")</f>
        <v>ok</v>
      </c>
      <c r="C7226" s="184" t="s">
        <v>369</v>
      </c>
      <c r="D7226" t="s">
        <v>9595</v>
      </c>
      <c r="E7226" t="s">
        <v>9866</v>
      </c>
      <c r="F7226" s="183" t="s">
        <v>9866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9921</v>
      </c>
      <c r="M7226" s="178">
        <v>46065</v>
      </c>
      <c r="N7226" s="178"/>
      <c r="O7226" s="178"/>
      <c r="P7226" s="178" t="str">
        <f ca="1">IF(Proc[[#This Row],[DaysAgeing]]&gt;5,"yep","on track")</f>
        <v>yep</v>
      </c>
      <c r="Q7226" s="3">
        <f ca="1">IF(Proc[[#This Row],[DateClosed]]="",ABS(NETWORKDAYS(Proc[[#This Row],[DateOpened]],TODAY()))-1,ABS(NETWORKDAYS(Proc[[#This Row],[DateOpened]],Proc[[#This Row],[DateClosed]]))-1)</f>
        <v>15</v>
      </c>
      <c r="R7226" s="178" t="s">
        <v>489</v>
      </c>
      <c r="S7226" s="183"/>
    </row>
    <row r="7227" spans="1:19" hidden="1">
      <c r="A7227" s="184" t="s">
        <v>9887</v>
      </c>
      <c r="B7227" s="183" t="str">
        <f>IFERROR(VLOOKUP(Proc[[#This Row],[App]],Table2[],3,0),"open")</f>
        <v>ok</v>
      </c>
      <c r="C7227" s="184" t="s">
        <v>369</v>
      </c>
      <c r="D7227" t="s">
        <v>9596</v>
      </c>
      <c r="E7227" t="s">
        <v>9867</v>
      </c>
      <c r="F7227" s="183" t="s">
        <v>9867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9921</v>
      </c>
      <c r="M7227" s="178">
        <v>46065</v>
      </c>
      <c r="N7227" s="178"/>
      <c r="O7227" s="178"/>
      <c r="P7227" s="178" t="str">
        <f ca="1">IF(Proc[[#This Row],[DaysAgeing]]&gt;5,"yep","on track")</f>
        <v>yep</v>
      </c>
      <c r="Q7227" s="3">
        <f ca="1">IF(Proc[[#This Row],[DateClosed]]="",ABS(NETWORKDAYS(Proc[[#This Row],[DateOpened]],TODAY()))-1,ABS(NETWORKDAYS(Proc[[#This Row],[DateOpened]],Proc[[#This Row],[DateClosed]]))-1)</f>
        <v>15</v>
      </c>
      <c r="R7227" s="178" t="s">
        <v>489</v>
      </c>
      <c r="S7227" s="183"/>
    </row>
    <row r="7228" spans="1:19" hidden="1">
      <c r="A7228" s="184" t="s">
        <v>9887</v>
      </c>
      <c r="B7228" s="183" t="str">
        <f>IFERROR(VLOOKUP(Proc[[#This Row],[App]],Table2[],3,0),"open")</f>
        <v>ok</v>
      </c>
      <c r="C7228" s="184" t="s">
        <v>369</v>
      </c>
      <c r="D7228" t="s">
        <v>9597</v>
      </c>
      <c r="E7228" t="s">
        <v>9868</v>
      </c>
      <c r="F7228" s="183" t="s">
        <v>9868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9921</v>
      </c>
      <c r="M7228" s="178">
        <v>46065</v>
      </c>
      <c r="N7228" s="178"/>
      <c r="O7228" s="178"/>
      <c r="P7228" s="178" t="str">
        <f ca="1">IF(Proc[[#This Row],[DaysAgeing]]&gt;5,"yep","on track")</f>
        <v>yep</v>
      </c>
      <c r="Q7228" s="3">
        <f ca="1">IF(Proc[[#This Row],[DateClosed]]="",ABS(NETWORKDAYS(Proc[[#This Row],[DateOpened]],TODAY()))-1,ABS(NETWORKDAYS(Proc[[#This Row],[DateOpened]],Proc[[#This Row],[DateClosed]]))-1)</f>
        <v>15</v>
      </c>
      <c r="R7228" s="178" t="s">
        <v>489</v>
      </c>
      <c r="S7228" s="183"/>
    </row>
    <row r="7229" spans="1:19" hidden="1">
      <c r="A7229" s="184" t="s">
        <v>9887</v>
      </c>
      <c r="B7229" s="183" t="str">
        <f>IFERROR(VLOOKUP(Proc[[#This Row],[App]],Table2[],3,0),"open")</f>
        <v>ok</v>
      </c>
      <c r="C7229" s="184" t="s">
        <v>369</v>
      </c>
      <c r="D7229" t="s">
        <v>9598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9921</v>
      </c>
      <c r="M7229" s="178">
        <v>46065</v>
      </c>
      <c r="N7229" s="178"/>
      <c r="O7229" s="178"/>
      <c r="P7229" s="178" t="str">
        <f ca="1">IF(Proc[[#This Row],[DaysAgeing]]&gt;5,"yep","on track")</f>
        <v>yep</v>
      </c>
      <c r="Q7229" s="3">
        <f ca="1">IF(Proc[[#This Row],[DateClosed]]="",ABS(NETWORKDAYS(Proc[[#This Row],[DateOpened]],TODAY()))-1,ABS(NETWORKDAYS(Proc[[#This Row],[DateOpened]],Proc[[#This Row],[DateClosed]]))-1)</f>
        <v>15</v>
      </c>
      <c r="R7229" s="178" t="s">
        <v>489</v>
      </c>
      <c r="S7229" s="183"/>
    </row>
    <row r="7230" spans="1:19" hidden="1">
      <c r="A7230" s="184" t="s">
        <v>9887</v>
      </c>
      <c r="B7230" s="183" t="str">
        <f>IFERROR(VLOOKUP(Proc[[#This Row],[App]],Table2[],3,0),"open")</f>
        <v>ok</v>
      </c>
      <c r="C7230" s="184" t="s">
        <v>369</v>
      </c>
      <c r="D7230" t="s">
        <v>9599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9921</v>
      </c>
      <c r="M7230" s="178">
        <v>46065</v>
      </c>
      <c r="N7230" s="178"/>
      <c r="O7230" s="178"/>
      <c r="P7230" s="178" t="str">
        <f ca="1">IF(Proc[[#This Row],[DaysAgeing]]&gt;5,"yep","on track")</f>
        <v>yep</v>
      </c>
      <c r="Q7230" s="3">
        <f ca="1">IF(Proc[[#This Row],[DateClosed]]="",ABS(NETWORKDAYS(Proc[[#This Row],[DateOpened]],TODAY()))-1,ABS(NETWORKDAYS(Proc[[#This Row],[DateOpened]],Proc[[#This Row],[DateClosed]]))-1)</f>
        <v>15</v>
      </c>
      <c r="R7230" s="178" t="s">
        <v>489</v>
      </c>
      <c r="S7230" s="183"/>
    </row>
    <row r="7231" spans="1:19" hidden="1">
      <c r="A7231" s="184" t="s">
        <v>9887</v>
      </c>
      <c r="B7231" s="183" t="str">
        <f>IFERROR(VLOOKUP(Proc[[#This Row],[App]],Table2[],3,0),"open")</f>
        <v>ok</v>
      </c>
      <c r="C7231" s="184" t="s">
        <v>369</v>
      </c>
      <c r="D7231" t="s">
        <v>3287</v>
      </c>
      <c r="E7231" t="s">
        <v>9868</v>
      </c>
      <c r="F7231" s="183" t="s">
        <v>9868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9921</v>
      </c>
      <c r="M7231" s="178">
        <v>46065</v>
      </c>
      <c r="N7231" s="178"/>
      <c r="O7231" s="178"/>
      <c r="P7231" s="178" t="str">
        <f ca="1">IF(Proc[[#This Row],[DaysAgeing]]&gt;5,"yep","on track")</f>
        <v>yep</v>
      </c>
      <c r="Q7231" s="3">
        <f ca="1">IF(Proc[[#This Row],[DateClosed]]="",ABS(NETWORKDAYS(Proc[[#This Row],[DateOpened]],TODAY()))-1,ABS(NETWORKDAYS(Proc[[#This Row],[DateOpened]],Proc[[#This Row],[DateClosed]]))-1)</f>
        <v>15</v>
      </c>
      <c r="R7231" s="178" t="s">
        <v>489</v>
      </c>
      <c r="S7231" s="183"/>
    </row>
    <row r="7232" spans="1:19" hidden="1">
      <c r="A7232" s="184" t="s">
        <v>9887</v>
      </c>
      <c r="B7232" s="183" t="str">
        <f>IFERROR(VLOOKUP(Proc[[#This Row],[App]],Table2[],3,0),"open")</f>
        <v>ok</v>
      </c>
      <c r="C7232" s="184" t="s">
        <v>369</v>
      </c>
      <c r="D7232" t="s">
        <v>9600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9921</v>
      </c>
      <c r="M7232" s="178">
        <v>46065</v>
      </c>
      <c r="N7232" s="178"/>
      <c r="O7232" s="178"/>
      <c r="P7232" s="178" t="str">
        <f ca="1">IF(Proc[[#This Row],[DaysAgeing]]&gt;5,"yep","on track")</f>
        <v>yep</v>
      </c>
      <c r="Q7232" s="3">
        <f ca="1">IF(Proc[[#This Row],[DateClosed]]="",ABS(NETWORKDAYS(Proc[[#This Row],[DateOpened]],TODAY()))-1,ABS(NETWORKDAYS(Proc[[#This Row],[DateOpened]],Proc[[#This Row],[DateClosed]]))-1)</f>
        <v>15</v>
      </c>
      <c r="R7232" s="178" t="s">
        <v>489</v>
      </c>
      <c r="S7232" s="183"/>
    </row>
    <row r="7233" spans="1:19" hidden="1">
      <c r="A7233" s="184" t="s">
        <v>9887</v>
      </c>
      <c r="B7233" s="183" t="str">
        <f>IFERROR(VLOOKUP(Proc[[#This Row],[App]],Table2[],3,0),"open")</f>
        <v>ok</v>
      </c>
      <c r="C7233" s="185" t="s">
        <v>369</v>
      </c>
      <c r="D7233" t="s">
        <v>9601</v>
      </c>
      <c r="E7233" t="s">
        <v>3288</v>
      </c>
      <c r="F7233" s="186" t="s">
        <v>3288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1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9921</v>
      </c>
      <c r="M7233" s="178">
        <v>46065</v>
      </c>
      <c r="N7233" s="178"/>
      <c r="O7233" s="178"/>
      <c r="P7233" s="178" t="str">
        <f ca="1">IF(Proc[[#This Row],[DaysAgeing]]&gt;5,"yep","on track")</f>
        <v>yep</v>
      </c>
      <c r="Q7233" s="3">
        <f ca="1">IF(Proc[[#This Row],[DateClosed]]="",ABS(NETWORKDAYS(Proc[[#This Row],[DateOpened]],TODAY()))-1,ABS(NETWORKDAYS(Proc[[#This Row],[DateOpened]],Proc[[#This Row],[DateClosed]]))-1)</f>
        <v>15</v>
      </c>
      <c r="R7233" s="178" t="s">
        <v>489</v>
      </c>
      <c r="S7233" s="183"/>
    </row>
    <row r="7234" spans="1:19" hidden="1">
      <c r="A7234" s="184" t="s">
        <v>9887</v>
      </c>
      <c r="B7234" s="183" t="str">
        <f>IFERROR(VLOOKUP(Proc[[#This Row],[App]],Table2[],3,0),"open")</f>
        <v>ok</v>
      </c>
      <c r="C7234" s="184" t="s">
        <v>369</v>
      </c>
      <c r="D7234" t="s">
        <v>9602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9921</v>
      </c>
      <c r="M7234" s="178">
        <v>46065</v>
      </c>
      <c r="N7234" s="178"/>
      <c r="O7234" s="178"/>
      <c r="P7234" s="178" t="str">
        <f ca="1">IF(Proc[[#This Row],[DaysAgeing]]&gt;5,"yep","on track")</f>
        <v>yep</v>
      </c>
      <c r="Q7234" s="3">
        <f ca="1">IF(Proc[[#This Row],[DateClosed]]="",ABS(NETWORKDAYS(Proc[[#This Row],[DateOpened]],TODAY()))-1,ABS(NETWORKDAYS(Proc[[#This Row],[DateOpened]],Proc[[#This Row],[DateClosed]]))-1)</f>
        <v>15</v>
      </c>
      <c r="R7234" s="178" t="s">
        <v>489</v>
      </c>
      <c r="S7234" s="183"/>
    </row>
    <row r="7235" spans="1:19" hidden="1">
      <c r="A7235" s="184" t="s">
        <v>9887</v>
      </c>
      <c r="B7235" s="183" t="str">
        <f>IFERROR(VLOOKUP(Proc[[#This Row],[App]],Table2[],3,0),"open")</f>
        <v>ok</v>
      </c>
      <c r="C7235" s="185" t="s">
        <v>369</v>
      </c>
      <c r="D7235" t="s">
        <v>9603</v>
      </c>
      <c r="E7235" t="s">
        <v>3288</v>
      </c>
      <c r="F7235" s="186" t="s">
        <v>3288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1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9921</v>
      </c>
      <c r="M7235" s="178">
        <v>46065</v>
      </c>
      <c r="N7235" s="178"/>
      <c r="O7235" s="178"/>
      <c r="P7235" s="178" t="str">
        <f ca="1">IF(Proc[[#This Row],[DaysAgeing]]&gt;5,"yep","on track")</f>
        <v>yep</v>
      </c>
      <c r="Q7235" s="3">
        <f ca="1">IF(Proc[[#This Row],[DateClosed]]="",ABS(NETWORKDAYS(Proc[[#This Row],[DateOpened]],TODAY()))-1,ABS(NETWORKDAYS(Proc[[#This Row],[DateOpened]],Proc[[#This Row],[DateClosed]]))-1)</f>
        <v>15</v>
      </c>
      <c r="R7235" s="178" t="s">
        <v>489</v>
      </c>
      <c r="S7235" s="183"/>
    </row>
    <row r="7236" spans="1:19" hidden="1">
      <c r="A7236" s="184" t="s">
        <v>9887</v>
      </c>
      <c r="B7236" s="183" t="str">
        <f>IFERROR(VLOOKUP(Proc[[#This Row],[App]],Table2[],3,0),"open")</f>
        <v>ok</v>
      </c>
      <c r="C7236" s="184" t="s">
        <v>369</v>
      </c>
      <c r="D7236" t="s">
        <v>9604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9921</v>
      </c>
      <c r="M7236" s="178">
        <v>46065</v>
      </c>
      <c r="N7236" s="178"/>
      <c r="O7236" s="178"/>
      <c r="P7236" s="178" t="str">
        <f ca="1">IF(Proc[[#This Row],[DaysAgeing]]&gt;5,"yep","on track")</f>
        <v>yep</v>
      </c>
      <c r="Q7236" s="3">
        <f ca="1">IF(Proc[[#This Row],[DateClosed]]="",ABS(NETWORKDAYS(Proc[[#This Row],[DateOpened]],TODAY()))-1,ABS(NETWORKDAYS(Proc[[#This Row],[DateOpened]],Proc[[#This Row],[DateClosed]]))-1)</f>
        <v>15</v>
      </c>
      <c r="R7236" s="178" t="s">
        <v>489</v>
      </c>
      <c r="S7236" s="183"/>
    </row>
    <row r="7237" spans="1:19" hidden="1">
      <c r="A7237" s="184" t="s">
        <v>9887</v>
      </c>
      <c r="B7237" s="183" t="str">
        <f>IFERROR(VLOOKUP(Proc[[#This Row],[App]],Table2[],3,0),"open")</f>
        <v>ok</v>
      </c>
      <c r="C7237" s="184" t="s">
        <v>369</v>
      </c>
      <c r="D7237" t="s">
        <v>9605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9921</v>
      </c>
      <c r="M7237" s="178">
        <v>46065</v>
      </c>
      <c r="N7237" s="178"/>
      <c r="O7237" s="178"/>
      <c r="P7237" s="178" t="str">
        <f ca="1">IF(Proc[[#This Row],[DaysAgeing]]&gt;5,"yep","on track")</f>
        <v>yep</v>
      </c>
      <c r="Q7237" s="3">
        <f ca="1">IF(Proc[[#This Row],[DateClosed]]="",ABS(NETWORKDAYS(Proc[[#This Row],[DateOpened]],TODAY()))-1,ABS(NETWORKDAYS(Proc[[#This Row],[DateOpened]],Proc[[#This Row],[DateClosed]]))-1)</f>
        <v>15</v>
      </c>
      <c r="R7237" s="178" t="s">
        <v>489</v>
      </c>
      <c r="S7237" s="183"/>
    </row>
    <row r="7238" spans="1:19" hidden="1">
      <c r="A7238" s="184" t="s">
        <v>9887</v>
      </c>
      <c r="B7238" s="183" t="str">
        <f>IFERROR(VLOOKUP(Proc[[#This Row],[App]],Table2[],3,0),"open")</f>
        <v>ok</v>
      </c>
      <c r="C7238" s="184" t="s">
        <v>369</v>
      </c>
      <c r="D7238" t="s">
        <v>9606</v>
      </c>
      <c r="E7238" t="s">
        <v>9869</v>
      </c>
      <c r="F7238" s="183" t="s">
        <v>9869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9921</v>
      </c>
      <c r="M7238" s="178">
        <v>46065</v>
      </c>
      <c r="N7238" s="178"/>
      <c r="O7238" s="178"/>
      <c r="P7238" s="178" t="str">
        <f ca="1">IF(Proc[[#This Row],[DaysAgeing]]&gt;5,"yep","on track")</f>
        <v>yep</v>
      </c>
      <c r="Q7238" s="3">
        <f ca="1">IF(Proc[[#This Row],[DateClosed]]="",ABS(NETWORKDAYS(Proc[[#This Row],[DateOpened]],TODAY()))-1,ABS(NETWORKDAYS(Proc[[#This Row],[DateOpened]],Proc[[#This Row],[DateClosed]]))-1)</f>
        <v>15</v>
      </c>
      <c r="R7238" s="178" t="s">
        <v>489</v>
      </c>
      <c r="S7238" s="183"/>
    </row>
    <row r="7239" spans="1:19" hidden="1">
      <c r="A7239" s="184" t="s">
        <v>9887</v>
      </c>
      <c r="B7239" s="183" t="str">
        <f>IFERROR(VLOOKUP(Proc[[#This Row],[App]],Table2[],3,0),"open")</f>
        <v>ok</v>
      </c>
      <c r="C7239" s="184" t="s">
        <v>369</v>
      </c>
      <c r="D7239" t="s">
        <v>9607</v>
      </c>
      <c r="E7239" t="s">
        <v>9870</v>
      </c>
      <c r="F7239" s="183" t="s">
        <v>9870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9921</v>
      </c>
      <c r="M7239" s="178">
        <v>46065</v>
      </c>
      <c r="N7239" s="178"/>
      <c r="O7239" s="178"/>
      <c r="P7239" s="178" t="str">
        <f ca="1">IF(Proc[[#This Row],[DaysAgeing]]&gt;5,"yep","on track")</f>
        <v>yep</v>
      </c>
      <c r="Q7239" s="3">
        <f ca="1">IF(Proc[[#This Row],[DateClosed]]="",ABS(NETWORKDAYS(Proc[[#This Row],[DateOpened]],TODAY()))-1,ABS(NETWORKDAYS(Proc[[#This Row],[DateOpened]],Proc[[#This Row],[DateClosed]]))-1)</f>
        <v>15</v>
      </c>
      <c r="R7239" s="178" t="s">
        <v>489</v>
      </c>
      <c r="S7239" s="183"/>
    </row>
    <row r="7240" spans="1:19" hidden="1">
      <c r="A7240" s="184" t="s">
        <v>9887</v>
      </c>
      <c r="B7240" s="183" t="str">
        <f>IFERROR(VLOOKUP(Proc[[#This Row],[App]],Table2[],3,0),"open")</f>
        <v>ok</v>
      </c>
      <c r="C7240" s="184" t="s">
        <v>369</v>
      </c>
      <c r="D7240" t="s">
        <v>9608</v>
      </c>
      <c r="E7240" t="s">
        <v>9871</v>
      </c>
      <c r="F7240" s="183" t="s">
        <v>9871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9921</v>
      </c>
      <c r="M7240" s="178">
        <v>46065</v>
      </c>
      <c r="N7240" s="178"/>
      <c r="O7240" s="178"/>
      <c r="P7240" s="178" t="str">
        <f ca="1">IF(Proc[[#This Row],[DaysAgeing]]&gt;5,"yep","on track")</f>
        <v>yep</v>
      </c>
      <c r="Q7240" s="3">
        <f ca="1">IF(Proc[[#This Row],[DateClosed]]="",ABS(NETWORKDAYS(Proc[[#This Row],[DateOpened]],TODAY()))-1,ABS(NETWORKDAYS(Proc[[#This Row],[DateOpened]],Proc[[#This Row],[DateClosed]]))-1)</f>
        <v>15</v>
      </c>
      <c r="R7240" s="178" t="s">
        <v>489</v>
      </c>
      <c r="S7240" s="183"/>
    </row>
    <row r="7241" spans="1:19" hidden="1">
      <c r="A7241" s="184" t="s">
        <v>9887</v>
      </c>
      <c r="B7241" s="183" t="str">
        <f>IFERROR(VLOOKUP(Proc[[#This Row],[App]],Table2[],3,0),"open")</f>
        <v>ok</v>
      </c>
      <c r="C7241" s="184" t="s">
        <v>369</v>
      </c>
      <c r="D7241" t="s">
        <v>9609</v>
      </c>
      <c r="E7241" t="s">
        <v>9870</v>
      </c>
      <c r="F7241" s="183" t="s">
        <v>9870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9921</v>
      </c>
      <c r="M7241" s="178">
        <v>46065</v>
      </c>
      <c r="N7241" s="178"/>
      <c r="O7241" s="178"/>
      <c r="P7241" s="178" t="str">
        <f ca="1">IF(Proc[[#This Row],[DaysAgeing]]&gt;5,"yep","on track")</f>
        <v>yep</v>
      </c>
      <c r="Q7241" s="3">
        <f ca="1">IF(Proc[[#This Row],[DateClosed]]="",ABS(NETWORKDAYS(Proc[[#This Row],[DateOpened]],TODAY()))-1,ABS(NETWORKDAYS(Proc[[#This Row],[DateOpened]],Proc[[#This Row],[DateClosed]]))-1)</f>
        <v>15</v>
      </c>
      <c r="R7241" s="178" t="s">
        <v>489</v>
      </c>
      <c r="S7241" s="183"/>
    </row>
    <row r="7242" spans="1:19" hidden="1">
      <c r="A7242" s="184" t="s">
        <v>9887</v>
      </c>
      <c r="B7242" s="183" t="str">
        <f>IFERROR(VLOOKUP(Proc[[#This Row],[App]],Table2[],3,0),"open")</f>
        <v>ok</v>
      </c>
      <c r="C7242" s="184" t="s">
        <v>369</v>
      </c>
      <c r="D7242" t="s">
        <v>9610</v>
      </c>
      <c r="E7242" t="s">
        <v>9870</v>
      </c>
      <c r="F7242" s="183" t="s">
        <v>9870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9921</v>
      </c>
      <c r="M7242" s="178">
        <v>46065</v>
      </c>
      <c r="N7242" s="178"/>
      <c r="O7242" s="178"/>
      <c r="P7242" s="178" t="str">
        <f ca="1">IF(Proc[[#This Row],[DaysAgeing]]&gt;5,"yep","on track")</f>
        <v>yep</v>
      </c>
      <c r="Q7242" s="3">
        <f ca="1">IF(Proc[[#This Row],[DateClosed]]="",ABS(NETWORKDAYS(Proc[[#This Row],[DateOpened]],TODAY()))-1,ABS(NETWORKDAYS(Proc[[#This Row],[DateOpened]],Proc[[#This Row],[DateClosed]]))-1)</f>
        <v>15</v>
      </c>
      <c r="R7242" s="178" t="s">
        <v>489</v>
      </c>
      <c r="S7242" s="183"/>
    </row>
    <row r="7243" spans="1:19" hidden="1">
      <c r="A7243" s="184" t="s">
        <v>9887</v>
      </c>
      <c r="B7243" s="183" t="str">
        <f>IFERROR(VLOOKUP(Proc[[#This Row],[App]],Table2[],3,0),"open")</f>
        <v>ok</v>
      </c>
      <c r="C7243" s="185" t="s">
        <v>369</v>
      </c>
      <c r="D7243" t="s">
        <v>9611</v>
      </c>
      <c r="E7243" t="s">
        <v>9870</v>
      </c>
      <c r="F7243" s="186" t="s">
        <v>9870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1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9921</v>
      </c>
      <c r="M7243" s="178">
        <v>46065</v>
      </c>
      <c r="N7243" s="178"/>
      <c r="O7243" s="178"/>
      <c r="P7243" s="178" t="str">
        <f ca="1">IF(Proc[[#This Row],[DaysAgeing]]&gt;5,"yep","on track")</f>
        <v>yep</v>
      </c>
      <c r="Q7243" s="3">
        <f ca="1">IF(Proc[[#This Row],[DateClosed]]="",ABS(NETWORKDAYS(Proc[[#This Row],[DateOpened]],TODAY()))-1,ABS(NETWORKDAYS(Proc[[#This Row],[DateOpened]],Proc[[#This Row],[DateClosed]]))-1)</f>
        <v>15</v>
      </c>
      <c r="R7243" s="178" t="s">
        <v>489</v>
      </c>
      <c r="S7243" s="183"/>
    </row>
    <row r="7244" spans="1:19" hidden="1">
      <c r="A7244" s="184" t="s">
        <v>9887</v>
      </c>
      <c r="B7244" s="183" t="str">
        <f>IFERROR(VLOOKUP(Proc[[#This Row],[App]],Table2[],3,0),"open")</f>
        <v>ok</v>
      </c>
      <c r="C7244" s="184" t="s">
        <v>369</v>
      </c>
      <c r="D7244" t="s">
        <v>9612</v>
      </c>
      <c r="E7244" t="s">
        <v>9870</v>
      </c>
      <c r="F7244" s="183" t="s">
        <v>9870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9921</v>
      </c>
      <c r="M7244" s="178">
        <v>46065</v>
      </c>
      <c r="N7244" s="178"/>
      <c r="O7244" s="178"/>
      <c r="P7244" s="178" t="str">
        <f ca="1">IF(Proc[[#This Row],[DaysAgeing]]&gt;5,"yep","on track")</f>
        <v>yep</v>
      </c>
      <c r="Q7244" s="3">
        <f ca="1">IF(Proc[[#This Row],[DateClosed]]="",ABS(NETWORKDAYS(Proc[[#This Row],[DateOpened]],TODAY()))-1,ABS(NETWORKDAYS(Proc[[#This Row],[DateOpened]],Proc[[#This Row],[DateClosed]]))-1)</f>
        <v>15</v>
      </c>
      <c r="R7244" s="178" t="s">
        <v>489</v>
      </c>
      <c r="S7244" s="183"/>
    </row>
    <row r="7245" spans="1:19" hidden="1">
      <c r="A7245" s="184" t="s">
        <v>9887</v>
      </c>
      <c r="B7245" s="183" t="str">
        <f>IFERROR(VLOOKUP(Proc[[#This Row],[App]],Table2[],3,0),"open")</f>
        <v>ok</v>
      </c>
      <c r="C7245" s="184" t="s">
        <v>369</v>
      </c>
      <c r="D7245" t="s">
        <v>9613</v>
      </c>
      <c r="E7245" t="s">
        <v>9870</v>
      </c>
      <c r="F7245" s="183" t="s">
        <v>9870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9921</v>
      </c>
      <c r="M7245" s="178">
        <v>46065</v>
      </c>
      <c r="N7245" s="178"/>
      <c r="O7245" s="178"/>
      <c r="P7245" s="178" t="str">
        <f ca="1">IF(Proc[[#This Row],[DaysAgeing]]&gt;5,"yep","on track")</f>
        <v>yep</v>
      </c>
      <c r="Q7245" s="3">
        <f ca="1">IF(Proc[[#This Row],[DateClosed]]="",ABS(NETWORKDAYS(Proc[[#This Row],[DateOpened]],TODAY()))-1,ABS(NETWORKDAYS(Proc[[#This Row],[DateOpened]],Proc[[#This Row],[DateClosed]]))-1)</f>
        <v>15</v>
      </c>
      <c r="R7245" s="178" t="s">
        <v>489</v>
      </c>
      <c r="S7245" s="183"/>
    </row>
    <row r="7246" spans="1:19" hidden="1">
      <c r="A7246" s="184" t="s">
        <v>9887</v>
      </c>
      <c r="B7246" s="183" t="str">
        <f>IFERROR(VLOOKUP(Proc[[#This Row],[App]],Table2[],3,0),"open")</f>
        <v>ok</v>
      </c>
      <c r="C7246" s="184" t="s">
        <v>369</v>
      </c>
      <c r="D7246" t="s">
        <v>9614</v>
      </c>
      <c r="E7246" t="s">
        <v>9870</v>
      </c>
      <c r="F7246" s="183" t="s">
        <v>9870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9921</v>
      </c>
      <c r="M7246" s="178">
        <v>46065</v>
      </c>
      <c r="N7246" s="178"/>
      <c r="O7246" s="178"/>
      <c r="P7246" s="178" t="str">
        <f ca="1">IF(Proc[[#This Row],[DaysAgeing]]&gt;5,"yep","on track")</f>
        <v>yep</v>
      </c>
      <c r="Q7246" s="3">
        <f ca="1">IF(Proc[[#This Row],[DateClosed]]="",ABS(NETWORKDAYS(Proc[[#This Row],[DateOpened]],TODAY()))-1,ABS(NETWORKDAYS(Proc[[#This Row],[DateOpened]],Proc[[#This Row],[DateClosed]]))-1)</f>
        <v>15</v>
      </c>
      <c r="R7246" s="178" t="s">
        <v>489</v>
      </c>
      <c r="S7246" s="183"/>
    </row>
    <row r="7247" spans="1:19" hidden="1">
      <c r="A7247" s="184" t="s">
        <v>9887</v>
      </c>
      <c r="B7247" s="183" t="str">
        <f>IFERROR(VLOOKUP(Proc[[#This Row],[App]],Table2[],3,0),"open")</f>
        <v>ok</v>
      </c>
      <c r="C7247" s="184" t="s">
        <v>369</v>
      </c>
      <c r="D7247" t="s">
        <v>9615</v>
      </c>
      <c r="E7247" t="s">
        <v>9870</v>
      </c>
      <c r="F7247" s="183" t="s">
        <v>9870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9921</v>
      </c>
      <c r="M7247" s="178">
        <v>46065</v>
      </c>
      <c r="N7247" s="178"/>
      <c r="O7247" s="178"/>
      <c r="P7247" s="178" t="str">
        <f ca="1">IF(Proc[[#This Row],[DaysAgeing]]&gt;5,"yep","on track")</f>
        <v>yep</v>
      </c>
      <c r="Q7247" s="3">
        <f ca="1">IF(Proc[[#This Row],[DateClosed]]="",ABS(NETWORKDAYS(Proc[[#This Row],[DateOpened]],TODAY()))-1,ABS(NETWORKDAYS(Proc[[#This Row],[DateOpened]],Proc[[#This Row],[DateClosed]]))-1)</f>
        <v>15</v>
      </c>
      <c r="R7247" s="178" t="s">
        <v>489</v>
      </c>
      <c r="S7247" s="183"/>
    </row>
    <row r="7248" spans="1:19" hidden="1">
      <c r="A7248" s="184" t="s">
        <v>9887</v>
      </c>
      <c r="B7248" s="183" t="str">
        <f>IFERROR(VLOOKUP(Proc[[#This Row],[App]],Table2[],3,0),"open")</f>
        <v>ok</v>
      </c>
      <c r="C7248" s="184" t="s">
        <v>369</v>
      </c>
      <c r="D7248" t="s">
        <v>9616</v>
      </c>
      <c r="E7248" t="s">
        <v>9870</v>
      </c>
      <c r="F7248" s="183" t="s">
        <v>9870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9921</v>
      </c>
      <c r="M7248" s="178">
        <v>46065</v>
      </c>
      <c r="N7248" s="178"/>
      <c r="O7248" s="178"/>
      <c r="P7248" s="178" t="str">
        <f ca="1">IF(Proc[[#This Row],[DaysAgeing]]&gt;5,"yep","on track")</f>
        <v>yep</v>
      </c>
      <c r="Q7248" s="3">
        <f ca="1">IF(Proc[[#This Row],[DateClosed]]="",ABS(NETWORKDAYS(Proc[[#This Row],[DateOpened]],TODAY()))-1,ABS(NETWORKDAYS(Proc[[#This Row],[DateOpened]],Proc[[#This Row],[DateClosed]]))-1)</f>
        <v>15</v>
      </c>
      <c r="R7248" s="178" t="s">
        <v>489</v>
      </c>
      <c r="S7248" s="183"/>
    </row>
    <row r="7249" spans="1:19" hidden="1">
      <c r="A7249" s="184" t="s">
        <v>9887</v>
      </c>
      <c r="B7249" s="183" t="str">
        <f>IFERROR(VLOOKUP(Proc[[#This Row],[App]],Table2[],3,0),"open")</f>
        <v>ok</v>
      </c>
      <c r="C7249" s="184" t="s">
        <v>377</v>
      </c>
      <c r="D7249" t="s">
        <v>9617</v>
      </c>
      <c r="E7249" t="s">
        <v>9870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9921</v>
      </c>
      <c r="M7249" s="178">
        <v>46065</v>
      </c>
      <c r="N7249" s="178"/>
      <c r="O7249" s="178"/>
      <c r="P7249" s="178" t="str">
        <f ca="1">IF(Proc[[#This Row],[DaysAgeing]]&gt;5,"yep","on track")</f>
        <v>yep</v>
      </c>
      <c r="Q7249" s="3">
        <f ca="1">IF(Proc[[#This Row],[DateClosed]]="",ABS(NETWORKDAYS(Proc[[#This Row],[DateOpened]],TODAY()))-1,ABS(NETWORKDAYS(Proc[[#This Row],[DateOpened]],Proc[[#This Row],[DateClosed]]))-1)</f>
        <v>15</v>
      </c>
      <c r="R7249" s="178" t="s">
        <v>489</v>
      </c>
      <c r="S7249" s="183"/>
    </row>
    <row r="7250" spans="1:19" hidden="1">
      <c r="A7250" s="184" t="s">
        <v>9887</v>
      </c>
      <c r="B7250" s="183" t="str">
        <f>IFERROR(VLOOKUP(Proc[[#This Row],[App]],Table2[],3,0),"open")</f>
        <v>ok</v>
      </c>
      <c r="C7250" s="184" t="s">
        <v>369</v>
      </c>
      <c r="D7250" t="s">
        <v>9618</v>
      </c>
      <c r="E7250" t="s">
        <v>9870</v>
      </c>
      <c r="F7250" s="183" t="s">
        <v>9870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9921</v>
      </c>
      <c r="M7250" s="178">
        <v>46065</v>
      </c>
      <c r="N7250" s="178"/>
      <c r="O7250" s="178"/>
      <c r="P7250" s="178" t="str">
        <f ca="1">IF(Proc[[#This Row],[DaysAgeing]]&gt;5,"yep","on track")</f>
        <v>yep</v>
      </c>
      <c r="Q7250" s="3">
        <f ca="1">IF(Proc[[#This Row],[DateClosed]]="",ABS(NETWORKDAYS(Proc[[#This Row],[DateOpened]],TODAY()))-1,ABS(NETWORKDAYS(Proc[[#This Row],[DateOpened]],Proc[[#This Row],[DateClosed]]))-1)</f>
        <v>15</v>
      </c>
      <c r="R7250" s="178" t="s">
        <v>489</v>
      </c>
      <c r="S7250" s="183"/>
    </row>
    <row r="7251" spans="1:19" hidden="1">
      <c r="A7251" s="184" t="s">
        <v>9887</v>
      </c>
      <c r="B7251" s="183" t="str">
        <f>IFERROR(VLOOKUP(Proc[[#This Row],[App]],Table2[],3,0),"open")</f>
        <v>ok</v>
      </c>
      <c r="C7251" s="184" t="s">
        <v>369</v>
      </c>
      <c r="D7251" t="s">
        <v>9619</v>
      </c>
      <c r="E7251" t="s">
        <v>9870</v>
      </c>
      <c r="F7251" s="183" t="s">
        <v>9870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9921</v>
      </c>
      <c r="M7251" s="178">
        <v>46065</v>
      </c>
      <c r="N7251" s="178"/>
      <c r="O7251" s="178"/>
      <c r="P7251" s="178" t="str">
        <f ca="1">IF(Proc[[#This Row],[DaysAgeing]]&gt;5,"yep","on track")</f>
        <v>yep</v>
      </c>
      <c r="Q7251" s="3">
        <f ca="1">IF(Proc[[#This Row],[DateClosed]]="",ABS(NETWORKDAYS(Proc[[#This Row],[DateOpened]],TODAY()))-1,ABS(NETWORKDAYS(Proc[[#This Row],[DateOpened]],Proc[[#This Row],[DateClosed]]))-1)</f>
        <v>15</v>
      </c>
      <c r="R7251" s="178" t="s">
        <v>489</v>
      </c>
      <c r="S7251" s="183"/>
    </row>
    <row r="7252" spans="1:19" hidden="1">
      <c r="A7252" s="184" t="s">
        <v>9887</v>
      </c>
      <c r="B7252" s="183" t="str">
        <f>IFERROR(VLOOKUP(Proc[[#This Row],[App]],Table2[],3,0),"open")</f>
        <v>ok</v>
      </c>
      <c r="C7252" s="184" t="s">
        <v>369</v>
      </c>
      <c r="D7252" t="s">
        <v>9620</v>
      </c>
      <c r="E7252" t="s">
        <v>9870</v>
      </c>
      <c r="F7252" s="183" t="s">
        <v>9870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9921</v>
      </c>
      <c r="M7252" s="178">
        <v>46065</v>
      </c>
      <c r="N7252" s="178"/>
      <c r="O7252" s="178"/>
      <c r="P7252" s="178" t="str">
        <f ca="1">IF(Proc[[#This Row],[DaysAgeing]]&gt;5,"yep","on track")</f>
        <v>yep</v>
      </c>
      <c r="Q7252" s="3">
        <f ca="1">IF(Proc[[#This Row],[DateClosed]]="",ABS(NETWORKDAYS(Proc[[#This Row],[DateOpened]],TODAY()))-1,ABS(NETWORKDAYS(Proc[[#This Row],[DateOpened]],Proc[[#This Row],[DateClosed]]))-1)</f>
        <v>15</v>
      </c>
      <c r="R7252" s="178" t="s">
        <v>489</v>
      </c>
      <c r="S7252" s="183"/>
    </row>
    <row r="7253" spans="1:19" hidden="1">
      <c r="A7253" s="184" t="s">
        <v>9887</v>
      </c>
      <c r="B7253" s="183" t="str">
        <f>IFERROR(VLOOKUP(Proc[[#This Row],[App]],Table2[],3,0),"open")</f>
        <v>ok</v>
      </c>
      <c r="C7253" s="184" t="s">
        <v>369</v>
      </c>
      <c r="D7253" t="s">
        <v>9621</v>
      </c>
      <c r="E7253" t="s">
        <v>9870</v>
      </c>
      <c r="F7253" s="183" t="s">
        <v>9870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9921</v>
      </c>
      <c r="M7253" s="178">
        <v>46065</v>
      </c>
      <c r="N7253" s="178"/>
      <c r="O7253" s="178"/>
      <c r="P7253" s="178" t="str">
        <f ca="1">IF(Proc[[#This Row],[DaysAgeing]]&gt;5,"yep","on track")</f>
        <v>yep</v>
      </c>
      <c r="Q7253" s="3">
        <f ca="1">IF(Proc[[#This Row],[DateClosed]]="",ABS(NETWORKDAYS(Proc[[#This Row],[DateOpened]],TODAY()))-1,ABS(NETWORKDAYS(Proc[[#This Row],[DateOpened]],Proc[[#This Row],[DateClosed]]))-1)</f>
        <v>15</v>
      </c>
      <c r="R7253" s="178" t="s">
        <v>489</v>
      </c>
      <c r="S7253" s="183"/>
    </row>
    <row r="7254" spans="1:19" hidden="1">
      <c r="A7254" s="184" t="s">
        <v>9887</v>
      </c>
      <c r="B7254" s="183" t="str">
        <f>IFERROR(VLOOKUP(Proc[[#This Row],[App]],Table2[],3,0),"open")</f>
        <v>ok</v>
      </c>
      <c r="C7254" s="184" t="s">
        <v>369</v>
      </c>
      <c r="D7254" t="s">
        <v>9622</v>
      </c>
      <c r="E7254" t="s">
        <v>9870</v>
      </c>
      <c r="F7254" s="183" t="s">
        <v>9870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9921</v>
      </c>
      <c r="M7254" s="178">
        <v>46065</v>
      </c>
      <c r="N7254" s="178"/>
      <c r="O7254" s="178"/>
      <c r="P7254" s="178" t="str">
        <f ca="1">IF(Proc[[#This Row],[DaysAgeing]]&gt;5,"yep","on track")</f>
        <v>yep</v>
      </c>
      <c r="Q7254" s="3">
        <f ca="1">IF(Proc[[#This Row],[DateClosed]]="",ABS(NETWORKDAYS(Proc[[#This Row],[DateOpened]],TODAY()))-1,ABS(NETWORKDAYS(Proc[[#This Row],[DateOpened]],Proc[[#This Row],[DateClosed]]))-1)</f>
        <v>15</v>
      </c>
      <c r="R7254" s="178" t="s">
        <v>489</v>
      </c>
      <c r="S7254" s="183"/>
    </row>
    <row r="7255" spans="1:19" hidden="1">
      <c r="A7255" s="184" t="s">
        <v>9887</v>
      </c>
      <c r="B7255" s="183" t="str">
        <f>IFERROR(VLOOKUP(Proc[[#This Row],[App]],Table2[],3,0),"open")</f>
        <v>ok</v>
      </c>
      <c r="C7255" s="184" t="s">
        <v>369</v>
      </c>
      <c r="D7255" t="s">
        <v>9623</v>
      </c>
      <c r="E7255" t="s">
        <v>9870</v>
      </c>
      <c r="F7255" s="183" t="s">
        <v>9870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9921</v>
      </c>
      <c r="M7255" s="178">
        <v>46065</v>
      </c>
      <c r="N7255" s="178"/>
      <c r="O7255" s="178"/>
      <c r="P7255" s="178" t="str">
        <f ca="1">IF(Proc[[#This Row],[DaysAgeing]]&gt;5,"yep","on track")</f>
        <v>yep</v>
      </c>
      <c r="Q7255" s="3">
        <f ca="1">IF(Proc[[#This Row],[DateClosed]]="",ABS(NETWORKDAYS(Proc[[#This Row],[DateOpened]],TODAY()))-1,ABS(NETWORKDAYS(Proc[[#This Row],[DateOpened]],Proc[[#This Row],[DateClosed]]))-1)</f>
        <v>15</v>
      </c>
      <c r="R7255" s="178" t="s">
        <v>489</v>
      </c>
      <c r="S7255" s="183"/>
    </row>
    <row r="7256" spans="1:19" hidden="1">
      <c r="A7256" s="184" t="s">
        <v>9887</v>
      </c>
      <c r="B7256" s="183" t="str">
        <f>IFERROR(VLOOKUP(Proc[[#This Row],[App]],Table2[],3,0),"open")</f>
        <v>ok</v>
      </c>
      <c r="C7256" s="184" t="s">
        <v>369</v>
      </c>
      <c r="D7256" t="s">
        <v>9624</v>
      </c>
      <c r="E7256" t="s">
        <v>9870</v>
      </c>
      <c r="F7256" s="183" t="s">
        <v>9870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9921</v>
      </c>
      <c r="M7256" s="178">
        <v>46065</v>
      </c>
      <c r="N7256" s="178"/>
      <c r="O7256" s="178"/>
      <c r="P7256" s="178" t="str">
        <f ca="1">IF(Proc[[#This Row],[DaysAgeing]]&gt;5,"yep","on track")</f>
        <v>yep</v>
      </c>
      <c r="Q7256" s="3">
        <f ca="1">IF(Proc[[#This Row],[DateClosed]]="",ABS(NETWORKDAYS(Proc[[#This Row],[DateOpened]],TODAY()))-1,ABS(NETWORKDAYS(Proc[[#This Row],[DateOpened]],Proc[[#This Row],[DateClosed]]))-1)</f>
        <v>15</v>
      </c>
      <c r="R7256" s="178" t="s">
        <v>489</v>
      </c>
      <c r="S7256" s="183"/>
    </row>
    <row r="7257" spans="1:19" hidden="1">
      <c r="A7257" s="184" t="s">
        <v>9887</v>
      </c>
      <c r="B7257" s="183" t="str">
        <f>IFERROR(VLOOKUP(Proc[[#This Row],[App]],Table2[],3,0),"open")</f>
        <v>ok</v>
      </c>
      <c r="C7257" s="184" t="s">
        <v>369</v>
      </c>
      <c r="D7257" t="s">
        <v>9625</v>
      </c>
      <c r="E7257" t="s">
        <v>9870</v>
      </c>
      <c r="F7257" s="183" t="s">
        <v>9870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9921</v>
      </c>
      <c r="M7257" s="178">
        <v>46065</v>
      </c>
      <c r="N7257" s="178"/>
      <c r="O7257" s="178"/>
      <c r="P7257" s="178" t="str">
        <f ca="1">IF(Proc[[#This Row],[DaysAgeing]]&gt;5,"yep","on track")</f>
        <v>yep</v>
      </c>
      <c r="Q7257" s="3">
        <f ca="1">IF(Proc[[#This Row],[DateClosed]]="",ABS(NETWORKDAYS(Proc[[#This Row],[DateOpened]],TODAY()))-1,ABS(NETWORKDAYS(Proc[[#This Row],[DateOpened]],Proc[[#This Row],[DateClosed]]))-1)</f>
        <v>15</v>
      </c>
      <c r="R7257" s="178" t="s">
        <v>489</v>
      </c>
      <c r="S7257" s="183"/>
    </row>
    <row r="7258" spans="1:19" hidden="1">
      <c r="A7258" s="184" t="s">
        <v>9887</v>
      </c>
      <c r="B7258" s="183" t="str">
        <f>IFERROR(VLOOKUP(Proc[[#This Row],[App]],Table2[],3,0),"open")</f>
        <v>ok</v>
      </c>
      <c r="C7258" s="184" t="s">
        <v>369</v>
      </c>
      <c r="D7258" t="s">
        <v>9626</v>
      </c>
      <c r="E7258" t="s">
        <v>9870</v>
      </c>
      <c r="F7258" s="183" t="s">
        <v>9870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9921</v>
      </c>
      <c r="M7258" s="178">
        <v>46065</v>
      </c>
      <c r="N7258" s="178"/>
      <c r="O7258" s="178"/>
      <c r="P7258" s="178" t="str">
        <f ca="1">IF(Proc[[#This Row],[DaysAgeing]]&gt;5,"yep","on track")</f>
        <v>yep</v>
      </c>
      <c r="Q7258" s="3">
        <f ca="1">IF(Proc[[#This Row],[DateClosed]]="",ABS(NETWORKDAYS(Proc[[#This Row],[DateOpened]],TODAY()))-1,ABS(NETWORKDAYS(Proc[[#This Row],[DateOpened]],Proc[[#This Row],[DateClosed]]))-1)</f>
        <v>15</v>
      </c>
      <c r="R7258" s="178" t="s">
        <v>489</v>
      </c>
      <c r="S7258" s="183"/>
    </row>
    <row r="7259" spans="1:19" hidden="1">
      <c r="A7259" s="184" t="s">
        <v>9887</v>
      </c>
      <c r="B7259" s="183" t="str">
        <f>IFERROR(VLOOKUP(Proc[[#This Row],[App]],Table2[],3,0),"open")</f>
        <v>ok</v>
      </c>
      <c r="C7259" s="184" t="s">
        <v>369</v>
      </c>
      <c r="D7259" t="s">
        <v>9627</v>
      </c>
      <c r="E7259" t="s">
        <v>9872</v>
      </c>
      <c r="F7259" s="183" t="s">
        <v>9872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9921</v>
      </c>
      <c r="M7259" s="178">
        <v>46065</v>
      </c>
      <c r="N7259" s="178"/>
      <c r="O7259" s="178"/>
      <c r="P7259" s="178" t="str">
        <f ca="1">IF(Proc[[#This Row],[DaysAgeing]]&gt;5,"yep","on track")</f>
        <v>yep</v>
      </c>
      <c r="Q7259" s="3">
        <f ca="1">IF(Proc[[#This Row],[DateClosed]]="",ABS(NETWORKDAYS(Proc[[#This Row],[DateOpened]],TODAY()))-1,ABS(NETWORKDAYS(Proc[[#This Row],[DateOpened]],Proc[[#This Row],[DateClosed]]))-1)</f>
        <v>15</v>
      </c>
      <c r="R7259" s="178" t="s">
        <v>489</v>
      </c>
      <c r="S7259" s="183"/>
    </row>
    <row r="7260" spans="1:19" hidden="1">
      <c r="A7260" s="184" t="s">
        <v>9887</v>
      </c>
      <c r="B7260" s="183" t="str">
        <f>IFERROR(VLOOKUP(Proc[[#This Row],[App]],Table2[],3,0),"open")</f>
        <v>ok</v>
      </c>
      <c r="C7260" s="184" t="s">
        <v>369</v>
      </c>
      <c r="D7260" t="s">
        <v>9628</v>
      </c>
      <c r="E7260" t="s">
        <v>9868</v>
      </c>
      <c r="F7260" s="183" t="s">
        <v>9868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9921</v>
      </c>
      <c r="M7260" s="178">
        <v>46065</v>
      </c>
      <c r="N7260" s="178"/>
      <c r="O7260" s="178"/>
      <c r="P7260" s="178" t="str">
        <f ca="1">IF(Proc[[#This Row],[DaysAgeing]]&gt;5,"yep","on track")</f>
        <v>yep</v>
      </c>
      <c r="Q7260" s="3">
        <f ca="1">IF(Proc[[#This Row],[DateClosed]]="",ABS(NETWORKDAYS(Proc[[#This Row],[DateOpened]],TODAY()))-1,ABS(NETWORKDAYS(Proc[[#This Row],[DateOpened]],Proc[[#This Row],[DateClosed]]))-1)</f>
        <v>15</v>
      </c>
      <c r="R7260" s="178" t="s">
        <v>489</v>
      </c>
      <c r="S7260" s="183"/>
    </row>
    <row r="7261" spans="1:19" hidden="1">
      <c r="A7261" s="184" t="s">
        <v>9887</v>
      </c>
      <c r="B7261" s="183" t="str">
        <f>IFERROR(VLOOKUP(Proc[[#This Row],[App]],Table2[],3,0),"open")</f>
        <v>ok</v>
      </c>
      <c r="C7261" s="184" t="s">
        <v>369</v>
      </c>
      <c r="D7261" t="s">
        <v>9629</v>
      </c>
      <c r="E7261" t="s">
        <v>9872</v>
      </c>
      <c r="F7261" s="183" t="s">
        <v>9872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9921</v>
      </c>
      <c r="M7261" s="178">
        <v>46065</v>
      </c>
      <c r="N7261" s="178"/>
      <c r="O7261" s="178"/>
      <c r="P7261" s="178" t="str">
        <f ca="1">IF(Proc[[#This Row],[DaysAgeing]]&gt;5,"yep","on track")</f>
        <v>yep</v>
      </c>
      <c r="Q7261" s="3">
        <f ca="1">IF(Proc[[#This Row],[DateClosed]]="",ABS(NETWORKDAYS(Proc[[#This Row],[DateOpened]],TODAY()))-1,ABS(NETWORKDAYS(Proc[[#This Row],[DateOpened]],Proc[[#This Row],[DateClosed]]))-1)</f>
        <v>15</v>
      </c>
      <c r="R7261" s="178" t="s">
        <v>489</v>
      </c>
      <c r="S7261" s="183"/>
    </row>
    <row r="7262" spans="1:19" hidden="1">
      <c r="A7262" s="184" t="s">
        <v>9887</v>
      </c>
      <c r="B7262" s="183" t="str">
        <f>IFERROR(VLOOKUP(Proc[[#This Row],[App]],Table2[],3,0),"open")</f>
        <v>ok</v>
      </c>
      <c r="C7262" s="184" t="s">
        <v>369</v>
      </c>
      <c r="D7262" t="s">
        <v>9630</v>
      </c>
      <c r="E7262" t="s">
        <v>9872</v>
      </c>
      <c r="F7262" s="183" t="s">
        <v>9872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9921</v>
      </c>
      <c r="M7262" s="178">
        <v>46065</v>
      </c>
      <c r="N7262" s="178"/>
      <c r="O7262" s="178"/>
      <c r="P7262" s="178" t="str">
        <f ca="1">IF(Proc[[#This Row],[DaysAgeing]]&gt;5,"yep","on track")</f>
        <v>yep</v>
      </c>
      <c r="Q7262" s="3">
        <f ca="1">IF(Proc[[#This Row],[DateClosed]]="",ABS(NETWORKDAYS(Proc[[#This Row],[DateOpened]],TODAY()))-1,ABS(NETWORKDAYS(Proc[[#This Row],[DateOpened]],Proc[[#This Row],[DateClosed]]))-1)</f>
        <v>15</v>
      </c>
      <c r="R7262" s="178" t="s">
        <v>489</v>
      </c>
      <c r="S7262" s="183"/>
    </row>
    <row r="7263" spans="1:19" hidden="1">
      <c r="A7263" s="184" t="s">
        <v>9887</v>
      </c>
      <c r="B7263" s="183" t="str">
        <f>IFERROR(VLOOKUP(Proc[[#This Row],[App]],Table2[],3,0),"open")</f>
        <v>ok</v>
      </c>
      <c r="C7263" s="184" t="s">
        <v>369</v>
      </c>
      <c r="D7263" t="s">
        <v>9631</v>
      </c>
      <c r="E7263" t="s">
        <v>9872</v>
      </c>
      <c r="F7263" s="183" t="s">
        <v>9872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9921</v>
      </c>
      <c r="M7263" s="178">
        <v>46065</v>
      </c>
      <c r="N7263" s="178"/>
      <c r="O7263" s="178"/>
      <c r="P7263" s="178" t="str">
        <f ca="1">IF(Proc[[#This Row],[DaysAgeing]]&gt;5,"yep","on track")</f>
        <v>yep</v>
      </c>
      <c r="Q7263" s="3">
        <f ca="1">IF(Proc[[#This Row],[DateClosed]]="",ABS(NETWORKDAYS(Proc[[#This Row],[DateOpened]],TODAY()))-1,ABS(NETWORKDAYS(Proc[[#This Row],[DateOpened]],Proc[[#This Row],[DateClosed]]))-1)</f>
        <v>15</v>
      </c>
      <c r="R7263" s="178" t="s">
        <v>489</v>
      </c>
      <c r="S7263" s="183"/>
    </row>
    <row r="7264" spans="1:19" hidden="1">
      <c r="A7264" s="184" t="s">
        <v>9887</v>
      </c>
      <c r="B7264" s="183" t="str">
        <f>IFERROR(VLOOKUP(Proc[[#This Row],[App]],Table2[],3,0),"open")</f>
        <v>ok</v>
      </c>
      <c r="C7264" s="184" t="s">
        <v>369</v>
      </c>
      <c r="D7264" t="s">
        <v>9632</v>
      </c>
      <c r="E7264" t="s">
        <v>9873</v>
      </c>
      <c r="F7264" s="183" t="s">
        <v>9873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9921</v>
      </c>
      <c r="M7264" s="178">
        <v>46065</v>
      </c>
      <c r="N7264" s="178"/>
      <c r="O7264" s="178"/>
      <c r="P7264" s="178" t="str">
        <f ca="1">IF(Proc[[#This Row],[DaysAgeing]]&gt;5,"yep","on track")</f>
        <v>yep</v>
      </c>
      <c r="Q7264" s="3">
        <f ca="1">IF(Proc[[#This Row],[DateClosed]]="",ABS(NETWORKDAYS(Proc[[#This Row],[DateOpened]],TODAY()))-1,ABS(NETWORKDAYS(Proc[[#This Row],[DateOpened]],Proc[[#This Row],[DateClosed]]))-1)</f>
        <v>15</v>
      </c>
      <c r="R7264" s="178" t="s">
        <v>489</v>
      </c>
      <c r="S7264" s="183"/>
    </row>
    <row r="7265" spans="1:19" hidden="1">
      <c r="A7265" s="184" t="s">
        <v>9887</v>
      </c>
      <c r="B7265" s="183" t="str">
        <f>IFERROR(VLOOKUP(Proc[[#This Row],[App]],Table2[],3,0),"open")</f>
        <v>ok</v>
      </c>
      <c r="C7265" s="185" t="s">
        <v>369</v>
      </c>
      <c r="D7265" t="s">
        <v>9633</v>
      </c>
      <c r="E7265" t="s">
        <v>9874</v>
      </c>
      <c r="F7265" s="186" t="s">
        <v>9874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1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9921</v>
      </c>
      <c r="M7265" s="178">
        <v>46065</v>
      </c>
      <c r="N7265" s="178"/>
      <c r="O7265" s="178"/>
      <c r="P7265" s="178" t="str">
        <f ca="1">IF(Proc[[#This Row],[DaysAgeing]]&gt;5,"yep","on track")</f>
        <v>yep</v>
      </c>
      <c r="Q7265" s="3">
        <f ca="1">IF(Proc[[#This Row],[DateClosed]]="",ABS(NETWORKDAYS(Proc[[#This Row],[DateOpened]],TODAY()))-1,ABS(NETWORKDAYS(Proc[[#This Row],[DateOpened]],Proc[[#This Row],[DateClosed]]))-1)</f>
        <v>15</v>
      </c>
      <c r="R7265" s="178" t="s">
        <v>489</v>
      </c>
      <c r="S7265" s="183"/>
    </row>
    <row r="7266" spans="1:19" hidden="1">
      <c r="A7266" s="184" t="s">
        <v>9887</v>
      </c>
      <c r="B7266" s="183" t="str">
        <f>IFERROR(VLOOKUP(Proc[[#This Row],[App]],Table2[],3,0),"open")</f>
        <v>ok</v>
      </c>
      <c r="C7266" s="184" t="s">
        <v>369</v>
      </c>
      <c r="D7266" t="s">
        <v>9634</v>
      </c>
      <c r="E7266" t="s">
        <v>9874</v>
      </c>
      <c r="F7266" s="183" t="s">
        <v>9874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9921</v>
      </c>
      <c r="M7266" s="178">
        <v>46065</v>
      </c>
      <c r="N7266" s="178"/>
      <c r="O7266" s="178"/>
      <c r="P7266" s="178" t="str">
        <f ca="1">IF(Proc[[#This Row],[DaysAgeing]]&gt;5,"yep","on track")</f>
        <v>yep</v>
      </c>
      <c r="Q7266" s="3">
        <f ca="1">IF(Proc[[#This Row],[DateClosed]]="",ABS(NETWORKDAYS(Proc[[#This Row],[DateOpened]],TODAY()))-1,ABS(NETWORKDAYS(Proc[[#This Row],[DateOpened]],Proc[[#This Row],[DateClosed]]))-1)</f>
        <v>15</v>
      </c>
      <c r="R7266" s="178" t="s">
        <v>489</v>
      </c>
      <c r="S7266" s="183"/>
    </row>
    <row r="7267" spans="1:19" hidden="1">
      <c r="A7267" s="184" t="s">
        <v>9887</v>
      </c>
      <c r="B7267" s="183" t="str">
        <f>IFERROR(VLOOKUP(Proc[[#This Row],[App]],Table2[],3,0),"open")</f>
        <v>ok</v>
      </c>
      <c r="C7267" s="184" t="s">
        <v>369</v>
      </c>
      <c r="D7267" t="s">
        <v>9635</v>
      </c>
      <c r="E7267" t="s">
        <v>9874</v>
      </c>
      <c r="F7267" s="183" t="s">
        <v>9874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9921</v>
      </c>
      <c r="M7267" s="178">
        <v>46065</v>
      </c>
      <c r="N7267" s="178"/>
      <c r="O7267" s="178"/>
      <c r="P7267" s="178" t="str">
        <f ca="1">IF(Proc[[#This Row],[DaysAgeing]]&gt;5,"yep","on track")</f>
        <v>yep</v>
      </c>
      <c r="Q7267" s="3">
        <f ca="1">IF(Proc[[#This Row],[DateClosed]]="",ABS(NETWORKDAYS(Proc[[#This Row],[DateOpened]],TODAY()))-1,ABS(NETWORKDAYS(Proc[[#This Row],[DateOpened]],Proc[[#This Row],[DateClosed]]))-1)</f>
        <v>15</v>
      </c>
      <c r="R7267" s="178" t="s">
        <v>489</v>
      </c>
      <c r="S7267" s="183"/>
    </row>
    <row r="7268" spans="1:19" hidden="1">
      <c r="A7268" s="184" t="s">
        <v>9887</v>
      </c>
      <c r="B7268" s="183" t="str">
        <f>IFERROR(VLOOKUP(Proc[[#This Row],[App]],Table2[],3,0),"open")</f>
        <v>ok</v>
      </c>
      <c r="C7268" s="184" t="s">
        <v>369</v>
      </c>
      <c r="D7268" t="s">
        <v>9636</v>
      </c>
      <c r="E7268" t="s">
        <v>9874</v>
      </c>
      <c r="F7268" s="183" t="s">
        <v>9874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9921</v>
      </c>
      <c r="M7268" s="178">
        <v>46065</v>
      </c>
      <c r="N7268" s="178"/>
      <c r="O7268" s="178"/>
      <c r="P7268" s="178" t="str">
        <f ca="1">IF(Proc[[#This Row],[DaysAgeing]]&gt;5,"yep","on track")</f>
        <v>yep</v>
      </c>
      <c r="Q7268" s="3">
        <f ca="1">IF(Proc[[#This Row],[DateClosed]]="",ABS(NETWORKDAYS(Proc[[#This Row],[DateOpened]],TODAY()))-1,ABS(NETWORKDAYS(Proc[[#This Row],[DateOpened]],Proc[[#This Row],[DateClosed]]))-1)</f>
        <v>15</v>
      </c>
      <c r="R7268" s="178" t="s">
        <v>489</v>
      </c>
      <c r="S7268" s="183"/>
    </row>
    <row r="7269" spans="1:19" hidden="1">
      <c r="A7269" s="184" t="s">
        <v>9887</v>
      </c>
      <c r="B7269" s="183" t="str">
        <f>IFERROR(VLOOKUP(Proc[[#This Row],[App]],Table2[],3,0),"open")</f>
        <v>ok</v>
      </c>
      <c r="C7269" s="185" t="s">
        <v>369</v>
      </c>
      <c r="D7269" t="s">
        <v>9637</v>
      </c>
      <c r="E7269" t="s">
        <v>9874</v>
      </c>
      <c r="F7269" s="186" t="s">
        <v>9874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1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9921</v>
      </c>
      <c r="M7269" s="178">
        <v>46065</v>
      </c>
      <c r="N7269" s="178"/>
      <c r="O7269" s="178"/>
      <c r="P7269" s="178" t="str">
        <f ca="1">IF(Proc[[#This Row],[DaysAgeing]]&gt;5,"yep","on track")</f>
        <v>yep</v>
      </c>
      <c r="Q7269" s="3">
        <f ca="1">IF(Proc[[#This Row],[DateClosed]]="",ABS(NETWORKDAYS(Proc[[#This Row],[DateOpened]],TODAY()))-1,ABS(NETWORKDAYS(Proc[[#This Row],[DateOpened]],Proc[[#This Row],[DateClosed]]))-1)</f>
        <v>15</v>
      </c>
      <c r="R7269" s="178" t="s">
        <v>489</v>
      </c>
      <c r="S7269" s="183"/>
    </row>
    <row r="7270" spans="1:19" hidden="1">
      <c r="A7270" s="184" t="s">
        <v>9887</v>
      </c>
      <c r="B7270" s="183" t="str">
        <f>IFERROR(VLOOKUP(Proc[[#This Row],[App]],Table2[],3,0),"open")</f>
        <v>ok</v>
      </c>
      <c r="C7270" s="185" t="s">
        <v>369</v>
      </c>
      <c r="D7270" t="s">
        <v>9638</v>
      </c>
      <c r="E7270" t="s">
        <v>9874</v>
      </c>
      <c r="F7270" s="186" t="s">
        <v>9874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1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9921</v>
      </c>
      <c r="M7270" s="178">
        <v>46065</v>
      </c>
      <c r="N7270" s="178"/>
      <c r="O7270" s="178"/>
      <c r="P7270" s="178" t="str">
        <f ca="1">IF(Proc[[#This Row],[DaysAgeing]]&gt;5,"yep","on track")</f>
        <v>yep</v>
      </c>
      <c r="Q7270" s="3">
        <f ca="1">IF(Proc[[#This Row],[DateClosed]]="",ABS(NETWORKDAYS(Proc[[#This Row],[DateOpened]],TODAY()))-1,ABS(NETWORKDAYS(Proc[[#This Row],[DateOpened]],Proc[[#This Row],[DateClosed]]))-1)</f>
        <v>15</v>
      </c>
      <c r="R7270" s="178" t="s">
        <v>489</v>
      </c>
      <c r="S7270" s="183"/>
    </row>
    <row r="7271" spans="1:19" hidden="1">
      <c r="A7271" s="184" t="s">
        <v>9887</v>
      </c>
      <c r="B7271" s="183" t="str">
        <f>IFERROR(VLOOKUP(Proc[[#This Row],[App]],Table2[],3,0),"open")</f>
        <v>ok</v>
      </c>
      <c r="C7271" s="184" t="s">
        <v>369</v>
      </c>
      <c r="D7271" t="s">
        <v>9639</v>
      </c>
      <c r="E7271" t="s">
        <v>9874</v>
      </c>
      <c r="F7271" s="183" t="s">
        <v>9874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9921</v>
      </c>
      <c r="M7271" s="178">
        <v>46065</v>
      </c>
      <c r="N7271" s="178"/>
      <c r="O7271" s="178"/>
      <c r="P7271" s="178" t="str">
        <f ca="1">IF(Proc[[#This Row],[DaysAgeing]]&gt;5,"yep","on track")</f>
        <v>yep</v>
      </c>
      <c r="Q7271" s="3">
        <f ca="1">IF(Proc[[#This Row],[DateClosed]]="",ABS(NETWORKDAYS(Proc[[#This Row],[DateOpened]],TODAY()))-1,ABS(NETWORKDAYS(Proc[[#This Row],[DateOpened]],Proc[[#This Row],[DateClosed]]))-1)</f>
        <v>15</v>
      </c>
      <c r="R7271" s="178" t="s">
        <v>489</v>
      </c>
      <c r="S7271" s="183"/>
    </row>
    <row r="7272" spans="1:19" hidden="1">
      <c r="A7272" s="184" t="s">
        <v>9887</v>
      </c>
      <c r="B7272" s="183" t="str">
        <f>IFERROR(VLOOKUP(Proc[[#This Row],[App]],Table2[],3,0),"open")</f>
        <v>ok</v>
      </c>
      <c r="C7272" s="184" t="s">
        <v>692</v>
      </c>
      <c r="D7272" t="s">
        <v>9640</v>
      </c>
      <c r="E7272" t="s">
        <v>9874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9921</v>
      </c>
      <c r="M7272" s="178">
        <v>46065</v>
      </c>
      <c r="N7272" s="178"/>
      <c r="O7272" s="178"/>
      <c r="P7272" s="178" t="str">
        <f ca="1">IF(Proc[[#This Row],[DaysAgeing]]&gt;5,"yep","on track")</f>
        <v>yep</v>
      </c>
      <c r="Q7272" s="3">
        <f ca="1">IF(Proc[[#This Row],[DateClosed]]="",ABS(NETWORKDAYS(Proc[[#This Row],[DateOpened]],TODAY()))-1,ABS(NETWORKDAYS(Proc[[#This Row],[DateOpened]],Proc[[#This Row],[DateClosed]]))-1)</f>
        <v>15</v>
      </c>
      <c r="R7272" s="178" t="s">
        <v>489</v>
      </c>
      <c r="S7272" s="183"/>
    </row>
    <row r="7273" spans="1:19" hidden="1">
      <c r="A7273" s="184" t="s">
        <v>9887</v>
      </c>
      <c r="B7273" s="183" t="str">
        <f>IFERROR(VLOOKUP(Proc[[#This Row],[App]],Table2[],3,0),"open")</f>
        <v>ok</v>
      </c>
      <c r="C7273" s="185" t="s">
        <v>369</v>
      </c>
      <c r="D7273" t="s">
        <v>9641</v>
      </c>
      <c r="E7273" t="s">
        <v>9874</v>
      </c>
      <c r="F7273" s="186" t="s">
        <v>9874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1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9921</v>
      </c>
      <c r="M7273" s="178">
        <v>46065</v>
      </c>
      <c r="N7273" s="178"/>
      <c r="O7273" s="178"/>
      <c r="P7273" s="178" t="str">
        <f ca="1">IF(Proc[[#This Row],[DaysAgeing]]&gt;5,"yep","on track")</f>
        <v>yep</v>
      </c>
      <c r="Q7273" s="3">
        <f ca="1">IF(Proc[[#This Row],[DateClosed]]="",ABS(NETWORKDAYS(Proc[[#This Row],[DateOpened]],TODAY()))-1,ABS(NETWORKDAYS(Proc[[#This Row],[DateOpened]],Proc[[#This Row],[DateClosed]]))-1)</f>
        <v>15</v>
      </c>
      <c r="R7273" s="178" t="s">
        <v>489</v>
      </c>
      <c r="S7273" s="183"/>
    </row>
    <row r="7274" spans="1:19" hidden="1">
      <c r="A7274" s="184" t="s">
        <v>9887</v>
      </c>
      <c r="B7274" s="183" t="str">
        <f>IFERROR(VLOOKUP(Proc[[#This Row],[App]],Table2[],3,0),"open")</f>
        <v>ok</v>
      </c>
      <c r="C7274" s="184" t="s">
        <v>369</v>
      </c>
      <c r="D7274" t="s">
        <v>9642</v>
      </c>
      <c r="E7274" t="s">
        <v>9874</v>
      </c>
      <c r="F7274" s="183" t="s">
        <v>9874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9921</v>
      </c>
      <c r="M7274" s="178">
        <v>46065</v>
      </c>
      <c r="N7274" s="178"/>
      <c r="O7274" s="178"/>
      <c r="P7274" s="178" t="str">
        <f ca="1">IF(Proc[[#This Row],[DaysAgeing]]&gt;5,"yep","on track")</f>
        <v>yep</v>
      </c>
      <c r="Q7274" s="3">
        <f ca="1">IF(Proc[[#This Row],[DateClosed]]="",ABS(NETWORKDAYS(Proc[[#This Row],[DateOpened]],TODAY()))-1,ABS(NETWORKDAYS(Proc[[#This Row],[DateOpened]],Proc[[#This Row],[DateClosed]]))-1)</f>
        <v>15</v>
      </c>
      <c r="R7274" s="178" t="s">
        <v>489</v>
      </c>
      <c r="S7274" s="183"/>
    </row>
    <row r="7275" spans="1:19" hidden="1">
      <c r="A7275" s="184" t="s">
        <v>9887</v>
      </c>
      <c r="B7275" s="183" t="str">
        <f>IFERROR(VLOOKUP(Proc[[#This Row],[App]],Table2[],3,0),"open")</f>
        <v>ok</v>
      </c>
      <c r="C7275" s="184" t="s">
        <v>692</v>
      </c>
      <c r="D7275" t="s">
        <v>9643</v>
      </c>
      <c r="E7275" t="s">
        <v>9874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9921</v>
      </c>
      <c r="M7275" s="178">
        <v>46065</v>
      </c>
      <c r="N7275" s="178"/>
      <c r="O7275" s="178"/>
      <c r="P7275" s="178" t="str">
        <f ca="1">IF(Proc[[#This Row],[DaysAgeing]]&gt;5,"yep","on track")</f>
        <v>yep</v>
      </c>
      <c r="Q7275" s="3">
        <f ca="1">IF(Proc[[#This Row],[DateClosed]]="",ABS(NETWORKDAYS(Proc[[#This Row],[DateOpened]],TODAY()))-1,ABS(NETWORKDAYS(Proc[[#This Row],[DateOpened]],Proc[[#This Row],[DateClosed]]))-1)</f>
        <v>15</v>
      </c>
      <c r="R7275" s="178" t="s">
        <v>489</v>
      </c>
      <c r="S7275" s="183"/>
    </row>
    <row r="7276" spans="1:19" hidden="1">
      <c r="A7276" s="184" t="s">
        <v>9887</v>
      </c>
      <c r="B7276" s="183" t="str">
        <f>IFERROR(VLOOKUP(Proc[[#This Row],[App]],Table2[],3,0),"open")</f>
        <v>ok</v>
      </c>
      <c r="C7276" s="184" t="s">
        <v>369</v>
      </c>
      <c r="D7276" t="s">
        <v>9644</v>
      </c>
      <c r="E7276" t="s">
        <v>9875</v>
      </c>
      <c r="F7276" s="183" t="s">
        <v>9875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9921</v>
      </c>
      <c r="M7276" s="178">
        <v>46065</v>
      </c>
      <c r="N7276" s="178"/>
      <c r="O7276" s="178"/>
      <c r="P7276" s="178" t="str">
        <f ca="1">IF(Proc[[#This Row],[DaysAgeing]]&gt;5,"yep","on track")</f>
        <v>yep</v>
      </c>
      <c r="Q7276" s="3">
        <f ca="1">IF(Proc[[#This Row],[DateClosed]]="",ABS(NETWORKDAYS(Proc[[#This Row],[DateOpened]],TODAY()))-1,ABS(NETWORKDAYS(Proc[[#This Row],[DateOpened]],Proc[[#This Row],[DateClosed]]))-1)</f>
        <v>15</v>
      </c>
      <c r="R7276" s="178" t="s">
        <v>489</v>
      </c>
      <c r="S7276" s="183"/>
    </row>
    <row r="7277" spans="1:19" hidden="1">
      <c r="A7277" s="184" t="s">
        <v>9887</v>
      </c>
      <c r="B7277" s="183" t="str">
        <f>IFERROR(VLOOKUP(Proc[[#This Row],[App]],Table2[],3,0),"open")</f>
        <v>ok</v>
      </c>
      <c r="C7277" s="184" t="s">
        <v>377</v>
      </c>
      <c r="D7277" t="s">
        <v>9645</v>
      </c>
      <c r="E7277" t="s">
        <v>9875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9921</v>
      </c>
      <c r="M7277" s="178">
        <v>46065</v>
      </c>
      <c r="N7277" s="178"/>
      <c r="O7277" s="178"/>
      <c r="P7277" s="178" t="str">
        <f ca="1">IF(Proc[[#This Row],[DaysAgeing]]&gt;5,"yep","on track")</f>
        <v>yep</v>
      </c>
      <c r="Q7277" s="3">
        <f ca="1">IF(Proc[[#This Row],[DateClosed]]="",ABS(NETWORKDAYS(Proc[[#This Row],[DateOpened]],TODAY()))-1,ABS(NETWORKDAYS(Proc[[#This Row],[DateOpened]],Proc[[#This Row],[DateClosed]]))-1)</f>
        <v>15</v>
      </c>
      <c r="R7277" s="178" t="s">
        <v>489</v>
      </c>
      <c r="S7277" s="183"/>
    </row>
    <row r="7278" spans="1:19" hidden="1">
      <c r="A7278" s="184" t="s">
        <v>9887</v>
      </c>
      <c r="B7278" s="183" t="str">
        <f>IFERROR(VLOOKUP(Proc[[#This Row],[App]],Table2[],3,0),"open")</f>
        <v>ok</v>
      </c>
      <c r="C7278" s="184" t="s">
        <v>369</v>
      </c>
      <c r="D7278" t="s">
        <v>9646</v>
      </c>
      <c r="E7278" t="s">
        <v>9875</v>
      </c>
      <c r="F7278" s="183" t="s">
        <v>9875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9921</v>
      </c>
      <c r="M7278" s="178">
        <v>46065</v>
      </c>
      <c r="N7278" s="178"/>
      <c r="O7278" s="178"/>
      <c r="P7278" s="178" t="str">
        <f ca="1">IF(Proc[[#This Row],[DaysAgeing]]&gt;5,"yep","on track")</f>
        <v>yep</v>
      </c>
      <c r="Q7278" s="3">
        <f ca="1">IF(Proc[[#This Row],[DateClosed]]="",ABS(NETWORKDAYS(Proc[[#This Row],[DateOpened]],TODAY()))-1,ABS(NETWORKDAYS(Proc[[#This Row],[DateOpened]],Proc[[#This Row],[DateClosed]]))-1)</f>
        <v>15</v>
      </c>
      <c r="R7278" s="178" t="s">
        <v>489</v>
      </c>
      <c r="S7278" s="183"/>
    </row>
    <row r="7279" spans="1:19" hidden="1">
      <c r="A7279" s="184" t="s">
        <v>9887</v>
      </c>
      <c r="B7279" s="183" t="str">
        <f>IFERROR(VLOOKUP(Proc[[#This Row],[App]],Table2[],3,0),"open")</f>
        <v>ok</v>
      </c>
      <c r="C7279" s="184" t="s">
        <v>369</v>
      </c>
      <c r="D7279" t="s">
        <v>9647</v>
      </c>
      <c r="E7279" t="s">
        <v>9875</v>
      </c>
      <c r="F7279" s="183" t="s">
        <v>9875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9921</v>
      </c>
      <c r="M7279" s="178">
        <v>46065</v>
      </c>
      <c r="N7279" s="178"/>
      <c r="O7279" s="178"/>
      <c r="P7279" s="178" t="str">
        <f ca="1">IF(Proc[[#This Row],[DaysAgeing]]&gt;5,"yep","on track")</f>
        <v>yep</v>
      </c>
      <c r="Q7279" s="3">
        <f ca="1">IF(Proc[[#This Row],[DateClosed]]="",ABS(NETWORKDAYS(Proc[[#This Row],[DateOpened]],TODAY()))-1,ABS(NETWORKDAYS(Proc[[#This Row],[DateOpened]],Proc[[#This Row],[DateClosed]]))-1)</f>
        <v>15</v>
      </c>
      <c r="R7279" s="178" t="s">
        <v>489</v>
      </c>
      <c r="S7279" s="183"/>
    </row>
    <row r="7280" spans="1:19" hidden="1">
      <c r="A7280" s="184" t="s">
        <v>9887</v>
      </c>
      <c r="B7280" s="183" t="str">
        <f>IFERROR(VLOOKUP(Proc[[#This Row],[App]],Table2[],3,0),"open")</f>
        <v>ok</v>
      </c>
      <c r="C7280" s="184" t="s">
        <v>369</v>
      </c>
      <c r="D7280" t="s">
        <v>9648</v>
      </c>
      <c r="E7280" t="s">
        <v>9875</v>
      </c>
      <c r="F7280" s="183" t="s">
        <v>9875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9921</v>
      </c>
      <c r="M7280" s="178">
        <v>46065</v>
      </c>
      <c r="N7280" s="178"/>
      <c r="O7280" s="178"/>
      <c r="P7280" s="178" t="str">
        <f ca="1">IF(Proc[[#This Row],[DaysAgeing]]&gt;5,"yep","on track")</f>
        <v>yep</v>
      </c>
      <c r="Q7280" s="3">
        <f ca="1">IF(Proc[[#This Row],[DateClosed]]="",ABS(NETWORKDAYS(Proc[[#This Row],[DateOpened]],TODAY()))-1,ABS(NETWORKDAYS(Proc[[#This Row],[DateOpened]],Proc[[#This Row],[DateClosed]]))-1)</f>
        <v>15</v>
      </c>
      <c r="R7280" s="178" t="s">
        <v>489</v>
      </c>
      <c r="S7280" s="183"/>
    </row>
    <row r="7281" spans="1:19" hidden="1">
      <c r="A7281" s="184" t="s">
        <v>9887</v>
      </c>
      <c r="B7281" s="183" t="str">
        <f>IFERROR(VLOOKUP(Proc[[#This Row],[App]],Table2[],3,0),"open")</f>
        <v>ok</v>
      </c>
      <c r="C7281" s="185" t="s">
        <v>369</v>
      </c>
      <c r="D7281" t="s">
        <v>9649</v>
      </c>
      <c r="E7281" t="s">
        <v>9875</v>
      </c>
      <c r="F7281" s="186" t="s">
        <v>9875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1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9921</v>
      </c>
      <c r="M7281" s="178">
        <v>46065</v>
      </c>
      <c r="N7281" s="178"/>
      <c r="O7281" s="178"/>
      <c r="P7281" s="178" t="str">
        <f ca="1">IF(Proc[[#This Row],[DaysAgeing]]&gt;5,"yep","on track")</f>
        <v>yep</v>
      </c>
      <c r="Q7281" s="3">
        <f ca="1">IF(Proc[[#This Row],[DateClosed]]="",ABS(NETWORKDAYS(Proc[[#This Row],[DateOpened]],TODAY()))-1,ABS(NETWORKDAYS(Proc[[#This Row],[DateOpened]],Proc[[#This Row],[DateClosed]]))-1)</f>
        <v>15</v>
      </c>
      <c r="R7281" s="178" t="s">
        <v>489</v>
      </c>
      <c r="S7281" s="183"/>
    </row>
    <row r="7282" spans="1:19" hidden="1">
      <c r="A7282" s="184" t="s">
        <v>9887</v>
      </c>
      <c r="B7282" s="183" t="str">
        <f>IFERROR(VLOOKUP(Proc[[#This Row],[App]],Table2[],3,0),"open")</f>
        <v>ok</v>
      </c>
      <c r="C7282" s="184" t="s">
        <v>369</v>
      </c>
      <c r="D7282" t="s">
        <v>9650</v>
      </c>
      <c r="E7282" t="s">
        <v>9876</v>
      </c>
      <c r="F7282" s="183" t="s">
        <v>9876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9921</v>
      </c>
      <c r="M7282" s="178">
        <v>46065</v>
      </c>
      <c r="N7282" s="178"/>
      <c r="O7282" s="178"/>
      <c r="P7282" s="178" t="str">
        <f ca="1">IF(Proc[[#This Row],[DaysAgeing]]&gt;5,"yep","on track")</f>
        <v>yep</v>
      </c>
      <c r="Q7282" s="3">
        <f ca="1">IF(Proc[[#This Row],[DateClosed]]="",ABS(NETWORKDAYS(Proc[[#This Row],[DateOpened]],TODAY()))-1,ABS(NETWORKDAYS(Proc[[#This Row],[DateOpened]],Proc[[#This Row],[DateClosed]]))-1)</f>
        <v>15</v>
      </c>
      <c r="R7282" s="178" t="s">
        <v>489</v>
      </c>
      <c r="S7282" s="183"/>
    </row>
    <row r="7283" spans="1:19" hidden="1">
      <c r="A7283" s="184" t="s">
        <v>9887</v>
      </c>
      <c r="B7283" s="183" t="str">
        <f>IFERROR(VLOOKUP(Proc[[#This Row],[App]],Table2[],3,0),"open")</f>
        <v>ok</v>
      </c>
      <c r="C7283" s="184" t="s">
        <v>369</v>
      </c>
      <c r="D7283" t="s">
        <v>9651</v>
      </c>
      <c r="E7283" t="s">
        <v>9876</v>
      </c>
      <c r="F7283" s="183" t="s">
        <v>9876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9921</v>
      </c>
      <c r="M7283" s="178">
        <v>46065</v>
      </c>
      <c r="N7283" s="178"/>
      <c r="O7283" s="178"/>
      <c r="P7283" s="178" t="str">
        <f ca="1">IF(Proc[[#This Row],[DaysAgeing]]&gt;5,"yep","on track")</f>
        <v>yep</v>
      </c>
      <c r="Q7283" s="3">
        <f ca="1">IF(Proc[[#This Row],[DateClosed]]="",ABS(NETWORKDAYS(Proc[[#This Row],[DateOpened]],TODAY()))-1,ABS(NETWORKDAYS(Proc[[#This Row],[DateOpened]],Proc[[#This Row],[DateClosed]]))-1)</f>
        <v>15</v>
      </c>
      <c r="R7283" s="178" t="s">
        <v>489</v>
      </c>
      <c r="S7283" s="183"/>
    </row>
    <row r="7284" spans="1:19" hidden="1">
      <c r="A7284" s="184" t="s">
        <v>9887</v>
      </c>
      <c r="B7284" s="183" t="str">
        <f>IFERROR(VLOOKUP(Proc[[#This Row],[App]],Table2[],3,0),"open")</f>
        <v>ok</v>
      </c>
      <c r="C7284" s="184" t="s">
        <v>369</v>
      </c>
      <c r="D7284" t="s">
        <v>9652</v>
      </c>
      <c r="E7284" t="s">
        <v>9871</v>
      </c>
      <c r="F7284" s="183" t="s">
        <v>9871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9921</v>
      </c>
      <c r="M7284" s="178">
        <v>46065</v>
      </c>
      <c r="N7284" s="178"/>
      <c r="O7284" s="178"/>
      <c r="P7284" s="178" t="str">
        <f ca="1">IF(Proc[[#This Row],[DaysAgeing]]&gt;5,"yep","on track")</f>
        <v>yep</v>
      </c>
      <c r="Q7284" s="3">
        <f ca="1">IF(Proc[[#This Row],[DateClosed]]="",ABS(NETWORKDAYS(Proc[[#This Row],[DateOpened]],TODAY()))-1,ABS(NETWORKDAYS(Proc[[#This Row],[DateOpened]],Proc[[#This Row],[DateClosed]]))-1)</f>
        <v>15</v>
      </c>
      <c r="R7284" s="178" t="s">
        <v>489</v>
      </c>
      <c r="S7284" s="183"/>
    </row>
    <row r="7285" spans="1:19" hidden="1">
      <c r="A7285" s="184" t="s">
        <v>9887</v>
      </c>
      <c r="B7285" s="183" t="str">
        <f>IFERROR(VLOOKUP(Proc[[#This Row],[App]],Table2[],3,0),"open")</f>
        <v>ok</v>
      </c>
      <c r="C7285" s="184" t="s">
        <v>369</v>
      </c>
      <c r="D7285" t="s">
        <v>9653</v>
      </c>
      <c r="E7285" t="s">
        <v>9871</v>
      </c>
      <c r="F7285" s="183" t="s">
        <v>9871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9921</v>
      </c>
      <c r="M7285" s="178">
        <v>46065</v>
      </c>
      <c r="N7285" s="178"/>
      <c r="O7285" s="178"/>
      <c r="P7285" s="178" t="str">
        <f ca="1">IF(Proc[[#This Row],[DaysAgeing]]&gt;5,"yep","on track")</f>
        <v>yep</v>
      </c>
      <c r="Q7285" s="3">
        <f ca="1">IF(Proc[[#This Row],[DateClosed]]="",ABS(NETWORKDAYS(Proc[[#This Row],[DateOpened]],TODAY()))-1,ABS(NETWORKDAYS(Proc[[#This Row],[DateOpened]],Proc[[#This Row],[DateClosed]]))-1)</f>
        <v>15</v>
      </c>
      <c r="R7285" s="178" t="s">
        <v>489</v>
      </c>
      <c r="S7285" s="183"/>
    </row>
    <row r="7286" spans="1:19" hidden="1">
      <c r="A7286" s="184" t="s">
        <v>9887</v>
      </c>
      <c r="B7286" s="183" t="str">
        <f>IFERROR(VLOOKUP(Proc[[#This Row],[App]],Table2[],3,0),"open")</f>
        <v>ok</v>
      </c>
      <c r="C7286" s="185" t="s">
        <v>369</v>
      </c>
      <c r="D7286" t="s">
        <v>9654</v>
      </c>
      <c r="E7286" t="s">
        <v>9871</v>
      </c>
      <c r="F7286" s="186" t="s">
        <v>9871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1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9921</v>
      </c>
      <c r="M7286" s="178">
        <v>46065</v>
      </c>
      <c r="N7286" s="178"/>
      <c r="O7286" s="178"/>
      <c r="P7286" s="178" t="str">
        <f ca="1">IF(Proc[[#This Row],[DaysAgeing]]&gt;5,"yep","on track")</f>
        <v>yep</v>
      </c>
      <c r="Q7286" s="3">
        <f ca="1">IF(Proc[[#This Row],[DateClosed]]="",ABS(NETWORKDAYS(Proc[[#This Row],[DateOpened]],TODAY()))-1,ABS(NETWORKDAYS(Proc[[#This Row],[DateOpened]],Proc[[#This Row],[DateClosed]]))-1)</f>
        <v>15</v>
      </c>
      <c r="R7286" s="178" t="s">
        <v>489</v>
      </c>
      <c r="S7286" s="183"/>
    </row>
    <row r="7287" spans="1:19" hidden="1">
      <c r="A7287" s="184" t="s">
        <v>9887</v>
      </c>
      <c r="B7287" s="183" t="str">
        <f>IFERROR(VLOOKUP(Proc[[#This Row],[App]],Table2[],3,0),"open")</f>
        <v>ok</v>
      </c>
      <c r="C7287" s="184" t="s">
        <v>369</v>
      </c>
      <c r="D7287" t="s">
        <v>9655</v>
      </c>
      <c r="E7287" t="s">
        <v>9871</v>
      </c>
      <c r="F7287" s="183" t="s">
        <v>9871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9921</v>
      </c>
      <c r="M7287" s="178">
        <v>46065</v>
      </c>
      <c r="N7287" s="178"/>
      <c r="O7287" s="178"/>
      <c r="P7287" s="178" t="str">
        <f ca="1">IF(Proc[[#This Row],[DaysAgeing]]&gt;5,"yep","on track")</f>
        <v>yep</v>
      </c>
      <c r="Q7287" s="3">
        <f ca="1">IF(Proc[[#This Row],[DateClosed]]="",ABS(NETWORKDAYS(Proc[[#This Row],[DateOpened]],TODAY()))-1,ABS(NETWORKDAYS(Proc[[#This Row],[DateOpened]],Proc[[#This Row],[DateClosed]]))-1)</f>
        <v>15</v>
      </c>
      <c r="R7287" s="178" t="s">
        <v>489</v>
      </c>
      <c r="S7287" s="183"/>
    </row>
    <row r="7288" spans="1:19" hidden="1">
      <c r="A7288" s="184" t="s">
        <v>9887</v>
      </c>
      <c r="B7288" s="183" t="str">
        <f>IFERROR(VLOOKUP(Proc[[#This Row],[App]],Table2[],3,0),"open")</f>
        <v>ok</v>
      </c>
      <c r="C7288" s="184" t="s">
        <v>692</v>
      </c>
      <c r="D7288" t="s">
        <v>9656</v>
      </c>
      <c r="E7288" t="s">
        <v>9871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9921</v>
      </c>
      <c r="M7288" s="178">
        <v>46065</v>
      </c>
      <c r="N7288" s="178"/>
      <c r="O7288" s="178"/>
      <c r="P7288" s="178" t="str">
        <f ca="1">IF(Proc[[#This Row],[DaysAgeing]]&gt;5,"yep","on track")</f>
        <v>yep</v>
      </c>
      <c r="Q7288" s="3">
        <f ca="1">IF(Proc[[#This Row],[DateClosed]]="",ABS(NETWORKDAYS(Proc[[#This Row],[DateOpened]],TODAY()))-1,ABS(NETWORKDAYS(Proc[[#This Row],[DateOpened]],Proc[[#This Row],[DateClosed]]))-1)</f>
        <v>15</v>
      </c>
      <c r="R7288" s="178" t="s">
        <v>489</v>
      </c>
      <c r="S7288" s="183"/>
    </row>
    <row r="7289" spans="1:19" hidden="1">
      <c r="A7289" s="184" t="s">
        <v>9887</v>
      </c>
      <c r="B7289" s="183" t="str">
        <f>IFERROR(VLOOKUP(Proc[[#This Row],[App]],Table2[],3,0),"open")</f>
        <v>ok</v>
      </c>
      <c r="C7289" s="184" t="s">
        <v>369</v>
      </c>
      <c r="D7289" t="s">
        <v>9657</v>
      </c>
      <c r="E7289" t="s">
        <v>9871</v>
      </c>
      <c r="F7289" s="183" t="s">
        <v>9871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9921</v>
      </c>
      <c r="M7289" s="178">
        <v>46065</v>
      </c>
      <c r="N7289" s="178"/>
      <c r="O7289" s="178"/>
      <c r="P7289" s="178" t="str">
        <f ca="1">IF(Proc[[#This Row],[DaysAgeing]]&gt;5,"yep","on track")</f>
        <v>yep</v>
      </c>
      <c r="Q7289" s="3">
        <f ca="1">IF(Proc[[#This Row],[DateClosed]]="",ABS(NETWORKDAYS(Proc[[#This Row],[DateOpened]],TODAY()))-1,ABS(NETWORKDAYS(Proc[[#This Row],[DateOpened]],Proc[[#This Row],[DateClosed]]))-1)</f>
        <v>15</v>
      </c>
      <c r="R7289" s="178" t="s">
        <v>489</v>
      </c>
      <c r="S7289" s="183"/>
    </row>
    <row r="7290" spans="1:19" hidden="1">
      <c r="A7290" s="184" t="s">
        <v>9887</v>
      </c>
      <c r="B7290" s="183" t="str">
        <f>IFERROR(VLOOKUP(Proc[[#This Row],[App]],Table2[],3,0),"open")</f>
        <v>ok</v>
      </c>
      <c r="C7290" s="184" t="s">
        <v>369</v>
      </c>
      <c r="D7290" t="s">
        <v>9658</v>
      </c>
      <c r="E7290" t="s">
        <v>9871</v>
      </c>
      <c r="F7290" s="183" t="s">
        <v>9871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9921</v>
      </c>
      <c r="M7290" s="178">
        <v>46065</v>
      </c>
      <c r="N7290" s="178"/>
      <c r="O7290" s="178"/>
      <c r="P7290" s="178" t="str">
        <f ca="1">IF(Proc[[#This Row],[DaysAgeing]]&gt;5,"yep","on track")</f>
        <v>yep</v>
      </c>
      <c r="Q7290" s="3">
        <f ca="1">IF(Proc[[#This Row],[DateClosed]]="",ABS(NETWORKDAYS(Proc[[#This Row],[DateOpened]],TODAY()))-1,ABS(NETWORKDAYS(Proc[[#This Row],[DateOpened]],Proc[[#This Row],[DateClosed]]))-1)</f>
        <v>15</v>
      </c>
      <c r="R7290" s="178" t="s">
        <v>489</v>
      </c>
      <c r="S7290" s="183"/>
    </row>
    <row r="7291" spans="1:19" hidden="1">
      <c r="A7291" s="184" t="s">
        <v>9887</v>
      </c>
      <c r="B7291" s="183" t="str">
        <f>IFERROR(VLOOKUP(Proc[[#This Row],[App]],Table2[],3,0),"open")</f>
        <v>ok</v>
      </c>
      <c r="C7291" s="184" t="s">
        <v>369</v>
      </c>
      <c r="D7291" t="s">
        <v>9659</v>
      </c>
      <c r="E7291" t="s">
        <v>9871</v>
      </c>
      <c r="F7291" s="183" t="s">
        <v>9871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9921</v>
      </c>
      <c r="M7291" s="178">
        <v>46065</v>
      </c>
      <c r="N7291" s="178"/>
      <c r="O7291" s="178"/>
      <c r="P7291" s="178" t="str">
        <f ca="1">IF(Proc[[#This Row],[DaysAgeing]]&gt;5,"yep","on track")</f>
        <v>yep</v>
      </c>
      <c r="Q7291" s="3">
        <f ca="1">IF(Proc[[#This Row],[DateClosed]]="",ABS(NETWORKDAYS(Proc[[#This Row],[DateOpened]],TODAY()))-1,ABS(NETWORKDAYS(Proc[[#This Row],[DateOpened]],Proc[[#This Row],[DateClosed]]))-1)</f>
        <v>15</v>
      </c>
      <c r="R7291" s="178" t="s">
        <v>489</v>
      </c>
      <c r="S7291" s="183"/>
    </row>
    <row r="7292" spans="1:19" hidden="1">
      <c r="A7292" s="184" t="s">
        <v>9887</v>
      </c>
      <c r="B7292" s="183" t="str">
        <f>IFERROR(VLOOKUP(Proc[[#This Row],[App]],Table2[],3,0),"open")</f>
        <v>ok</v>
      </c>
      <c r="C7292" s="184" t="s">
        <v>369</v>
      </c>
      <c r="D7292" t="s">
        <v>9660</v>
      </c>
      <c r="E7292" t="s">
        <v>9871</v>
      </c>
      <c r="F7292" s="183" t="s">
        <v>9871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9921</v>
      </c>
      <c r="M7292" s="178">
        <v>46065</v>
      </c>
      <c r="N7292" s="178"/>
      <c r="O7292" s="178"/>
      <c r="P7292" s="178" t="str">
        <f ca="1">IF(Proc[[#This Row],[DaysAgeing]]&gt;5,"yep","on track")</f>
        <v>yep</v>
      </c>
      <c r="Q7292" s="3">
        <f ca="1">IF(Proc[[#This Row],[DateClosed]]="",ABS(NETWORKDAYS(Proc[[#This Row],[DateOpened]],TODAY()))-1,ABS(NETWORKDAYS(Proc[[#This Row],[DateOpened]],Proc[[#This Row],[DateClosed]]))-1)</f>
        <v>15</v>
      </c>
      <c r="R7292" s="178" t="s">
        <v>489</v>
      </c>
      <c r="S7292" s="183"/>
    </row>
    <row r="7293" spans="1:19" hidden="1">
      <c r="A7293" s="184" t="s">
        <v>9887</v>
      </c>
      <c r="B7293" s="183" t="str">
        <f>IFERROR(VLOOKUP(Proc[[#This Row],[App]],Table2[],3,0),"open")</f>
        <v>ok</v>
      </c>
      <c r="C7293" s="184" t="s">
        <v>369</v>
      </c>
      <c r="D7293" t="s">
        <v>9661</v>
      </c>
      <c r="E7293" t="s">
        <v>9871</v>
      </c>
      <c r="F7293" s="183" t="s">
        <v>9871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9921</v>
      </c>
      <c r="M7293" s="178">
        <v>46065</v>
      </c>
      <c r="N7293" s="178"/>
      <c r="O7293" s="178"/>
      <c r="P7293" s="178" t="str">
        <f ca="1">IF(Proc[[#This Row],[DaysAgeing]]&gt;5,"yep","on track")</f>
        <v>yep</v>
      </c>
      <c r="Q7293" s="3">
        <f ca="1">IF(Proc[[#This Row],[DateClosed]]="",ABS(NETWORKDAYS(Proc[[#This Row],[DateOpened]],TODAY()))-1,ABS(NETWORKDAYS(Proc[[#This Row],[DateOpened]],Proc[[#This Row],[DateClosed]]))-1)</f>
        <v>15</v>
      </c>
      <c r="R7293" s="178" t="s">
        <v>489</v>
      </c>
      <c r="S7293" s="183"/>
    </row>
    <row r="7294" spans="1:19" hidden="1">
      <c r="A7294" s="184" t="s">
        <v>9887</v>
      </c>
      <c r="B7294" s="183" t="str">
        <f>IFERROR(VLOOKUP(Proc[[#This Row],[App]],Table2[],3,0),"open")</f>
        <v>ok</v>
      </c>
      <c r="C7294" s="184" t="s">
        <v>369</v>
      </c>
      <c r="D7294" t="s">
        <v>9662</v>
      </c>
      <c r="E7294" t="s">
        <v>9877</v>
      </c>
      <c r="F7294" s="183" t="s">
        <v>9877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9921</v>
      </c>
      <c r="M7294" s="178">
        <v>46065</v>
      </c>
      <c r="N7294" s="178"/>
      <c r="O7294" s="178"/>
      <c r="P7294" s="178" t="str">
        <f ca="1">IF(Proc[[#This Row],[DaysAgeing]]&gt;5,"yep","on track")</f>
        <v>yep</v>
      </c>
      <c r="Q7294" s="3">
        <f ca="1">IF(Proc[[#This Row],[DateClosed]]="",ABS(NETWORKDAYS(Proc[[#This Row],[DateOpened]],TODAY()))-1,ABS(NETWORKDAYS(Proc[[#This Row],[DateOpened]],Proc[[#This Row],[DateClosed]]))-1)</f>
        <v>15</v>
      </c>
      <c r="R7294" s="178" t="s">
        <v>489</v>
      </c>
      <c r="S7294" s="183"/>
    </row>
    <row r="7295" spans="1:19" hidden="1">
      <c r="A7295" s="184" t="s">
        <v>9887</v>
      </c>
      <c r="B7295" s="183" t="str">
        <f>IFERROR(VLOOKUP(Proc[[#This Row],[App]],Table2[],3,0),"open")</f>
        <v>ok</v>
      </c>
      <c r="C7295" s="185" t="s">
        <v>369</v>
      </c>
      <c r="D7295" t="s">
        <v>9663</v>
      </c>
      <c r="E7295" t="s">
        <v>9877</v>
      </c>
      <c r="F7295" s="186" t="s">
        <v>9877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1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9921</v>
      </c>
      <c r="M7295" s="178">
        <v>46065</v>
      </c>
      <c r="N7295" s="178"/>
      <c r="O7295" s="178"/>
      <c r="P7295" s="178" t="str">
        <f ca="1">IF(Proc[[#This Row],[DaysAgeing]]&gt;5,"yep","on track")</f>
        <v>yep</v>
      </c>
      <c r="Q7295" s="3">
        <f ca="1">IF(Proc[[#This Row],[DateClosed]]="",ABS(NETWORKDAYS(Proc[[#This Row],[DateOpened]],TODAY()))-1,ABS(NETWORKDAYS(Proc[[#This Row],[DateOpened]],Proc[[#This Row],[DateClosed]]))-1)</f>
        <v>15</v>
      </c>
      <c r="R7295" s="178" t="s">
        <v>489</v>
      </c>
      <c r="S7295" s="183"/>
    </row>
    <row r="7296" spans="1:19" hidden="1">
      <c r="A7296" s="184" t="s">
        <v>9887</v>
      </c>
      <c r="B7296" s="183" t="str">
        <f>IFERROR(VLOOKUP(Proc[[#This Row],[App]],Table2[],3,0),"open")</f>
        <v>ok</v>
      </c>
      <c r="C7296" s="184" t="s">
        <v>369</v>
      </c>
      <c r="D7296" t="s">
        <v>9664</v>
      </c>
      <c r="E7296" t="s">
        <v>9877</v>
      </c>
      <c r="F7296" s="183" t="s">
        <v>9877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9921</v>
      </c>
      <c r="M7296" s="178">
        <v>46065</v>
      </c>
      <c r="N7296" s="178"/>
      <c r="O7296" s="178"/>
      <c r="P7296" s="178" t="str">
        <f ca="1">IF(Proc[[#This Row],[DaysAgeing]]&gt;5,"yep","on track")</f>
        <v>yep</v>
      </c>
      <c r="Q7296" s="3">
        <f ca="1">IF(Proc[[#This Row],[DateClosed]]="",ABS(NETWORKDAYS(Proc[[#This Row],[DateOpened]],TODAY()))-1,ABS(NETWORKDAYS(Proc[[#This Row],[DateOpened]],Proc[[#This Row],[DateClosed]]))-1)</f>
        <v>15</v>
      </c>
      <c r="R7296" s="178" t="s">
        <v>489</v>
      </c>
      <c r="S7296" s="183"/>
    </row>
    <row r="7297" spans="1:19" hidden="1">
      <c r="A7297" s="184" t="s">
        <v>9887</v>
      </c>
      <c r="B7297" s="183" t="str">
        <f>IFERROR(VLOOKUP(Proc[[#This Row],[App]],Table2[],3,0),"open")</f>
        <v>ok</v>
      </c>
      <c r="C7297" s="184" t="s">
        <v>369</v>
      </c>
      <c r="D7297" t="s">
        <v>9665</v>
      </c>
      <c r="E7297" t="s">
        <v>9877</v>
      </c>
      <c r="F7297" s="183" t="s">
        <v>9877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9921</v>
      </c>
      <c r="M7297" s="178">
        <v>46065</v>
      </c>
      <c r="N7297" s="178"/>
      <c r="O7297" s="178"/>
      <c r="P7297" s="178" t="str">
        <f ca="1">IF(Proc[[#This Row],[DaysAgeing]]&gt;5,"yep","on track")</f>
        <v>yep</v>
      </c>
      <c r="Q7297" s="3">
        <f ca="1">IF(Proc[[#This Row],[DateClosed]]="",ABS(NETWORKDAYS(Proc[[#This Row],[DateOpened]],TODAY()))-1,ABS(NETWORKDAYS(Proc[[#This Row],[DateOpened]],Proc[[#This Row],[DateClosed]]))-1)</f>
        <v>15</v>
      </c>
      <c r="R7297" s="178" t="s">
        <v>489</v>
      </c>
      <c r="S7297" s="183"/>
    </row>
    <row r="7298" spans="1:19" hidden="1">
      <c r="A7298" s="184" t="s">
        <v>9887</v>
      </c>
      <c r="B7298" s="183" t="str">
        <f>IFERROR(VLOOKUP(Proc[[#This Row],[App]],Table2[],3,0),"open")</f>
        <v>ok</v>
      </c>
      <c r="C7298" s="184" t="s">
        <v>369</v>
      </c>
      <c r="D7298" t="s">
        <v>9666</v>
      </c>
      <c r="E7298" t="s">
        <v>9878</v>
      </c>
      <c r="F7298" s="183" t="s">
        <v>9878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9921</v>
      </c>
      <c r="M7298" s="178">
        <v>46065</v>
      </c>
      <c r="N7298" s="178"/>
      <c r="O7298" s="178"/>
      <c r="P7298" s="178" t="str">
        <f ca="1">IF(Proc[[#This Row],[DaysAgeing]]&gt;5,"yep","on track")</f>
        <v>yep</v>
      </c>
      <c r="Q7298" s="3">
        <f ca="1">IF(Proc[[#This Row],[DateClosed]]="",ABS(NETWORKDAYS(Proc[[#This Row],[DateOpened]],TODAY()))-1,ABS(NETWORKDAYS(Proc[[#This Row],[DateOpened]],Proc[[#This Row],[DateClosed]]))-1)</f>
        <v>15</v>
      </c>
      <c r="R7298" s="178" t="s">
        <v>489</v>
      </c>
      <c r="S7298" s="183"/>
    </row>
    <row r="7299" spans="1:19" hidden="1">
      <c r="A7299" s="184" t="s">
        <v>9887</v>
      </c>
      <c r="B7299" s="183" t="str">
        <f>IFERROR(VLOOKUP(Proc[[#This Row],[App]],Table2[],3,0),"open")</f>
        <v>ok</v>
      </c>
      <c r="C7299" s="184" t="s">
        <v>369</v>
      </c>
      <c r="D7299" t="s">
        <v>9667</v>
      </c>
      <c r="E7299" t="s">
        <v>9878</v>
      </c>
      <c r="F7299" s="183" t="s">
        <v>9878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9921</v>
      </c>
      <c r="M7299" s="178">
        <v>46065</v>
      </c>
      <c r="N7299" s="178"/>
      <c r="O7299" s="178"/>
      <c r="P7299" s="178" t="str">
        <f ca="1">IF(Proc[[#This Row],[DaysAgeing]]&gt;5,"yep","on track")</f>
        <v>yep</v>
      </c>
      <c r="Q7299" s="3">
        <f ca="1">IF(Proc[[#This Row],[DateClosed]]="",ABS(NETWORKDAYS(Proc[[#This Row],[DateOpened]],TODAY()))-1,ABS(NETWORKDAYS(Proc[[#This Row],[DateOpened]],Proc[[#This Row],[DateClosed]]))-1)</f>
        <v>15</v>
      </c>
      <c r="R7299" s="178" t="s">
        <v>489</v>
      </c>
      <c r="S7299" s="183"/>
    </row>
    <row r="7300" spans="1:19" hidden="1">
      <c r="A7300" s="184" t="s">
        <v>9887</v>
      </c>
      <c r="B7300" s="183" t="str">
        <f>IFERROR(VLOOKUP(Proc[[#This Row],[App]],Table2[],3,0),"open")</f>
        <v>ok</v>
      </c>
      <c r="C7300" s="184" t="s">
        <v>369</v>
      </c>
      <c r="D7300" t="s">
        <v>9668</v>
      </c>
      <c r="E7300" t="s">
        <v>9878</v>
      </c>
      <c r="F7300" s="183" t="s">
        <v>9878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9921</v>
      </c>
      <c r="M7300" s="178">
        <v>46065</v>
      </c>
      <c r="N7300" s="178"/>
      <c r="O7300" s="178"/>
      <c r="P7300" s="178" t="str">
        <f ca="1">IF(Proc[[#This Row],[DaysAgeing]]&gt;5,"yep","on track")</f>
        <v>yep</v>
      </c>
      <c r="Q7300" s="3">
        <f ca="1">IF(Proc[[#This Row],[DateClosed]]="",ABS(NETWORKDAYS(Proc[[#This Row],[DateOpened]],TODAY()))-1,ABS(NETWORKDAYS(Proc[[#This Row],[DateOpened]],Proc[[#This Row],[DateClosed]]))-1)</f>
        <v>15</v>
      </c>
      <c r="R7300" s="178" t="s">
        <v>489</v>
      </c>
      <c r="S7300" s="183"/>
    </row>
    <row r="7301" spans="1:19" hidden="1">
      <c r="A7301" s="184" t="s">
        <v>9887</v>
      </c>
      <c r="B7301" s="183" t="str">
        <f>IFERROR(VLOOKUP(Proc[[#This Row],[App]],Table2[],3,0),"open")</f>
        <v>ok</v>
      </c>
      <c r="C7301" s="185" t="s">
        <v>369</v>
      </c>
      <c r="D7301" t="s">
        <v>9669</v>
      </c>
      <c r="E7301" t="s">
        <v>9878</v>
      </c>
      <c r="F7301" s="186" t="s">
        <v>9878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1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9921</v>
      </c>
      <c r="M7301" s="178">
        <v>46065</v>
      </c>
      <c r="N7301" s="178"/>
      <c r="O7301" s="178"/>
      <c r="P7301" s="178" t="str">
        <f ca="1">IF(Proc[[#This Row],[DaysAgeing]]&gt;5,"yep","on track")</f>
        <v>yep</v>
      </c>
      <c r="Q7301" s="3">
        <f ca="1">IF(Proc[[#This Row],[DateClosed]]="",ABS(NETWORKDAYS(Proc[[#This Row],[DateOpened]],TODAY()))-1,ABS(NETWORKDAYS(Proc[[#This Row],[DateOpened]],Proc[[#This Row],[DateClosed]]))-1)</f>
        <v>15</v>
      </c>
      <c r="R7301" s="178" t="s">
        <v>489</v>
      </c>
      <c r="S7301" s="183"/>
    </row>
    <row r="7302" spans="1:19" hidden="1">
      <c r="A7302" s="184" t="s">
        <v>9887</v>
      </c>
      <c r="B7302" s="183" t="str">
        <f>IFERROR(VLOOKUP(Proc[[#This Row],[App]],Table2[],3,0),"open")</f>
        <v>ok</v>
      </c>
      <c r="C7302" s="184" t="s">
        <v>369</v>
      </c>
      <c r="D7302" t="s">
        <v>9670</v>
      </c>
      <c r="E7302" t="s">
        <v>9878</v>
      </c>
      <c r="F7302" s="183" t="s">
        <v>9878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9921</v>
      </c>
      <c r="M7302" s="178">
        <v>46065</v>
      </c>
      <c r="N7302" s="178"/>
      <c r="O7302" s="178"/>
      <c r="P7302" s="178" t="str">
        <f ca="1">IF(Proc[[#This Row],[DaysAgeing]]&gt;5,"yep","on track")</f>
        <v>yep</v>
      </c>
      <c r="Q7302" s="3">
        <f ca="1">IF(Proc[[#This Row],[DateClosed]]="",ABS(NETWORKDAYS(Proc[[#This Row],[DateOpened]],TODAY()))-1,ABS(NETWORKDAYS(Proc[[#This Row],[DateOpened]],Proc[[#This Row],[DateClosed]]))-1)</f>
        <v>15</v>
      </c>
      <c r="R7302" s="178" t="s">
        <v>489</v>
      </c>
      <c r="S7302" s="183"/>
    </row>
    <row r="7303" spans="1:19" hidden="1">
      <c r="A7303" s="184" t="s">
        <v>9887</v>
      </c>
      <c r="B7303" s="183" t="str">
        <f>IFERROR(VLOOKUP(Proc[[#This Row],[App]],Table2[],3,0),"open")</f>
        <v>ok</v>
      </c>
      <c r="C7303" s="184" t="s">
        <v>369</v>
      </c>
      <c r="D7303" t="s">
        <v>9671</v>
      </c>
      <c r="E7303" t="s">
        <v>9879</v>
      </c>
      <c r="F7303" s="183" t="s">
        <v>9879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9921</v>
      </c>
      <c r="M7303" s="178">
        <v>46065</v>
      </c>
      <c r="N7303" s="178"/>
      <c r="O7303" s="178"/>
      <c r="P7303" s="178" t="str">
        <f ca="1">IF(Proc[[#This Row],[DaysAgeing]]&gt;5,"yep","on track")</f>
        <v>yep</v>
      </c>
      <c r="Q7303" s="3">
        <f ca="1">IF(Proc[[#This Row],[DateClosed]]="",ABS(NETWORKDAYS(Proc[[#This Row],[DateOpened]],TODAY()))-1,ABS(NETWORKDAYS(Proc[[#This Row],[DateOpened]],Proc[[#This Row],[DateClosed]]))-1)</f>
        <v>15</v>
      </c>
      <c r="R7303" s="178" t="s">
        <v>489</v>
      </c>
      <c r="S7303" s="183"/>
    </row>
    <row r="7304" spans="1:19" hidden="1">
      <c r="A7304" s="184" t="s">
        <v>9887</v>
      </c>
      <c r="B7304" s="183" t="str">
        <f>IFERROR(VLOOKUP(Proc[[#This Row],[App]],Table2[],3,0),"open")</f>
        <v>ok</v>
      </c>
      <c r="C7304" s="184" t="s">
        <v>369</v>
      </c>
      <c r="D7304" t="s">
        <v>9672</v>
      </c>
      <c r="E7304" t="s">
        <v>9880</v>
      </c>
      <c r="F7304" s="183" t="s">
        <v>9880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9921</v>
      </c>
      <c r="M7304" s="178">
        <v>46065</v>
      </c>
      <c r="N7304" s="178"/>
      <c r="O7304" s="178"/>
      <c r="P7304" s="178" t="str">
        <f ca="1">IF(Proc[[#This Row],[DaysAgeing]]&gt;5,"yep","on track")</f>
        <v>yep</v>
      </c>
      <c r="Q7304" s="3">
        <f ca="1">IF(Proc[[#This Row],[DateClosed]]="",ABS(NETWORKDAYS(Proc[[#This Row],[DateOpened]],TODAY()))-1,ABS(NETWORKDAYS(Proc[[#This Row],[DateOpened]],Proc[[#This Row],[DateClosed]]))-1)</f>
        <v>15</v>
      </c>
      <c r="R7304" s="178" t="s">
        <v>489</v>
      </c>
      <c r="S7304" s="183"/>
    </row>
    <row r="7305" spans="1:19" hidden="1">
      <c r="A7305" s="184" t="s">
        <v>9887</v>
      </c>
      <c r="B7305" s="183" t="str">
        <f>IFERROR(VLOOKUP(Proc[[#This Row],[App]],Table2[],3,0),"open")</f>
        <v>ok</v>
      </c>
      <c r="C7305" s="184" t="s">
        <v>369</v>
      </c>
      <c r="D7305" t="s">
        <v>9673</v>
      </c>
      <c r="E7305" t="s">
        <v>9880</v>
      </c>
      <c r="F7305" s="183" t="s">
        <v>9880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9921</v>
      </c>
      <c r="M7305" s="178">
        <v>46065</v>
      </c>
      <c r="N7305" s="178"/>
      <c r="O7305" s="178"/>
      <c r="P7305" s="178" t="str">
        <f ca="1">IF(Proc[[#This Row],[DaysAgeing]]&gt;5,"yep","on track")</f>
        <v>yep</v>
      </c>
      <c r="Q7305" s="3">
        <f ca="1">IF(Proc[[#This Row],[DateClosed]]="",ABS(NETWORKDAYS(Proc[[#This Row],[DateOpened]],TODAY()))-1,ABS(NETWORKDAYS(Proc[[#This Row],[DateOpened]],Proc[[#This Row],[DateClosed]]))-1)</f>
        <v>15</v>
      </c>
      <c r="R7305" s="178" t="s">
        <v>489</v>
      </c>
      <c r="S7305" s="183"/>
    </row>
    <row r="7306" spans="1:19" hidden="1">
      <c r="A7306" s="184" t="s">
        <v>9887</v>
      </c>
      <c r="B7306" s="183" t="str">
        <f>IFERROR(VLOOKUP(Proc[[#This Row],[App]],Table2[],3,0),"open")</f>
        <v>ok</v>
      </c>
      <c r="C7306" s="184" t="s">
        <v>369</v>
      </c>
      <c r="D7306" t="s">
        <v>9674</v>
      </c>
      <c r="E7306" t="s">
        <v>9880</v>
      </c>
      <c r="F7306" s="183" t="s">
        <v>9880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9921</v>
      </c>
      <c r="M7306" s="178">
        <v>46065</v>
      </c>
      <c r="N7306" s="178"/>
      <c r="O7306" s="178"/>
      <c r="P7306" s="178" t="str">
        <f ca="1">IF(Proc[[#This Row],[DaysAgeing]]&gt;5,"yep","on track")</f>
        <v>yep</v>
      </c>
      <c r="Q7306" s="3">
        <f ca="1">IF(Proc[[#This Row],[DateClosed]]="",ABS(NETWORKDAYS(Proc[[#This Row],[DateOpened]],TODAY()))-1,ABS(NETWORKDAYS(Proc[[#This Row],[DateOpened]],Proc[[#This Row],[DateClosed]]))-1)</f>
        <v>15</v>
      </c>
      <c r="R7306" s="178" t="s">
        <v>489</v>
      </c>
      <c r="S7306" s="183"/>
    </row>
    <row r="7307" spans="1:19" hidden="1">
      <c r="A7307" s="184" t="s">
        <v>9887</v>
      </c>
      <c r="B7307" s="183" t="str">
        <f>IFERROR(VLOOKUP(Proc[[#This Row],[App]],Table2[],3,0),"open")</f>
        <v>ok</v>
      </c>
      <c r="C7307" s="184" t="s">
        <v>369</v>
      </c>
      <c r="D7307" t="s">
        <v>9675</v>
      </c>
      <c r="E7307" t="s">
        <v>9880</v>
      </c>
      <c r="F7307" s="183" t="s">
        <v>9880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9921</v>
      </c>
      <c r="M7307" s="178">
        <v>46065</v>
      </c>
      <c r="N7307" s="178"/>
      <c r="O7307" s="178"/>
      <c r="P7307" s="178" t="str">
        <f ca="1">IF(Proc[[#This Row],[DaysAgeing]]&gt;5,"yep","on track")</f>
        <v>yep</v>
      </c>
      <c r="Q7307" s="3">
        <f ca="1">IF(Proc[[#This Row],[DateClosed]]="",ABS(NETWORKDAYS(Proc[[#This Row],[DateOpened]],TODAY()))-1,ABS(NETWORKDAYS(Proc[[#This Row],[DateOpened]],Proc[[#This Row],[DateClosed]]))-1)</f>
        <v>15</v>
      </c>
      <c r="R7307" s="178" t="s">
        <v>489</v>
      </c>
      <c r="S7307" s="183"/>
    </row>
    <row r="7308" spans="1:19" hidden="1">
      <c r="A7308" s="184" t="s">
        <v>9887</v>
      </c>
      <c r="B7308" s="183" t="str">
        <f>IFERROR(VLOOKUP(Proc[[#This Row],[App]],Table2[],3,0),"open")</f>
        <v>ok</v>
      </c>
      <c r="C7308" s="185" t="s">
        <v>369</v>
      </c>
      <c r="D7308" t="s">
        <v>9676</v>
      </c>
      <c r="E7308" t="s">
        <v>9880</v>
      </c>
      <c r="F7308" s="186" t="s">
        <v>9880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1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9921</v>
      </c>
      <c r="M7308" s="178">
        <v>46065</v>
      </c>
      <c r="N7308" s="178"/>
      <c r="O7308" s="178"/>
      <c r="P7308" s="178" t="str">
        <f ca="1">IF(Proc[[#This Row],[DaysAgeing]]&gt;5,"yep","on track")</f>
        <v>yep</v>
      </c>
      <c r="Q7308" s="3">
        <f ca="1">IF(Proc[[#This Row],[DateClosed]]="",ABS(NETWORKDAYS(Proc[[#This Row],[DateOpened]],TODAY()))-1,ABS(NETWORKDAYS(Proc[[#This Row],[DateOpened]],Proc[[#This Row],[DateClosed]]))-1)</f>
        <v>15</v>
      </c>
      <c r="R7308" s="178" t="s">
        <v>489</v>
      </c>
      <c r="S7308" s="183"/>
    </row>
    <row r="7309" spans="1:19" hidden="1">
      <c r="A7309" s="184" t="s">
        <v>9887</v>
      </c>
      <c r="B7309" s="183" t="str">
        <f>IFERROR(VLOOKUP(Proc[[#This Row],[App]],Table2[],3,0),"open")</f>
        <v>ok</v>
      </c>
      <c r="C7309" s="184" t="s">
        <v>369</v>
      </c>
      <c r="D7309" t="s">
        <v>9677</v>
      </c>
      <c r="E7309" t="s">
        <v>9881</v>
      </c>
      <c r="F7309" s="183" t="s">
        <v>9881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9921</v>
      </c>
      <c r="M7309" s="178">
        <v>46065</v>
      </c>
      <c r="N7309" s="178"/>
      <c r="O7309" s="178"/>
      <c r="P7309" s="178" t="str">
        <f ca="1">IF(Proc[[#This Row],[DaysAgeing]]&gt;5,"yep","on track")</f>
        <v>yep</v>
      </c>
      <c r="Q7309" s="3">
        <f ca="1">IF(Proc[[#This Row],[DateClosed]]="",ABS(NETWORKDAYS(Proc[[#This Row],[DateOpened]],TODAY()))-1,ABS(NETWORKDAYS(Proc[[#This Row],[DateOpened]],Proc[[#This Row],[DateClosed]]))-1)</f>
        <v>15</v>
      </c>
      <c r="R7309" s="178" t="s">
        <v>489</v>
      </c>
      <c r="S7309" s="183"/>
    </row>
    <row r="7310" spans="1:19" hidden="1">
      <c r="A7310" s="184" t="s">
        <v>9887</v>
      </c>
      <c r="B7310" s="183" t="str">
        <f>IFERROR(VLOOKUP(Proc[[#This Row],[App]],Table2[],3,0),"open")</f>
        <v>ok</v>
      </c>
      <c r="C7310" s="184" t="s">
        <v>369</v>
      </c>
      <c r="D7310" t="s">
        <v>9678</v>
      </c>
      <c r="E7310" t="s">
        <v>9881</v>
      </c>
      <c r="F7310" s="183" t="s">
        <v>9881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9921</v>
      </c>
      <c r="M7310" s="178">
        <v>46065</v>
      </c>
      <c r="N7310" s="178"/>
      <c r="O7310" s="178"/>
      <c r="P7310" s="178" t="str">
        <f ca="1">IF(Proc[[#This Row],[DaysAgeing]]&gt;5,"yep","on track")</f>
        <v>yep</v>
      </c>
      <c r="Q7310" s="3">
        <f ca="1">IF(Proc[[#This Row],[DateClosed]]="",ABS(NETWORKDAYS(Proc[[#This Row],[DateOpened]],TODAY()))-1,ABS(NETWORKDAYS(Proc[[#This Row],[DateOpened]],Proc[[#This Row],[DateClosed]]))-1)</f>
        <v>15</v>
      </c>
      <c r="R7310" s="178" t="s">
        <v>489</v>
      </c>
      <c r="S7310" s="183"/>
    </row>
    <row r="7311" spans="1:19" hidden="1">
      <c r="A7311" s="184" t="s">
        <v>9887</v>
      </c>
      <c r="B7311" s="183" t="str">
        <f>IFERROR(VLOOKUP(Proc[[#This Row],[App]],Table2[],3,0),"open")</f>
        <v>ok</v>
      </c>
      <c r="C7311" s="184" t="s">
        <v>369</v>
      </c>
      <c r="D7311" t="s">
        <v>9679</v>
      </c>
      <c r="E7311" t="s">
        <v>9879</v>
      </c>
      <c r="F7311" s="183" t="s">
        <v>9879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9921</v>
      </c>
      <c r="M7311" s="178">
        <v>46065</v>
      </c>
      <c r="N7311" s="178"/>
      <c r="O7311" s="178"/>
      <c r="P7311" s="178" t="str">
        <f ca="1">IF(Proc[[#This Row],[DaysAgeing]]&gt;5,"yep","on track")</f>
        <v>yep</v>
      </c>
      <c r="Q7311" s="3">
        <f ca="1">IF(Proc[[#This Row],[DateClosed]]="",ABS(NETWORKDAYS(Proc[[#This Row],[DateOpened]],TODAY()))-1,ABS(NETWORKDAYS(Proc[[#This Row],[DateOpened]],Proc[[#This Row],[DateClosed]]))-1)</f>
        <v>15</v>
      </c>
      <c r="R7311" s="178" t="s">
        <v>489</v>
      </c>
      <c r="S7311" s="183"/>
    </row>
    <row r="7312" spans="1:19" hidden="1">
      <c r="A7312" s="184" t="s">
        <v>9887</v>
      </c>
      <c r="B7312" s="183" t="str">
        <f>IFERROR(VLOOKUP(Proc[[#This Row],[App]],Table2[],3,0),"open")</f>
        <v>ok</v>
      </c>
      <c r="C7312" s="184" t="s">
        <v>369</v>
      </c>
      <c r="D7312" t="s">
        <v>9680</v>
      </c>
      <c r="E7312" t="s">
        <v>9880</v>
      </c>
      <c r="F7312" s="183" t="s">
        <v>9880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9921</v>
      </c>
      <c r="M7312" s="178">
        <v>46065</v>
      </c>
      <c r="N7312" s="178"/>
      <c r="O7312" s="178"/>
      <c r="P7312" s="178" t="str">
        <f ca="1">IF(Proc[[#This Row],[DaysAgeing]]&gt;5,"yep","on track")</f>
        <v>yep</v>
      </c>
      <c r="Q7312" s="3">
        <f ca="1">IF(Proc[[#This Row],[DateClosed]]="",ABS(NETWORKDAYS(Proc[[#This Row],[DateOpened]],TODAY()))-1,ABS(NETWORKDAYS(Proc[[#This Row],[DateOpened]],Proc[[#This Row],[DateClosed]]))-1)</f>
        <v>15</v>
      </c>
      <c r="R7312" s="178" t="s">
        <v>489</v>
      </c>
      <c r="S7312" s="183"/>
    </row>
    <row r="7313" spans="1:19" hidden="1">
      <c r="A7313" s="184" t="s">
        <v>9887</v>
      </c>
      <c r="B7313" s="183" t="str">
        <f>IFERROR(VLOOKUP(Proc[[#This Row],[App]],Table2[],3,0),"open")</f>
        <v>ok</v>
      </c>
      <c r="C7313" s="184" t="s">
        <v>369</v>
      </c>
      <c r="D7313" t="s">
        <v>9681</v>
      </c>
      <c r="E7313" t="s">
        <v>9882</v>
      </c>
      <c r="F7313" s="183" t="s">
        <v>9882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9921</v>
      </c>
      <c r="M7313" s="178">
        <v>46065</v>
      </c>
      <c r="N7313" s="178"/>
      <c r="O7313" s="178"/>
      <c r="P7313" s="178" t="str">
        <f ca="1">IF(Proc[[#This Row],[DaysAgeing]]&gt;5,"yep","on track")</f>
        <v>yep</v>
      </c>
      <c r="Q7313" s="3">
        <f ca="1">IF(Proc[[#This Row],[DateClosed]]="",ABS(NETWORKDAYS(Proc[[#This Row],[DateOpened]],TODAY()))-1,ABS(NETWORKDAYS(Proc[[#This Row],[DateOpened]],Proc[[#This Row],[DateClosed]]))-1)</f>
        <v>15</v>
      </c>
      <c r="R7313" s="178" t="s">
        <v>489</v>
      </c>
      <c r="S7313" s="183"/>
    </row>
    <row r="7314" spans="1:19" hidden="1">
      <c r="A7314" s="184" t="s">
        <v>9887</v>
      </c>
      <c r="B7314" s="183" t="str">
        <f>IFERROR(VLOOKUP(Proc[[#This Row],[App]],Table2[],3,0),"open")</f>
        <v>ok</v>
      </c>
      <c r="C7314" s="184" t="s">
        <v>369</v>
      </c>
      <c r="D7314" t="s">
        <v>9682</v>
      </c>
      <c r="E7314" t="s">
        <v>9882</v>
      </c>
      <c r="F7314" s="183" t="s">
        <v>9882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9921</v>
      </c>
      <c r="M7314" s="178">
        <v>46065</v>
      </c>
      <c r="N7314" s="178"/>
      <c r="O7314" s="178"/>
      <c r="P7314" s="178" t="str">
        <f ca="1">IF(Proc[[#This Row],[DaysAgeing]]&gt;5,"yep","on track")</f>
        <v>yep</v>
      </c>
      <c r="Q7314" s="3">
        <f ca="1">IF(Proc[[#This Row],[DateClosed]]="",ABS(NETWORKDAYS(Proc[[#This Row],[DateOpened]],TODAY()))-1,ABS(NETWORKDAYS(Proc[[#This Row],[DateOpened]],Proc[[#This Row],[DateClosed]]))-1)</f>
        <v>15</v>
      </c>
      <c r="R7314" s="178" t="s">
        <v>489</v>
      </c>
      <c r="S7314" s="183"/>
    </row>
    <row r="7315" spans="1:19" hidden="1">
      <c r="A7315" s="184" t="s">
        <v>9887</v>
      </c>
      <c r="B7315" s="183" t="str">
        <f>IFERROR(VLOOKUP(Proc[[#This Row],[App]],Table2[],3,0),"open")</f>
        <v>ok</v>
      </c>
      <c r="C7315" s="184" t="s">
        <v>369</v>
      </c>
      <c r="D7315" t="s">
        <v>9683</v>
      </c>
      <c r="E7315" t="s">
        <v>9882</v>
      </c>
      <c r="F7315" s="183" t="s">
        <v>9882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9921</v>
      </c>
      <c r="M7315" s="178">
        <v>46065</v>
      </c>
      <c r="N7315" s="178"/>
      <c r="O7315" s="178"/>
      <c r="P7315" s="178" t="str">
        <f ca="1">IF(Proc[[#This Row],[DaysAgeing]]&gt;5,"yep","on track")</f>
        <v>yep</v>
      </c>
      <c r="Q7315" s="3">
        <f ca="1">IF(Proc[[#This Row],[DateClosed]]="",ABS(NETWORKDAYS(Proc[[#This Row],[DateOpened]],TODAY()))-1,ABS(NETWORKDAYS(Proc[[#This Row],[DateOpened]],Proc[[#This Row],[DateClosed]]))-1)</f>
        <v>15</v>
      </c>
      <c r="R7315" s="178" t="s">
        <v>489</v>
      </c>
      <c r="S7315" s="183"/>
    </row>
    <row r="7316" spans="1:19" hidden="1">
      <c r="A7316" s="184" t="s">
        <v>9887</v>
      </c>
      <c r="B7316" s="183" t="str">
        <f>IFERROR(VLOOKUP(Proc[[#This Row],[App]],Table2[],3,0),"open")</f>
        <v>ok</v>
      </c>
      <c r="C7316" s="184" t="s">
        <v>369</v>
      </c>
      <c r="D7316" t="s">
        <v>9684</v>
      </c>
      <c r="E7316" t="s">
        <v>9882</v>
      </c>
      <c r="F7316" s="183" t="s">
        <v>9882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9921</v>
      </c>
      <c r="M7316" s="178">
        <v>46065</v>
      </c>
      <c r="N7316" s="178"/>
      <c r="O7316" s="178"/>
      <c r="P7316" s="178" t="str">
        <f ca="1">IF(Proc[[#This Row],[DaysAgeing]]&gt;5,"yep","on track")</f>
        <v>yep</v>
      </c>
      <c r="Q7316" s="3">
        <f ca="1">IF(Proc[[#This Row],[DateClosed]]="",ABS(NETWORKDAYS(Proc[[#This Row],[DateOpened]],TODAY()))-1,ABS(NETWORKDAYS(Proc[[#This Row],[DateOpened]],Proc[[#This Row],[DateClosed]]))-1)</f>
        <v>15</v>
      </c>
      <c r="R7316" s="178" t="s">
        <v>489</v>
      </c>
      <c r="S7316" s="183"/>
    </row>
    <row r="7317" spans="1:19" hidden="1">
      <c r="A7317" s="184" t="s">
        <v>9887</v>
      </c>
      <c r="B7317" s="183" t="str">
        <f>IFERROR(VLOOKUP(Proc[[#This Row],[App]],Table2[],3,0),"open")</f>
        <v>ok</v>
      </c>
      <c r="C7317" s="184" t="s">
        <v>369</v>
      </c>
      <c r="D7317" t="s">
        <v>9685</v>
      </c>
      <c r="E7317" t="s">
        <v>9882</v>
      </c>
      <c r="F7317" s="183" t="s">
        <v>9882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9921</v>
      </c>
      <c r="M7317" s="178">
        <v>46065</v>
      </c>
      <c r="N7317" s="178"/>
      <c r="O7317" s="178"/>
      <c r="P7317" s="178" t="str">
        <f ca="1">IF(Proc[[#This Row],[DaysAgeing]]&gt;5,"yep","on track")</f>
        <v>yep</v>
      </c>
      <c r="Q7317" s="3">
        <f ca="1">IF(Proc[[#This Row],[DateClosed]]="",ABS(NETWORKDAYS(Proc[[#This Row],[DateOpened]],TODAY()))-1,ABS(NETWORKDAYS(Proc[[#This Row],[DateOpened]],Proc[[#This Row],[DateClosed]]))-1)</f>
        <v>15</v>
      </c>
      <c r="R7317" s="178" t="s">
        <v>489</v>
      </c>
      <c r="S7317" s="183"/>
    </row>
    <row r="7318" spans="1:19" hidden="1">
      <c r="A7318" s="184" t="s">
        <v>9887</v>
      </c>
      <c r="B7318" s="183" t="str">
        <f>IFERROR(VLOOKUP(Proc[[#This Row],[App]],Table2[],3,0),"open")</f>
        <v>ok</v>
      </c>
      <c r="C7318" s="184" t="s">
        <v>369</v>
      </c>
      <c r="D7318" t="s">
        <v>9686</v>
      </c>
      <c r="E7318" t="s">
        <v>9882</v>
      </c>
      <c r="F7318" s="183" t="s">
        <v>9882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9921</v>
      </c>
      <c r="M7318" s="178">
        <v>46065</v>
      </c>
      <c r="N7318" s="178"/>
      <c r="O7318" s="178"/>
      <c r="P7318" s="178" t="str">
        <f ca="1">IF(Proc[[#This Row],[DaysAgeing]]&gt;5,"yep","on track")</f>
        <v>yep</v>
      </c>
      <c r="Q7318" s="3">
        <f ca="1">IF(Proc[[#This Row],[DateClosed]]="",ABS(NETWORKDAYS(Proc[[#This Row],[DateOpened]],TODAY()))-1,ABS(NETWORKDAYS(Proc[[#This Row],[DateOpened]],Proc[[#This Row],[DateClosed]]))-1)</f>
        <v>15</v>
      </c>
      <c r="R7318" s="178" t="s">
        <v>489</v>
      </c>
      <c r="S7318" s="183"/>
    </row>
    <row r="7319" spans="1:19" hidden="1">
      <c r="A7319" s="184" t="s">
        <v>9887</v>
      </c>
      <c r="B7319" s="183" t="str">
        <f>IFERROR(VLOOKUP(Proc[[#This Row],[App]],Table2[],3,0),"open")</f>
        <v>ok</v>
      </c>
      <c r="C7319" s="184" t="s">
        <v>369</v>
      </c>
      <c r="D7319" t="s">
        <v>9687</v>
      </c>
      <c r="E7319" t="s">
        <v>9882</v>
      </c>
      <c r="F7319" s="183" t="s">
        <v>9882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9921</v>
      </c>
      <c r="M7319" s="178">
        <v>46065</v>
      </c>
      <c r="N7319" s="178"/>
      <c r="O7319" s="178"/>
      <c r="P7319" s="178" t="str">
        <f ca="1">IF(Proc[[#This Row],[DaysAgeing]]&gt;5,"yep","on track")</f>
        <v>yep</v>
      </c>
      <c r="Q7319" s="3">
        <f ca="1">IF(Proc[[#This Row],[DateClosed]]="",ABS(NETWORKDAYS(Proc[[#This Row],[DateOpened]],TODAY()))-1,ABS(NETWORKDAYS(Proc[[#This Row],[DateOpened]],Proc[[#This Row],[DateClosed]]))-1)</f>
        <v>15</v>
      </c>
      <c r="R7319" s="178" t="s">
        <v>489</v>
      </c>
      <c r="S7319" s="183"/>
    </row>
    <row r="7320" spans="1:19" hidden="1">
      <c r="A7320" s="184" t="s">
        <v>9887</v>
      </c>
      <c r="B7320" s="183" t="str">
        <f>IFERROR(VLOOKUP(Proc[[#This Row],[App]],Table2[],3,0),"open")</f>
        <v>ok</v>
      </c>
      <c r="C7320" s="184" t="s">
        <v>369</v>
      </c>
      <c r="D7320" t="s">
        <v>9688</v>
      </c>
      <c r="E7320" t="s">
        <v>9882</v>
      </c>
      <c r="F7320" s="183" t="s">
        <v>9882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9921</v>
      </c>
      <c r="M7320" s="178">
        <v>46065</v>
      </c>
      <c r="N7320" s="178"/>
      <c r="O7320" s="178"/>
      <c r="P7320" s="178" t="str">
        <f ca="1">IF(Proc[[#This Row],[DaysAgeing]]&gt;5,"yep","on track")</f>
        <v>yep</v>
      </c>
      <c r="Q7320" s="3">
        <f ca="1">IF(Proc[[#This Row],[DateClosed]]="",ABS(NETWORKDAYS(Proc[[#This Row],[DateOpened]],TODAY()))-1,ABS(NETWORKDAYS(Proc[[#This Row],[DateOpened]],Proc[[#This Row],[DateClosed]]))-1)</f>
        <v>15</v>
      </c>
      <c r="R7320" s="178" t="s">
        <v>489</v>
      </c>
      <c r="S7320" s="183"/>
    </row>
    <row r="7321" spans="1:19" hidden="1">
      <c r="A7321" s="184" t="s">
        <v>9887</v>
      </c>
      <c r="B7321" s="183" t="str">
        <f>IFERROR(VLOOKUP(Proc[[#This Row],[App]],Table2[],3,0),"open")</f>
        <v>ok</v>
      </c>
      <c r="C7321" s="184" t="s">
        <v>369</v>
      </c>
      <c r="D7321" t="s">
        <v>9689</v>
      </c>
      <c r="E7321" t="s">
        <v>9882</v>
      </c>
      <c r="F7321" s="183" t="s">
        <v>9882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9921</v>
      </c>
      <c r="M7321" s="178">
        <v>46065</v>
      </c>
      <c r="N7321" s="178"/>
      <c r="O7321" s="178"/>
      <c r="P7321" s="178" t="str">
        <f ca="1">IF(Proc[[#This Row],[DaysAgeing]]&gt;5,"yep","on track")</f>
        <v>yep</v>
      </c>
      <c r="Q7321" s="3">
        <f ca="1">IF(Proc[[#This Row],[DateClosed]]="",ABS(NETWORKDAYS(Proc[[#This Row],[DateOpened]],TODAY()))-1,ABS(NETWORKDAYS(Proc[[#This Row],[DateOpened]],Proc[[#This Row],[DateClosed]]))-1)</f>
        <v>15</v>
      </c>
      <c r="R7321" s="178" t="s">
        <v>489</v>
      </c>
      <c r="S7321" s="183"/>
    </row>
    <row r="7322" spans="1:19" hidden="1">
      <c r="A7322" s="184" t="s">
        <v>9887</v>
      </c>
      <c r="B7322" s="183" t="str">
        <f>IFERROR(VLOOKUP(Proc[[#This Row],[App]],Table2[],3,0),"open")</f>
        <v>ok</v>
      </c>
      <c r="C7322" s="184" t="s">
        <v>369</v>
      </c>
      <c r="D7322" t="s">
        <v>9690</v>
      </c>
      <c r="E7322" t="s">
        <v>9882</v>
      </c>
      <c r="F7322" s="183" t="s">
        <v>9882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9921</v>
      </c>
      <c r="M7322" s="178">
        <v>46065</v>
      </c>
      <c r="N7322" s="178"/>
      <c r="O7322" s="178"/>
      <c r="P7322" s="178" t="str">
        <f ca="1">IF(Proc[[#This Row],[DaysAgeing]]&gt;5,"yep","on track")</f>
        <v>yep</v>
      </c>
      <c r="Q7322" s="3">
        <f ca="1">IF(Proc[[#This Row],[DateClosed]]="",ABS(NETWORKDAYS(Proc[[#This Row],[DateOpened]],TODAY()))-1,ABS(NETWORKDAYS(Proc[[#This Row],[DateOpened]],Proc[[#This Row],[DateClosed]]))-1)</f>
        <v>15</v>
      </c>
      <c r="R7322" s="178" t="s">
        <v>489</v>
      </c>
      <c r="S7322" s="183"/>
    </row>
    <row r="7323" spans="1:19" hidden="1">
      <c r="A7323" s="184" t="s">
        <v>9887</v>
      </c>
      <c r="B7323" s="183" t="str">
        <f>IFERROR(VLOOKUP(Proc[[#This Row],[App]],Table2[],3,0),"open")</f>
        <v>ok</v>
      </c>
      <c r="C7323" s="184" t="s">
        <v>369</v>
      </c>
      <c r="D7323" t="s">
        <v>9691</v>
      </c>
      <c r="E7323" t="s">
        <v>9882</v>
      </c>
      <c r="F7323" s="183" t="s">
        <v>9882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9921</v>
      </c>
      <c r="M7323" s="178">
        <v>46065</v>
      </c>
      <c r="N7323" s="178"/>
      <c r="O7323" s="178"/>
      <c r="P7323" s="178" t="str">
        <f ca="1">IF(Proc[[#This Row],[DaysAgeing]]&gt;5,"yep","on track")</f>
        <v>yep</v>
      </c>
      <c r="Q7323" s="3">
        <f ca="1">IF(Proc[[#This Row],[DateClosed]]="",ABS(NETWORKDAYS(Proc[[#This Row],[DateOpened]],TODAY()))-1,ABS(NETWORKDAYS(Proc[[#This Row],[DateOpened]],Proc[[#This Row],[DateClosed]]))-1)</f>
        <v>15</v>
      </c>
      <c r="R7323" s="178" t="s">
        <v>489</v>
      </c>
      <c r="S7323" s="183"/>
    </row>
    <row r="7324" spans="1:19" hidden="1">
      <c r="A7324" s="184" t="s">
        <v>9887</v>
      </c>
      <c r="B7324" s="183" t="str">
        <f>IFERROR(VLOOKUP(Proc[[#This Row],[App]],Table2[],3,0),"open")</f>
        <v>ok</v>
      </c>
      <c r="C7324" s="184" t="s">
        <v>369</v>
      </c>
      <c r="D7324" t="s">
        <v>9692</v>
      </c>
      <c r="E7324" t="s">
        <v>9882</v>
      </c>
      <c r="F7324" s="183" t="s">
        <v>9882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9921</v>
      </c>
      <c r="M7324" s="178">
        <v>46065</v>
      </c>
      <c r="N7324" s="178"/>
      <c r="O7324" s="178"/>
      <c r="P7324" s="178" t="str">
        <f ca="1">IF(Proc[[#This Row],[DaysAgeing]]&gt;5,"yep","on track")</f>
        <v>yep</v>
      </c>
      <c r="Q7324" s="3">
        <f ca="1">IF(Proc[[#This Row],[DateClosed]]="",ABS(NETWORKDAYS(Proc[[#This Row],[DateOpened]],TODAY()))-1,ABS(NETWORKDAYS(Proc[[#This Row],[DateOpened]],Proc[[#This Row],[DateClosed]]))-1)</f>
        <v>15</v>
      </c>
      <c r="R7324" s="178" t="s">
        <v>489</v>
      </c>
      <c r="S7324" s="183"/>
    </row>
    <row r="7325" spans="1:19" hidden="1">
      <c r="A7325" s="184" t="s">
        <v>9887</v>
      </c>
      <c r="B7325" s="183" t="str">
        <f>IFERROR(VLOOKUP(Proc[[#This Row],[App]],Table2[],3,0),"open")</f>
        <v>ok</v>
      </c>
      <c r="C7325" s="184" t="s">
        <v>369</v>
      </c>
      <c r="D7325" t="s">
        <v>9693</v>
      </c>
      <c r="E7325" t="s">
        <v>9882</v>
      </c>
      <c r="F7325" s="183" t="s">
        <v>9882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9921</v>
      </c>
      <c r="M7325" s="178">
        <v>46065</v>
      </c>
      <c r="N7325" s="178"/>
      <c r="O7325" s="178"/>
      <c r="P7325" s="178" t="str">
        <f ca="1">IF(Proc[[#This Row],[DaysAgeing]]&gt;5,"yep","on track")</f>
        <v>yep</v>
      </c>
      <c r="Q7325" s="3">
        <f ca="1">IF(Proc[[#This Row],[DateClosed]]="",ABS(NETWORKDAYS(Proc[[#This Row],[DateOpened]],TODAY()))-1,ABS(NETWORKDAYS(Proc[[#This Row],[DateOpened]],Proc[[#This Row],[DateClosed]]))-1)</f>
        <v>15</v>
      </c>
      <c r="R7325" s="178" t="s">
        <v>489</v>
      </c>
      <c r="S7325" s="183"/>
    </row>
    <row r="7326" spans="1:19" hidden="1">
      <c r="A7326" s="184" t="s">
        <v>9887</v>
      </c>
      <c r="B7326" s="183" t="str">
        <f>IFERROR(VLOOKUP(Proc[[#This Row],[App]],Table2[],3,0),"open")</f>
        <v>ok</v>
      </c>
      <c r="C7326" s="184" t="s">
        <v>369</v>
      </c>
      <c r="D7326" t="s">
        <v>9694</v>
      </c>
      <c r="E7326" t="s">
        <v>9882</v>
      </c>
      <c r="F7326" s="183" t="s">
        <v>9882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9921</v>
      </c>
      <c r="M7326" s="178">
        <v>46065</v>
      </c>
      <c r="N7326" s="178"/>
      <c r="O7326" s="178"/>
      <c r="P7326" s="178" t="str">
        <f ca="1">IF(Proc[[#This Row],[DaysAgeing]]&gt;5,"yep","on track")</f>
        <v>yep</v>
      </c>
      <c r="Q7326" s="3">
        <f ca="1">IF(Proc[[#This Row],[DateClosed]]="",ABS(NETWORKDAYS(Proc[[#This Row],[DateOpened]],TODAY()))-1,ABS(NETWORKDAYS(Proc[[#This Row],[DateOpened]],Proc[[#This Row],[DateClosed]]))-1)</f>
        <v>15</v>
      </c>
      <c r="R7326" s="178" t="s">
        <v>489</v>
      </c>
      <c r="S7326" s="183"/>
    </row>
    <row r="7327" spans="1:19" hidden="1">
      <c r="A7327" s="184" t="s">
        <v>9887</v>
      </c>
      <c r="B7327" s="183" t="str">
        <f>IFERROR(VLOOKUP(Proc[[#This Row],[App]],Table2[],3,0),"open")</f>
        <v>ok</v>
      </c>
      <c r="C7327" s="184" t="s">
        <v>369</v>
      </c>
      <c r="D7327" t="s">
        <v>9695</v>
      </c>
      <c r="E7327" t="s">
        <v>9882</v>
      </c>
      <c r="F7327" s="183" t="s">
        <v>9882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9921</v>
      </c>
      <c r="M7327" s="178">
        <v>46065</v>
      </c>
      <c r="N7327" s="178"/>
      <c r="O7327" s="178"/>
      <c r="P7327" s="178" t="str">
        <f ca="1">IF(Proc[[#This Row],[DaysAgeing]]&gt;5,"yep","on track")</f>
        <v>yep</v>
      </c>
      <c r="Q7327" s="3">
        <f ca="1">IF(Proc[[#This Row],[DateClosed]]="",ABS(NETWORKDAYS(Proc[[#This Row],[DateOpened]],TODAY()))-1,ABS(NETWORKDAYS(Proc[[#This Row],[DateOpened]],Proc[[#This Row],[DateClosed]]))-1)</f>
        <v>15</v>
      </c>
      <c r="R7327" s="178" t="s">
        <v>489</v>
      </c>
      <c r="S7327" s="183"/>
    </row>
    <row r="7328" spans="1:19" hidden="1">
      <c r="A7328" s="184" t="s">
        <v>9887</v>
      </c>
      <c r="B7328" s="183" t="str">
        <f>IFERROR(VLOOKUP(Proc[[#This Row],[App]],Table2[],3,0),"open")</f>
        <v>ok</v>
      </c>
      <c r="C7328" s="184" t="s">
        <v>369</v>
      </c>
      <c r="D7328" t="s">
        <v>9696</v>
      </c>
      <c r="E7328" t="s">
        <v>9882</v>
      </c>
      <c r="F7328" s="183" t="s">
        <v>9882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9921</v>
      </c>
      <c r="M7328" s="178">
        <v>46065</v>
      </c>
      <c r="N7328" s="178"/>
      <c r="O7328" s="178"/>
      <c r="P7328" s="178" t="str">
        <f ca="1">IF(Proc[[#This Row],[DaysAgeing]]&gt;5,"yep","on track")</f>
        <v>yep</v>
      </c>
      <c r="Q7328" s="3">
        <f ca="1">IF(Proc[[#This Row],[DateClosed]]="",ABS(NETWORKDAYS(Proc[[#This Row],[DateOpened]],TODAY()))-1,ABS(NETWORKDAYS(Proc[[#This Row],[DateOpened]],Proc[[#This Row],[DateClosed]]))-1)</f>
        <v>15</v>
      </c>
      <c r="R7328" s="178" t="s">
        <v>489</v>
      </c>
      <c r="S7328" s="183"/>
    </row>
    <row r="7329" spans="1:19" hidden="1">
      <c r="A7329" s="184" t="s">
        <v>9887</v>
      </c>
      <c r="B7329" s="183" t="str">
        <f>IFERROR(VLOOKUP(Proc[[#This Row],[App]],Table2[],3,0),"open")</f>
        <v>ok</v>
      </c>
      <c r="C7329" s="185" t="s">
        <v>369</v>
      </c>
      <c r="D7329" t="s">
        <v>9697</v>
      </c>
      <c r="E7329" t="s">
        <v>9882</v>
      </c>
      <c r="F7329" s="186" t="s">
        <v>9882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1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9921</v>
      </c>
      <c r="M7329" s="178">
        <v>46065</v>
      </c>
      <c r="N7329" s="178"/>
      <c r="O7329" s="178"/>
      <c r="P7329" s="178" t="str">
        <f ca="1">IF(Proc[[#This Row],[DaysAgeing]]&gt;5,"yep","on track")</f>
        <v>yep</v>
      </c>
      <c r="Q7329" s="3">
        <f ca="1">IF(Proc[[#This Row],[DateClosed]]="",ABS(NETWORKDAYS(Proc[[#This Row],[DateOpened]],TODAY()))-1,ABS(NETWORKDAYS(Proc[[#This Row],[DateOpened]],Proc[[#This Row],[DateClosed]]))-1)</f>
        <v>15</v>
      </c>
      <c r="R7329" s="178" t="s">
        <v>489</v>
      </c>
      <c r="S7329" s="183"/>
    </row>
    <row r="7330" spans="1:19" hidden="1">
      <c r="A7330" s="184" t="s">
        <v>9887</v>
      </c>
      <c r="B7330" s="183" t="str">
        <f>IFERROR(VLOOKUP(Proc[[#This Row],[App]],Table2[],3,0),"open")</f>
        <v>ok</v>
      </c>
      <c r="C7330" s="184" t="s">
        <v>369</v>
      </c>
      <c r="D7330" t="s">
        <v>9698</v>
      </c>
      <c r="E7330" t="s">
        <v>9882</v>
      </c>
      <c r="F7330" s="183" t="s">
        <v>9882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9921</v>
      </c>
      <c r="M7330" s="178">
        <v>46065</v>
      </c>
      <c r="N7330" s="178"/>
      <c r="O7330" s="178"/>
      <c r="P7330" s="178" t="str">
        <f ca="1">IF(Proc[[#This Row],[DaysAgeing]]&gt;5,"yep","on track")</f>
        <v>yep</v>
      </c>
      <c r="Q7330" s="3">
        <f ca="1">IF(Proc[[#This Row],[DateClosed]]="",ABS(NETWORKDAYS(Proc[[#This Row],[DateOpened]],TODAY()))-1,ABS(NETWORKDAYS(Proc[[#This Row],[DateOpened]],Proc[[#This Row],[DateClosed]]))-1)</f>
        <v>15</v>
      </c>
      <c r="R7330" s="178" t="s">
        <v>489</v>
      </c>
      <c r="S7330" s="183"/>
    </row>
    <row r="7331" spans="1:19" hidden="1">
      <c r="A7331" s="184" t="s">
        <v>9887</v>
      </c>
      <c r="B7331" s="183" t="str">
        <f>IFERROR(VLOOKUP(Proc[[#This Row],[App]],Table2[],3,0),"open")</f>
        <v>ok</v>
      </c>
      <c r="C7331" s="184" t="s">
        <v>369</v>
      </c>
      <c r="D7331" t="s">
        <v>9699</v>
      </c>
      <c r="E7331" t="s">
        <v>9882</v>
      </c>
      <c r="F7331" s="183" t="s">
        <v>9882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9921</v>
      </c>
      <c r="M7331" s="178">
        <v>46065</v>
      </c>
      <c r="N7331" s="178"/>
      <c r="O7331" s="178"/>
      <c r="P7331" s="178" t="str">
        <f ca="1">IF(Proc[[#This Row],[DaysAgeing]]&gt;5,"yep","on track")</f>
        <v>yep</v>
      </c>
      <c r="Q7331" s="3">
        <f ca="1">IF(Proc[[#This Row],[DateClosed]]="",ABS(NETWORKDAYS(Proc[[#This Row],[DateOpened]],TODAY()))-1,ABS(NETWORKDAYS(Proc[[#This Row],[DateOpened]],Proc[[#This Row],[DateClosed]]))-1)</f>
        <v>15</v>
      </c>
      <c r="R7331" s="178" t="s">
        <v>489</v>
      </c>
      <c r="S7331" s="183"/>
    </row>
    <row r="7332" spans="1:19" hidden="1">
      <c r="A7332" s="184" t="s">
        <v>9887</v>
      </c>
      <c r="B7332" s="183" t="str">
        <f>IFERROR(VLOOKUP(Proc[[#This Row],[App]],Table2[],3,0),"open")</f>
        <v>ok</v>
      </c>
      <c r="C7332" s="184" t="s">
        <v>369</v>
      </c>
      <c r="D7332" t="s">
        <v>9700</v>
      </c>
      <c r="E7332" t="s">
        <v>9882</v>
      </c>
      <c r="F7332" s="183" t="s">
        <v>9882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9921</v>
      </c>
      <c r="M7332" s="178">
        <v>46065</v>
      </c>
      <c r="N7332" s="178"/>
      <c r="O7332" s="178"/>
      <c r="P7332" s="178" t="str">
        <f ca="1">IF(Proc[[#This Row],[DaysAgeing]]&gt;5,"yep","on track")</f>
        <v>yep</v>
      </c>
      <c r="Q7332" s="3">
        <f ca="1">IF(Proc[[#This Row],[DateClosed]]="",ABS(NETWORKDAYS(Proc[[#This Row],[DateOpened]],TODAY()))-1,ABS(NETWORKDAYS(Proc[[#This Row],[DateOpened]],Proc[[#This Row],[DateClosed]]))-1)</f>
        <v>15</v>
      </c>
      <c r="R7332" s="178" t="s">
        <v>489</v>
      </c>
      <c r="S7332" s="183"/>
    </row>
    <row r="7333" spans="1:19" hidden="1">
      <c r="A7333" s="184" t="s">
        <v>9887</v>
      </c>
      <c r="B7333" s="183" t="str">
        <f>IFERROR(VLOOKUP(Proc[[#This Row],[App]],Table2[],3,0),"open")</f>
        <v>ok</v>
      </c>
      <c r="C7333" s="184" t="s">
        <v>369</v>
      </c>
      <c r="D7333" t="s">
        <v>9701</v>
      </c>
      <c r="E7333" t="s">
        <v>9882</v>
      </c>
      <c r="F7333" s="183" t="s">
        <v>9882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9921</v>
      </c>
      <c r="M7333" s="178">
        <v>46065</v>
      </c>
      <c r="N7333" s="178"/>
      <c r="O7333" s="178"/>
      <c r="P7333" s="178" t="str">
        <f ca="1">IF(Proc[[#This Row],[DaysAgeing]]&gt;5,"yep","on track")</f>
        <v>yep</v>
      </c>
      <c r="Q7333" s="3">
        <f ca="1">IF(Proc[[#This Row],[DateClosed]]="",ABS(NETWORKDAYS(Proc[[#This Row],[DateOpened]],TODAY()))-1,ABS(NETWORKDAYS(Proc[[#This Row],[DateOpened]],Proc[[#This Row],[DateClosed]]))-1)</f>
        <v>15</v>
      </c>
      <c r="R7333" s="178" t="s">
        <v>489</v>
      </c>
      <c r="S7333" s="183"/>
    </row>
    <row r="7334" spans="1:19" hidden="1">
      <c r="A7334" s="184" t="s">
        <v>9887</v>
      </c>
      <c r="B7334" s="183" t="str">
        <f>IFERROR(VLOOKUP(Proc[[#This Row],[App]],Table2[],3,0),"open")</f>
        <v>ok</v>
      </c>
      <c r="C7334" s="185" t="s">
        <v>369</v>
      </c>
      <c r="D7334" t="s">
        <v>9702</v>
      </c>
      <c r="E7334" t="s">
        <v>9882</v>
      </c>
      <c r="F7334" s="186" t="s">
        <v>9882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1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9921</v>
      </c>
      <c r="M7334" s="178">
        <v>46065</v>
      </c>
      <c r="N7334" s="178"/>
      <c r="O7334" s="178"/>
      <c r="P7334" s="178" t="str">
        <f ca="1">IF(Proc[[#This Row],[DaysAgeing]]&gt;5,"yep","on track")</f>
        <v>yep</v>
      </c>
      <c r="Q7334" s="3">
        <f ca="1">IF(Proc[[#This Row],[DateClosed]]="",ABS(NETWORKDAYS(Proc[[#This Row],[DateOpened]],TODAY()))-1,ABS(NETWORKDAYS(Proc[[#This Row],[DateOpened]],Proc[[#This Row],[DateClosed]]))-1)</f>
        <v>15</v>
      </c>
      <c r="R7334" s="178" t="s">
        <v>489</v>
      </c>
      <c r="S7334" s="183"/>
    </row>
    <row r="7335" spans="1:19" hidden="1">
      <c r="A7335" s="184" t="s">
        <v>9887</v>
      </c>
      <c r="B7335" s="183" t="str">
        <f>IFERROR(VLOOKUP(Proc[[#This Row],[App]],Table2[],3,0),"open")</f>
        <v>ok</v>
      </c>
      <c r="C7335" s="184" t="s">
        <v>369</v>
      </c>
      <c r="D7335" t="s">
        <v>9703</v>
      </c>
      <c r="E7335" t="s">
        <v>9882</v>
      </c>
      <c r="F7335" s="183" t="s">
        <v>9882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9921</v>
      </c>
      <c r="M7335" s="178">
        <v>46065</v>
      </c>
      <c r="N7335" s="178"/>
      <c r="O7335" s="178"/>
      <c r="P7335" s="178" t="str">
        <f ca="1">IF(Proc[[#This Row],[DaysAgeing]]&gt;5,"yep","on track")</f>
        <v>yep</v>
      </c>
      <c r="Q7335" s="3">
        <f ca="1">IF(Proc[[#This Row],[DateClosed]]="",ABS(NETWORKDAYS(Proc[[#This Row],[DateOpened]],TODAY()))-1,ABS(NETWORKDAYS(Proc[[#This Row],[DateOpened]],Proc[[#This Row],[DateClosed]]))-1)</f>
        <v>15</v>
      </c>
      <c r="R7335" s="178" t="s">
        <v>489</v>
      </c>
      <c r="S7335" s="183"/>
    </row>
    <row r="7336" spans="1:19" hidden="1">
      <c r="A7336" s="184" t="s">
        <v>9887</v>
      </c>
      <c r="B7336" s="183" t="str">
        <f>IFERROR(VLOOKUP(Proc[[#This Row],[App]],Table2[],3,0),"open")</f>
        <v>ok</v>
      </c>
      <c r="C7336" s="184" t="s">
        <v>369</v>
      </c>
      <c r="D7336" t="s">
        <v>9704</v>
      </c>
      <c r="E7336" t="s">
        <v>9882</v>
      </c>
      <c r="F7336" s="183" t="s">
        <v>9882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9921</v>
      </c>
      <c r="M7336" s="178">
        <v>46065</v>
      </c>
      <c r="N7336" s="178"/>
      <c r="O7336" s="178"/>
      <c r="P7336" s="178" t="str">
        <f ca="1">IF(Proc[[#This Row],[DaysAgeing]]&gt;5,"yep","on track")</f>
        <v>yep</v>
      </c>
      <c r="Q7336" s="3">
        <f ca="1">IF(Proc[[#This Row],[DateClosed]]="",ABS(NETWORKDAYS(Proc[[#This Row],[DateOpened]],TODAY()))-1,ABS(NETWORKDAYS(Proc[[#This Row],[DateOpened]],Proc[[#This Row],[DateClosed]]))-1)</f>
        <v>15</v>
      </c>
      <c r="R7336" s="178" t="s">
        <v>489</v>
      </c>
      <c r="S7336" s="183"/>
    </row>
    <row r="7337" spans="1:19" hidden="1">
      <c r="A7337" s="184" t="s">
        <v>9887</v>
      </c>
      <c r="B7337" s="183" t="str">
        <f>IFERROR(VLOOKUP(Proc[[#This Row],[App]],Table2[],3,0),"open")</f>
        <v>ok</v>
      </c>
      <c r="C7337" s="184" t="s">
        <v>369</v>
      </c>
      <c r="D7337" t="s">
        <v>9705</v>
      </c>
      <c r="E7337" t="s">
        <v>9882</v>
      </c>
      <c r="F7337" s="183" t="s">
        <v>9882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9921</v>
      </c>
      <c r="M7337" s="178">
        <v>46065</v>
      </c>
      <c r="N7337" s="178"/>
      <c r="O7337" s="178"/>
      <c r="P7337" s="178" t="str">
        <f ca="1">IF(Proc[[#This Row],[DaysAgeing]]&gt;5,"yep","on track")</f>
        <v>yep</v>
      </c>
      <c r="Q7337" s="3">
        <f ca="1">IF(Proc[[#This Row],[DateClosed]]="",ABS(NETWORKDAYS(Proc[[#This Row],[DateOpened]],TODAY()))-1,ABS(NETWORKDAYS(Proc[[#This Row],[DateOpened]],Proc[[#This Row],[DateClosed]]))-1)</f>
        <v>15</v>
      </c>
      <c r="R7337" s="178" t="s">
        <v>489</v>
      </c>
      <c r="S7337" s="183"/>
    </row>
    <row r="7338" spans="1:19" hidden="1">
      <c r="A7338" s="184" t="s">
        <v>9887</v>
      </c>
      <c r="B7338" s="183" t="str">
        <f>IFERROR(VLOOKUP(Proc[[#This Row],[App]],Table2[],3,0),"open")</f>
        <v>ok</v>
      </c>
      <c r="C7338" s="184" t="s">
        <v>369</v>
      </c>
      <c r="D7338" t="s">
        <v>9706</v>
      </c>
      <c r="E7338" t="s">
        <v>9882</v>
      </c>
      <c r="F7338" s="183" t="s">
        <v>9882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9921</v>
      </c>
      <c r="M7338" s="178">
        <v>46065</v>
      </c>
      <c r="N7338" s="178"/>
      <c r="O7338" s="178"/>
      <c r="P7338" s="178" t="str">
        <f ca="1">IF(Proc[[#This Row],[DaysAgeing]]&gt;5,"yep","on track")</f>
        <v>yep</v>
      </c>
      <c r="Q7338" s="3">
        <f ca="1">IF(Proc[[#This Row],[DateClosed]]="",ABS(NETWORKDAYS(Proc[[#This Row],[DateOpened]],TODAY()))-1,ABS(NETWORKDAYS(Proc[[#This Row],[DateOpened]],Proc[[#This Row],[DateClosed]]))-1)</f>
        <v>15</v>
      </c>
      <c r="R7338" s="178" t="s">
        <v>489</v>
      </c>
      <c r="S7338" s="183"/>
    </row>
    <row r="7339" spans="1:19" hidden="1">
      <c r="A7339" s="184" t="s">
        <v>9887</v>
      </c>
      <c r="B7339" s="183" t="str">
        <f>IFERROR(VLOOKUP(Proc[[#This Row],[App]],Table2[],3,0),"open")</f>
        <v>ok</v>
      </c>
      <c r="C7339" s="184" t="s">
        <v>369</v>
      </c>
      <c r="D7339" t="s">
        <v>9707</v>
      </c>
      <c r="E7339" t="s">
        <v>9882</v>
      </c>
      <c r="F7339" s="183" t="s">
        <v>9882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9921</v>
      </c>
      <c r="M7339" s="178">
        <v>46065</v>
      </c>
      <c r="N7339" s="178"/>
      <c r="O7339" s="178"/>
      <c r="P7339" s="178" t="str">
        <f ca="1">IF(Proc[[#This Row],[DaysAgeing]]&gt;5,"yep","on track")</f>
        <v>yep</v>
      </c>
      <c r="Q7339" s="3">
        <f ca="1">IF(Proc[[#This Row],[DateClosed]]="",ABS(NETWORKDAYS(Proc[[#This Row],[DateOpened]],TODAY()))-1,ABS(NETWORKDAYS(Proc[[#This Row],[DateOpened]],Proc[[#This Row],[DateClosed]]))-1)</f>
        <v>15</v>
      </c>
      <c r="R7339" s="178" t="s">
        <v>489</v>
      </c>
      <c r="S7339" s="183"/>
    </row>
    <row r="7340" spans="1:19" hidden="1">
      <c r="A7340" s="184" t="s">
        <v>9887</v>
      </c>
      <c r="B7340" s="183" t="str">
        <f>IFERROR(VLOOKUP(Proc[[#This Row],[App]],Table2[],3,0),"open")</f>
        <v>ok</v>
      </c>
      <c r="C7340" s="184" t="s">
        <v>692</v>
      </c>
      <c r="D7340" t="s">
        <v>9708</v>
      </c>
      <c r="E7340" t="s">
        <v>9882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9921</v>
      </c>
      <c r="M7340" s="178">
        <v>46065</v>
      </c>
      <c r="N7340" s="178"/>
      <c r="O7340" s="178"/>
      <c r="P7340" s="178" t="str">
        <f ca="1">IF(Proc[[#This Row],[DaysAgeing]]&gt;5,"yep","on track")</f>
        <v>yep</v>
      </c>
      <c r="Q7340" s="3">
        <f ca="1">IF(Proc[[#This Row],[DateClosed]]="",ABS(NETWORKDAYS(Proc[[#This Row],[DateOpened]],TODAY()))-1,ABS(NETWORKDAYS(Proc[[#This Row],[DateOpened]],Proc[[#This Row],[DateClosed]]))-1)</f>
        <v>15</v>
      </c>
      <c r="R7340" s="178" t="s">
        <v>489</v>
      </c>
      <c r="S7340" s="183"/>
    </row>
    <row r="7341" spans="1:19" hidden="1">
      <c r="A7341" s="184" t="s">
        <v>9887</v>
      </c>
      <c r="B7341" s="183" t="str">
        <f>IFERROR(VLOOKUP(Proc[[#This Row],[App]],Table2[],3,0),"open")</f>
        <v>ok</v>
      </c>
      <c r="C7341" s="184" t="s">
        <v>369</v>
      </c>
      <c r="D7341" t="s">
        <v>9709</v>
      </c>
      <c r="E7341" t="s">
        <v>9882</v>
      </c>
      <c r="F7341" s="183" t="s">
        <v>9882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9921</v>
      </c>
      <c r="M7341" s="178">
        <v>46065</v>
      </c>
      <c r="N7341" s="178"/>
      <c r="O7341" s="178"/>
      <c r="P7341" s="178" t="str">
        <f ca="1">IF(Proc[[#This Row],[DaysAgeing]]&gt;5,"yep","on track")</f>
        <v>yep</v>
      </c>
      <c r="Q7341" s="3">
        <f ca="1">IF(Proc[[#This Row],[DateClosed]]="",ABS(NETWORKDAYS(Proc[[#This Row],[DateOpened]],TODAY()))-1,ABS(NETWORKDAYS(Proc[[#This Row],[DateOpened]],Proc[[#This Row],[DateClosed]]))-1)</f>
        <v>15</v>
      </c>
      <c r="R7341" s="178" t="s">
        <v>489</v>
      </c>
      <c r="S7341" s="183"/>
    </row>
    <row r="7342" spans="1:19" hidden="1">
      <c r="A7342" s="184" t="s">
        <v>9887</v>
      </c>
      <c r="B7342" s="183" t="str">
        <f>IFERROR(VLOOKUP(Proc[[#This Row],[App]],Table2[],3,0),"open")</f>
        <v>ok</v>
      </c>
      <c r="C7342" s="184" t="s">
        <v>369</v>
      </c>
      <c r="D7342" t="s">
        <v>9710</v>
      </c>
      <c r="E7342" t="s">
        <v>9882</v>
      </c>
      <c r="F7342" s="183" t="s">
        <v>9882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9921</v>
      </c>
      <c r="M7342" s="178">
        <v>46065</v>
      </c>
      <c r="N7342" s="178"/>
      <c r="O7342" s="178"/>
      <c r="P7342" s="178" t="str">
        <f ca="1">IF(Proc[[#This Row],[DaysAgeing]]&gt;5,"yep","on track")</f>
        <v>yep</v>
      </c>
      <c r="Q7342" s="3">
        <f ca="1">IF(Proc[[#This Row],[DateClosed]]="",ABS(NETWORKDAYS(Proc[[#This Row],[DateOpened]],TODAY()))-1,ABS(NETWORKDAYS(Proc[[#This Row],[DateOpened]],Proc[[#This Row],[DateClosed]]))-1)</f>
        <v>15</v>
      </c>
      <c r="R7342" s="178" t="s">
        <v>489</v>
      </c>
      <c r="S7342" s="183"/>
    </row>
    <row r="7343" spans="1:19" hidden="1">
      <c r="A7343" s="184" t="s">
        <v>9887</v>
      </c>
      <c r="B7343" s="183" t="str">
        <f>IFERROR(VLOOKUP(Proc[[#This Row],[App]],Table2[],3,0),"open")</f>
        <v>ok</v>
      </c>
      <c r="C7343" s="184" t="s">
        <v>692</v>
      </c>
      <c r="D7343" t="s">
        <v>9711</v>
      </c>
      <c r="E7343" t="s">
        <v>9882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9921</v>
      </c>
      <c r="M7343" s="178">
        <v>46065</v>
      </c>
      <c r="N7343" s="178"/>
      <c r="O7343" s="178"/>
      <c r="P7343" s="178" t="str">
        <f ca="1">IF(Proc[[#This Row],[DaysAgeing]]&gt;5,"yep","on track")</f>
        <v>yep</v>
      </c>
      <c r="Q7343" s="3">
        <f ca="1">IF(Proc[[#This Row],[DateClosed]]="",ABS(NETWORKDAYS(Proc[[#This Row],[DateOpened]],TODAY()))-1,ABS(NETWORKDAYS(Proc[[#This Row],[DateOpened]],Proc[[#This Row],[DateClosed]]))-1)</f>
        <v>15</v>
      </c>
      <c r="R7343" s="178" t="s">
        <v>489</v>
      </c>
      <c r="S7343" s="183"/>
    </row>
    <row r="7344" spans="1:19" hidden="1">
      <c r="A7344" s="184" t="s">
        <v>9887</v>
      </c>
      <c r="B7344" s="183" t="str">
        <f>IFERROR(VLOOKUP(Proc[[#This Row],[App]],Table2[],3,0),"open")</f>
        <v>ok</v>
      </c>
      <c r="C7344" s="184" t="s">
        <v>692</v>
      </c>
      <c r="D7344" t="s">
        <v>9712</v>
      </c>
      <c r="E7344" t="s">
        <v>9882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9921</v>
      </c>
      <c r="M7344" s="178">
        <v>46065</v>
      </c>
      <c r="N7344" s="178"/>
      <c r="O7344" s="178"/>
      <c r="P7344" s="178" t="str">
        <f ca="1">IF(Proc[[#This Row],[DaysAgeing]]&gt;5,"yep","on track")</f>
        <v>yep</v>
      </c>
      <c r="Q7344" s="3">
        <f ca="1">IF(Proc[[#This Row],[DateClosed]]="",ABS(NETWORKDAYS(Proc[[#This Row],[DateOpened]],TODAY()))-1,ABS(NETWORKDAYS(Proc[[#This Row],[DateOpened]],Proc[[#This Row],[DateClosed]]))-1)</f>
        <v>15</v>
      </c>
      <c r="R7344" s="178" t="s">
        <v>489</v>
      </c>
      <c r="S7344" s="183"/>
    </row>
    <row r="7345" spans="1:19" hidden="1">
      <c r="A7345" s="184" t="s">
        <v>9887</v>
      </c>
      <c r="B7345" s="183" t="str">
        <f>IFERROR(VLOOKUP(Proc[[#This Row],[App]],Table2[],3,0),"open")</f>
        <v>ok</v>
      </c>
      <c r="C7345" s="184" t="s">
        <v>369</v>
      </c>
      <c r="D7345" t="s">
        <v>9713</v>
      </c>
      <c r="E7345" t="s">
        <v>9882</v>
      </c>
      <c r="F7345" s="183" t="s">
        <v>9882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9921</v>
      </c>
      <c r="M7345" s="178">
        <v>46065</v>
      </c>
      <c r="N7345" s="178"/>
      <c r="O7345" s="178"/>
      <c r="P7345" s="178" t="str">
        <f ca="1">IF(Proc[[#This Row],[DaysAgeing]]&gt;5,"yep","on track")</f>
        <v>yep</v>
      </c>
      <c r="Q7345" s="3">
        <f ca="1">IF(Proc[[#This Row],[DateClosed]]="",ABS(NETWORKDAYS(Proc[[#This Row],[DateOpened]],TODAY()))-1,ABS(NETWORKDAYS(Proc[[#This Row],[DateOpened]],Proc[[#This Row],[DateClosed]]))-1)</f>
        <v>15</v>
      </c>
      <c r="R7345" s="178" t="s">
        <v>489</v>
      </c>
      <c r="S7345" s="183"/>
    </row>
    <row r="7346" spans="1:19" hidden="1">
      <c r="A7346" s="184" t="s">
        <v>9887</v>
      </c>
      <c r="B7346" s="183" t="str">
        <f>IFERROR(VLOOKUP(Proc[[#This Row],[App]],Table2[],3,0),"open")</f>
        <v>ok</v>
      </c>
      <c r="C7346" s="184" t="s">
        <v>369</v>
      </c>
      <c r="D7346" t="s">
        <v>9714</v>
      </c>
      <c r="E7346" t="s">
        <v>9882</v>
      </c>
      <c r="F7346" s="183" t="s">
        <v>9882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9921</v>
      </c>
      <c r="M7346" s="178">
        <v>46065</v>
      </c>
      <c r="N7346" s="178"/>
      <c r="O7346" s="178"/>
      <c r="P7346" s="178" t="str">
        <f ca="1">IF(Proc[[#This Row],[DaysAgeing]]&gt;5,"yep","on track")</f>
        <v>yep</v>
      </c>
      <c r="Q7346" s="3">
        <f ca="1">IF(Proc[[#This Row],[DateClosed]]="",ABS(NETWORKDAYS(Proc[[#This Row],[DateOpened]],TODAY()))-1,ABS(NETWORKDAYS(Proc[[#This Row],[DateOpened]],Proc[[#This Row],[DateClosed]]))-1)</f>
        <v>15</v>
      </c>
      <c r="R7346" s="178" t="s">
        <v>489</v>
      </c>
      <c r="S7346" s="183"/>
    </row>
    <row r="7347" spans="1:19" hidden="1">
      <c r="A7347" s="184" t="s">
        <v>9887</v>
      </c>
      <c r="B7347" s="183" t="str">
        <f>IFERROR(VLOOKUP(Proc[[#This Row],[App]],Table2[],3,0),"open")</f>
        <v>ok</v>
      </c>
      <c r="C7347" s="185" t="s">
        <v>369</v>
      </c>
      <c r="D7347" t="s">
        <v>9715</v>
      </c>
      <c r="E7347" t="s">
        <v>9883</v>
      </c>
      <c r="F7347" s="186" t="s">
        <v>9883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1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9921</v>
      </c>
      <c r="M7347" s="178">
        <v>46065</v>
      </c>
      <c r="N7347" s="178"/>
      <c r="O7347" s="178"/>
      <c r="P7347" s="178" t="str">
        <f ca="1">IF(Proc[[#This Row],[DaysAgeing]]&gt;5,"yep","on track")</f>
        <v>yep</v>
      </c>
      <c r="Q7347" s="3">
        <f ca="1">IF(Proc[[#This Row],[DateClosed]]="",ABS(NETWORKDAYS(Proc[[#This Row],[DateOpened]],TODAY()))-1,ABS(NETWORKDAYS(Proc[[#This Row],[DateOpened]],Proc[[#This Row],[DateClosed]]))-1)</f>
        <v>15</v>
      </c>
      <c r="R7347" s="178" t="s">
        <v>489</v>
      </c>
      <c r="S7347" s="183"/>
    </row>
    <row r="7348" spans="1:19" hidden="1">
      <c r="A7348" s="184" t="s">
        <v>9887</v>
      </c>
      <c r="B7348" s="183" t="str">
        <f>IFERROR(VLOOKUP(Proc[[#This Row],[App]],Table2[],3,0),"open")</f>
        <v>ok</v>
      </c>
      <c r="C7348" s="184" t="s">
        <v>369</v>
      </c>
      <c r="D7348" t="s">
        <v>9716</v>
      </c>
      <c r="E7348" t="s">
        <v>9883</v>
      </c>
      <c r="F7348" s="183" t="s">
        <v>9883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9921</v>
      </c>
      <c r="M7348" s="178">
        <v>46065</v>
      </c>
      <c r="N7348" s="178"/>
      <c r="O7348" s="178"/>
      <c r="P7348" s="178" t="str">
        <f ca="1">IF(Proc[[#This Row],[DaysAgeing]]&gt;5,"yep","on track")</f>
        <v>yep</v>
      </c>
      <c r="Q7348" s="3">
        <f ca="1">IF(Proc[[#This Row],[DateClosed]]="",ABS(NETWORKDAYS(Proc[[#This Row],[DateOpened]],TODAY()))-1,ABS(NETWORKDAYS(Proc[[#This Row],[DateOpened]],Proc[[#This Row],[DateClosed]]))-1)</f>
        <v>15</v>
      </c>
      <c r="R7348" s="178" t="s">
        <v>489</v>
      </c>
      <c r="S7348" s="183"/>
    </row>
    <row r="7349" spans="1:19" hidden="1">
      <c r="A7349" s="184" t="s">
        <v>9887</v>
      </c>
      <c r="B7349" s="183" t="str">
        <f>IFERROR(VLOOKUP(Proc[[#This Row],[App]],Table2[],3,0),"open")</f>
        <v>ok</v>
      </c>
      <c r="C7349" s="184" t="s">
        <v>369</v>
      </c>
      <c r="D7349" t="s">
        <v>9717</v>
      </c>
      <c r="E7349" t="s">
        <v>9883</v>
      </c>
      <c r="F7349" s="183" t="s">
        <v>9883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9921</v>
      </c>
      <c r="M7349" s="178">
        <v>46065</v>
      </c>
      <c r="N7349" s="178"/>
      <c r="O7349" s="178"/>
      <c r="P7349" s="178" t="str">
        <f ca="1">IF(Proc[[#This Row],[DaysAgeing]]&gt;5,"yep","on track")</f>
        <v>yep</v>
      </c>
      <c r="Q7349" s="3">
        <f ca="1">IF(Proc[[#This Row],[DateClosed]]="",ABS(NETWORKDAYS(Proc[[#This Row],[DateOpened]],TODAY()))-1,ABS(NETWORKDAYS(Proc[[#This Row],[DateOpened]],Proc[[#This Row],[DateClosed]]))-1)</f>
        <v>15</v>
      </c>
      <c r="R7349" s="178" t="s">
        <v>489</v>
      </c>
      <c r="S7349" s="183"/>
    </row>
    <row r="7350" spans="1:19" hidden="1">
      <c r="A7350" s="184" t="s">
        <v>9887</v>
      </c>
      <c r="B7350" s="183" t="str">
        <f>IFERROR(VLOOKUP(Proc[[#This Row],[App]],Table2[],3,0),"open")</f>
        <v>ok</v>
      </c>
      <c r="C7350" s="184" t="s">
        <v>369</v>
      </c>
      <c r="D7350" t="s">
        <v>9718</v>
      </c>
      <c r="E7350" t="s">
        <v>9883</v>
      </c>
      <c r="F7350" s="183" t="s">
        <v>9883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9921</v>
      </c>
      <c r="M7350" s="178">
        <v>46065</v>
      </c>
      <c r="N7350" s="178"/>
      <c r="O7350" s="178"/>
      <c r="P7350" s="178" t="str">
        <f ca="1">IF(Proc[[#This Row],[DaysAgeing]]&gt;5,"yep","on track")</f>
        <v>yep</v>
      </c>
      <c r="Q7350" s="3">
        <f ca="1">IF(Proc[[#This Row],[DateClosed]]="",ABS(NETWORKDAYS(Proc[[#This Row],[DateOpened]],TODAY()))-1,ABS(NETWORKDAYS(Proc[[#This Row],[DateOpened]],Proc[[#This Row],[DateClosed]]))-1)</f>
        <v>15</v>
      </c>
      <c r="R7350" s="178" t="s">
        <v>489</v>
      </c>
      <c r="S7350" s="183"/>
    </row>
    <row r="7351" spans="1:19" hidden="1">
      <c r="A7351" s="184" t="s">
        <v>9887</v>
      </c>
      <c r="B7351" s="183" t="str">
        <f>IFERROR(VLOOKUP(Proc[[#This Row],[App]],Table2[],3,0),"open")</f>
        <v>ok</v>
      </c>
      <c r="C7351" s="184" t="s">
        <v>369</v>
      </c>
      <c r="D7351" t="s">
        <v>9719</v>
      </c>
      <c r="E7351" t="s">
        <v>9883</v>
      </c>
      <c r="F7351" s="183" t="s">
        <v>9883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9921</v>
      </c>
      <c r="M7351" s="178">
        <v>46065</v>
      </c>
      <c r="N7351" s="178"/>
      <c r="O7351" s="178"/>
      <c r="P7351" s="178" t="str">
        <f ca="1">IF(Proc[[#This Row],[DaysAgeing]]&gt;5,"yep","on track")</f>
        <v>yep</v>
      </c>
      <c r="Q7351" s="3">
        <f ca="1">IF(Proc[[#This Row],[DateClosed]]="",ABS(NETWORKDAYS(Proc[[#This Row],[DateOpened]],TODAY()))-1,ABS(NETWORKDAYS(Proc[[#This Row],[DateOpened]],Proc[[#This Row],[DateClosed]]))-1)</f>
        <v>15</v>
      </c>
      <c r="R7351" s="178" t="s">
        <v>489</v>
      </c>
      <c r="S7351" s="183"/>
    </row>
    <row r="7352" spans="1:19" hidden="1">
      <c r="A7352" s="184" t="s">
        <v>9887</v>
      </c>
      <c r="B7352" s="183" t="str">
        <f>IFERROR(VLOOKUP(Proc[[#This Row],[App]],Table2[],3,0),"open")</f>
        <v>ok</v>
      </c>
      <c r="C7352" s="184" t="s">
        <v>369</v>
      </c>
      <c r="D7352" t="s">
        <v>9720</v>
      </c>
      <c r="E7352" t="s">
        <v>9884</v>
      </c>
      <c r="F7352" s="183" t="s">
        <v>9884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9921</v>
      </c>
      <c r="M7352" s="178">
        <v>46065</v>
      </c>
      <c r="N7352" s="178"/>
      <c r="O7352" s="178"/>
      <c r="P7352" s="178" t="str">
        <f ca="1">IF(Proc[[#This Row],[DaysAgeing]]&gt;5,"yep","on track")</f>
        <v>yep</v>
      </c>
      <c r="Q7352" s="3">
        <f ca="1">IF(Proc[[#This Row],[DateClosed]]="",ABS(NETWORKDAYS(Proc[[#This Row],[DateOpened]],TODAY()))-1,ABS(NETWORKDAYS(Proc[[#This Row],[DateOpened]],Proc[[#This Row],[DateClosed]]))-1)</f>
        <v>15</v>
      </c>
      <c r="R7352" s="178" t="s">
        <v>489</v>
      </c>
      <c r="S7352" s="183"/>
    </row>
    <row r="7353" spans="1:19" hidden="1">
      <c r="A7353" s="184" t="s">
        <v>9887</v>
      </c>
      <c r="B7353" s="183" t="str">
        <f>IFERROR(VLOOKUP(Proc[[#This Row],[App]],Table2[],3,0),"open")</f>
        <v>ok</v>
      </c>
      <c r="C7353" s="184" t="s">
        <v>369</v>
      </c>
      <c r="D7353" t="s">
        <v>9721</v>
      </c>
      <c r="E7353" t="s">
        <v>9884</v>
      </c>
      <c r="F7353" s="183" t="s">
        <v>9884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9921</v>
      </c>
      <c r="M7353" s="178">
        <v>46065</v>
      </c>
      <c r="N7353" s="178"/>
      <c r="O7353" s="178"/>
      <c r="P7353" s="178" t="str">
        <f ca="1">IF(Proc[[#This Row],[DaysAgeing]]&gt;5,"yep","on track")</f>
        <v>yep</v>
      </c>
      <c r="Q7353" s="3">
        <f ca="1">IF(Proc[[#This Row],[DateClosed]]="",ABS(NETWORKDAYS(Proc[[#This Row],[DateOpened]],TODAY()))-1,ABS(NETWORKDAYS(Proc[[#This Row],[DateOpened]],Proc[[#This Row],[DateClosed]]))-1)</f>
        <v>15</v>
      </c>
      <c r="R7353" s="178" t="s">
        <v>489</v>
      </c>
      <c r="S7353" s="183"/>
    </row>
    <row r="7354" spans="1:19" hidden="1">
      <c r="A7354" s="184" t="s">
        <v>9887</v>
      </c>
      <c r="B7354" s="183" t="str">
        <f>IFERROR(VLOOKUP(Proc[[#This Row],[App]],Table2[],3,0),"open")</f>
        <v>ok</v>
      </c>
      <c r="C7354" s="184" t="s">
        <v>369</v>
      </c>
      <c r="D7354" t="s">
        <v>9722</v>
      </c>
      <c r="E7354" t="s">
        <v>9884</v>
      </c>
      <c r="F7354" s="183" t="s">
        <v>9884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9921</v>
      </c>
      <c r="M7354" s="178">
        <v>46065</v>
      </c>
      <c r="N7354" s="178"/>
      <c r="O7354" s="178"/>
      <c r="P7354" s="178" t="str">
        <f ca="1">IF(Proc[[#This Row],[DaysAgeing]]&gt;5,"yep","on track")</f>
        <v>yep</v>
      </c>
      <c r="Q7354" s="3">
        <f ca="1">IF(Proc[[#This Row],[DateClosed]]="",ABS(NETWORKDAYS(Proc[[#This Row],[DateOpened]],TODAY()))-1,ABS(NETWORKDAYS(Proc[[#This Row],[DateOpened]],Proc[[#This Row],[DateClosed]]))-1)</f>
        <v>15</v>
      </c>
      <c r="R7354" s="178" t="s">
        <v>489</v>
      </c>
      <c r="S7354" s="183"/>
    </row>
    <row r="7355" spans="1:19" hidden="1">
      <c r="A7355" s="184" t="s">
        <v>9887</v>
      </c>
      <c r="B7355" s="183" t="str">
        <f>IFERROR(VLOOKUP(Proc[[#This Row],[App]],Table2[],3,0),"open")</f>
        <v>ok</v>
      </c>
      <c r="C7355" s="184" t="s">
        <v>369</v>
      </c>
      <c r="D7355" t="s">
        <v>9723</v>
      </c>
      <c r="E7355" t="s">
        <v>9884</v>
      </c>
      <c r="F7355" s="183" t="s">
        <v>9884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9921</v>
      </c>
      <c r="M7355" s="178">
        <v>46065</v>
      </c>
      <c r="N7355" s="178"/>
      <c r="O7355" s="178"/>
      <c r="P7355" s="178" t="str">
        <f ca="1">IF(Proc[[#This Row],[DaysAgeing]]&gt;5,"yep","on track")</f>
        <v>yep</v>
      </c>
      <c r="Q7355" s="3">
        <f ca="1">IF(Proc[[#This Row],[DateClosed]]="",ABS(NETWORKDAYS(Proc[[#This Row],[DateOpened]],TODAY()))-1,ABS(NETWORKDAYS(Proc[[#This Row],[DateOpened]],Proc[[#This Row],[DateClosed]]))-1)</f>
        <v>15</v>
      </c>
      <c r="R7355" s="178" t="s">
        <v>489</v>
      </c>
      <c r="S7355" s="183"/>
    </row>
    <row r="7356" spans="1:19" hidden="1">
      <c r="A7356" s="184" t="s">
        <v>9887</v>
      </c>
      <c r="B7356" s="183" t="str">
        <f>IFERROR(VLOOKUP(Proc[[#This Row],[App]],Table2[],3,0),"open")</f>
        <v>ok</v>
      </c>
      <c r="C7356" s="184" t="s">
        <v>369</v>
      </c>
      <c r="D7356" t="s">
        <v>9724</v>
      </c>
      <c r="E7356" t="s">
        <v>9883</v>
      </c>
      <c r="F7356" s="183" t="s">
        <v>9883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9921</v>
      </c>
      <c r="M7356" s="178">
        <v>46065</v>
      </c>
      <c r="N7356" s="178"/>
      <c r="O7356" s="178"/>
      <c r="P7356" s="178" t="str">
        <f ca="1">IF(Proc[[#This Row],[DaysAgeing]]&gt;5,"yep","on track")</f>
        <v>yep</v>
      </c>
      <c r="Q7356" s="3">
        <f ca="1">IF(Proc[[#This Row],[DateClosed]]="",ABS(NETWORKDAYS(Proc[[#This Row],[DateOpened]],TODAY()))-1,ABS(NETWORKDAYS(Proc[[#This Row],[DateOpened]],Proc[[#This Row],[DateClosed]]))-1)</f>
        <v>15</v>
      </c>
      <c r="R7356" s="178" t="s">
        <v>489</v>
      </c>
      <c r="S7356" s="183"/>
    </row>
    <row r="7357" spans="1:19" hidden="1">
      <c r="A7357" s="184" t="s">
        <v>9887</v>
      </c>
      <c r="B7357" s="183" t="str">
        <f>IFERROR(VLOOKUP(Proc[[#This Row],[App]],Table2[],3,0),"open")</f>
        <v>ok</v>
      </c>
      <c r="C7357" s="184" t="s">
        <v>369</v>
      </c>
      <c r="D7357" t="s">
        <v>9725</v>
      </c>
      <c r="E7357" t="s">
        <v>9883</v>
      </c>
      <c r="F7357" s="183" t="s">
        <v>9883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9921</v>
      </c>
      <c r="M7357" s="178">
        <v>46065</v>
      </c>
      <c r="N7357" s="178"/>
      <c r="O7357" s="178"/>
      <c r="P7357" s="178" t="str">
        <f ca="1">IF(Proc[[#This Row],[DaysAgeing]]&gt;5,"yep","on track")</f>
        <v>yep</v>
      </c>
      <c r="Q7357" s="3">
        <f ca="1">IF(Proc[[#This Row],[DateClosed]]="",ABS(NETWORKDAYS(Proc[[#This Row],[DateOpened]],TODAY()))-1,ABS(NETWORKDAYS(Proc[[#This Row],[DateOpened]],Proc[[#This Row],[DateClosed]]))-1)</f>
        <v>15</v>
      </c>
      <c r="R7357" s="178" t="s">
        <v>489</v>
      </c>
      <c r="S7357" s="183"/>
    </row>
    <row r="7358" spans="1:19" hidden="1">
      <c r="A7358" s="184" t="s">
        <v>9887</v>
      </c>
      <c r="B7358" s="183" t="str">
        <f>IFERROR(VLOOKUP(Proc[[#This Row],[App]],Table2[],3,0),"open")</f>
        <v>ok</v>
      </c>
      <c r="C7358" s="184" t="s">
        <v>369</v>
      </c>
      <c r="D7358" t="s">
        <v>9726</v>
      </c>
      <c r="E7358" t="s">
        <v>9884</v>
      </c>
      <c r="F7358" s="183" t="s">
        <v>9884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9921</v>
      </c>
      <c r="M7358" s="178">
        <v>46065</v>
      </c>
      <c r="N7358" s="178"/>
      <c r="O7358" s="178"/>
      <c r="P7358" s="178" t="str">
        <f ca="1">IF(Proc[[#This Row],[DaysAgeing]]&gt;5,"yep","on track")</f>
        <v>yep</v>
      </c>
      <c r="Q7358" s="3">
        <f ca="1">IF(Proc[[#This Row],[DateClosed]]="",ABS(NETWORKDAYS(Proc[[#This Row],[DateOpened]],TODAY()))-1,ABS(NETWORKDAYS(Proc[[#This Row],[DateOpened]],Proc[[#This Row],[DateClosed]]))-1)</f>
        <v>15</v>
      </c>
      <c r="R7358" s="178" t="s">
        <v>489</v>
      </c>
      <c r="S7358" s="183"/>
    </row>
    <row r="7359" spans="1:19" hidden="1">
      <c r="A7359" s="184" t="s">
        <v>9887</v>
      </c>
      <c r="B7359" s="183" t="str">
        <f>IFERROR(VLOOKUP(Proc[[#This Row],[App]],Table2[],3,0),"open")</f>
        <v>ok</v>
      </c>
      <c r="C7359" s="184" t="s">
        <v>369</v>
      </c>
      <c r="D7359" t="s">
        <v>9727</v>
      </c>
      <c r="E7359" t="s">
        <v>9884</v>
      </c>
      <c r="F7359" s="183" t="s">
        <v>9884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9921</v>
      </c>
      <c r="M7359" s="178">
        <v>46065</v>
      </c>
      <c r="N7359" s="178"/>
      <c r="O7359" s="178"/>
      <c r="P7359" s="178" t="str">
        <f ca="1">IF(Proc[[#This Row],[DaysAgeing]]&gt;5,"yep","on track")</f>
        <v>yep</v>
      </c>
      <c r="Q7359" s="3">
        <f ca="1">IF(Proc[[#This Row],[DateClosed]]="",ABS(NETWORKDAYS(Proc[[#This Row],[DateOpened]],TODAY()))-1,ABS(NETWORKDAYS(Proc[[#This Row],[DateOpened]],Proc[[#This Row],[DateClosed]]))-1)</f>
        <v>15</v>
      </c>
      <c r="R7359" s="178" t="s">
        <v>489</v>
      </c>
      <c r="S7359" s="183"/>
    </row>
    <row r="7360" spans="1:19" hidden="1">
      <c r="A7360" s="184" t="s">
        <v>9887</v>
      </c>
      <c r="B7360" s="183" t="str">
        <f>IFERROR(VLOOKUP(Proc[[#This Row],[App]],Table2[],3,0),"open")</f>
        <v>ok</v>
      </c>
      <c r="C7360" s="185" t="s">
        <v>369</v>
      </c>
      <c r="D7360" t="s">
        <v>9728</v>
      </c>
      <c r="E7360" t="s">
        <v>9883</v>
      </c>
      <c r="F7360" s="186" t="s">
        <v>9883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1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9921</v>
      </c>
      <c r="M7360" s="178">
        <v>46065</v>
      </c>
      <c r="N7360" s="178"/>
      <c r="O7360" s="178"/>
      <c r="P7360" s="178" t="str">
        <f ca="1">IF(Proc[[#This Row],[DaysAgeing]]&gt;5,"yep","on track")</f>
        <v>yep</v>
      </c>
      <c r="Q7360" s="3">
        <f ca="1">IF(Proc[[#This Row],[DateClosed]]="",ABS(NETWORKDAYS(Proc[[#This Row],[DateOpened]],TODAY()))-1,ABS(NETWORKDAYS(Proc[[#This Row],[DateOpened]],Proc[[#This Row],[DateClosed]]))-1)</f>
        <v>15</v>
      </c>
      <c r="R7360" s="178" t="s">
        <v>489</v>
      </c>
      <c r="S7360" s="183"/>
    </row>
    <row r="7361" spans="1:19" hidden="1">
      <c r="A7361" s="184" t="s">
        <v>9887</v>
      </c>
      <c r="B7361" s="183" t="str">
        <f>IFERROR(VLOOKUP(Proc[[#This Row],[App]],Table2[],3,0),"open")</f>
        <v>ok</v>
      </c>
      <c r="C7361" s="185" t="s">
        <v>369</v>
      </c>
      <c r="D7361" t="s">
        <v>9729</v>
      </c>
      <c r="E7361" t="s">
        <v>9884</v>
      </c>
      <c r="F7361" s="186" t="s">
        <v>9884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1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9921</v>
      </c>
      <c r="M7361" s="178">
        <v>46065</v>
      </c>
      <c r="N7361" s="178"/>
      <c r="O7361" s="178"/>
      <c r="P7361" s="178" t="str">
        <f ca="1">IF(Proc[[#This Row],[DaysAgeing]]&gt;5,"yep","on track")</f>
        <v>yep</v>
      </c>
      <c r="Q7361" s="3">
        <f ca="1">IF(Proc[[#This Row],[DateClosed]]="",ABS(NETWORKDAYS(Proc[[#This Row],[DateOpened]],TODAY()))-1,ABS(NETWORKDAYS(Proc[[#This Row],[DateOpened]],Proc[[#This Row],[DateClosed]]))-1)</f>
        <v>15</v>
      </c>
      <c r="R7361" s="178" t="s">
        <v>489</v>
      </c>
      <c r="S7361" s="183"/>
    </row>
    <row r="7362" spans="1:19" hidden="1">
      <c r="A7362" s="184" t="s">
        <v>9887</v>
      </c>
      <c r="B7362" s="183" t="str">
        <f>IFERROR(VLOOKUP(Proc[[#This Row],[App]],Table2[],3,0),"open")</f>
        <v>ok</v>
      </c>
      <c r="C7362" s="184" t="s">
        <v>369</v>
      </c>
      <c r="D7362" t="s">
        <v>9730</v>
      </c>
      <c r="E7362" t="s">
        <v>9884</v>
      </c>
      <c r="F7362" s="183" t="s">
        <v>9884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9921</v>
      </c>
      <c r="M7362" s="178">
        <v>46065</v>
      </c>
      <c r="N7362" s="178"/>
      <c r="O7362" s="178"/>
      <c r="P7362" s="178" t="str">
        <f ca="1">IF(Proc[[#This Row],[DaysAgeing]]&gt;5,"yep","on track")</f>
        <v>yep</v>
      </c>
      <c r="Q7362" s="3">
        <f ca="1">IF(Proc[[#This Row],[DateClosed]]="",ABS(NETWORKDAYS(Proc[[#This Row],[DateOpened]],TODAY()))-1,ABS(NETWORKDAYS(Proc[[#This Row],[DateOpened]],Proc[[#This Row],[DateClosed]]))-1)</f>
        <v>15</v>
      </c>
      <c r="R7362" s="178" t="s">
        <v>489</v>
      </c>
      <c r="S7362" s="183"/>
    </row>
    <row r="7363" spans="1:19" hidden="1">
      <c r="A7363" s="184" t="s">
        <v>9887</v>
      </c>
      <c r="B7363" s="183" t="str">
        <f>IFERROR(VLOOKUP(Proc[[#This Row],[App]],Table2[],3,0),"open")</f>
        <v>ok</v>
      </c>
      <c r="C7363" s="184" t="s">
        <v>369</v>
      </c>
      <c r="D7363" t="s">
        <v>9731</v>
      </c>
      <c r="E7363" t="s">
        <v>9884</v>
      </c>
      <c r="F7363" s="183" t="s">
        <v>9884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9921</v>
      </c>
      <c r="M7363" s="178">
        <v>46065</v>
      </c>
      <c r="N7363" s="178"/>
      <c r="O7363" s="178"/>
      <c r="P7363" s="178" t="str">
        <f ca="1">IF(Proc[[#This Row],[DaysAgeing]]&gt;5,"yep","on track")</f>
        <v>yep</v>
      </c>
      <c r="Q7363" s="3">
        <f ca="1">IF(Proc[[#This Row],[DateClosed]]="",ABS(NETWORKDAYS(Proc[[#This Row],[DateOpened]],TODAY()))-1,ABS(NETWORKDAYS(Proc[[#This Row],[DateOpened]],Proc[[#This Row],[DateClosed]]))-1)</f>
        <v>15</v>
      </c>
      <c r="R7363" s="178" t="s">
        <v>489</v>
      </c>
      <c r="S7363" s="183"/>
    </row>
    <row r="7364" spans="1:19" hidden="1">
      <c r="A7364" s="184" t="s">
        <v>9887</v>
      </c>
      <c r="B7364" s="183" t="str">
        <f>IFERROR(VLOOKUP(Proc[[#This Row],[App]],Table2[],3,0),"open")</f>
        <v>ok</v>
      </c>
      <c r="C7364" s="184" t="s">
        <v>369</v>
      </c>
      <c r="D7364" t="s">
        <v>9732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9921</v>
      </c>
      <c r="M7364" s="178">
        <v>46065</v>
      </c>
      <c r="N7364" s="178"/>
      <c r="O7364" s="178"/>
      <c r="P7364" s="178" t="str">
        <f ca="1">IF(Proc[[#This Row],[DaysAgeing]]&gt;5,"yep","on track")</f>
        <v>yep</v>
      </c>
      <c r="Q7364" s="3">
        <f ca="1">IF(Proc[[#This Row],[DateClosed]]="",ABS(NETWORKDAYS(Proc[[#This Row],[DateOpened]],TODAY()))-1,ABS(NETWORKDAYS(Proc[[#This Row],[DateOpened]],Proc[[#This Row],[DateClosed]]))-1)</f>
        <v>15</v>
      </c>
      <c r="R7364" s="178" t="s">
        <v>489</v>
      </c>
      <c r="S7364" s="183"/>
    </row>
    <row r="7365" spans="1:19" hidden="1">
      <c r="A7365" s="184" t="s">
        <v>9887</v>
      </c>
      <c r="B7365" s="183" t="str">
        <f>IFERROR(VLOOKUP(Proc[[#This Row],[App]],Table2[],3,0),"open")</f>
        <v>ok</v>
      </c>
      <c r="C7365" s="184" t="s">
        <v>369</v>
      </c>
      <c r="D7365" t="s">
        <v>9733</v>
      </c>
      <c r="E7365" t="s">
        <v>9885</v>
      </c>
      <c r="F7365" s="183" t="s">
        <v>9885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9921</v>
      </c>
      <c r="M7365" s="178">
        <v>46065</v>
      </c>
      <c r="N7365" s="178"/>
      <c r="O7365" s="178"/>
      <c r="P7365" s="178" t="str">
        <f ca="1">IF(Proc[[#This Row],[DaysAgeing]]&gt;5,"yep","on track")</f>
        <v>yep</v>
      </c>
      <c r="Q7365" s="3">
        <f ca="1">IF(Proc[[#This Row],[DateClosed]]="",ABS(NETWORKDAYS(Proc[[#This Row],[DateOpened]],TODAY()))-1,ABS(NETWORKDAYS(Proc[[#This Row],[DateOpened]],Proc[[#This Row],[DateClosed]]))-1)</f>
        <v>15</v>
      </c>
      <c r="R7365" s="178" t="s">
        <v>489</v>
      </c>
      <c r="S7365" s="183"/>
    </row>
    <row r="7366" spans="1:19" hidden="1">
      <c r="A7366" s="184" t="s">
        <v>9887</v>
      </c>
      <c r="B7366" s="183" t="str">
        <f>IFERROR(VLOOKUP(Proc[[#This Row],[App]],Table2[],3,0),"open")</f>
        <v>ok</v>
      </c>
      <c r="C7366" s="185" t="s">
        <v>369</v>
      </c>
      <c r="D7366" t="s">
        <v>9734</v>
      </c>
      <c r="E7366" t="s">
        <v>9885</v>
      </c>
      <c r="F7366" s="186" t="s">
        <v>9885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1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9921</v>
      </c>
      <c r="M7366" s="178">
        <v>46065</v>
      </c>
      <c r="N7366" s="178"/>
      <c r="O7366" s="178"/>
      <c r="P7366" s="178" t="str">
        <f ca="1">IF(Proc[[#This Row],[DaysAgeing]]&gt;5,"yep","on track")</f>
        <v>yep</v>
      </c>
      <c r="Q7366" s="3">
        <f ca="1">IF(Proc[[#This Row],[DateClosed]]="",ABS(NETWORKDAYS(Proc[[#This Row],[DateOpened]],TODAY()))-1,ABS(NETWORKDAYS(Proc[[#This Row],[DateOpened]],Proc[[#This Row],[DateClosed]]))-1)</f>
        <v>15</v>
      </c>
      <c r="R7366" s="178" t="s">
        <v>489</v>
      </c>
      <c r="S7366" s="183"/>
    </row>
    <row r="7367" spans="1:19" hidden="1">
      <c r="A7367" s="184" t="s">
        <v>9887</v>
      </c>
      <c r="B7367" s="183" t="str">
        <f>IFERROR(VLOOKUP(Proc[[#This Row],[App]],Table2[],3,0),"open")</f>
        <v>ok</v>
      </c>
      <c r="C7367" s="185" t="s">
        <v>369</v>
      </c>
      <c r="D7367" t="s">
        <v>9735</v>
      </c>
      <c r="E7367" t="s">
        <v>9885</v>
      </c>
      <c r="F7367" s="186" t="s">
        <v>9885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1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9921</v>
      </c>
      <c r="M7367" s="178">
        <v>46065</v>
      </c>
      <c r="N7367" s="178"/>
      <c r="O7367" s="178"/>
      <c r="P7367" s="178" t="str">
        <f ca="1">IF(Proc[[#This Row],[DaysAgeing]]&gt;5,"yep","on track")</f>
        <v>yep</v>
      </c>
      <c r="Q7367" s="3">
        <f ca="1">IF(Proc[[#This Row],[DateClosed]]="",ABS(NETWORKDAYS(Proc[[#This Row],[DateOpened]],TODAY()))-1,ABS(NETWORKDAYS(Proc[[#This Row],[DateOpened]],Proc[[#This Row],[DateClosed]]))-1)</f>
        <v>15</v>
      </c>
      <c r="R7367" s="178" t="s">
        <v>489</v>
      </c>
      <c r="S7367" s="183"/>
    </row>
    <row r="7368" spans="1:19" hidden="1">
      <c r="A7368" s="184" t="s">
        <v>9887</v>
      </c>
      <c r="B7368" s="183" t="str">
        <f>IFERROR(VLOOKUP(Proc[[#This Row],[App]],Table2[],3,0),"open")</f>
        <v>ok</v>
      </c>
      <c r="C7368" s="184" t="s">
        <v>369</v>
      </c>
      <c r="D7368" t="s">
        <v>9736</v>
      </c>
      <c r="E7368" t="s">
        <v>9885</v>
      </c>
      <c r="F7368" s="183" t="s">
        <v>9885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9921</v>
      </c>
      <c r="M7368" s="178">
        <v>46065</v>
      </c>
      <c r="N7368" s="178"/>
      <c r="O7368" s="178"/>
      <c r="P7368" s="178" t="str">
        <f ca="1">IF(Proc[[#This Row],[DaysAgeing]]&gt;5,"yep","on track")</f>
        <v>yep</v>
      </c>
      <c r="Q7368" s="3">
        <f ca="1">IF(Proc[[#This Row],[DateClosed]]="",ABS(NETWORKDAYS(Proc[[#This Row],[DateOpened]],TODAY()))-1,ABS(NETWORKDAYS(Proc[[#This Row],[DateOpened]],Proc[[#This Row],[DateClosed]]))-1)</f>
        <v>15</v>
      </c>
      <c r="R7368" s="178" t="s">
        <v>489</v>
      </c>
      <c r="S7368" s="183"/>
    </row>
    <row r="7369" spans="1:19" hidden="1">
      <c r="A7369" s="184" t="s">
        <v>9887</v>
      </c>
      <c r="B7369" s="183" t="str">
        <f>IFERROR(VLOOKUP(Proc[[#This Row],[App]],Table2[],3,0),"open")</f>
        <v>ok</v>
      </c>
      <c r="C7369" s="184" t="s">
        <v>369</v>
      </c>
      <c r="D7369" t="s">
        <v>9737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9921</v>
      </c>
      <c r="M7369" s="178">
        <v>46065</v>
      </c>
      <c r="N7369" s="178"/>
      <c r="O7369" s="178"/>
      <c r="P7369" s="178" t="str">
        <f ca="1">IF(Proc[[#This Row],[DaysAgeing]]&gt;5,"yep","on track")</f>
        <v>yep</v>
      </c>
      <c r="Q7369" s="3">
        <f ca="1">IF(Proc[[#This Row],[DateClosed]]="",ABS(NETWORKDAYS(Proc[[#This Row],[DateOpened]],TODAY()))-1,ABS(NETWORKDAYS(Proc[[#This Row],[DateOpened]],Proc[[#This Row],[DateClosed]]))-1)</f>
        <v>15</v>
      </c>
      <c r="R7369" s="178" t="s">
        <v>489</v>
      </c>
      <c r="S7369" s="183"/>
    </row>
    <row r="7370" spans="1:19" hidden="1">
      <c r="A7370" s="184" t="s">
        <v>9887</v>
      </c>
      <c r="B7370" s="183" t="str">
        <f>IFERROR(VLOOKUP(Proc[[#This Row],[App]],Table2[],3,0),"open")</f>
        <v>ok</v>
      </c>
      <c r="C7370" s="184" t="s">
        <v>369</v>
      </c>
      <c r="D7370" t="s">
        <v>9738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9921</v>
      </c>
      <c r="M7370" s="178">
        <v>46065</v>
      </c>
      <c r="N7370" s="178"/>
      <c r="O7370" s="178"/>
      <c r="P7370" s="178" t="str">
        <f ca="1">IF(Proc[[#This Row],[DaysAgeing]]&gt;5,"yep","on track")</f>
        <v>yep</v>
      </c>
      <c r="Q7370" s="3">
        <f ca="1">IF(Proc[[#This Row],[DateClosed]]="",ABS(NETWORKDAYS(Proc[[#This Row],[DateOpened]],TODAY()))-1,ABS(NETWORKDAYS(Proc[[#This Row],[DateOpened]],Proc[[#This Row],[DateClosed]]))-1)</f>
        <v>15</v>
      </c>
      <c r="R7370" s="178" t="s">
        <v>489</v>
      </c>
      <c r="S7370" s="183"/>
    </row>
    <row r="7371" spans="1:19" hidden="1">
      <c r="A7371" s="184" t="s">
        <v>9887</v>
      </c>
      <c r="B7371" s="183" t="str">
        <f>IFERROR(VLOOKUP(Proc[[#This Row],[App]],Table2[],3,0),"open")</f>
        <v>ok</v>
      </c>
      <c r="C7371" s="184" t="s">
        <v>369</v>
      </c>
      <c r="D7371" t="s">
        <v>9739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9921</v>
      </c>
      <c r="M7371" s="178">
        <v>46065</v>
      </c>
      <c r="N7371" s="178"/>
      <c r="O7371" s="178"/>
      <c r="P7371" s="178" t="str">
        <f ca="1">IF(Proc[[#This Row],[DaysAgeing]]&gt;5,"yep","on track")</f>
        <v>yep</v>
      </c>
      <c r="Q7371" s="3">
        <f ca="1">IF(Proc[[#This Row],[DateClosed]]="",ABS(NETWORKDAYS(Proc[[#This Row],[DateOpened]],TODAY()))-1,ABS(NETWORKDAYS(Proc[[#This Row],[DateOpened]],Proc[[#This Row],[DateClosed]]))-1)</f>
        <v>15</v>
      </c>
      <c r="R7371" s="178" t="s">
        <v>489</v>
      </c>
      <c r="S7371" s="183"/>
    </row>
    <row r="7372" spans="1:19" hidden="1">
      <c r="A7372" s="184" t="s">
        <v>9887</v>
      </c>
      <c r="B7372" s="183" t="str">
        <f>IFERROR(VLOOKUP(Proc[[#This Row],[App]],Table2[],3,0),"open")</f>
        <v>ok</v>
      </c>
      <c r="C7372" s="184" t="s">
        <v>369</v>
      </c>
      <c r="D7372" t="s">
        <v>9740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6" t="s">
        <v>9921</v>
      </c>
      <c r="M7372" s="178">
        <v>46065</v>
      </c>
      <c r="N7372" s="178"/>
      <c r="O7372" s="178"/>
      <c r="P7372" s="178" t="str">
        <f ca="1">IF(Proc[[#This Row],[DaysAgeing]]&gt;5,"yep","on track")</f>
        <v>yep</v>
      </c>
      <c r="Q7372" s="3">
        <f ca="1">IF(Proc[[#This Row],[DateClosed]]="",ABS(NETWORKDAYS(Proc[[#This Row],[DateOpened]],TODAY()))-1,ABS(NETWORKDAYS(Proc[[#This Row],[DateOpened]],Proc[[#This Row],[DateClosed]]))-1)</f>
        <v>15</v>
      </c>
      <c r="R7372" s="178" t="s">
        <v>489</v>
      </c>
      <c r="S7372" s="183"/>
    </row>
    <row r="7373" spans="1:19" hidden="1">
      <c r="A7373" s="184" t="s">
        <v>9887</v>
      </c>
      <c r="B7373" s="183" t="str">
        <f>IFERROR(VLOOKUP(Proc[[#This Row],[App]],Table2[],3,0),"open")</f>
        <v>ok</v>
      </c>
      <c r="C7373" s="185" t="s">
        <v>369</v>
      </c>
      <c r="D7373" t="s">
        <v>9741</v>
      </c>
      <c r="E7373" t="s">
        <v>1431</v>
      </c>
      <c r="F7373" s="186" t="s">
        <v>1431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1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6" t="s">
        <v>9921</v>
      </c>
      <c r="M7373" s="178">
        <v>46065</v>
      </c>
      <c r="N7373" s="178"/>
      <c r="O7373" s="178"/>
      <c r="P7373" s="178" t="str">
        <f ca="1">IF(Proc[[#This Row],[DaysAgeing]]&gt;5,"yep","on track")</f>
        <v>yep</v>
      </c>
      <c r="Q7373" s="3">
        <f ca="1">IF(Proc[[#This Row],[DateClosed]]="",ABS(NETWORKDAYS(Proc[[#This Row],[DateOpened]],TODAY()))-1,ABS(NETWORKDAYS(Proc[[#This Row],[DateOpened]],Proc[[#This Row],[DateClosed]]))-1)</f>
        <v>15</v>
      </c>
      <c r="R7373" s="178" t="s">
        <v>489</v>
      </c>
      <c r="S7373" s="183"/>
    </row>
    <row r="7374" spans="1:19" hidden="1">
      <c r="A7374" s="184" t="s">
        <v>9887</v>
      </c>
      <c r="B7374" s="183" t="str">
        <f>IFERROR(VLOOKUP(Proc[[#This Row],[App]],Table2[],3,0),"open")</f>
        <v>ok</v>
      </c>
      <c r="C7374" s="184" t="s">
        <v>377</v>
      </c>
      <c r="D7374" t="s">
        <v>9742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6" t="s">
        <v>9921</v>
      </c>
      <c r="M7374" s="178">
        <v>46065</v>
      </c>
      <c r="N7374" s="178"/>
      <c r="O7374" s="178"/>
      <c r="P7374" s="178" t="str">
        <f ca="1">IF(Proc[[#This Row],[DaysAgeing]]&gt;5,"yep","on track")</f>
        <v>yep</v>
      </c>
      <c r="Q7374" s="3">
        <f ca="1">IF(Proc[[#This Row],[DateClosed]]="",ABS(NETWORKDAYS(Proc[[#This Row],[DateOpened]],TODAY()))-1,ABS(NETWORKDAYS(Proc[[#This Row],[DateOpened]],Proc[[#This Row],[DateClosed]]))-1)</f>
        <v>15</v>
      </c>
      <c r="R7374" s="178" t="s">
        <v>489</v>
      </c>
      <c r="S7374" s="183"/>
    </row>
    <row r="7375" spans="1:19" hidden="1">
      <c r="A7375" s="184" t="s">
        <v>9887</v>
      </c>
      <c r="B7375" s="183" t="str">
        <f>IFERROR(VLOOKUP(Proc[[#This Row],[App]],Table2[],3,0),"open")</f>
        <v>ok</v>
      </c>
      <c r="C7375" s="184" t="s">
        <v>369</v>
      </c>
      <c r="D7375" t="s">
        <v>9743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6" t="s">
        <v>9921</v>
      </c>
      <c r="M7375" s="178">
        <v>46065</v>
      </c>
      <c r="N7375" s="178"/>
      <c r="O7375" s="178"/>
      <c r="P7375" s="178" t="str">
        <f ca="1">IF(Proc[[#This Row],[DaysAgeing]]&gt;5,"yep","on track")</f>
        <v>yep</v>
      </c>
      <c r="Q7375" s="3">
        <f ca="1">IF(Proc[[#This Row],[DateClosed]]="",ABS(NETWORKDAYS(Proc[[#This Row],[DateOpened]],TODAY()))-1,ABS(NETWORKDAYS(Proc[[#This Row],[DateOpened]],Proc[[#This Row],[DateClosed]]))-1)</f>
        <v>15</v>
      </c>
      <c r="R7375" s="178" t="s">
        <v>489</v>
      </c>
      <c r="S7375" s="183"/>
    </row>
    <row r="7376" spans="1:19" hidden="1">
      <c r="A7376" s="184" t="s">
        <v>9887</v>
      </c>
      <c r="B7376" s="183" t="str">
        <f>IFERROR(VLOOKUP(Proc[[#This Row],[App]],Table2[],3,0),"open")</f>
        <v>ok</v>
      </c>
      <c r="C7376" s="184" t="s">
        <v>369</v>
      </c>
      <c r="D7376" t="s">
        <v>9744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6" t="s">
        <v>9921</v>
      </c>
      <c r="M7376" s="178">
        <v>46065</v>
      </c>
      <c r="N7376" s="178"/>
      <c r="O7376" s="178"/>
      <c r="P7376" s="178" t="str">
        <f ca="1">IF(Proc[[#This Row],[DaysAgeing]]&gt;5,"yep","on track")</f>
        <v>yep</v>
      </c>
      <c r="Q7376" s="3">
        <f ca="1">IF(Proc[[#This Row],[DateClosed]]="",ABS(NETWORKDAYS(Proc[[#This Row],[DateOpened]],TODAY()))-1,ABS(NETWORKDAYS(Proc[[#This Row],[DateOpened]],Proc[[#This Row],[DateClosed]]))-1)</f>
        <v>15</v>
      </c>
      <c r="R7376" s="178" t="s">
        <v>489</v>
      </c>
      <c r="S7376" s="183"/>
    </row>
    <row r="7377" spans="1:19" hidden="1">
      <c r="A7377" s="184" t="s">
        <v>9887</v>
      </c>
      <c r="B7377" s="183" t="str">
        <f>IFERROR(VLOOKUP(Proc[[#This Row],[App]],Table2[],3,0),"open")</f>
        <v>ok</v>
      </c>
      <c r="C7377" s="184" t="s">
        <v>369</v>
      </c>
      <c r="D7377" t="s">
        <v>9745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6" t="s">
        <v>9921</v>
      </c>
      <c r="M7377" s="178">
        <v>46065</v>
      </c>
      <c r="N7377" s="178"/>
      <c r="O7377" s="178"/>
      <c r="P7377" s="178" t="str">
        <f ca="1">IF(Proc[[#This Row],[DaysAgeing]]&gt;5,"yep","on track")</f>
        <v>yep</v>
      </c>
      <c r="Q7377" s="3">
        <f ca="1">IF(Proc[[#This Row],[DateClosed]]="",ABS(NETWORKDAYS(Proc[[#This Row],[DateOpened]],TODAY()))-1,ABS(NETWORKDAYS(Proc[[#This Row],[DateOpened]],Proc[[#This Row],[DateClosed]]))-1)</f>
        <v>15</v>
      </c>
      <c r="R7377" s="178" t="s">
        <v>489</v>
      </c>
      <c r="S7377" s="183"/>
    </row>
    <row r="7378" spans="1:19" hidden="1">
      <c r="A7378" s="184" t="s">
        <v>9887</v>
      </c>
      <c r="B7378" s="183" t="str">
        <f>IFERROR(VLOOKUP(Proc[[#This Row],[App]],Table2[],3,0),"open")</f>
        <v>ok</v>
      </c>
      <c r="C7378" s="184" t="s">
        <v>377</v>
      </c>
      <c r="D7378" t="s">
        <v>9746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6" t="s">
        <v>9921</v>
      </c>
      <c r="M7378" s="178">
        <v>46065</v>
      </c>
      <c r="N7378" s="178"/>
      <c r="O7378" s="178"/>
      <c r="P7378" s="178" t="str">
        <f ca="1">IF(Proc[[#This Row],[DaysAgeing]]&gt;5,"yep","on track")</f>
        <v>yep</v>
      </c>
      <c r="Q7378" s="3">
        <f ca="1">IF(Proc[[#This Row],[DateClosed]]="",ABS(NETWORKDAYS(Proc[[#This Row],[DateOpened]],TODAY()))-1,ABS(NETWORKDAYS(Proc[[#This Row],[DateOpened]],Proc[[#This Row],[DateClosed]]))-1)</f>
        <v>15</v>
      </c>
      <c r="R7378" s="178" t="s">
        <v>489</v>
      </c>
      <c r="S7378" s="183"/>
    </row>
    <row r="7379" spans="1:19" hidden="1">
      <c r="A7379" s="184" t="s">
        <v>9887</v>
      </c>
      <c r="B7379" s="183" t="str">
        <f>IFERROR(VLOOKUP(Proc[[#This Row],[App]],Table2[],3,0),"open")</f>
        <v>ok</v>
      </c>
      <c r="C7379" s="184" t="s">
        <v>369</v>
      </c>
      <c r="D7379" t="s">
        <v>9747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6" t="s">
        <v>9921</v>
      </c>
      <c r="M7379" s="178">
        <v>46065</v>
      </c>
      <c r="N7379" s="178"/>
      <c r="O7379" s="178"/>
      <c r="P7379" s="178" t="str">
        <f ca="1">IF(Proc[[#This Row],[DaysAgeing]]&gt;5,"yep","on track")</f>
        <v>yep</v>
      </c>
      <c r="Q7379" s="3">
        <f ca="1">IF(Proc[[#This Row],[DateClosed]]="",ABS(NETWORKDAYS(Proc[[#This Row],[DateOpened]],TODAY()))-1,ABS(NETWORKDAYS(Proc[[#This Row],[DateOpened]],Proc[[#This Row],[DateClosed]]))-1)</f>
        <v>15</v>
      </c>
      <c r="R7379" s="178" t="s">
        <v>489</v>
      </c>
      <c r="S7379" s="183"/>
    </row>
    <row r="7380" spans="1:19" hidden="1">
      <c r="A7380" s="184" t="s">
        <v>9887</v>
      </c>
      <c r="B7380" s="183" t="str">
        <f>IFERROR(VLOOKUP(Proc[[#This Row],[App]],Table2[],3,0),"open")</f>
        <v>ok</v>
      </c>
      <c r="C7380" s="184" t="s">
        <v>377</v>
      </c>
      <c r="D7380" t="s">
        <v>9748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6" t="s">
        <v>9921</v>
      </c>
      <c r="M7380" s="178">
        <v>46065</v>
      </c>
      <c r="N7380" s="178"/>
      <c r="O7380" s="178"/>
      <c r="P7380" s="178" t="str">
        <f ca="1">IF(Proc[[#This Row],[DaysAgeing]]&gt;5,"yep","on track")</f>
        <v>yep</v>
      </c>
      <c r="Q7380" s="3">
        <f ca="1">IF(Proc[[#This Row],[DateClosed]]="",ABS(NETWORKDAYS(Proc[[#This Row],[DateOpened]],TODAY()))-1,ABS(NETWORKDAYS(Proc[[#This Row],[DateOpened]],Proc[[#This Row],[DateClosed]]))-1)</f>
        <v>15</v>
      </c>
      <c r="R7380" s="178" t="s">
        <v>489</v>
      </c>
      <c r="S7380" s="183"/>
    </row>
    <row r="7381" spans="1:19" hidden="1">
      <c r="A7381" s="184" t="s">
        <v>9887</v>
      </c>
      <c r="B7381" s="183" t="str">
        <f>IFERROR(VLOOKUP(Proc[[#This Row],[App]],Table2[],3,0),"open")</f>
        <v>ok</v>
      </c>
      <c r="C7381" s="184" t="s">
        <v>369</v>
      </c>
      <c r="D7381" t="s">
        <v>9749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6" t="s">
        <v>9921</v>
      </c>
      <c r="M7381" s="178">
        <v>46065</v>
      </c>
      <c r="N7381" s="178"/>
      <c r="O7381" s="178"/>
      <c r="P7381" s="178" t="str">
        <f ca="1">IF(Proc[[#This Row],[DaysAgeing]]&gt;5,"yep","on track")</f>
        <v>yep</v>
      </c>
      <c r="Q7381" s="3">
        <f ca="1">IF(Proc[[#This Row],[DateClosed]]="",ABS(NETWORKDAYS(Proc[[#This Row],[DateOpened]],TODAY()))-1,ABS(NETWORKDAYS(Proc[[#This Row],[DateOpened]],Proc[[#This Row],[DateClosed]]))-1)</f>
        <v>15</v>
      </c>
      <c r="R7381" s="178" t="s">
        <v>489</v>
      </c>
      <c r="S7381" s="183"/>
    </row>
    <row r="7382" spans="1:19" hidden="1">
      <c r="A7382" s="184" t="s">
        <v>9887</v>
      </c>
      <c r="B7382" s="183" t="str">
        <f>IFERROR(VLOOKUP(Proc[[#This Row],[App]],Table2[],3,0),"open")</f>
        <v>ok</v>
      </c>
      <c r="C7382" s="184" t="s">
        <v>369</v>
      </c>
      <c r="D7382" t="s">
        <v>9750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6" t="s">
        <v>9921</v>
      </c>
      <c r="M7382" s="178">
        <v>46065</v>
      </c>
      <c r="N7382" s="178"/>
      <c r="O7382" s="178"/>
      <c r="P7382" s="178" t="str">
        <f ca="1">IF(Proc[[#This Row],[DaysAgeing]]&gt;5,"yep","on track")</f>
        <v>yep</v>
      </c>
      <c r="Q7382" s="3">
        <f ca="1">IF(Proc[[#This Row],[DateClosed]]="",ABS(NETWORKDAYS(Proc[[#This Row],[DateOpened]],TODAY()))-1,ABS(NETWORKDAYS(Proc[[#This Row],[DateOpened]],Proc[[#This Row],[DateClosed]]))-1)</f>
        <v>15</v>
      </c>
      <c r="R7382" s="178" t="s">
        <v>489</v>
      </c>
      <c r="S7382" s="183"/>
    </row>
    <row r="7383" spans="1:19" hidden="1">
      <c r="A7383" s="184" t="s">
        <v>9887</v>
      </c>
      <c r="B7383" s="183" t="str">
        <f>IFERROR(VLOOKUP(Proc[[#This Row],[App]],Table2[],3,0),"open")</f>
        <v>ok</v>
      </c>
      <c r="C7383" s="184" t="s">
        <v>369</v>
      </c>
      <c r="D7383" t="s">
        <v>9751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6" t="s">
        <v>9921</v>
      </c>
      <c r="M7383" s="178">
        <v>46065</v>
      </c>
      <c r="N7383" s="178"/>
      <c r="O7383" s="178"/>
      <c r="P7383" s="178" t="str">
        <f ca="1">IF(Proc[[#This Row],[DaysAgeing]]&gt;5,"yep","on track")</f>
        <v>yep</v>
      </c>
      <c r="Q7383" s="3">
        <f ca="1">IF(Proc[[#This Row],[DateClosed]]="",ABS(NETWORKDAYS(Proc[[#This Row],[DateOpened]],TODAY()))-1,ABS(NETWORKDAYS(Proc[[#This Row],[DateOpened]],Proc[[#This Row],[DateClosed]]))-1)</f>
        <v>15</v>
      </c>
      <c r="R7383" s="178" t="s">
        <v>489</v>
      </c>
      <c r="S7383" s="183"/>
    </row>
    <row r="7384" spans="1:19" hidden="1">
      <c r="A7384" s="184" t="s">
        <v>9887</v>
      </c>
      <c r="B7384" s="183" t="str">
        <f>IFERROR(VLOOKUP(Proc[[#This Row],[App]],Table2[],3,0),"open")</f>
        <v>ok</v>
      </c>
      <c r="C7384" s="184" t="s">
        <v>369</v>
      </c>
      <c r="D7384" t="s">
        <v>9752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6" t="s">
        <v>9921</v>
      </c>
      <c r="M7384" s="178">
        <v>46065</v>
      </c>
      <c r="N7384" s="178"/>
      <c r="O7384" s="178"/>
      <c r="P7384" s="178" t="str">
        <f ca="1">IF(Proc[[#This Row],[DaysAgeing]]&gt;5,"yep","on track")</f>
        <v>yep</v>
      </c>
      <c r="Q7384" s="3">
        <f ca="1">IF(Proc[[#This Row],[DateClosed]]="",ABS(NETWORKDAYS(Proc[[#This Row],[DateOpened]],TODAY()))-1,ABS(NETWORKDAYS(Proc[[#This Row],[DateOpened]],Proc[[#This Row],[DateClosed]]))-1)</f>
        <v>15</v>
      </c>
      <c r="R7384" s="178" t="s">
        <v>489</v>
      </c>
      <c r="S7384" s="183"/>
    </row>
    <row r="7385" spans="1:19" hidden="1">
      <c r="A7385" s="184" t="s">
        <v>9887</v>
      </c>
      <c r="B7385" s="183" t="str">
        <f>IFERROR(VLOOKUP(Proc[[#This Row],[App]],Table2[],3,0),"open")</f>
        <v>ok</v>
      </c>
      <c r="C7385" s="184" t="s">
        <v>369</v>
      </c>
      <c r="D7385" t="s">
        <v>9753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6" t="s">
        <v>9921</v>
      </c>
      <c r="M7385" s="178">
        <v>46065</v>
      </c>
      <c r="N7385" s="178"/>
      <c r="O7385" s="178"/>
      <c r="P7385" s="178" t="str">
        <f ca="1">IF(Proc[[#This Row],[DaysAgeing]]&gt;5,"yep","on track")</f>
        <v>yep</v>
      </c>
      <c r="Q7385" s="3">
        <f ca="1">IF(Proc[[#This Row],[DateClosed]]="",ABS(NETWORKDAYS(Proc[[#This Row],[DateOpened]],TODAY()))-1,ABS(NETWORKDAYS(Proc[[#This Row],[DateOpened]],Proc[[#This Row],[DateClosed]]))-1)</f>
        <v>15</v>
      </c>
      <c r="R7385" s="178" t="s">
        <v>489</v>
      </c>
      <c r="S7385" s="183"/>
    </row>
    <row r="7386" spans="1:19" hidden="1">
      <c r="A7386" s="184" t="s">
        <v>9887</v>
      </c>
      <c r="B7386" s="183" t="str">
        <f>IFERROR(VLOOKUP(Proc[[#This Row],[App]],Table2[],3,0),"open")</f>
        <v>ok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6" t="s">
        <v>9921</v>
      </c>
      <c r="M7386" s="178">
        <v>46065</v>
      </c>
      <c r="N7386" s="178"/>
      <c r="O7386" s="178"/>
      <c r="P7386" s="178" t="str">
        <f ca="1">IF(Proc[[#This Row],[DaysAgeing]]&gt;5,"yep","on track")</f>
        <v>yep</v>
      </c>
      <c r="Q7386" s="3">
        <f ca="1">IF(Proc[[#This Row],[DateClosed]]="",ABS(NETWORKDAYS(Proc[[#This Row],[DateOpened]],TODAY()))-1,ABS(NETWORKDAYS(Proc[[#This Row],[DateOpened]],Proc[[#This Row],[DateClosed]]))-1)</f>
        <v>15</v>
      </c>
      <c r="R7386" s="178" t="s">
        <v>489</v>
      </c>
      <c r="S7386" s="183"/>
    </row>
    <row r="7387" spans="1:19" hidden="1">
      <c r="A7387" s="184" t="s">
        <v>9887</v>
      </c>
      <c r="B7387" s="183" t="str">
        <f>IFERROR(VLOOKUP(Proc[[#This Row],[App]],Table2[],3,0),"open")</f>
        <v>ok</v>
      </c>
      <c r="C7387" s="184" t="s">
        <v>369</v>
      </c>
      <c r="D7387" t="s">
        <v>9754</v>
      </c>
      <c r="E7387" t="s">
        <v>9886</v>
      </c>
      <c r="F7387" s="183" t="s">
        <v>9886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6" t="s">
        <v>9921</v>
      </c>
      <c r="M7387" s="178">
        <v>46065</v>
      </c>
      <c r="N7387" s="178"/>
      <c r="O7387" s="178"/>
      <c r="P7387" s="178" t="str">
        <f ca="1">IF(Proc[[#This Row],[DaysAgeing]]&gt;5,"yep","on track")</f>
        <v>yep</v>
      </c>
      <c r="Q7387" s="3">
        <f ca="1">IF(Proc[[#This Row],[DateClosed]]="",ABS(NETWORKDAYS(Proc[[#This Row],[DateOpened]],TODAY()))-1,ABS(NETWORKDAYS(Proc[[#This Row],[DateOpened]],Proc[[#This Row],[DateClosed]]))-1)</f>
        <v>15</v>
      </c>
      <c r="R7387" s="178" t="s">
        <v>489</v>
      </c>
      <c r="S7387" s="183"/>
    </row>
    <row r="7388" spans="1:19" hidden="1">
      <c r="A7388" s="184" t="s">
        <v>9887</v>
      </c>
      <c r="B7388" s="183" t="str">
        <f>IFERROR(VLOOKUP(Proc[[#This Row],[App]],Table2[],3,0),"open")</f>
        <v>ok</v>
      </c>
      <c r="C7388" s="184" t="s">
        <v>369</v>
      </c>
      <c r="D7388" t="s">
        <v>9755</v>
      </c>
      <c r="E7388" t="s">
        <v>9886</v>
      </c>
      <c r="F7388" s="183" t="s">
        <v>9886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6" t="s">
        <v>9921</v>
      </c>
      <c r="M7388" s="178">
        <v>46065</v>
      </c>
      <c r="N7388" s="178"/>
      <c r="O7388" s="178"/>
      <c r="P7388" s="178" t="str">
        <f ca="1">IF(Proc[[#This Row],[DaysAgeing]]&gt;5,"yep","on track")</f>
        <v>yep</v>
      </c>
      <c r="Q7388" s="3">
        <f ca="1">IF(Proc[[#This Row],[DateClosed]]="",ABS(NETWORKDAYS(Proc[[#This Row],[DateOpened]],TODAY()))-1,ABS(NETWORKDAYS(Proc[[#This Row],[DateOpened]],Proc[[#This Row],[DateClosed]]))-1)</f>
        <v>15</v>
      </c>
      <c r="R7388" s="178" t="s">
        <v>489</v>
      </c>
      <c r="S7388" s="183"/>
    </row>
    <row r="7389" spans="1:19" hidden="1">
      <c r="A7389" s="184" t="s">
        <v>9887</v>
      </c>
      <c r="B7389" s="183" t="str">
        <f>IFERROR(VLOOKUP(Proc[[#This Row],[App]],Table2[],3,0),"open")</f>
        <v>ok</v>
      </c>
      <c r="C7389" s="185" t="s">
        <v>369</v>
      </c>
      <c r="D7389" t="s">
        <v>9756</v>
      </c>
      <c r="E7389" t="s">
        <v>9886</v>
      </c>
      <c r="F7389" s="186" t="s">
        <v>9886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1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6" t="s">
        <v>9921</v>
      </c>
      <c r="M7389" s="178">
        <v>46065</v>
      </c>
      <c r="N7389" s="178"/>
      <c r="O7389" s="178"/>
      <c r="P7389" s="178" t="str">
        <f ca="1">IF(Proc[[#This Row],[DaysAgeing]]&gt;5,"yep","on track")</f>
        <v>yep</v>
      </c>
      <c r="Q7389" s="3">
        <f ca="1">IF(Proc[[#This Row],[DateClosed]]="",ABS(NETWORKDAYS(Proc[[#This Row],[DateOpened]],TODAY()))-1,ABS(NETWORKDAYS(Proc[[#This Row],[DateOpened]],Proc[[#This Row],[DateClosed]]))-1)</f>
        <v>15</v>
      </c>
      <c r="R7389" s="178" t="s">
        <v>489</v>
      </c>
      <c r="S7389" s="183"/>
    </row>
    <row r="7390" spans="1:19" hidden="1">
      <c r="A7390" s="184" t="s">
        <v>9887</v>
      </c>
      <c r="B7390" s="183" t="str">
        <f>IFERROR(VLOOKUP(Proc[[#This Row],[App]],Table2[],3,0),"open")</f>
        <v>ok</v>
      </c>
      <c r="C7390" s="184" t="s">
        <v>377</v>
      </c>
      <c r="D7390" t="s">
        <v>9757</v>
      </c>
      <c r="E7390" t="s">
        <v>9886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6" t="s">
        <v>9921</v>
      </c>
      <c r="M7390" s="178">
        <v>46065</v>
      </c>
      <c r="N7390" s="178"/>
      <c r="O7390" s="178"/>
      <c r="P7390" s="178" t="str">
        <f ca="1">IF(Proc[[#This Row],[DaysAgeing]]&gt;5,"yep","on track")</f>
        <v>yep</v>
      </c>
      <c r="Q7390" s="3">
        <f ca="1">IF(Proc[[#This Row],[DateClosed]]="",ABS(NETWORKDAYS(Proc[[#This Row],[DateOpened]],TODAY()))-1,ABS(NETWORKDAYS(Proc[[#This Row],[DateOpened]],Proc[[#This Row],[DateClosed]]))-1)</f>
        <v>15</v>
      </c>
      <c r="R7390" s="178" t="s">
        <v>489</v>
      </c>
      <c r="S7390" s="183"/>
    </row>
    <row r="7391" spans="1:19" hidden="1">
      <c r="A7391" s="184" t="s">
        <v>9887</v>
      </c>
      <c r="B7391" s="183" t="str">
        <f>IFERROR(VLOOKUP(Proc[[#This Row],[App]],Table2[],3,0),"open")</f>
        <v>ok</v>
      </c>
      <c r="C7391" s="184" t="s">
        <v>369</v>
      </c>
      <c r="D7391" t="s">
        <v>9758</v>
      </c>
      <c r="E7391" t="s">
        <v>9886</v>
      </c>
      <c r="F7391" s="183" t="s">
        <v>9886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6" t="s">
        <v>9921</v>
      </c>
      <c r="M7391" s="178">
        <v>46065</v>
      </c>
      <c r="N7391" s="178"/>
      <c r="O7391" s="178"/>
      <c r="P7391" s="178" t="str">
        <f ca="1">IF(Proc[[#This Row],[DaysAgeing]]&gt;5,"yep","on track")</f>
        <v>yep</v>
      </c>
      <c r="Q7391" s="3">
        <f ca="1">IF(Proc[[#This Row],[DateClosed]]="",ABS(NETWORKDAYS(Proc[[#This Row],[DateOpened]],TODAY()))-1,ABS(NETWORKDAYS(Proc[[#This Row],[DateOpened]],Proc[[#This Row],[DateClosed]]))-1)</f>
        <v>15</v>
      </c>
      <c r="R7391" s="178" t="s">
        <v>489</v>
      </c>
      <c r="S7391" s="183"/>
    </row>
    <row r="7392" spans="1:19" hidden="1">
      <c r="A7392" s="184" t="s">
        <v>9887</v>
      </c>
      <c r="B7392" s="183" t="str">
        <f>IFERROR(VLOOKUP(Proc[[#This Row],[App]],Table2[],3,0),"open")</f>
        <v>ok</v>
      </c>
      <c r="C7392" s="184" t="s">
        <v>369</v>
      </c>
      <c r="D7392" t="s">
        <v>9759</v>
      </c>
      <c r="E7392" t="s">
        <v>9886</v>
      </c>
      <c r="F7392" s="183" t="s">
        <v>9886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6" t="s">
        <v>9921</v>
      </c>
      <c r="M7392" s="178">
        <v>46065</v>
      </c>
      <c r="N7392" s="178"/>
      <c r="O7392" s="178"/>
      <c r="P7392" s="178" t="str">
        <f ca="1">IF(Proc[[#This Row],[DaysAgeing]]&gt;5,"yep","on track")</f>
        <v>yep</v>
      </c>
      <c r="Q7392" s="3">
        <f ca="1">IF(Proc[[#This Row],[DateClosed]]="",ABS(NETWORKDAYS(Proc[[#This Row],[DateOpened]],TODAY()))-1,ABS(NETWORKDAYS(Proc[[#This Row],[DateOpened]],Proc[[#This Row],[DateClosed]]))-1)</f>
        <v>15</v>
      </c>
      <c r="R7392" s="178" t="s">
        <v>489</v>
      </c>
      <c r="S7392" s="183"/>
    </row>
    <row r="7393" spans="1:19" hidden="1">
      <c r="A7393" s="184" t="s">
        <v>9887</v>
      </c>
      <c r="B7393" s="183" t="str">
        <f>IFERROR(VLOOKUP(Proc[[#This Row],[App]],Table2[],3,0),"open")</f>
        <v>ok</v>
      </c>
      <c r="C7393" s="184" t="s">
        <v>377</v>
      </c>
      <c r="D7393" t="s">
        <v>9760</v>
      </c>
      <c r="E7393" t="s">
        <v>9886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6" t="s">
        <v>9921</v>
      </c>
      <c r="M7393" s="178">
        <v>46065</v>
      </c>
      <c r="N7393" s="178"/>
      <c r="O7393" s="178"/>
      <c r="P7393" s="178" t="str">
        <f ca="1">IF(Proc[[#This Row],[DaysAgeing]]&gt;5,"yep","on track")</f>
        <v>yep</v>
      </c>
      <c r="Q7393" s="3">
        <f ca="1">IF(Proc[[#This Row],[DateClosed]]="",ABS(NETWORKDAYS(Proc[[#This Row],[DateOpened]],TODAY()))-1,ABS(NETWORKDAYS(Proc[[#This Row],[DateOpened]],Proc[[#This Row],[DateClosed]]))-1)</f>
        <v>15</v>
      </c>
      <c r="R7393" s="178" t="s">
        <v>489</v>
      </c>
      <c r="S7393" s="183"/>
    </row>
    <row r="7394" spans="1:19" hidden="1">
      <c r="A7394" s="184" t="s">
        <v>9887</v>
      </c>
      <c r="B7394" s="183" t="str">
        <f>IFERROR(VLOOKUP(Proc[[#This Row],[App]],Table2[],3,0),"open")</f>
        <v>ok</v>
      </c>
      <c r="C7394" s="184" t="s">
        <v>369</v>
      </c>
      <c r="D7394" t="s">
        <v>9761</v>
      </c>
      <c r="E7394" t="s">
        <v>9886</v>
      </c>
      <c r="F7394" s="183" t="s">
        <v>9886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6" t="s">
        <v>9921</v>
      </c>
      <c r="M7394" s="178">
        <v>46065</v>
      </c>
      <c r="N7394" s="178"/>
      <c r="O7394" s="178"/>
      <c r="P7394" s="178" t="str">
        <f ca="1">IF(Proc[[#This Row],[DaysAgeing]]&gt;5,"yep","on track")</f>
        <v>yep</v>
      </c>
      <c r="Q7394" s="3">
        <f ca="1">IF(Proc[[#This Row],[DateClosed]]="",ABS(NETWORKDAYS(Proc[[#This Row],[DateOpened]],TODAY()))-1,ABS(NETWORKDAYS(Proc[[#This Row],[DateOpened]],Proc[[#This Row],[DateClosed]]))-1)</f>
        <v>15</v>
      </c>
      <c r="R7394" s="178" t="s">
        <v>489</v>
      </c>
      <c r="S7394" s="183"/>
    </row>
    <row r="7395" spans="1:19" hidden="1">
      <c r="A7395" s="184" t="s">
        <v>9887</v>
      </c>
      <c r="B7395" s="183" t="str">
        <f>IFERROR(VLOOKUP(Proc[[#This Row],[App]],Table2[],3,0),"open")</f>
        <v>ok</v>
      </c>
      <c r="C7395" s="185" t="s">
        <v>369</v>
      </c>
      <c r="D7395" t="s">
        <v>9762</v>
      </c>
      <c r="E7395" t="s">
        <v>9886</v>
      </c>
      <c r="F7395" s="186" t="s">
        <v>9886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1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6" t="s">
        <v>9921</v>
      </c>
      <c r="M7395" s="178">
        <v>46065</v>
      </c>
      <c r="N7395" s="178"/>
      <c r="O7395" s="178"/>
      <c r="P7395" s="178" t="str">
        <f ca="1">IF(Proc[[#This Row],[DaysAgeing]]&gt;5,"yep","on track")</f>
        <v>yep</v>
      </c>
      <c r="Q7395" s="3">
        <f ca="1">IF(Proc[[#This Row],[DateClosed]]="",ABS(NETWORKDAYS(Proc[[#This Row],[DateOpened]],TODAY()))-1,ABS(NETWORKDAYS(Proc[[#This Row],[DateOpened]],Proc[[#This Row],[DateClosed]]))-1)</f>
        <v>15</v>
      </c>
      <c r="R7395" s="178" t="s">
        <v>489</v>
      </c>
      <c r="S7395" s="183"/>
    </row>
    <row r="7396" spans="1:19" hidden="1">
      <c r="A7396" s="184" t="s">
        <v>9887</v>
      </c>
      <c r="B7396" s="183" t="str">
        <f>IFERROR(VLOOKUP(Proc[[#This Row],[App]],Table2[],3,0),"open")</f>
        <v>ok</v>
      </c>
      <c r="C7396" s="184" t="s">
        <v>377</v>
      </c>
      <c r="D7396" t="s">
        <v>9763</v>
      </c>
      <c r="E7396" t="s">
        <v>9886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6" t="s">
        <v>9921</v>
      </c>
      <c r="M7396" s="178">
        <v>46065</v>
      </c>
      <c r="N7396" s="178"/>
      <c r="O7396" s="178"/>
      <c r="P7396" s="178" t="str">
        <f ca="1">IF(Proc[[#This Row],[DaysAgeing]]&gt;5,"yep","on track")</f>
        <v>yep</v>
      </c>
      <c r="Q7396" s="3">
        <f ca="1">IF(Proc[[#This Row],[DateClosed]]="",ABS(NETWORKDAYS(Proc[[#This Row],[DateOpened]],TODAY()))-1,ABS(NETWORKDAYS(Proc[[#This Row],[DateOpened]],Proc[[#This Row],[DateClosed]]))-1)</f>
        <v>15</v>
      </c>
      <c r="R7396" s="178" t="s">
        <v>489</v>
      </c>
      <c r="S7396" s="183"/>
    </row>
    <row r="7397" spans="1:19" hidden="1">
      <c r="A7397" s="184" t="s">
        <v>9887</v>
      </c>
      <c r="B7397" s="183" t="str">
        <f>IFERROR(VLOOKUP(Proc[[#This Row],[App]],Table2[],3,0),"open")</f>
        <v>ok</v>
      </c>
      <c r="C7397" s="184" t="s">
        <v>369</v>
      </c>
      <c r="D7397" t="s">
        <v>9764</v>
      </c>
      <c r="E7397" t="s">
        <v>9886</v>
      </c>
      <c r="F7397" s="183" t="s">
        <v>9886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6" t="s">
        <v>9921</v>
      </c>
      <c r="M7397" s="178">
        <v>46065</v>
      </c>
      <c r="N7397" s="178"/>
      <c r="O7397" s="178"/>
      <c r="P7397" s="178" t="str">
        <f ca="1">IF(Proc[[#This Row],[DaysAgeing]]&gt;5,"yep","on track")</f>
        <v>yep</v>
      </c>
      <c r="Q7397" s="3">
        <f ca="1">IF(Proc[[#This Row],[DateClosed]]="",ABS(NETWORKDAYS(Proc[[#This Row],[DateOpened]],TODAY()))-1,ABS(NETWORKDAYS(Proc[[#This Row],[DateOpened]],Proc[[#This Row],[DateClosed]]))-1)</f>
        <v>15</v>
      </c>
      <c r="R7397" s="178" t="s">
        <v>489</v>
      </c>
      <c r="S7397" s="183"/>
    </row>
    <row r="7398" spans="1:19" hidden="1">
      <c r="A7398" s="184" t="s">
        <v>9887</v>
      </c>
      <c r="B7398" s="183" t="str">
        <f>IFERROR(VLOOKUP(Proc[[#This Row],[App]],Table2[],3,0),"open")</f>
        <v>ok</v>
      </c>
      <c r="C7398" s="184" t="s">
        <v>369</v>
      </c>
      <c r="D7398" t="s">
        <v>9765</v>
      </c>
      <c r="E7398" t="s">
        <v>9886</v>
      </c>
      <c r="F7398" s="183" t="s">
        <v>9886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6" t="s">
        <v>9921</v>
      </c>
      <c r="M7398" s="178">
        <v>46065</v>
      </c>
      <c r="N7398" s="178"/>
      <c r="O7398" s="178"/>
      <c r="P7398" s="178" t="str">
        <f ca="1">IF(Proc[[#This Row],[DaysAgeing]]&gt;5,"yep","on track")</f>
        <v>yep</v>
      </c>
      <c r="Q7398" s="3">
        <f ca="1">IF(Proc[[#This Row],[DateClosed]]="",ABS(NETWORKDAYS(Proc[[#This Row],[DateOpened]],TODAY()))-1,ABS(NETWORKDAYS(Proc[[#This Row],[DateOpened]],Proc[[#This Row],[DateClosed]]))-1)</f>
        <v>15</v>
      </c>
      <c r="R7398" s="178" t="s">
        <v>489</v>
      </c>
      <c r="S7398" s="183"/>
    </row>
    <row r="7399" spans="1:19" hidden="1">
      <c r="A7399" s="184" t="s">
        <v>9887</v>
      </c>
      <c r="B7399" s="183" t="str">
        <f>IFERROR(VLOOKUP(Proc[[#This Row],[App]],Table2[],3,0),"open")</f>
        <v>ok</v>
      </c>
      <c r="C7399" s="184" t="s">
        <v>369</v>
      </c>
      <c r="D7399" t="s">
        <v>9766</v>
      </c>
      <c r="E7399" t="s">
        <v>9886</v>
      </c>
      <c r="F7399" s="183" t="s">
        <v>9886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6" t="s">
        <v>9921</v>
      </c>
      <c r="M7399" s="178">
        <v>46065</v>
      </c>
      <c r="N7399" s="178"/>
      <c r="O7399" s="178"/>
      <c r="P7399" s="178" t="str">
        <f ca="1">IF(Proc[[#This Row],[DaysAgeing]]&gt;5,"yep","on track")</f>
        <v>yep</v>
      </c>
      <c r="Q7399" s="3">
        <f ca="1">IF(Proc[[#This Row],[DateClosed]]="",ABS(NETWORKDAYS(Proc[[#This Row],[DateOpened]],TODAY()))-1,ABS(NETWORKDAYS(Proc[[#This Row],[DateOpened]],Proc[[#This Row],[DateClosed]]))-1)</f>
        <v>15</v>
      </c>
      <c r="R7399" s="178" t="s">
        <v>489</v>
      </c>
      <c r="S7399" s="183"/>
    </row>
    <row r="7400" spans="1:19" hidden="1">
      <c r="A7400" s="184" t="s">
        <v>9887</v>
      </c>
      <c r="B7400" s="183" t="str">
        <f>IFERROR(VLOOKUP(Proc[[#This Row],[App]],Table2[],3,0),"open")</f>
        <v>ok</v>
      </c>
      <c r="C7400" s="184" t="s">
        <v>369</v>
      </c>
      <c r="D7400" t="s">
        <v>9767</v>
      </c>
      <c r="E7400" t="s">
        <v>9886</v>
      </c>
      <c r="F7400" s="183" t="s">
        <v>9886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6" t="s">
        <v>9921</v>
      </c>
      <c r="M7400" s="178">
        <v>46065</v>
      </c>
      <c r="N7400" s="178"/>
      <c r="O7400" s="178"/>
      <c r="P7400" s="178" t="str">
        <f ca="1">IF(Proc[[#This Row],[DaysAgeing]]&gt;5,"yep","on track")</f>
        <v>yep</v>
      </c>
      <c r="Q7400" s="3">
        <f ca="1">IF(Proc[[#This Row],[DateClosed]]="",ABS(NETWORKDAYS(Proc[[#This Row],[DateOpened]],TODAY()))-1,ABS(NETWORKDAYS(Proc[[#This Row],[DateOpened]],Proc[[#This Row],[DateClosed]]))-1)</f>
        <v>15</v>
      </c>
      <c r="R7400" s="178" t="s">
        <v>489</v>
      </c>
      <c r="S7400" s="183"/>
    </row>
    <row r="7401" spans="1:19" hidden="1">
      <c r="A7401" s="184" t="s">
        <v>9887</v>
      </c>
      <c r="B7401" s="183" t="str">
        <f>IFERROR(VLOOKUP(Proc[[#This Row],[App]],Table2[],3,0),"open")</f>
        <v>ok</v>
      </c>
      <c r="C7401" s="184" t="s">
        <v>369</v>
      </c>
      <c r="D7401" t="s">
        <v>9768</v>
      </c>
      <c r="E7401" t="s">
        <v>9886</v>
      </c>
      <c r="F7401" s="183" t="s">
        <v>9886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6" t="s">
        <v>9921</v>
      </c>
      <c r="M7401" s="178">
        <v>46065</v>
      </c>
      <c r="N7401" s="178"/>
      <c r="O7401" s="178"/>
      <c r="P7401" s="178" t="str">
        <f ca="1">IF(Proc[[#This Row],[DaysAgeing]]&gt;5,"yep","on track")</f>
        <v>yep</v>
      </c>
      <c r="Q7401" s="3">
        <f ca="1">IF(Proc[[#This Row],[DateClosed]]="",ABS(NETWORKDAYS(Proc[[#This Row],[DateOpened]],TODAY()))-1,ABS(NETWORKDAYS(Proc[[#This Row],[DateOpened]],Proc[[#This Row],[DateClosed]]))-1)</f>
        <v>15</v>
      </c>
      <c r="R7401" s="178" t="s">
        <v>489</v>
      </c>
      <c r="S7401" s="183"/>
    </row>
    <row r="7402" spans="1:19" hidden="1">
      <c r="A7402" s="184" t="s">
        <v>9887</v>
      </c>
      <c r="B7402" s="183" t="str">
        <f>IFERROR(VLOOKUP(Proc[[#This Row],[App]],Table2[],3,0),"open")</f>
        <v>ok</v>
      </c>
      <c r="C7402" s="184" t="s">
        <v>369</v>
      </c>
      <c r="D7402" t="s">
        <v>9769</v>
      </c>
      <c r="E7402" t="s">
        <v>9886</v>
      </c>
      <c r="F7402" s="183" t="s">
        <v>9886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6" t="s">
        <v>9921</v>
      </c>
      <c r="M7402" s="178">
        <v>46065</v>
      </c>
      <c r="N7402" s="178"/>
      <c r="O7402" s="178"/>
      <c r="P7402" s="178" t="str">
        <f ca="1">IF(Proc[[#This Row],[DaysAgeing]]&gt;5,"yep","on track")</f>
        <v>yep</v>
      </c>
      <c r="Q7402" s="3">
        <f ca="1">IF(Proc[[#This Row],[DateClosed]]="",ABS(NETWORKDAYS(Proc[[#This Row],[DateOpened]],TODAY()))-1,ABS(NETWORKDAYS(Proc[[#This Row],[DateOpened]],Proc[[#This Row],[DateClosed]]))-1)</f>
        <v>15</v>
      </c>
      <c r="R7402" s="178" t="s">
        <v>489</v>
      </c>
      <c r="S7402" s="183"/>
    </row>
    <row r="7403" spans="1:19" hidden="1">
      <c r="A7403" s="184" t="s">
        <v>9887</v>
      </c>
      <c r="B7403" s="183" t="str">
        <f>IFERROR(VLOOKUP(Proc[[#This Row],[App]],Table2[],3,0),"open")</f>
        <v>ok</v>
      </c>
      <c r="C7403" s="184" t="s">
        <v>369</v>
      </c>
      <c r="D7403" t="s">
        <v>9770</v>
      </c>
      <c r="E7403" t="s">
        <v>9886</v>
      </c>
      <c r="F7403" s="183" t="s">
        <v>9886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6" t="s">
        <v>9921</v>
      </c>
      <c r="M7403" s="178">
        <v>46065</v>
      </c>
      <c r="N7403" s="178"/>
      <c r="O7403" s="178"/>
      <c r="P7403" s="178" t="str">
        <f ca="1">IF(Proc[[#This Row],[DaysAgeing]]&gt;5,"yep","on track")</f>
        <v>yep</v>
      </c>
      <c r="Q7403" s="3">
        <f ca="1">IF(Proc[[#This Row],[DateClosed]]="",ABS(NETWORKDAYS(Proc[[#This Row],[DateOpened]],TODAY()))-1,ABS(NETWORKDAYS(Proc[[#This Row],[DateOpened]],Proc[[#This Row],[DateClosed]]))-1)</f>
        <v>15</v>
      </c>
      <c r="R7403" s="178" t="s">
        <v>489</v>
      </c>
      <c r="S7403" s="183"/>
    </row>
    <row r="7404" spans="1:19" hidden="1">
      <c r="A7404" s="184" t="s">
        <v>9887</v>
      </c>
      <c r="B7404" s="183" t="str">
        <f>IFERROR(VLOOKUP(Proc[[#This Row],[App]],Table2[],3,0),"open")</f>
        <v>ok</v>
      </c>
      <c r="C7404" s="184" t="s">
        <v>369</v>
      </c>
      <c r="D7404" t="s">
        <v>9771</v>
      </c>
      <c r="E7404" t="s">
        <v>9886</v>
      </c>
      <c r="F7404" s="183" t="s">
        <v>9886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6" t="s">
        <v>9921</v>
      </c>
      <c r="M7404" s="178">
        <v>46065</v>
      </c>
      <c r="N7404" s="178"/>
      <c r="O7404" s="178"/>
      <c r="P7404" s="178" t="str">
        <f ca="1">IF(Proc[[#This Row],[DaysAgeing]]&gt;5,"yep","on track")</f>
        <v>yep</v>
      </c>
      <c r="Q7404" s="3">
        <f ca="1">IF(Proc[[#This Row],[DateClosed]]="",ABS(NETWORKDAYS(Proc[[#This Row],[DateOpened]],TODAY()))-1,ABS(NETWORKDAYS(Proc[[#This Row],[DateOpened]],Proc[[#This Row],[DateClosed]]))-1)</f>
        <v>15</v>
      </c>
      <c r="R7404" s="178" t="s">
        <v>489</v>
      </c>
      <c r="S7404" s="183"/>
    </row>
    <row r="7405" spans="1:19" hidden="1">
      <c r="A7405" s="184" t="s">
        <v>9887</v>
      </c>
      <c r="B7405" s="183" t="str">
        <f>IFERROR(VLOOKUP(Proc[[#This Row],[App]],Table2[],3,0),"open")</f>
        <v>ok</v>
      </c>
      <c r="C7405" s="184" t="s">
        <v>369</v>
      </c>
      <c r="D7405" t="s">
        <v>9772</v>
      </c>
      <c r="E7405" t="s">
        <v>9886</v>
      </c>
      <c r="F7405" s="183" t="s">
        <v>9886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6" t="s">
        <v>9921</v>
      </c>
      <c r="M7405" s="178">
        <v>46065</v>
      </c>
      <c r="N7405" s="178"/>
      <c r="O7405" s="178"/>
      <c r="P7405" s="178" t="str">
        <f ca="1">IF(Proc[[#This Row],[DaysAgeing]]&gt;5,"yep","on track")</f>
        <v>yep</v>
      </c>
      <c r="Q7405" s="3">
        <f ca="1">IF(Proc[[#This Row],[DateClosed]]="",ABS(NETWORKDAYS(Proc[[#This Row],[DateOpened]],TODAY()))-1,ABS(NETWORKDAYS(Proc[[#This Row],[DateOpened]],Proc[[#This Row],[DateClosed]]))-1)</f>
        <v>15</v>
      </c>
      <c r="R7405" s="178" t="s">
        <v>489</v>
      </c>
      <c r="S7405" s="183"/>
    </row>
    <row r="7406" spans="1:19" hidden="1">
      <c r="A7406" s="184" t="s">
        <v>9887</v>
      </c>
      <c r="B7406" s="183" t="str">
        <f>IFERROR(VLOOKUP(Proc[[#This Row],[App]],Table2[],3,0),"open")</f>
        <v>ok</v>
      </c>
      <c r="C7406" s="184" t="s">
        <v>369</v>
      </c>
      <c r="D7406" t="s">
        <v>9773</v>
      </c>
      <c r="E7406" t="s">
        <v>9886</v>
      </c>
      <c r="F7406" s="183" t="s">
        <v>9886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6" t="s">
        <v>9921</v>
      </c>
      <c r="M7406" s="178">
        <v>46065</v>
      </c>
      <c r="N7406" s="178"/>
      <c r="O7406" s="178"/>
      <c r="P7406" s="178" t="str">
        <f ca="1">IF(Proc[[#This Row],[DaysAgeing]]&gt;5,"yep","on track")</f>
        <v>yep</v>
      </c>
      <c r="Q7406" s="3">
        <f ca="1">IF(Proc[[#This Row],[DateClosed]]="",ABS(NETWORKDAYS(Proc[[#This Row],[DateOpened]],TODAY()))-1,ABS(NETWORKDAYS(Proc[[#This Row],[DateOpened]],Proc[[#This Row],[DateClosed]]))-1)</f>
        <v>15</v>
      </c>
      <c r="R7406" s="178" t="s">
        <v>489</v>
      </c>
      <c r="S7406" s="183"/>
    </row>
    <row r="7407" spans="1:19" hidden="1">
      <c r="A7407" s="184" t="s">
        <v>9887</v>
      </c>
      <c r="B7407" s="183" t="str">
        <f>IFERROR(VLOOKUP(Proc[[#This Row],[App]],Table2[],3,0),"open")</f>
        <v>ok</v>
      </c>
      <c r="C7407" s="184" t="s">
        <v>369</v>
      </c>
      <c r="D7407" t="s">
        <v>9774</v>
      </c>
      <c r="E7407" t="s">
        <v>9886</v>
      </c>
      <c r="F7407" s="183" t="s">
        <v>9886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6" t="s">
        <v>9921</v>
      </c>
      <c r="M7407" s="178">
        <v>46065</v>
      </c>
      <c r="N7407" s="178"/>
      <c r="O7407" s="178"/>
      <c r="P7407" s="178" t="str">
        <f ca="1">IF(Proc[[#This Row],[DaysAgeing]]&gt;5,"yep","on track")</f>
        <v>yep</v>
      </c>
      <c r="Q7407" s="3">
        <f ca="1">IF(Proc[[#This Row],[DateClosed]]="",ABS(NETWORKDAYS(Proc[[#This Row],[DateOpened]],TODAY()))-1,ABS(NETWORKDAYS(Proc[[#This Row],[DateOpened]],Proc[[#This Row],[DateClosed]]))-1)</f>
        <v>15</v>
      </c>
      <c r="R7407" s="178" t="s">
        <v>489</v>
      </c>
      <c r="S7407" s="183"/>
    </row>
    <row r="7408" spans="1:19" hidden="1">
      <c r="A7408" s="184" t="s">
        <v>9887</v>
      </c>
      <c r="B7408" s="183" t="str">
        <f>IFERROR(VLOOKUP(Proc[[#This Row],[App]],Table2[],3,0),"open")</f>
        <v>ok</v>
      </c>
      <c r="C7408" s="184" t="s">
        <v>369</v>
      </c>
      <c r="D7408" t="s">
        <v>9775</v>
      </c>
      <c r="E7408" t="s">
        <v>9886</v>
      </c>
      <c r="F7408" s="183" t="s">
        <v>9886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6" t="s">
        <v>9921</v>
      </c>
      <c r="M7408" s="178">
        <v>46065</v>
      </c>
      <c r="N7408" s="178"/>
      <c r="O7408" s="178"/>
      <c r="P7408" s="178" t="str">
        <f ca="1">IF(Proc[[#This Row],[DaysAgeing]]&gt;5,"yep","on track")</f>
        <v>yep</v>
      </c>
      <c r="Q7408" s="3">
        <f ca="1">IF(Proc[[#This Row],[DateClosed]]="",ABS(NETWORKDAYS(Proc[[#This Row],[DateOpened]],TODAY()))-1,ABS(NETWORKDAYS(Proc[[#This Row],[DateOpened]],Proc[[#This Row],[DateClosed]]))-1)</f>
        <v>15</v>
      </c>
      <c r="R7408" s="178" t="s">
        <v>489</v>
      </c>
      <c r="S7408" s="183"/>
    </row>
    <row r="7409" spans="1:19" hidden="1">
      <c r="A7409" s="184" t="s">
        <v>9887</v>
      </c>
      <c r="B7409" s="183" t="str">
        <f>IFERROR(VLOOKUP(Proc[[#This Row],[App]],Table2[],3,0),"open")</f>
        <v>ok</v>
      </c>
      <c r="C7409" s="184" t="s">
        <v>369</v>
      </c>
      <c r="D7409" t="s">
        <v>9776</v>
      </c>
      <c r="E7409" t="s">
        <v>9886</v>
      </c>
      <c r="F7409" s="183" t="s">
        <v>9886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6" t="s">
        <v>9921</v>
      </c>
      <c r="M7409" s="178">
        <v>46065</v>
      </c>
      <c r="N7409" s="178"/>
      <c r="O7409" s="178"/>
      <c r="P7409" s="178" t="str">
        <f ca="1">IF(Proc[[#This Row],[DaysAgeing]]&gt;5,"yep","on track")</f>
        <v>yep</v>
      </c>
      <c r="Q7409" s="3">
        <f ca="1">IF(Proc[[#This Row],[DateClosed]]="",ABS(NETWORKDAYS(Proc[[#This Row],[DateOpened]],TODAY()))-1,ABS(NETWORKDAYS(Proc[[#This Row],[DateOpened]],Proc[[#This Row],[DateClosed]]))-1)</f>
        <v>15</v>
      </c>
      <c r="R7409" s="178" t="s">
        <v>489</v>
      </c>
      <c r="S7409" s="183"/>
    </row>
    <row r="7410" spans="1:19" hidden="1">
      <c r="A7410" s="184" t="s">
        <v>9887</v>
      </c>
      <c r="B7410" s="183" t="str">
        <f>IFERROR(VLOOKUP(Proc[[#This Row],[App]],Table2[],3,0),"open")</f>
        <v>ok</v>
      </c>
      <c r="C7410" s="184" t="s">
        <v>369</v>
      </c>
      <c r="D7410" t="s">
        <v>9777</v>
      </c>
      <c r="E7410" t="s">
        <v>9886</v>
      </c>
      <c r="F7410" s="183" t="s">
        <v>9886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6" t="s">
        <v>9921</v>
      </c>
      <c r="M7410" s="178">
        <v>46065</v>
      </c>
      <c r="N7410" s="178"/>
      <c r="O7410" s="178"/>
      <c r="P7410" s="178" t="str">
        <f ca="1">IF(Proc[[#This Row],[DaysAgeing]]&gt;5,"yep","on track")</f>
        <v>yep</v>
      </c>
      <c r="Q7410" s="3">
        <f ca="1">IF(Proc[[#This Row],[DateClosed]]="",ABS(NETWORKDAYS(Proc[[#This Row],[DateOpened]],TODAY()))-1,ABS(NETWORKDAYS(Proc[[#This Row],[DateOpened]],Proc[[#This Row],[DateClosed]]))-1)</f>
        <v>15</v>
      </c>
      <c r="R7410" s="178" t="s">
        <v>489</v>
      </c>
      <c r="S7410" s="183"/>
    </row>
    <row r="7411" spans="1:19" hidden="1">
      <c r="A7411" s="184" t="s">
        <v>9887</v>
      </c>
      <c r="B7411" s="183" t="str">
        <f>IFERROR(VLOOKUP(Proc[[#This Row],[App]],Table2[],3,0),"open")</f>
        <v>ok</v>
      </c>
      <c r="C7411" s="184" t="s">
        <v>369</v>
      </c>
      <c r="D7411" t="s">
        <v>9778</v>
      </c>
      <c r="E7411" t="s">
        <v>9886</v>
      </c>
      <c r="F7411" s="183" t="s">
        <v>9886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6" t="s">
        <v>9921</v>
      </c>
      <c r="M7411" s="178">
        <v>46065</v>
      </c>
      <c r="N7411" s="178"/>
      <c r="O7411" s="178"/>
      <c r="P7411" s="178" t="str">
        <f ca="1">IF(Proc[[#This Row],[DaysAgeing]]&gt;5,"yep","on track")</f>
        <v>yep</v>
      </c>
      <c r="Q7411" s="3">
        <f ca="1">IF(Proc[[#This Row],[DateClosed]]="",ABS(NETWORKDAYS(Proc[[#This Row],[DateOpened]],TODAY()))-1,ABS(NETWORKDAYS(Proc[[#This Row],[DateOpened]],Proc[[#This Row],[DateClosed]]))-1)</f>
        <v>15</v>
      </c>
      <c r="R7411" s="178" t="s">
        <v>489</v>
      </c>
      <c r="S7411" s="183"/>
    </row>
    <row r="7412" spans="1:19" hidden="1">
      <c r="A7412" s="184" t="s">
        <v>9887</v>
      </c>
      <c r="B7412" s="183" t="str">
        <f>IFERROR(VLOOKUP(Proc[[#This Row],[App]],Table2[],3,0),"open")</f>
        <v>ok</v>
      </c>
      <c r="C7412" s="184" t="s">
        <v>369</v>
      </c>
      <c r="D7412" t="s">
        <v>9779</v>
      </c>
      <c r="E7412" t="s">
        <v>9886</v>
      </c>
      <c r="F7412" s="183" t="s">
        <v>9886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6" t="s">
        <v>9921</v>
      </c>
      <c r="M7412" s="178">
        <v>46065</v>
      </c>
      <c r="N7412" s="178"/>
      <c r="O7412" s="178"/>
      <c r="P7412" s="178" t="str">
        <f ca="1">IF(Proc[[#This Row],[DaysAgeing]]&gt;5,"yep","on track")</f>
        <v>yep</v>
      </c>
      <c r="Q7412" s="3">
        <f ca="1">IF(Proc[[#This Row],[DateClosed]]="",ABS(NETWORKDAYS(Proc[[#This Row],[DateOpened]],TODAY()))-1,ABS(NETWORKDAYS(Proc[[#This Row],[DateOpened]],Proc[[#This Row],[DateClosed]]))-1)</f>
        <v>15</v>
      </c>
      <c r="R7412" s="178" t="s">
        <v>489</v>
      </c>
      <c r="S7412" s="183"/>
    </row>
    <row r="7413" spans="1:19" hidden="1">
      <c r="A7413" s="184" t="s">
        <v>9887</v>
      </c>
      <c r="B7413" s="183" t="str">
        <f>IFERROR(VLOOKUP(Proc[[#This Row],[App]],Table2[],3,0),"open")</f>
        <v>ok</v>
      </c>
      <c r="C7413" s="184" t="s">
        <v>369</v>
      </c>
      <c r="D7413" t="s">
        <v>9780</v>
      </c>
      <c r="E7413" t="s">
        <v>9886</v>
      </c>
      <c r="F7413" s="183" t="s">
        <v>9886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6" t="s">
        <v>9921</v>
      </c>
      <c r="M7413" s="178">
        <v>46065</v>
      </c>
      <c r="N7413" s="178"/>
      <c r="O7413" s="178"/>
      <c r="P7413" s="178" t="str">
        <f ca="1">IF(Proc[[#This Row],[DaysAgeing]]&gt;5,"yep","on track")</f>
        <v>yep</v>
      </c>
      <c r="Q7413" s="3">
        <f ca="1">IF(Proc[[#This Row],[DateClosed]]="",ABS(NETWORKDAYS(Proc[[#This Row],[DateOpened]],TODAY()))-1,ABS(NETWORKDAYS(Proc[[#This Row],[DateOpened]],Proc[[#This Row],[DateClosed]]))-1)</f>
        <v>15</v>
      </c>
      <c r="R7413" s="178" t="s">
        <v>489</v>
      </c>
      <c r="S7413" s="183"/>
    </row>
    <row r="7414" spans="1:19" hidden="1">
      <c r="A7414" s="184" t="s">
        <v>9887</v>
      </c>
      <c r="B7414" s="183" t="str">
        <f>IFERROR(VLOOKUP(Proc[[#This Row],[App]],Table2[],3,0),"open")</f>
        <v>ok</v>
      </c>
      <c r="C7414" s="184" t="s">
        <v>377</v>
      </c>
      <c r="D7414" t="s">
        <v>9781</v>
      </c>
      <c r="E7414" t="s">
        <v>9886</v>
      </c>
      <c r="F7414" s="183" t="s">
        <v>9889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6" t="s">
        <v>9921</v>
      </c>
      <c r="M7414" s="178">
        <v>46065</v>
      </c>
      <c r="N7414" s="178"/>
      <c r="O7414" s="178"/>
      <c r="P7414" s="178" t="str">
        <f ca="1">IF(Proc[[#This Row],[DaysAgeing]]&gt;5,"yep","on track")</f>
        <v>yep</v>
      </c>
      <c r="Q7414" s="3">
        <f ca="1">IF(Proc[[#This Row],[DateClosed]]="",ABS(NETWORKDAYS(Proc[[#This Row],[DateOpened]],TODAY()))-1,ABS(NETWORKDAYS(Proc[[#This Row],[DateOpened]],Proc[[#This Row],[DateClosed]]))-1)</f>
        <v>15</v>
      </c>
      <c r="R7414" s="178" t="s">
        <v>489</v>
      </c>
      <c r="S7414" s="183"/>
    </row>
    <row r="7415" spans="1:19" hidden="1">
      <c r="A7415" s="184" t="s">
        <v>9887</v>
      </c>
      <c r="B7415" s="183" t="str">
        <f>IFERROR(VLOOKUP(Proc[[#This Row],[App]],Table2[],3,0),"open")</f>
        <v>ok</v>
      </c>
      <c r="C7415" s="184" t="s">
        <v>377</v>
      </c>
      <c r="D7415" t="s">
        <v>9782</v>
      </c>
      <c r="E7415" t="s">
        <v>9886</v>
      </c>
      <c r="F7415" s="183" t="s">
        <v>9890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6" t="s">
        <v>9921</v>
      </c>
      <c r="M7415" s="178">
        <v>46065</v>
      </c>
      <c r="N7415" s="178"/>
      <c r="O7415" s="178"/>
      <c r="P7415" s="178" t="str">
        <f ca="1">IF(Proc[[#This Row],[DaysAgeing]]&gt;5,"yep","on track")</f>
        <v>yep</v>
      </c>
      <c r="Q7415" s="3">
        <f ca="1">IF(Proc[[#This Row],[DateClosed]]="",ABS(NETWORKDAYS(Proc[[#This Row],[DateOpened]],TODAY()))-1,ABS(NETWORKDAYS(Proc[[#This Row],[DateOpened]],Proc[[#This Row],[DateClosed]]))-1)</f>
        <v>15</v>
      </c>
      <c r="R7415" s="178" t="s">
        <v>489</v>
      </c>
      <c r="S7415" s="183"/>
    </row>
    <row r="7416" spans="1:19" hidden="1">
      <c r="A7416" s="184" t="s">
        <v>9887</v>
      </c>
      <c r="B7416" s="183" t="str">
        <f>IFERROR(VLOOKUP(Proc[[#This Row],[App]],Table2[],3,0),"open")</f>
        <v>ok</v>
      </c>
      <c r="C7416" s="184" t="s">
        <v>369</v>
      </c>
      <c r="D7416" t="s">
        <v>9783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6" t="s">
        <v>9921</v>
      </c>
      <c r="M7416" s="178">
        <v>46065</v>
      </c>
      <c r="N7416" s="178"/>
      <c r="O7416" s="178"/>
      <c r="P7416" s="178" t="str">
        <f ca="1">IF(Proc[[#This Row],[DaysAgeing]]&gt;5,"yep","on track")</f>
        <v>yep</v>
      </c>
      <c r="Q7416" s="3">
        <f ca="1">IF(Proc[[#This Row],[DateClosed]]="",ABS(NETWORKDAYS(Proc[[#This Row],[DateOpened]],TODAY()))-1,ABS(NETWORKDAYS(Proc[[#This Row],[DateOpened]],Proc[[#This Row],[DateClosed]]))-1)</f>
        <v>15</v>
      </c>
      <c r="R7416" s="178" t="s">
        <v>489</v>
      </c>
      <c r="S7416" s="183"/>
    </row>
    <row r="7417" spans="1:19" hidden="1">
      <c r="A7417" s="184" t="s">
        <v>9887</v>
      </c>
      <c r="B7417" s="183" t="str">
        <f>IFERROR(VLOOKUP(Proc[[#This Row],[App]],Table2[],3,0),"open")</f>
        <v>ok</v>
      </c>
      <c r="C7417" s="184" t="s">
        <v>369</v>
      </c>
      <c r="D7417" t="s">
        <v>9784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6" t="s">
        <v>9921</v>
      </c>
      <c r="M7417" s="178">
        <v>46065</v>
      </c>
      <c r="N7417" s="178"/>
      <c r="O7417" s="178"/>
      <c r="P7417" s="178" t="str">
        <f ca="1">IF(Proc[[#This Row],[DaysAgeing]]&gt;5,"yep","on track")</f>
        <v>yep</v>
      </c>
      <c r="Q7417" s="3">
        <f ca="1">IF(Proc[[#This Row],[DateClosed]]="",ABS(NETWORKDAYS(Proc[[#This Row],[DateOpened]],TODAY()))-1,ABS(NETWORKDAYS(Proc[[#This Row],[DateOpened]],Proc[[#This Row],[DateClosed]]))-1)</f>
        <v>15</v>
      </c>
      <c r="R7417" s="178" t="s">
        <v>489</v>
      </c>
      <c r="S7417" s="183"/>
    </row>
    <row r="7418" spans="1:19" hidden="1">
      <c r="A7418" s="184" t="s">
        <v>9887</v>
      </c>
      <c r="B7418" s="183" t="str">
        <f>IFERROR(VLOOKUP(Proc[[#This Row],[App]],Table2[],3,0),"open")</f>
        <v>ok</v>
      </c>
      <c r="C7418" s="184" t="s">
        <v>369</v>
      </c>
      <c r="D7418" t="s">
        <v>9785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6" t="s">
        <v>9921</v>
      </c>
      <c r="M7418" s="178">
        <v>46065</v>
      </c>
      <c r="N7418" s="178"/>
      <c r="O7418" s="178"/>
      <c r="P7418" s="178" t="str">
        <f ca="1">IF(Proc[[#This Row],[DaysAgeing]]&gt;5,"yep","on track")</f>
        <v>yep</v>
      </c>
      <c r="Q7418" s="3">
        <f ca="1">IF(Proc[[#This Row],[DateClosed]]="",ABS(NETWORKDAYS(Proc[[#This Row],[DateOpened]],TODAY()))-1,ABS(NETWORKDAYS(Proc[[#This Row],[DateOpened]],Proc[[#This Row],[DateClosed]]))-1)</f>
        <v>15</v>
      </c>
      <c r="R7418" s="178" t="s">
        <v>489</v>
      </c>
      <c r="S7418" s="183"/>
    </row>
    <row r="7419" spans="1:19" hidden="1">
      <c r="A7419" s="184" t="s">
        <v>9887</v>
      </c>
      <c r="B7419" s="183" t="str">
        <f>IFERROR(VLOOKUP(Proc[[#This Row],[App]],Table2[],3,0),"open")</f>
        <v>ok</v>
      </c>
      <c r="C7419" s="184" t="s">
        <v>369</v>
      </c>
      <c r="D7419" t="s">
        <v>9786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6" t="s">
        <v>9921</v>
      </c>
      <c r="M7419" s="178">
        <v>46065</v>
      </c>
      <c r="N7419" s="178"/>
      <c r="O7419" s="178"/>
      <c r="P7419" s="178" t="str">
        <f ca="1">IF(Proc[[#This Row],[DaysAgeing]]&gt;5,"yep","on track")</f>
        <v>yep</v>
      </c>
      <c r="Q7419" s="3">
        <f ca="1">IF(Proc[[#This Row],[DateClosed]]="",ABS(NETWORKDAYS(Proc[[#This Row],[DateOpened]],TODAY()))-1,ABS(NETWORKDAYS(Proc[[#This Row],[DateOpened]],Proc[[#This Row],[DateClosed]]))-1)</f>
        <v>15</v>
      </c>
      <c r="R7419" s="178" t="s">
        <v>489</v>
      </c>
      <c r="S7419" s="183"/>
    </row>
    <row r="7420" spans="1:19" hidden="1">
      <c r="A7420" s="184" t="s">
        <v>9887</v>
      </c>
      <c r="B7420" s="183" t="str">
        <f>IFERROR(VLOOKUP(Proc[[#This Row],[App]],Table2[],3,0),"open")</f>
        <v>ok</v>
      </c>
      <c r="C7420" s="184" t="s">
        <v>369</v>
      </c>
      <c r="D7420" t="s">
        <v>9787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6" t="s">
        <v>9921</v>
      </c>
      <c r="M7420" s="178">
        <v>46065</v>
      </c>
      <c r="N7420" s="178"/>
      <c r="O7420" s="178"/>
      <c r="P7420" s="178" t="str">
        <f ca="1">IF(Proc[[#This Row],[DaysAgeing]]&gt;5,"yep","on track")</f>
        <v>yep</v>
      </c>
      <c r="Q7420" s="3">
        <f ca="1">IF(Proc[[#This Row],[DateClosed]]="",ABS(NETWORKDAYS(Proc[[#This Row],[DateOpened]],TODAY()))-1,ABS(NETWORKDAYS(Proc[[#This Row],[DateOpened]],Proc[[#This Row],[DateClosed]]))-1)</f>
        <v>15</v>
      </c>
      <c r="R7420" s="178" t="s">
        <v>489</v>
      </c>
      <c r="S7420" s="183"/>
    </row>
    <row r="7421" spans="1:19" hidden="1">
      <c r="A7421" s="184" t="s">
        <v>9887</v>
      </c>
      <c r="B7421" s="183" t="str">
        <f>IFERROR(VLOOKUP(Proc[[#This Row],[App]],Table2[],3,0),"open")</f>
        <v>ok</v>
      </c>
      <c r="C7421" s="185" t="s">
        <v>369</v>
      </c>
      <c r="D7421" t="s">
        <v>9788</v>
      </c>
      <c r="E7421" t="s">
        <v>2862</v>
      </c>
      <c r="F7421" s="186" t="s">
        <v>2862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1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6" t="s">
        <v>9921</v>
      </c>
      <c r="M7421" s="178">
        <v>46065</v>
      </c>
      <c r="N7421" s="178"/>
      <c r="O7421" s="178"/>
      <c r="P7421" s="178" t="str">
        <f ca="1">IF(Proc[[#This Row],[DaysAgeing]]&gt;5,"yep","on track")</f>
        <v>yep</v>
      </c>
      <c r="Q7421" s="3">
        <f ca="1">IF(Proc[[#This Row],[DateClosed]]="",ABS(NETWORKDAYS(Proc[[#This Row],[DateOpened]],TODAY()))-1,ABS(NETWORKDAYS(Proc[[#This Row],[DateOpened]],Proc[[#This Row],[DateClosed]]))-1)</f>
        <v>15</v>
      </c>
      <c r="R7421" s="178" t="s">
        <v>489</v>
      </c>
      <c r="S7421" s="183"/>
    </row>
    <row r="7422" spans="1:19" hidden="1">
      <c r="A7422" s="184" t="s">
        <v>9887</v>
      </c>
      <c r="B7422" s="183" t="str">
        <f>IFERROR(VLOOKUP(Proc[[#This Row],[App]],Table2[],3,0),"open")</f>
        <v>ok</v>
      </c>
      <c r="C7422" s="184" t="s">
        <v>369</v>
      </c>
      <c r="D7422" t="s">
        <v>9789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6" t="s">
        <v>9921</v>
      </c>
      <c r="M7422" s="178">
        <v>46065</v>
      </c>
      <c r="N7422" s="178"/>
      <c r="O7422" s="178"/>
      <c r="P7422" s="178" t="str">
        <f ca="1">IF(Proc[[#This Row],[DaysAgeing]]&gt;5,"yep","on track")</f>
        <v>yep</v>
      </c>
      <c r="Q7422" s="3">
        <f ca="1">IF(Proc[[#This Row],[DateClosed]]="",ABS(NETWORKDAYS(Proc[[#This Row],[DateOpened]],TODAY()))-1,ABS(NETWORKDAYS(Proc[[#This Row],[DateOpened]],Proc[[#This Row],[DateClosed]]))-1)</f>
        <v>15</v>
      </c>
      <c r="R7422" s="178" t="s">
        <v>489</v>
      </c>
      <c r="S7422" s="183"/>
    </row>
    <row r="7423" spans="1:19" hidden="1">
      <c r="A7423" s="184" t="s">
        <v>9887</v>
      </c>
      <c r="B7423" s="183" t="str">
        <f>IFERROR(VLOOKUP(Proc[[#This Row],[App]],Table2[],3,0),"open")</f>
        <v>ok</v>
      </c>
      <c r="C7423" s="185" t="s">
        <v>369</v>
      </c>
      <c r="D7423" t="s">
        <v>9790</v>
      </c>
      <c r="E7423" t="s">
        <v>977</v>
      </c>
      <c r="F7423" s="186" t="s">
        <v>977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1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6" t="s">
        <v>9921</v>
      </c>
      <c r="M7423" s="178">
        <v>46065</v>
      </c>
      <c r="N7423" s="178"/>
      <c r="O7423" s="178"/>
      <c r="P7423" s="178" t="str">
        <f ca="1">IF(Proc[[#This Row],[DaysAgeing]]&gt;5,"yep","on track")</f>
        <v>yep</v>
      </c>
      <c r="Q7423" s="3">
        <f ca="1">IF(Proc[[#This Row],[DateClosed]]="",ABS(NETWORKDAYS(Proc[[#This Row],[DateOpened]],TODAY()))-1,ABS(NETWORKDAYS(Proc[[#This Row],[DateOpened]],Proc[[#This Row],[DateClosed]]))-1)</f>
        <v>15</v>
      </c>
      <c r="R7423" s="178" t="s">
        <v>489</v>
      </c>
      <c r="S7423" s="183"/>
    </row>
    <row r="7424" spans="1:19" hidden="1">
      <c r="A7424" s="184" t="s">
        <v>9887</v>
      </c>
      <c r="B7424" s="183" t="str">
        <f>IFERROR(VLOOKUP(Proc[[#This Row],[App]],Table2[],3,0),"open")</f>
        <v>ok</v>
      </c>
      <c r="C7424" s="184" t="s">
        <v>369</v>
      </c>
      <c r="D7424" t="s">
        <v>9791</v>
      </c>
      <c r="E7424" t="s">
        <v>9886</v>
      </c>
      <c r="F7424" s="183" t="s">
        <v>9886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6" t="s">
        <v>9921</v>
      </c>
      <c r="M7424" s="178">
        <v>46065</v>
      </c>
      <c r="N7424" s="178"/>
      <c r="O7424" s="178"/>
      <c r="P7424" s="178" t="str">
        <f ca="1">IF(Proc[[#This Row],[DaysAgeing]]&gt;5,"yep","on track")</f>
        <v>yep</v>
      </c>
      <c r="Q7424" s="3">
        <f ca="1">IF(Proc[[#This Row],[DateClosed]]="",ABS(NETWORKDAYS(Proc[[#This Row],[DateOpened]],TODAY()))-1,ABS(NETWORKDAYS(Proc[[#This Row],[DateOpened]],Proc[[#This Row],[DateClosed]]))-1)</f>
        <v>15</v>
      </c>
      <c r="R7424" s="178" t="s">
        <v>489</v>
      </c>
      <c r="S7424" s="183"/>
    </row>
    <row r="7425" spans="1:19" hidden="1">
      <c r="A7425" s="184" t="s">
        <v>9887</v>
      </c>
      <c r="B7425" s="183" t="str">
        <f>IFERROR(VLOOKUP(Proc[[#This Row],[App]],Table2[],3,0),"open")</f>
        <v>ok</v>
      </c>
      <c r="C7425" s="185" t="s">
        <v>369</v>
      </c>
      <c r="D7425" t="s">
        <v>9792</v>
      </c>
      <c r="E7425" t="s">
        <v>2862</v>
      </c>
      <c r="F7425" s="186" t="s">
        <v>2862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1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6" t="s">
        <v>9921</v>
      </c>
      <c r="M7425" s="178">
        <v>46065</v>
      </c>
      <c r="N7425" s="178"/>
      <c r="O7425" s="178"/>
      <c r="P7425" s="178" t="str">
        <f ca="1">IF(Proc[[#This Row],[DaysAgeing]]&gt;5,"yep","on track")</f>
        <v>yep</v>
      </c>
      <c r="Q7425" s="3">
        <f ca="1">IF(Proc[[#This Row],[DateClosed]]="",ABS(NETWORKDAYS(Proc[[#This Row],[DateOpened]],TODAY()))-1,ABS(NETWORKDAYS(Proc[[#This Row],[DateOpened]],Proc[[#This Row],[DateClosed]]))-1)</f>
        <v>15</v>
      </c>
      <c r="R7425" s="178" t="s">
        <v>489</v>
      </c>
      <c r="S7425" s="183"/>
    </row>
    <row r="7426" spans="1:19" hidden="1">
      <c r="A7426" s="184" t="s">
        <v>9887</v>
      </c>
      <c r="B7426" s="183" t="str">
        <f>IFERROR(VLOOKUP(Proc[[#This Row],[App]],Table2[],3,0),"open")</f>
        <v>ok</v>
      </c>
      <c r="C7426" s="185" t="s">
        <v>369</v>
      </c>
      <c r="D7426" t="s">
        <v>9793</v>
      </c>
      <c r="E7426" t="s">
        <v>2862</v>
      </c>
      <c r="F7426" s="186" t="s">
        <v>2862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1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6" t="s">
        <v>9921</v>
      </c>
      <c r="M7426" s="178">
        <v>46065</v>
      </c>
      <c r="N7426" s="178"/>
      <c r="O7426" s="178"/>
      <c r="P7426" s="178" t="str">
        <f ca="1">IF(Proc[[#This Row],[DaysAgeing]]&gt;5,"yep","on track")</f>
        <v>yep</v>
      </c>
      <c r="Q7426" s="3">
        <f ca="1">IF(Proc[[#This Row],[DateClosed]]="",ABS(NETWORKDAYS(Proc[[#This Row],[DateOpened]],TODAY()))-1,ABS(NETWORKDAYS(Proc[[#This Row],[DateOpened]],Proc[[#This Row],[DateClosed]]))-1)</f>
        <v>15</v>
      </c>
      <c r="R7426" s="178" t="s">
        <v>489</v>
      </c>
      <c r="S7426" s="183"/>
    </row>
    <row r="7427" spans="1:19" hidden="1">
      <c r="A7427" s="184" t="s">
        <v>9887</v>
      </c>
      <c r="B7427" s="183" t="str">
        <f>IFERROR(VLOOKUP(Proc[[#This Row],[App]],Table2[],3,0),"open")</f>
        <v>ok</v>
      </c>
      <c r="C7427" s="185" t="s">
        <v>369</v>
      </c>
      <c r="D7427" t="s">
        <v>9794</v>
      </c>
      <c r="E7427" t="s">
        <v>2862</v>
      </c>
      <c r="F7427" s="186" t="s">
        <v>2862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1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6" t="s">
        <v>9921</v>
      </c>
      <c r="M7427" s="178">
        <v>46065</v>
      </c>
      <c r="N7427" s="178"/>
      <c r="O7427" s="178"/>
      <c r="P7427" s="178" t="str">
        <f ca="1">IF(Proc[[#This Row],[DaysAgeing]]&gt;5,"yep","on track")</f>
        <v>yep</v>
      </c>
      <c r="Q7427" s="3">
        <f ca="1">IF(Proc[[#This Row],[DateClosed]]="",ABS(NETWORKDAYS(Proc[[#This Row],[DateOpened]],TODAY()))-1,ABS(NETWORKDAYS(Proc[[#This Row],[DateOpened]],Proc[[#This Row],[DateClosed]]))-1)</f>
        <v>15</v>
      </c>
      <c r="R7427" s="178" t="s">
        <v>489</v>
      </c>
      <c r="S7427" s="183"/>
    </row>
    <row r="7428" spans="1:19" hidden="1">
      <c r="A7428" s="184" t="s">
        <v>9887</v>
      </c>
      <c r="B7428" s="183" t="str">
        <f>IFERROR(VLOOKUP(Proc[[#This Row],[App]],Table2[],3,0),"open")</f>
        <v>ok</v>
      </c>
      <c r="C7428" s="185" t="s">
        <v>369</v>
      </c>
      <c r="D7428" t="s">
        <v>9795</v>
      </c>
      <c r="E7428" t="s">
        <v>2862</v>
      </c>
      <c r="F7428" s="186" t="s">
        <v>2862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1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6" t="s">
        <v>9921</v>
      </c>
      <c r="M7428" s="178">
        <v>46065</v>
      </c>
      <c r="N7428" s="178"/>
      <c r="O7428" s="178"/>
      <c r="P7428" s="178" t="str">
        <f ca="1">IF(Proc[[#This Row],[DaysAgeing]]&gt;5,"yep","on track")</f>
        <v>yep</v>
      </c>
      <c r="Q7428" s="3">
        <f ca="1">IF(Proc[[#This Row],[DateClosed]]="",ABS(NETWORKDAYS(Proc[[#This Row],[DateOpened]],TODAY()))-1,ABS(NETWORKDAYS(Proc[[#This Row],[DateOpened]],Proc[[#This Row],[DateClosed]]))-1)</f>
        <v>15</v>
      </c>
      <c r="R7428" s="178" t="s">
        <v>489</v>
      </c>
      <c r="S7428" s="183"/>
    </row>
    <row r="7429" spans="1:19" hidden="1">
      <c r="A7429" s="184" t="s">
        <v>9887</v>
      </c>
      <c r="B7429" s="183" t="str">
        <f>IFERROR(VLOOKUP(Proc[[#This Row],[App]],Table2[],3,0),"open")</f>
        <v>ok</v>
      </c>
      <c r="C7429" s="185" t="s">
        <v>369</v>
      </c>
      <c r="D7429" t="s">
        <v>9796</v>
      </c>
      <c r="E7429" t="s">
        <v>977</v>
      </c>
      <c r="F7429" s="186" t="s">
        <v>977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1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6" t="s">
        <v>9921</v>
      </c>
      <c r="M7429" s="178">
        <v>46065</v>
      </c>
      <c r="N7429" s="178"/>
      <c r="O7429" s="178"/>
      <c r="P7429" s="178" t="str">
        <f ca="1">IF(Proc[[#This Row],[DaysAgeing]]&gt;5,"yep","on track")</f>
        <v>yep</v>
      </c>
      <c r="Q7429" s="3">
        <f ca="1">IF(Proc[[#This Row],[DateClosed]]="",ABS(NETWORKDAYS(Proc[[#This Row],[DateOpened]],TODAY()))-1,ABS(NETWORKDAYS(Proc[[#This Row],[DateOpened]],Proc[[#This Row],[DateClosed]]))-1)</f>
        <v>15</v>
      </c>
      <c r="R7429" s="178" t="s">
        <v>489</v>
      </c>
      <c r="S7429" s="183"/>
    </row>
    <row r="7430" spans="1:19" hidden="1">
      <c r="A7430" s="184" t="s">
        <v>9887</v>
      </c>
      <c r="B7430" s="183" t="str">
        <f>IFERROR(VLOOKUP(Proc[[#This Row],[App]],Table2[],3,0),"open")</f>
        <v>ok</v>
      </c>
      <c r="C7430" s="185" t="s">
        <v>369</v>
      </c>
      <c r="D7430" t="s">
        <v>9797</v>
      </c>
      <c r="E7430" t="s">
        <v>2862</v>
      </c>
      <c r="F7430" s="186" t="s">
        <v>2862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1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6" t="s">
        <v>9921</v>
      </c>
      <c r="M7430" s="178">
        <v>46065</v>
      </c>
      <c r="N7430" s="178"/>
      <c r="O7430" s="178"/>
      <c r="P7430" s="178" t="str">
        <f ca="1">IF(Proc[[#This Row],[DaysAgeing]]&gt;5,"yep","on track")</f>
        <v>yep</v>
      </c>
      <c r="Q7430" s="3">
        <f ca="1">IF(Proc[[#This Row],[DateClosed]]="",ABS(NETWORKDAYS(Proc[[#This Row],[DateOpened]],TODAY()))-1,ABS(NETWORKDAYS(Proc[[#This Row],[DateOpened]],Proc[[#This Row],[DateClosed]]))-1)</f>
        <v>15</v>
      </c>
      <c r="R7430" s="178" t="s">
        <v>489</v>
      </c>
      <c r="S7430" s="183"/>
    </row>
    <row r="7431" spans="1:19" hidden="1">
      <c r="A7431" s="184" t="s">
        <v>9887</v>
      </c>
      <c r="B7431" s="183" t="str">
        <f>IFERROR(VLOOKUP(Proc[[#This Row],[App]],Table2[],3,0),"open")</f>
        <v>ok</v>
      </c>
      <c r="C7431" s="185" t="s">
        <v>369</v>
      </c>
      <c r="D7431" t="s">
        <v>9798</v>
      </c>
      <c r="E7431" t="s">
        <v>977</v>
      </c>
      <c r="F7431" s="186" t="s">
        <v>977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1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6" t="s">
        <v>9921</v>
      </c>
      <c r="M7431" s="178">
        <v>46065</v>
      </c>
      <c r="N7431" s="178"/>
      <c r="O7431" s="178"/>
      <c r="P7431" s="178" t="str">
        <f ca="1">IF(Proc[[#This Row],[DaysAgeing]]&gt;5,"yep","on track")</f>
        <v>yep</v>
      </c>
      <c r="Q7431" s="3">
        <f ca="1">IF(Proc[[#This Row],[DateClosed]]="",ABS(NETWORKDAYS(Proc[[#This Row],[DateOpened]],TODAY()))-1,ABS(NETWORKDAYS(Proc[[#This Row],[DateOpened]],Proc[[#This Row],[DateClosed]]))-1)</f>
        <v>15</v>
      </c>
      <c r="R7431" s="178" t="s">
        <v>489</v>
      </c>
      <c r="S7431" s="183"/>
    </row>
    <row r="7432" spans="1:19" hidden="1">
      <c r="A7432" s="184" t="s">
        <v>9887</v>
      </c>
      <c r="B7432" s="183" t="str">
        <f>IFERROR(VLOOKUP(Proc[[#This Row],[App]],Table2[],3,0),"open")</f>
        <v>ok</v>
      </c>
      <c r="C7432" s="185" t="s">
        <v>369</v>
      </c>
      <c r="D7432" t="s">
        <v>9799</v>
      </c>
      <c r="E7432" t="s">
        <v>2862</v>
      </c>
      <c r="F7432" s="186" t="s">
        <v>2862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1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6" t="s">
        <v>9921</v>
      </c>
      <c r="M7432" s="178">
        <v>46065</v>
      </c>
      <c r="N7432" s="178"/>
      <c r="O7432" s="178"/>
      <c r="P7432" s="178" t="str">
        <f ca="1">IF(Proc[[#This Row],[DaysAgeing]]&gt;5,"yep","on track")</f>
        <v>yep</v>
      </c>
      <c r="Q7432" s="3">
        <f ca="1">IF(Proc[[#This Row],[DateClosed]]="",ABS(NETWORKDAYS(Proc[[#This Row],[DateOpened]],TODAY()))-1,ABS(NETWORKDAYS(Proc[[#This Row],[DateOpened]],Proc[[#This Row],[DateClosed]]))-1)</f>
        <v>15</v>
      </c>
      <c r="R7432" s="178" t="s">
        <v>489</v>
      </c>
      <c r="S7432" s="183"/>
    </row>
    <row r="7433" spans="1:19" hidden="1">
      <c r="A7433" s="184" t="s">
        <v>9887</v>
      </c>
      <c r="B7433" s="183" t="str">
        <f>IFERROR(VLOOKUP(Proc[[#This Row],[App]],Table2[],3,0),"open")</f>
        <v>ok</v>
      </c>
      <c r="C7433" s="184" t="s">
        <v>369</v>
      </c>
      <c r="D7433" t="s">
        <v>9800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6" t="s">
        <v>9921</v>
      </c>
      <c r="M7433" s="178">
        <v>46065</v>
      </c>
      <c r="N7433" s="178"/>
      <c r="O7433" s="178"/>
      <c r="P7433" s="178" t="str">
        <f ca="1">IF(Proc[[#This Row],[DaysAgeing]]&gt;5,"yep","on track")</f>
        <v>yep</v>
      </c>
      <c r="Q7433" s="3">
        <f ca="1">IF(Proc[[#This Row],[DateClosed]]="",ABS(NETWORKDAYS(Proc[[#This Row],[DateOpened]],TODAY()))-1,ABS(NETWORKDAYS(Proc[[#This Row],[DateOpened]],Proc[[#This Row],[DateClosed]]))-1)</f>
        <v>15</v>
      </c>
      <c r="R7433" s="178" t="s">
        <v>489</v>
      </c>
      <c r="S7433" s="183"/>
    </row>
    <row r="7434" spans="1:19" hidden="1">
      <c r="A7434" s="184" t="s">
        <v>9887</v>
      </c>
      <c r="B7434" s="183" t="str">
        <f>IFERROR(VLOOKUP(Proc[[#This Row],[App]],Table2[],3,0),"open")</f>
        <v>ok</v>
      </c>
      <c r="C7434" s="184" t="s">
        <v>369</v>
      </c>
      <c r="D7434" t="s">
        <v>9801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6" t="s">
        <v>9921</v>
      </c>
      <c r="M7434" s="178">
        <v>46065</v>
      </c>
      <c r="N7434" s="178"/>
      <c r="O7434" s="178"/>
      <c r="P7434" s="178" t="str">
        <f ca="1">IF(Proc[[#This Row],[DaysAgeing]]&gt;5,"yep","on track")</f>
        <v>yep</v>
      </c>
      <c r="Q7434" s="3">
        <f ca="1">IF(Proc[[#This Row],[DateClosed]]="",ABS(NETWORKDAYS(Proc[[#This Row],[DateOpened]],TODAY()))-1,ABS(NETWORKDAYS(Proc[[#This Row],[DateOpened]],Proc[[#This Row],[DateClosed]]))-1)</f>
        <v>15</v>
      </c>
      <c r="R7434" s="178" t="s">
        <v>489</v>
      </c>
      <c r="S7434" s="183"/>
    </row>
    <row r="7435" spans="1:19" hidden="1">
      <c r="A7435" s="184" t="s">
        <v>9887</v>
      </c>
      <c r="B7435" s="183" t="str">
        <f>IFERROR(VLOOKUP(Proc[[#This Row],[App]],Table2[],3,0),"open")</f>
        <v>ok</v>
      </c>
      <c r="C7435" s="185" t="s">
        <v>369</v>
      </c>
      <c r="D7435" t="s">
        <v>9802</v>
      </c>
      <c r="E7435" t="s">
        <v>2862</v>
      </c>
      <c r="F7435" s="186" t="s">
        <v>2862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1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6" t="s">
        <v>9921</v>
      </c>
      <c r="M7435" s="178">
        <v>46065</v>
      </c>
      <c r="N7435" s="178"/>
      <c r="O7435" s="178"/>
      <c r="P7435" s="178" t="str">
        <f ca="1">IF(Proc[[#This Row],[DaysAgeing]]&gt;5,"yep","on track")</f>
        <v>yep</v>
      </c>
      <c r="Q7435" s="3">
        <f ca="1">IF(Proc[[#This Row],[DateClosed]]="",ABS(NETWORKDAYS(Proc[[#This Row],[DateOpened]],TODAY()))-1,ABS(NETWORKDAYS(Proc[[#This Row],[DateOpened]],Proc[[#This Row],[DateClosed]]))-1)</f>
        <v>15</v>
      </c>
      <c r="R7435" s="178" t="s">
        <v>489</v>
      </c>
      <c r="S7435" s="183"/>
    </row>
    <row r="7436" spans="1:19" hidden="1">
      <c r="A7436" s="184" t="s">
        <v>9887</v>
      </c>
      <c r="B7436" s="183" t="str">
        <f>IFERROR(VLOOKUP(Proc[[#This Row],[App]],Table2[],3,0),"open")</f>
        <v>ok</v>
      </c>
      <c r="C7436" s="184" t="s">
        <v>377</v>
      </c>
      <c r="D7436" t="s">
        <v>9803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6" t="s">
        <v>9921</v>
      </c>
      <c r="M7436" s="178">
        <v>46065</v>
      </c>
      <c r="N7436" s="178"/>
      <c r="O7436" s="178"/>
      <c r="P7436" s="178" t="str">
        <f ca="1">IF(Proc[[#This Row],[DaysAgeing]]&gt;5,"yep","on track")</f>
        <v>yep</v>
      </c>
      <c r="Q7436" s="3">
        <f ca="1">IF(Proc[[#This Row],[DateClosed]]="",ABS(NETWORKDAYS(Proc[[#This Row],[DateOpened]],TODAY()))-1,ABS(NETWORKDAYS(Proc[[#This Row],[DateOpened]],Proc[[#This Row],[DateClosed]]))-1)</f>
        <v>15</v>
      </c>
      <c r="R7436" s="178" t="s">
        <v>489</v>
      </c>
      <c r="S7436" s="183"/>
    </row>
    <row r="7437" spans="1:19" hidden="1">
      <c r="A7437" s="184" t="s">
        <v>9887</v>
      </c>
      <c r="B7437" s="183" t="str">
        <f>IFERROR(VLOOKUP(Proc[[#This Row],[App]],Table2[],3,0),"open")</f>
        <v>ok</v>
      </c>
      <c r="C7437" s="184" t="s">
        <v>369</v>
      </c>
      <c r="D7437" t="s">
        <v>9804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6" t="s">
        <v>9921</v>
      </c>
      <c r="M7437" s="178">
        <v>46065</v>
      </c>
      <c r="N7437" s="178"/>
      <c r="O7437" s="178"/>
      <c r="P7437" s="178" t="str">
        <f ca="1">IF(Proc[[#This Row],[DaysAgeing]]&gt;5,"yep","on track")</f>
        <v>yep</v>
      </c>
      <c r="Q7437" s="3">
        <f ca="1">IF(Proc[[#This Row],[DateClosed]]="",ABS(NETWORKDAYS(Proc[[#This Row],[DateOpened]],TODAY()))-1,ABS(NETWORKDAYS(Proc[[#This Row],[DateOpened]],Proc[[#This Row],[DateClosed]]))-1)</f>
        <v>15</v>
      </c>
      <c r="R7437" s="178" t="s">
        <v>489</v>
      </c>
      <c r="S7437" s="183"/>
    </row>
    <row r="7438" spans="1:19" hidden="1">
      <c r="A7438" s="184" t="s">
        <v>9887</v>
      </c>
      <c r="B7438" s="183" t="str">
        <f>IFERROR(VLOOKUP(Proc[[#This Row],[App]],Table2[],3,0),"open")</f>
        <v>ok</v>
      </c>
      <c r="C7438" s="184" t="s">
        <v>369</v>
      </c>
      <c r="D7438" t="s">
        <v>9805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6" t="s">
        <v>9921</v>
      </c>
      <c r="M7438" s="178">
        <v>46065</v>
      </c>
      <c r="N7438" s="178"/>
      <c r="O7438" s="178"/>
      <c r="P7438" s="178" t="str">
        <f ca="1">IF(Proc[[#This Row],[DaysAgeing]]&gt;5,"yep","on track")</f>
        <v>yep</v>
      </c>
      <c r="Q7438" s="3">
        <f ca="1">IF(Proc[[#This Row],[DateClosed]]="",ABS(NETWORKDAYS(Proc[[#This Row],[DateOpened]],TODAY()))-1,ABS(NETWORKDAYS(Proc[[#This Row],[DateOpened]],Proc[[#This Row],[DateClosed]]))-1)</f>
        <v>15</v>
      </c>
      <c r="R7438" s="178" t="s">
        <v>489</v>
      </c>
      <c r="S7438" s="183"/>
    </row>
    <row r="7439" spans="1:19" hidden="1">
      <c r="A7439" s="184" t="s">
        <v>9887</v>
      </c>
      <c r="B7439" s="183" t="str">
        <f>IFERROR(VLOOKUP(Proc[[#This Row],[App]],Table2[],3,0),"open")</f>
        <v>ok</v>
      </c>
      <c r="C7439" s="184" t="s">
        <v>369</v>
      </c>
      <c r="D7439" t="s">
        <v>9806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6" t="s">
        <v>9921</v>
      </c>
      <c r="M7439" s="178">
        <v>46065</v>
      </c>
      <c r="N7439" s="178"/>
      <c r="O7439" s="178"/>
      <c r="P7439" s="178" t="str">
        <f ca="1">IF(Proc[[#This Row],[DaysAgeing]]&gt;5,"yep","on track")</f>
        <v>yep</v>
      </c>
      <c r="Q7439" s="3">
        <f ca="1">IF(Proc[[#This Row],[DateClosed]]="",ABS(NETWORKDAYS(Proc[[#This Row],[DateOpened]],TODAY()))-1,ABS(NETWORKDAYS(Proc[[#This Row],[DateOpened]],Proc[[#This Row],[DateClosed]]))-1)</f>
        <v>15</v>
      </c>
      <c r="R7439" s="178" t="s">
        <v>489</v>
      </c>
      <c r="S7439" s="183"/>
    </row>
    <row r="7440" spans="1:19" hidden="1">
      <c r="A7440" s="184" t="s">
        <v>9887</v>
      </c>
      <c r="B7440" s="183" t="str">
        <f>IFERROR(VLOOKUP(Proc[[#This Row],[App]],Table2[],3,0),"open")</f>
        <v>ok</v>
      </c>
      <c r="C7440" s="184" t="s">
        <v>369</v>
      </c>
      <c r="D7440" t="s">
        <v>9807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6" t="s">
        <v>9921</v>
      </c>
      <c r="M7440" s="178">
        <v>46065</v>
      </c>
      <c r="N7440" s="178"/>
      <c r="O7440" s="178"/>
      <c r="P7440" s="178" t="str">
        <f ca="1">IF(Proc[[#This Row],[DaysAgeing]]&gt;5,"yep","on track")</f>
        <v>yep</v>
      </c>
      <c r="Q7440" s="3">
        <f ca="1">IF(Proc[[#This Row],[DateClosed]]="",ABS(NETWORKDAYS(Proc[[#This Row],[DateOpened]],TODAY()))-1,ABS(NETWORKDAYS(Proc[[#This Row],[DateOpened]],Proc[[#This Row],[DateClosed]]))-1)</f>
        <v>15</v>
      </c>
      <c r="R7440" s="178" t="s">
        <v>489</v>
      </c>
      <c r="S7440" s="183"/>
    </row>
    <row r="7441" spans="1:19" hidden="1">
      <c r="A7441" s="184" t="s">
        <v>9887</v>
      </c>
      <c r="B7441" s="183" t="str">
        <f>IFERROR(VLOOKUP(Proc[[#This Row],[App]],Table2[],3,0),"open")</f>
        <v>ok</v>
      </c>
      <c r="C7441" s="185" t="s">
        <v>369</v>
      </c>
      <c r="D7441" t="s">
        <v>9808</v>
      </c>
      <c r="E7441" t="s">
        <v>6537</v>
      </c>
      <c r="F7441" s="186" t="s">
        <v>6537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1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6" t="s">
        <v>9921</v>
      </c>
      <c r="M7441" s="178">
        <v>46065</v>
      </c>
      <c r="N7441" s="178"/>
      <c r="O7441" s="178"/>
      <c r="P7441" s="178" t="str">
        <f ca="1">IF(Proc[[#This Row],[DaysAgeing]]&gt;5,"yep","on track")</f>
        <v>yep</v>
      </c>
      <c r="Q7441" s="3">
        <f ca="1">IF(Proc[[#This Row],[DateClosed]]="",ABS(NETWORKDAYS(Proc[[#This Row],[DateOpened]],TODAY()))-1,ABS(NETWORKDAYS(Proc[[#This Row],[DateOpened]],Proc[[#This Row],[DateClosed]]))-1)</f>
        <v>15</v>
      </c>
      <c r="R7441" s="178" t="s">
        <v>489</v>
      </c>
      <c r="S7441" s="183"/>
    </row>
    <row r="7442" spans="1:19" hidden="1">
      <c r="A7442" s="184" t="s">
        <v>9887</v>
      </c>
      <c r="B7442" s="183" t="str">
        <f>IFERROR(VLOOKUP(Proc[[#This Row],[App]],Table2[],3,0),"open")</f>
        <v>ok</v>
      </c>
      <c r="C7442" s="184" t="s">
        <v>369</v>
      </c>
      <c r="D7442" t="s">
        <v>9809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6" t="s">
        <v>9921</v>
      </c>
      <c r="M7442" s="178">
        <v>46065</v>
      </c>
      <c r="N7442" s="178"/>
      <c r="O7442" s="178"/>
      <c r="P7442" s="178" t="str">
        <f ca="1">IF(Proc[[#This Row],[DaysAgeing]]&gt;5,"yep","on track")</f>
        <v>yep</v>
      </c>
      <c r="Q7442" s="3">
        <f ca="1">IF(Proc[[#This Row],[DateClosed]]="",ABS(NETWORKDAYS(Proc[[#This Row],[DateOpened]],TODAY()))-1,ABS(NETWORKDAYS(Proc[[#This Row],[DateOpened]],Proc[[#This Row],[DateClosed]]))-1)</f>
        <v>15</v>
      </c>
      <c r="R7442" s="178" t="s">
        <v>489</v>
      </c>
      <c r="S7442" s="183"/>
    </row>
    <row r="7443" spans="1:19" hidden="1">
      <c r="A7443" s="184" t="s">
        <v>9887</v>
      </c>
      <c r="B7443" s="183" t="str">
        <f>IFERROR(VLOOKUP(Proc[[#This Row],[App]],Table2[],3,0),"open")</f>
        <v>ok</v>
      </c>
      <c r="C7443" s="184" t="s">
        <v>369</v>
      </c>
      <c r="D7443" t="s">
        <v>9810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6" t="s">
        <v>9921</v>
      </c>
      <c r="M7443" s="178">
        <v>46065</v>
      </c>
      <c r="N7443" s="178"/>
      <c r="O7443" s="178"/>
      <c r="P7443" s="178" t="str">
        <f ca="1">IF(Proc[[#This Row],[DaysAgeing]]&gt;5,"yep","on track")</f>
        <v>yep</v>
      </c>
      <c r="Q7443" s="3">
        <f ca="1">IF(Proc[[#This Row],[DateClosed]]="",ABS(NETWORKDAYS(Proc[[#This Row],[DateOpened]],TODAY()))-1,ABS(NETWORKDAYS(Proc[[#This Row],[DateOpened]],Proc[[#This Row],[DateClosed]]))-1)</f>
        <v>15</v>
      </c>
      <c r="R7443" s="178" t="s">
        <v>489</v>
      </c>
      <c r="S7443" s="183"/>
    </row>
    <row r="7444" spans="1:19" hidden="1">
      <c r="A7444" s="184" t="s">
        <v>9887</v>
      </c>
      <c r="B7444" s="183" t="str">
        <f>IFERROR(VLOOKUP(Proc[[#This Row],[App]],Table2[],3,0),"open")</f>
        <v>ok</v>
      </c>
      <c r="C7444" s="185" t="s">
        <v>369</v>
      </c>
      <c r="D7444" t="s">
        <v>9811</v>
      </c>
      <c r="E7444" t="s">
        <v>7333</v>
      </c>
      <c r="F7444" s="186" t="s">
        <v>7333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1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6" t="s">
        <v>9921</v>
      </c>
      <c r="M7444" s="178">
        <v>46065</v>
      </c>
      <c r="N7444" s="178"/>
      <c r="O7444" s="178"/>
      <c r="P7444" s="178" t="str">
        <f ca="1">IF(Proc[[#This Row],[DaysAgeing]]&gt;5,"yep","on track")</f>
        <v>yep</v>
      </c>
      <c r="Q7444" s="3">
        <f ca="1">IF(Proc[[#This Row],[DateClosed]]="",ABS(NETWORKDAYS(Proc[[#This Row],[DateOpened]],TODAY()))-1,ABS(NETWORKDAYS(Proc[[#This Row],[DateOpened]],Proc[[#This Row],[DateClosed]]))-1)</f>
        <v>15</v>
      </c>
      <c r="R7444" s="178" t="s">
        <v>489</v>
      </c>
      <c r="S7444" s="183"/>
    </row>
    <row r="7445" spans="1:19" hidden="1">
      <c r="A7445" s="184" t="s">
        <v>9887</v>
      </c>
      <c r="B7445" s="183" t="str">
        <f>IFERROR(VLOOKUP(Proc[[#This Row],[App]],Table2[],3,0),"open")</f>
        <v>ok</v>
      </c>
      <c r="C7445" s="184" t="s">
        <v>369</v>
      </c>
      <c r="D7445" t="s">
        <v>9812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6" t="s">
        <v>9921</v>
      </c>
      <c r="M7445" s="178">
        <v>46065</v>
      </c>
      <c r="N7445" s="178"/>
      <c r="O7445" s="178"/>
      <c r="P7445" s="178" t="str">
        <f ca="1">IF(Proc[[#This Row],[DaysAgeing]]&gt;5,"yep","on track")</f>
        <v>yep</v>
      </c>
      <c r="Q7445" s="3">
        <f ca="1">IF(Proc[[#This Row],[DateClosed]]="",ABS(NETWORKDAYS(Proc[[#This Row],[DateOpened]],TODAY()))-1,ABS(NETWORKDAYS(Proc[[#This Row],[DateOpened]],Proc[[#This Row],[DateClosed]]))-1)</f>
        <v>15</v>
      </c>
      <c r="R7445" s="178" t="s">
        <v>489</v>
      </c>
      <c r="S7445" s="183"/>
    </row>
    <row r="7446" spans="1:19" hidden="1">
      <c r="A7446" s="184" t="s">
        <v>9887</v>
      </c>
      <c r="B7446" s="183" t="str">
        <f>IFERROR(VLOOKUP(Proc[[#This Row],[App]],Table2[],3,0),"open")</f>
        <v>ok</v>
      </c>
      <c r="C7446" s="184" t="s">
        <v>369</v>
      </c>
      <c r="D7446" t="s">
        <v>9813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6" t="s">
        <v>9921</v>
      </c>
      <c r="M7446" s="178">
        <v>46065</v>
      </c>
      <c r="N7446" s="178"/>
      <c r="O7446" s="178"/>
      <c r="P7446" s="178" t="str">
        <f ca="1">IF(Proc[[#This Row],[DaysAgeing]]&gt;5,"yep","on track")</f>
        <v>yep</v>
      </c>
      <c r="Q7446" s="3">
        <f ca="1">IF(Proc[[#This Row],[DateClosed]]="",ABS(NETWORKDAYS(Proc[[#This Row],[DateOpened]],TODAY()))-1,ABS(NETWORKDAYS(Proc[[#This Row],[DateOpened]],Proc[[#This Row],[DateClosed]]))-1)</f>
        <v>15</v>
      </c>
      <c r="R7446" s="178" t="s">
        <v>489</v>
      </c>
      <c r="S7446" s="183"/>
    </row>
    <row r="7447" spans="1:19" hidden="1">
      <c r="A7447" s="184" t="s">
        <v>9887</v>
      </c>
      <c r="B7447" s="183" t="str">
        <f>IFERROR(VLOOKUP(Proc[[#This Row],[App]],Table2[],3,0),"open")</f>
        <v>ok</v>
      </c>
      <c r="C7447" s="184" t="s">
        <v>369</v>
      </c>
      <c r="D7447" t="s">
        <v>9814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6" t="s">
        <v>9921</v>
      </c>
      <c r="M7447" s="178">
        <v>46065</v>
      </c>
      <c r="N7447" s="178"/>
      <c r="O7447" s="178"/>
      <c r="P7447" s="178" t="str">
        <f ca="1">IF(Proc[[#This Row],[DaysAgeing]]&gt;5,"yep","on track")</f>
        <v>yep</v>
      </c>
      <c r="Q7447" s="3">
        <f ca="1">IF(Proc[[#This Row],[DateClosed]]="",ABS(NETWORKDAYS(Proc[[#This Row],[DateOpened]],TODAY()))-1,ABS(NETWORKDAYS(Proc[[#This Row],[DateOpened]],Proc[[#This Row],[DateClosed]]))-1)</f>
        <v>15</v>
      </c>
      <c r="R7447" s="178" t="s">
        <v>489</v>
      </c>
      <c r="S7447" s="183"/>
    </row>
    <row r="7448" spans="1:19" hidden="1">
      <c r="A7448" s="184" t="s">
        <v>9887</v>
      </c>
      <c r="B7448" s="183" t="str">
        <f>IFERROR(VLOOKUP(Proc[[#This Row],[App]],Table2[],3,0),"open")</f>
        <v>ok</v>
      </c>
      <c r="C7448" s="184" t="s">
        <v>369</v>
      </c>
      <c r="D7448" t="s">
        <v>9815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6" t="s">
        <v>9921</v>
      </c>
      <c r="M7448" s="178">
        <v>46065</v>
      </c>
      <c r="N7448" s="178"/>
      <c r="O7448" s="178"/>
      <c r="P7448" s="178" t="str">
        <f ca="1">IF(Proc[[#This Row],[DaysAgeing]]&gt;5,"yep","on track")</f>
        <v>yep</v>
      </c>
      <c r="Q7448" s="3">
        <f ca="1">IF(Proc[[#This Row],[DateClosed]]="",ABS(NETWORKDAYS(Proc[[#This Row],[DateOpened]],TODAY()))-1,ABS(NETWORKDAYS(Proc[[#This Row],[DateOpened]],Proc[[#This Row],[DateClosed]]))-1)</f>
        <v>15</v>
      </c>
      <c r="R7448" s="178" t="s">
        <v>489</v>
      </c>
      <c r="S7448" s="183"/>
    </row>
    <row r="7449" spans="1:19" hidden="1">
      <c r="A7449" s="184" t="s">
        <v>9887</v>
      </c>
      <c r="B7449" s="183" t="str">
        <f>IFERROR(VLOOKUP(Proc[[#This Row],[App]],Table2[],3,0),"open")</f>
        <v>ok</v>
      </c>
      <c r="C7449" s="184" t="s">
        <v>369</v>
      </c>
      <c r="D7449" t="s">
        <v>9816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6" t="s">
        <v>9921</v>
      </c>
      <c r="M7449" s="178">
        <v>46065</v>
      </c>
      <c r="N7449" s="178"/>
      <c r="O7449" s="178"/>
      <c r="P7449" s="178" t="str">
        <f ca="1">IF(Proc[[#This Row],[DaysAgeing]]&gt;5,"yep","on track")</f>
        <v>yep</v>
      </c>
      <c r="Q7449" s="3">
        <f ca="1">IF(Proc[[#This Row],[DateClosed]]="",ABS(NETWORKDAYS(Proc[[#This Row],[DateOpened]],TODAY()))-1,ABS(NETWORKDAYS(Proc[[#This Row],[DateOpened]],Proc[[#This Row],[DateClosed]]))-1)</f>
        <v>15</v>
      </c>
      <c r="R7449" s="178" t="s">
        <v>489</v>
      </c>
      <c r="S7449" s="183"/>
    </row>
    <row r="7450" spans="1:19" hidden="1">
      <c r="A7450" s="184" t="s">
        <v>9887</v>
      </c>
      <c r="B7450" s="183" t="str">
        <f>IFERROR(VLOOKUP(Proc[[#This Row],[App]],Table2[],3,0),"open")</f>
        <v>ok</v>
      </c>
      <c r="C7450" s="185" t="s">
        <v>369</v>
      </c>
      <c r="D7450" t="s">
        <v>9817</v>
      </c>
      <c r="E7450" t="s">
        <v>7333</v>
      </c>
      <c r="F7450" s="186" t="s">
        <v>7333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1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6" t="s">
        <v>9921</v>
      </c>
      <c r="M7450" s="178">
        <v>46065</v>
      </c>
      <c r="N7450" s="178"/>
      <c r="O7450" s="178"/>
      <c r="P7450" s="178" t="str">
        <f ca="1">IF(Proc[[#This Row],[DaysAgeing]]&gt;5,"yep","on track")</f>
        <v>yep</v>
      </c>
      <c r="Q7450" s="3">
        <f ca="1">IF(Proc[[#This Row],[DateClosed]]="",ABS(NETWORKDAYS(Proc[[#This Row],[DateOpened]],TODAY()))-1,ABS(NETWORKDAYS(Proc[[#This Row],[DateOpened]],Proc[[#This Row],[DateClosed]]))-1)</f>
        <v>15</v>
      </c>
      <c r="R7450" s="178" t="s">
        <v>489</v>
      </c>
      <c r="S7450" s="183"/>
    </row>
    <row r="7451" spans="1:19" hidden="1">
      <c r="A7451" s="184" t="s">
        <v>9887</v>
      </c>
      <c r="B7451" s="183" t="str">
        <f>IFERROR(VLOOKUP(Proc[[#This Row],[App]],Table2[],3,0),"open")</f>
        <v>ok</v>
      </c>
      <c r="C7451" s="184" t="s">
        <v>369</v>
      </c>
      <c r="D7451" t="s">
        <v>9818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6" t="s">
        <v>9921</v>
      </c>
      <c r="M7451" s="178">
        <v>46065</v>
      </c>
      <c r="N7451" s="178"/>
      <c r="O7451" s="178"/>
      <c r="P7451" s="178" t="str">
        <f ca="1">IF(Proc[[#This Row],[DaysAgeing]]&gt;5,"yep","on track")</f>
        <v>yep</v>
      </c>
      <c r="Q7451" s="3">
        <f ca="1">IF(Proc[[#This Row],[DateClosed]]="",ABS(NETWORKDAYS(Proc[[#This Row],[DateOpened]],TODAY()))-1,ABS(NETWORKDAYS(Proc[[#This Row],[DateOpened]],Proc[[#This Row],[DateClosed]]))-1)</f>
        <v>15</v>
      </c>
      <c r="R7451" s="178" t="s">
        <v>489</v>
      </c>
      <c r="S7451" s="183"/>
    </row>
    <row r="7452" spans="1:19" hidden="1">
      <c r="A7452" s="184" t="s">
        <v>9887</v>
      </c>
      <c r="B7452" s="183" t="str">
        <f>IFERROR(VLOOKUP(Proc[[#This Row],[App]],Table2[],3,0),"open")</f>
        <v>ok</v>
      </c>
      <c r="C7452" s="184" t="s">
        <v>369</v>
      </c>
      <c r="D7452" t="s">
        <v>9819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6" t="s">
        <v>9921</v>
      </c>
      <c r="M7452" s="178">
        <v>46065</v>
      </c>
      <c r="N7452" s="178"/>
      <c r="O7452" s="178"/>
      <c r="P7452" s="178" t="str">
        <f ca="1">IF(Proc[[#This Row],[DaysAgeing]]&gt;5,"yep","on track")</f>
        <v>yep</v>
      </c>
      <c r="Q7452" s="3">
        <f ca="1">IF(Proc[[#This Row],[DateClosed]]="",ABS(NETWORKDAYS(Proc[[#This Row],[DateOpened]],TODAY()))-1,ABS(NETWORKDAYS(Proc[[#This Row],[DateOpened]],Proc[[#This Row],[DateClosed]]))-1)</f>
        <v>15</v>
      </c>
      <c r="R7452" s="178" t="s">
        <v>489</v>
      </c>
      <c r="S7452" s="183"/>
    </row>
    <row r="7453" spans="1:19" hidden="1">
      <c r="A7453" s="184" t="s">
        <v>9887</v>
      </c>
      <c r="B7453" s="183" t="str">
        <f>IFERROR(VLOOKUP(Proc[[#This Row],[App]],Table2[],3,0),"open")</f>
        <v>ok</v>
      </c>
      <c r="C7453" s="184" t="s">
        <v>369</v>
      </c>
      <c r="D7453" t="s">
        <v>9820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6" t="s">
        <v>9921</v>
      </c>
      <c r="M7453" s="178">
        <v>46065</v>
      </c>
      <c r="N7453" s="178"/>
      <c r="O7453" s="178"/>
      <c r="P7453" s="178" t="str">
        <f ca="1">IF(Proc[[#This Row],[DaysAgeing]]&gt;5,"yep","on track")</f>
        <v>yep</v>
      </c>
      <c r="Q7453" s="3">
        <f ca="1">IF(Proc[[#This Row],[DateClosed]]="",ABS(NETWORKDAYS(Proc[[#This Row],[DateOpened]],TODAY()))-1,ABS(NETWORKDAYS(Proc[[#This Row],[DateOpened]],Proc[[#This Row],[DateClosed]]))-1)</f>
        <v>15</v>
      </c>
      <c r="R7453" s="178" t="s">
        <v>489</v>
      </c>
      <c r="S7453" s="183"/>
    </row>
    <row r="7454" spans="1:19" hidden="1">
      <c r="A7454" t="s">
        <v>9888</v>
      </c>
      <c r="B7454" s="183" t="str">
        <f>IFERROR(VLOOKUP(Proc[[#This Row],[App]],Table2[],3,0),"open")</f>
        <v>ok</v>
      </c>
      <c r="C7454" s="184" t="s">
        <v>369</v>
      </c>
      <c r="D7454" t="s">
        <v>9891</v>
      </c>
      <c r="E7454" t="s">
        <v>9900</v>
      </c>
      <c r="F7454" s="183" t="s">
        <v>9900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6" t="s">
        <v>9921</v>
      </c>
      <c r="M7454" s="178">
        <v>46065</v>
      </c>
      <c r="N7454" s="178"/>
      <c r="O7454" s="178"/>
      <c r="P7454" s="178" t="str">
        <f ca="1">IF(Proc[[#This Row],[DaysAgeing]]&gt;5,"yep","on track")</f>
        <v>yep</v>
      </c>
      <c r="Q7454" s="3">
        <f ca="1">IF(Proc[[#This Row],[DateClosed]]="",ABS(NETWORKDAYS(Proc[[#This Row],[DateOpened]],TODAY()))-1,ABS(NETWORKDAYS(Proc[[#This Row],[DateOpened]],Proc[[#This Row],[DateClosed]]))-1)</f>
        <v>15</v>
      </c>
      <c r="R7454" s="178" t="s">
        <v>489</v>
      </c>
      <c r="S7454" s="183"/>
    </row>
    <row r="7455" spans="1:19" hidden="1">
      <c r="A7455" t="s">
        <v>9892</v>
      </c>
      <c r="B7455" s="183" t="str">
        <f>IFERROR(VLOOKUP(Proc[[#This Row],[App]],Table2[],3,0),"open")</f>
        <v>ok</v>
      </c>
      <c r="C7455" s="184" t="s">
        <v>369</v>
      </c>
      <c r="D7455" t="s">
        <v>9893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6" t="s">
        <v>9921</v>
      </c>
      <c r="M7455" s="178">
        <v>46065</v>
      </c>
      <c r="N7455" s="178"/>
      <c r="O7455" s="178"/>
      <c r="P7455" s="178" t="str">
        <f ca="1">IF(Proc[[#This Row],[DaysAgeing]]&gt;5,"yep","on track")</f>
        <v>yep</v>
      </c>
      <c r="Q7455" s="3">
        <f ca="1">IF(Proc[[#This Row],[DateClosed]]="",ABS(NETWORKDAYS(Proc[[#This Row],[DateOpened]],TODAY()))-1,ABS(NETWORKDAYS(Proc[[#This Row],[DateOpened]],Proc[[#This Row],[DateClosed]]))-1)</f>
        <v>15</v>
      </c>
      <c r="R7455" s="178" t="s">
        <v>7785</v>
      </c>
      <c r="S7455" s="183"/>
    </row>
    <row r="7456" spans="1:19" hidden="1">
      <c r="A7456" s="184" t="s">
        <v>9892</v>
      </c>
      <c r="B7456" s="183" t="str">
        <f>IFERROR(VLOOKUP(Proc[[#This Row],[App]],Table2[],3,0),"open")</f>
        <v>ok</v>
      </c>
      <c r="C7456" s="184" t="s">
        <v>369</v>
      </c>
      <c r="D7456" t="s">
        <v>9894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6" t="s">
        <v>9921</v>
      </c>
      <c r="M7456" s="178">
        <v>46065</v>
      </c>
      <c r="N7456" s="178"/>
      <c r="O7456" s="178"/>
      <c r="P7456" s="178" t="str">
        <f ca="1">IF(Proc[[#This Row],[DaysAgeing]]&gt;5,"yep","on track")</f>
        <v>yep</v>
      </c>
      <c r="Q7456" s="3">
        <f ca="1">IF(Proc[[#This Row],[DateClosed]]="",ABS(NETWORKDAYS(Proc[[#This Row],[DateOpened]],TODAY()))-1,ABS(NETWORKDAYS(Proc[[#This Row],[DateOpened]],Proc[[#This Row],[DateClosed]]))-1)</f>
        <v>15</v>
      </c>
      <c r="R7456" s="178" t="s">
        <v>7785</v>
      </c>
      <c r="S7456" s="183"/>
    </row>
    <row r="7457" spans="1:19" hidden="1">
      <c r="A7457" t="s">
        <v>9899</v>
      </c>
      <c r="B7457" s="183" t="str">
        <f>IFERROR(VLOOKUP(Proc[[#This Row],[App]],Table2[],3,0),"open")</f>
        <v>ok</v>
      </c>
      <c r="C7457" s="184" t="s">
        <v>369</v>
      </c>
      <c r="D7457" t="s">
        <v>9895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6" t="s">
        <v>9921</v>
      </c>
      <c r="M7457" s="178">
        <v>46065</v>
      </c>
      <c r="N7457" s="178"/>
      <c r="O7457" s="178"/>
      <c r="P7457" s="178" t="str">
        <f ca="1">IF(Proc[[#This Row],[DaysAgeing]]&gt;5,"yep","on track")</f>
        <v>yep</v>
      </c>
      <c r="Q7457" s="3">
        <f ca="1">IF(Proc[[#This Row],[DateClosed]]="",ABS(NETWORKDAYS(Proc[[#This Row],[DateOpened]],TODAY()))-1,ABS(NETWORKDAYS(Proc[[#This Row],[DateOpened]],Proc[[#This Row],[DateClosed]]))-1)</f>
        <v>15</v>
      </c>
      <c r="R7457" s="178" t="s">
        <v>6981</v>
      </c>
      <c r="S7457" s="183"/>
    </row>
    <row r="7458" spans="1:19" hidden="1">
      <c r="A7458" s="184" t="s">
        <v>9899</v>
      </c>
      <c r="B7458" s="183" t="str">
        <f>IFERROR(VLOOKUP(Proc[[#This Row],[App]],Table2[],3,0),"open")</f>
        <v>ok</v>
      </c>
      <c r="C7458" s="184" t="s">
        <v>369</v>
      </c>
      <c r="D7458" t="s">
        <v>9896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6" t="s">
        <v>9921</v>
      </c>
      <c r="M7458" s="178">
        <v>46065</v>
      </c>
      <c r="N7458" s="178"/>
      <c r="O7458" s="178"/>
      <c r="P7458" s="178" t="str">
        <f ca="1">IF(Proc[[#This Row],[DaysAgeing]]&gt;5,"yep","on track")</f>
        <v>yep</v>
      </c>
      <c r="Q7458" s="3">
        <f ca="1">IF(Proc[[#This Row],[DateClosed]]="",ABS(NETWORKDAYS(Proc[[#This Row],[DateOpened]],TODAY()))-1,ABS(NETWORKDAYS(Proc[[#This Row],[DateOpened]],Proc[[#This Row],[DateClosed]]))-1)</f>
        <v>15</v>
      </c>
      <c r="R7458" s="178" t="s">
        <v>6981</v>
      </c>
      <c r="S7458" s="183"/>
    </row>
    <row r="7459" spans="1:19" hidden="1">
      <c r="A7459" s="184" t="s">
        <v>9899</v>
      </c>
      <c r="B7459" s="183" t="str">
        <f>IFERROR(VLOOKUP(Proc[[#This Row],[App]],Table2[],3,0),"open")</f>
        <v>ok</v>
      </c>
      <c r="C7459" s="184" t="s">
        <v>369</v>
      </c>
      <c r="D7459" t="s">
        <v>9897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6" t="s">
        <v>9921</v>
      </c>
      <c r="M7459" s="178">
        <v>46065</v>
      </c>
      <c r="N7459" s="178"/>
      <c r="O7459" s="178"/>
      <c r="P7459" s="178" t="str">
        <f ca="1">IF(Proc[[#This Row],[DaysAgeing]]&gt;5,"yep","on track")</f>
        <v>yep</v>
      </c>
      <c r="Q7459" s="3">
        <f ca="1">IF(Proc[[#This Row],[DateClosed]]="",ABS(NETWORKDAYS(Proc[[#This Row],[DateOpened]],TODAY()))-1,ABS(NETWORKDAYS(Proc[[#This Row],[DateOpened]],Proc[[#This Row],[DateClosed]]))-1)</f>
        <v>15</v>
      </c>
      <c r="R7459" s="178" t="s">
        <v>6981</v>
      </c>
      <c r="S7459" s="183"/>
    </row>
    <row r="7460" spans="1:19" hidden="1">
      <c r="A7460" s="184" t="s">
        <v>9899</v>
      </c>
      <c r="B7460" s="183" t="str">
        <f>IFERROR(VLOOKUP(Proc[[#This Row],[App]],Table2[],3,0),"open")</f>
        <v>ok</v>
      </c>
      <c r="C7460" s="184" t="s">
        <v>369</v>
      </c>
      <c r="D7460" t="s">
        <v>9898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6" t="s">
        <v>9921</v>
      </c>
      <c r="M7460" s="178">
        <v>46065</v>
      </c>
      <c r="N7460" s="178"/>
      <c r="O7460" s="178"/>
      <c r="P7460" s="178" t="str">
        <f ca="1">IF(Proc[[#This Row],[DaysAgeing]]&gt;5,"yep","on track")</f>
        <v>yep</v>
      </c>
      <c r="Q7460" s="3">
        <f ca="1">IF(Proc[[#This Row],[DateClosed]]="",ABS(NETWORKDAYS(Proc[[#This Row],[DateOpened]],TODAY()))-1,ABS(NETWORKDAYS(Proc[[#This Row],[DateOpened]],Proc[[#This Row],[DateClosed]]))-1)</f>
        <v>15</v>
      </c>
      <c r="R7460" s="178" t="s">
        <v>6981</v>
      </c>
      <c r="S7460" s="183"/>
    </row>
    <row r="7461" spans="1:19" hidden="1">
      <c r="A7461" t="s">
        <v>9901</v>
      </c>
      <c r="B7461" s="183" t="str">
        <f>IFERROR(VLOOKUP(Proc[[#This Row],[App]],Table2[],3,0),"open")</f>
        <v>ok</v>
      </c>
      <c r="C7461" t="s">
        <v>377</v>
      </c>
      <c r="D7461" t="s">
        <v>9902</v>
      </c>
      <c r="E7461" t="s">
        <v>9844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6" t="s">
        <v>9921</v>
      </c>
      <c r="M7461" s="178">
        <v>46069</v>
      </c>
      <c r="N7461" s="178"/>
      <c r="O7461" s="178"/>
      <c r="P7461" s="178" t="str">
        <f ca="1">IF(Proc[[#This Row],[DaysAgeing]]&gt;5,"yep","on track")</f>
        <v>yep</v>
      </c>
      <c r="Q7461" s="3">
        <f ca="1">IF(Proc[[#This Row],[DateClosed]]="",ABS(NETWORKDAYS(Proc[[#This Row],[DateOpened]],TODAY()))-1,ABS(NETWORKDAYS(Proc[[#This Row],[DateOpened]],Proc[[#This Row],[DateClosed]]))-1)</f>
        <v>13</v>
      </c>
      <c r="R7461" s="178" t="s">
        <v>489</v>
      </c>
      <c r="S7461" s="183"/>
    </row>
    <row r="7462" spans="1:19" hidden="1">
      <c r="A7462" s="184" t="s">
        <v>9901</v>
      </c>
      <c r="B7462" s="183" t="str">
        <f>IFERROR(VLOOKUP(Proc[[#This Row],[App]],Table2[],3,0),"open")</f>
        <v>ok</v>
      </c>
      <c r="C7462" s="185" t="s">
        <v>692</v>
      </c>
      <c r="D7462" t="s">
        <v>9903</v>
      </c>
      <c r="E7462" t="s">
        <v>9844</v>
      </c>
      <c r="F7462" s="186" t="s">
        <v>446</v>
      </c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6" t="s">
        <v>9921</v>
      </c>
      <c r="M7462" s="178">
        <v>46069</v>
      </c>
      <c r="N7462" s="178"/>
      <c r="O7462" s="178"/>
      <c r="P7462" s="178" t="str">
        <f ca="1">IF(Proc[[#This Row],[DaysAgeing]]&gt;5,"yep","on track")</f>
        <v>yep</v>
      </c>
      <c r="Q7462" s="3">
        <f ca="1">IF(Proc[[#This Row],[DateClosed]]="",ABS(NETWORKDAYS(Proc[[#This Row],[DateOpened]],TODAY()))-1,ABS(NETWORKDAYS(Proc[[#This Row],[DateOpened]],Proc[[#This Row],[DateClosed]]))-1)</f>
        <v>13</v>
      </c>
      <c r="R7462" s="178" t="s">
        <v>489</v>
      </c>
      <c r="S7462" s="183"/>
    </row>
    <row r="7463" spans="1:19" hidden="1">
      <c r="A7463" s="184" t="s">
        <v>9901</v>
      </c>
      <c r="B7463" s="183" t="str">
        <f>IFERROR(VLOOKUP(Proc[[#This Row],[App]],Table2[],3,0),"open")</f>
        <v>ok</v>
      </c>
      <c r="C7463" s="185" t="s">
        <v>692</v>
      </c>
      <c r="D7463" t="s">
        <v>9904</v>
      </c>
      <c r="E7463" t="s">
        <v>9844</v>
      </c>
      <c r="F7463" s="186" t="s">
        <v>446</v>
      </c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6" t="s">
        <v>9921</v>
      </c>
      <c r="M7463" s="178">
        <v>46069</v>
      </c>
      <c r="N7463" s="178"/>
      <c r="O7463" s="178"/>
      <c r="P7463" s="178" t="str">
        <f ca="1">IF(Proc[[#This Row],[DaysAgeing]]&gt;5,"yep","on track")</f>
        <v>yep</v>
      </c>
      <c r="Q7463" s="3">
        <f ca="1">IF(Proc[[#This Row],[DateClosed]]="",ABS(NETWORKDAYS(Proc[[#This Row],[DateOpened]],TODAY()))-1,ABS(NETWORKDAYS(Proc[[#This Row],[DateOpened]],Proc[[#This Row],[DateClosed]]))-1)</f>
        <v>13</v>
      </c>
      <c r="R7463" s="178" t="s">
        <v>489</v>
      </c>
      <c r="S7463" s="183"/>
    </row>
    <row r="7464" spans="1:19" hidden="1">
      <c r="A7464" s="184" t="s">
        <v>9901</v>
      </c>
      <c r="B7464" s="183" t="str">
        <f>IFERROR(VLOOKUP(Proc[[#This Row],[App]],Table2[],3,0),"open")</f>
        <v>ok</v>
      </c>
      <c r="C7464" s="185" t="s">
        <v>692</v>
      </c>
      <c r="D7464" t="s">
        <v>9905</v>
      </c>
      <c r="E7464" t="s">
        <v>9844</v>
      </c>
      <c r="F7464" s="186" t="s">
        <v>446</v>
      </c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6" t="s">
        <v>9921</v>
      </c>
      <c r="M7464" s="178">
        <v>46069</v>
      </c>
      <c r="N7464" s="178"/>
      <c r="O7464" s="178"/>
      <c r="P7464" s="178" t="str">
        <f ca="1">IF(Proc[[#This Row],[DaysAgeing]]&gt;5,"yep","on track")</f>
        <v>yep</v>
      </c>
      <c r="Q7464" s="3">
        <f ca="1">IF(Proc[[#This Row],[DateClosed]]="",ABS(NETWORKDAYS(Proc[[#This Row],[DateOpened]],TODAY()))-1,ABS(NETWORKDAYS(Proc[[#This Row],[DateOpened]],Proc[[#This Row],[DateClosed]]))-1)</f>
        <v>13</v>
      </c>
      <c r="R7464" s="178" t="s">
        <v>489</v>
      </c>
      <c r="S7464" s="183"/>
    </row>
    <row r="7465" spans="1:19" hidden="1">
      <c r="A7465" s="184" t="s">
        <v>9901</v>
      </c>
      <c r="B7465" s="183" t="str">
        <f>IFERROR(VLOOKUP(Proc[[#This Row],[App]],Table2[],3,0),"open")</f>
        <v>ok</v>
      </c>
      <c r="C7465" s="185" t="s">
        <v>377</v>
      </c>
      <c r="D7465" t="s">
        <v>9906</v>
      </c>
      <c r="E7465" t="s">
        <v>8853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6" t="s">
        <v>9921</v>
      </c>
      <c r="M7465" s="178">
        <v>46069</v>
      </c>
      <c r="N7465" s="178"/>
      <c r="O7465" s="178"/>
      <c r="P7465" s="178" t="str">
        <f ca="1">IF(Proc[[#This Row],[DaysAgeing]]&gt;5,"yep","on track")</f>
        <v>yep</v>
      </c>
      <c r="Q7465" s="3">
        <f ca="1">IF(Proc[[#This Row],[DateClosed]]="",ABS(NETWORKDAYS(Proc[[#This Row],[DateOpened]],TODAY()))-1,ABS(NETWORKDAYS(Proc[[#This Row],[DateOpened]],Proc[[#This Row],[DateClosed]]))-1)</f>
        <v>13</v>
      </c>
      <c r="R7465" s="178" t="s">
        <v>489</v>
      </c>
      <c r="S7465" s="183"/>
    </row>
    <row r="7466" spans="1:19" hidden="1">
      <c r="A7466" s="184" t="s">
        <v>9901</v>
      </c>
      <c r="B7466" s="183" t="str">
        <f>IFERROR(VLOOKUP(Proc[[#This Row],[App]],Table2[],3,0),"open")</f>
        <v>ok</v>
      </c>
      <c r="C7466" s="185" t="s">
        <v>377</v>
      </c>
      <c r="D7466" t="s">
        <v>9907</v>
      </c>
      <c r="E7466" t="s">
        <v>9911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6" t="s">
        <v>9921</v>
      </c>
      <c r="M7466" s="178">
        <v>46069</v>
      </c>
      <c r="N7466" s="178"/>
      <c r="O7466" s="178"/>
      <c r="P7466" s="178" t="str">
        <f ca="1">IF(Proc[[#This Row],[DaysAgeing]]&gt;5,"yep","on track")</f>
        <v>yep</v>
      </c>
      <c r="Q7466" s="3">
        <f ca="1">IF(Proc[[#This Row],[DateClosed]]="",ABS(NETWORKDAYS(Proc[[#This Row],[DateOpened]],TODAY()))-1,ABS(NETWORKDAYS(Proc[[#This Row],[DateOpened]],Proc[[#This Row],[DateClosed]]))-1)</f>
        <v>13</v>
      </c>
      <c r="R7466" s="178" t="s">
        <v>489</v>
      </c>
      <c r="S7466" s="183"/>
    </row>
    <row r="7467" spans="1:19" hidden="1">
      <c r="A7467" s="184" t="s">
        <v>9901</v>
      </c>
      <c r="B7467" s="183" t="str">
        <f>IFERROR(VLOOKUP(Proc[[#This Row],[App]],Table2[],3,0),"open")</f>
        <v>ok</v>
      </c>
      <c r="C7467" s="185" t="s">
        <v>377</v>
      </c>
      <c r="D7467" t="s">
        <v>9908</v>
      </c>
      <c r="E7467" t="s">
        <v>9870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6" t="s">
        <v>9921</v>
      </c>
      <c r="M7467" s="178">
        <v>46069</v>
      </c>
      <c r="N7467" s="178"/>
      <c r="O7467" s="178"/>
      <c r="P7467" s="178" t="str">
        <f ca="1">IF(Proc[[#This Row],[DaysAgeing]]&gt;5,"yep","on track")</f>
        <v>yep</v>
      </c>
      <c r="Q7467" s="3">
        <f ca="1">IF(Proc[[#This Row],[DateClosed]]="",ABS(NETWORKDAYS(Proc[[#This Row],[DateOpened]],TODAY()))-1,ABS(NETWORKDAYS(Proc[[#This Row],[DateOpened]],Proc[[#This Row],[DateClosed]]))-1)</f>
        <v>13</v>
      </c>
      <c r="R7467" s="178" t="s">
        <v>489</v>
      </c>
      <c r="S7467" s="183"/>
    </row>
    <row r="7468" spans="1:19" hidden="1">
      <c r="A7468" s="184" t="s">
        <v>9901</v>
      </c>
      <c r="B7468" s="183" t="str">
        <f>IFERROR(VLOOKUP(Proc[[#This Row],[App]],Table2[],3,0),"open")</f>
        <v>ok</v>
      </c>
      <c r="C7468" s="185" t="s">
        <v>377</v>
      </c>
      <c r="D7468" t="s">
        <v>9909</v>
      </c>
      <c r="E7468" t="s">
        <v>9875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6" t="s">
        <v>9921</v>
      </c>
      <c r="M7468" s="178">
        <v>46069</v>
      </c>
      <c r="N7468" s="178"/>
      <c r="O7468" s="178"/>
      <c r="P7468" s="178" t="str">
        <f ca="1">IF(Proc[[#This Row],[DaysAgeing]]&gt;5,"yep","on track")</f>
        <v>yep</v>
      </c>
      <c r="Q7468" s="3">
        <f ca="1">IF(Proc[[#This Row],[DateClosed]]="",ABS(NETWORKDAYS(Proc[[#This Row],[DateOpened]],TODAY()))-1,ABS(NETWORKDAYS(Proc[[#This Row],[DateOpened]],Proc[[#This Row],[DateClosed]]))-1)</f>
        <v>13</v>
      </c>
      <c r="R7468" s="178" t="s">
        <v>489</v>
      </c>
      <c r="S7468" s="183"/>
    </row>
    <row r="7469" spans="1:19" hidden="1">
      <c r="A7469" s="184" t="s">
        <v>9901</v>
      </c>
      <c r="B7469" s="183" t="str">
        <f>IFERROR(VLOOKUP(Proc[[#This Row],[App]],Table2[],3,0),"open")</f>
        <v>ok</v>
      </c>
      <c r="C7469" s="185" t="s">
        <v>377</v>
      </c>
      <c r="D7469" t="s">
        <v>9910</v>
      </c>
      <c r="E7469" t="s">
        <v>9875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6" t="s">
        <v>9921</v>
      </c>
      <c r="M7469" s="178">
        <v>46069</v>
      </c>
      <c r="N7469" s="178"/>
      <c r="O7469" s="178"/>
      <c r="P7469" s="178" t="str">
        <f ca="1">IF(Proc[[#This Row],[DaysAgeing]]&gt;5,"yep","on track")</f>
        <v>yep</v>
      </c>
      <c r="Q7469" s="3">
        <f ca="1">IF(Proc[[#This Row],[DateClosed]]="",ABS(NETWORKDAYS(Proc[[#This Row],[DateOpened]],TODAY()))-1,ABS(NETWORKDAYS(Proc[[#This Row],[DateOpened]],Proc[[#This Row],[DateClosed]]))-1)</f>
        <v>13</v>
      </c>
      <c r="R7469" s="178" t="s">
        <v>489</v>
      </c>
      <c r="S7469" s="183"/>
    </row>
    <row r="7470" spans="1:19" hidden="1">
      <c r="A7470" t="s">
        <v>9912</v>
      </c>
      <c r="B7470" s="183" t="str">
        <f>IFERROR(VLOOKUP(Proc[[#This Row],[App]],Table2[],3,0),"open")</f>
        <v>ok</v>
      </c>
      <c r="C7470" s="185" t="s">
        <v>369</v>
      </c>
      <c r="D7470" t="s">
        <v>9913</v>
      </c>
      <c r="E7470" t="s">
        <v>4100</v>
      </c>
      <c r="F7470" s="186" t="s">
        <v>4100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1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6" t="s">
        <v>9921</v>
      </c>
      <c r="M7470" s="178">
        <v>46069</v>
      </c>
      <c r="N7470" s="178"/>
      <c r="O7470" s="178"/>
      <c r="P7470" s="178" t="str">
        <f ca="1">IF(Proc[[#This Row],[DaysAgeing]]&gt;5,"yep","on track")</f>
        <v>yep</v>
      </c>
      <c r="Q7470" s="3">
        <f ca="1">IF(Proc[[#This Row],[DateClosed]]="",ABS(NETWORKDAYS(Proc[[#This Row],[DateOpened]],TODAY()))-1,ABS(NETWORKDAYS(Proc[[#This Row],[DateOpened]],Proc[[#This Row],[DateClosed]]))-1)</f>
        <v>13</v>
      </c>
      <c r="R7470" s="178" t="s">
        <v>489</v>
      </c>
      <c r="S7470" s="183"/>
    </row>
    <row r="7471" spans="1:19" hidden="1">
      <c r="A7471" s="184" t="s">
        <v>9912</v>
      </c>
      <c r="B7471" s="183" t="str">
        <f>IFERROR(VLOOKUP(Proc[[#This Row],[App]],Table2[],3,0),"open")</f>
        <v>ok</v>
      </c>
      <c r="C7471" s="185" t="s">
        <v>369</v>
      </c>
      <c r="D7471" t="s">
        <v>9914</v>
      </c>
      <c r="E7471" t="s">
        <v>4100</v>
      </c>
      <c r="F7471" s="186" t="s">
        <v>4100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1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6" t="s">
        <v>9921</v>
      </c>
      <c r="M7471" s="178">
        <v>46069</v>
      </c>
      <c r="N7471" s="178"/>
      <c r="O7471" s="178"/>
      <c r="P7471" s="178" t="str">
        <f ca="1">IF(Proc[[#This Row],[DaysAgeing]]&gt;5,"yep","on track")</f>
        <v>yep</v>
      </c>
      <c r="Q7471" s="3">
        <f ca="1">IF(Proc[[#This Row],[DateClosed]]="",ABS(NETWORKDAYS(Proc[[#This Row],[DateOpened]],TODAY()))-1,ABS(NETWORKDAYS(Proc[[#This Row],[DateOpened]],Proc[[#This Row],[DateClosed]]))-1)</f>
        <v>13</v>
      </c>
      <c r="R7471" s="178" t="s">
        <v>489</v>
      </c>
      <c r="S7471" s="183"/>
    </row>
    <row r="7472" spans="1:19" hidden="1">
      <c r="A7472" t="s">
        <v>9915</v>
      </c>
      <c r="B7472" s="183" t="str">
        <f>IFERROR(VLOOKUP(Proc[[#This Row],[App]],Table2[],3,0),"open")</f>
        <v>ok</v>
      </c>
      <c r="C7472" s="185" t="s">
        <v>369</v>
      </c>
      <c r="D7472" t="s">
        <v>9916</v>
      </c>
      <c r="E7472" t="s">
        <v>9918</v>
      </c>
      <c r="F7472" s="186" t="s">
        <v>9918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1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6" t="s">
        <v>9921</v>
      </c>
      <c r="M7472" s="178">
        <v>46069</v>
      </c>
      <c r="N7472" s="178"/>
      <c r="O7472" s="178"/>
      <c r="P7472" s="178" t="str">
        <f ca="1">IF(Proc[[#This Row],[DaysAgeing]]&gt;5,"yep","on track")</f>
        <v>yep</v>
      </c>
      <c r="Q7472" s="3">
        <f ca="1">IF(Proc[[#This Row],[DateClosed]]="",ABS(NETWORKDAYS(Proc[[#This Row],[DateOpened]],TODAY()))-1,ABS(NETWORKDAYS(Proc[[#This Row],[DateOpened]],Proc[[#This Row],[DateClosed]]))-1)</f>
        <v>13</v>
      </c>
      <c r="R7472" s="178" t="s">
        <v>6989</v>
      </c>
      <c r="S7472" s="183"/>
    </row>
    <row r="7473" spans="1:19" hidden="1">
      <c r="A7473" s="184" t="s">
        <v>9915</v>
      </c>
      <c r="B7473" s="183" t="str">
        <f>IFERROR(VLOOKUP(Proc[[#This Row],[App]],Table2[],3,0),"open")</f>
        <v>ok</v>
      </c>
      <c r="C7473" s="185" t="s">
        <v>369</v>
      </c>
      <c r="D7473" t="s">
        <v>9917</v>
      </c>
      <c r="E7473" t="s">
        <v>557</v>
      </c>
      <c r="F7473" s="186" t="s">
        <v>557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1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6" t="s">
        <v>9921</v>
      </c>
      <c r="M7473" s="178">
        <v>46069</v>
      </c>
      <c r="N7473" s="178"/>
      <c r="O7473" s="178"/>
      <c r="P7473" s="178" t="str">
        <f ca="1">IF(Proc[[#This Row],[DaysAgeing]]&gt;5,"yep","on track")</f>
        <v>yep</v>
      </c>
      <c r="Q7473" s="3">
        <f ca="1">IF(Proc[[#This Row],[DateClosed]]="",ABS(NETWORKDAYS(Proc[[#This Row],[DateOpened]],TODAY()))-1,ABS(NETWORKDAYS(Proc[[#This Row],[DateOpened]],Proc[[#This Row],[DateClosed]]))-1)</f>
        <v>13</v>
      </c>
      <c r="R7473" s="178" t="s">
        <v>6989</v>
      </c>
      <c r="S7473" s="183"/>
    </row>
    <row r="7474" spans="1:19" hidden="1">
      <c r="A7474" t="s">
        <v>9919</v>
      </c>
      <c r="B7474" s="183" t="str">
        <f>IFERROR(VLOOKUP(Proc[[#This Row],[App]],Table2[],3,0),"open")</f>
        <v>ok</v>
      </c>
      <c r="C7474" s="185" t="s">
        <v>369</v>
      </c>
      <c r="D7474" t="s">
        <v>9920</v>
      </c>
      <c r="E7474" s="185" t="s">
        <v>399</v>
      </c>
      <c r="F7474" s="186" t="s">
        <v>399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1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9921</v>
      </c>
      <c r="M7474" s="178">
        <v>46069</v>
      </c>
      <c r="N7474" s="178"/>
      <c r="O7474" s="178"/>
      <c r="P7474" s="178" t="str">
        <f ca="1">IF(Proc[[#This Row],[DaysAgeing]]&gt;5,"yep","on track")</f>
        <v>yep</v>
      </c>
      <c r="Q7474" s="3">
        <f ca="1">IF(Proc[[#This Row],[DateClosed]]="",ABS(NETWORKDAYS(Proc[[#This Row],[DateOpened]],TODAY()))-1,ABS(NETWORKDAYS(Proc[[#This Row],[DateOpened]],Proc[[#This Row],[DateClosed]]))-1)</f>
        <v>13</v>
      </c>
      <c r="R7474" s="178" t="s">
        <v>8497</v>
      </c>
      <c r="S7474" s="183"/>
    </row>
    <row r="7475" spans="1:19" hidden="1">
      <c r="A7475" t="s">
        <v>9922</v>
      </c>
      <c r="B7475" s="186" t="str">
        <f>IFERROR(VLOOKUP(Proc[[#This Row],[App]],Table2[],3,0),"open")</f>
        <v>ok</v>
      </c>
      <c r="C7475" s="185" t="s">
        <v>369</v>
      </c>
      <c r="D7475" t="s">
        <v>9923</v>
      </c>
      <c r="E7475" t="s">
        <v>6428</v>
      </c>
      <c r="F7475" s="186" t="s">
        <v>6428</v>
      </c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1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9921</v>
      </c>
      <c r="M7475" s="178">
        <v>46069</v>
      </c>
      <c r="N7475" s="178"/>
      <c r="O7475" s="178"/>
      <c r="P7475" s="178" t="str">
        <f ca="1">IF(Proc[[#This Row],[DaysAgeing]]&gt;5,"yep","on track")</f>
        <v>yep</v>
      </c>
      <c r="Q7475" s="3">
        <f ca="1">IF(Proc[[#This Row],[DateClosed]]="",ABS(NETWORKDAYS(Proc[[#This Row],[DateOpened]],TODAY()))-1,ABS(NETWORKDAYS(Proc[[#This Row],[DateOpened]],Proc[[#This Row],[DateClosed]]))-1)</f>
        <v>13</v>
      </c>
      <c r="R7475" s="178" t="s">
        <v>515</v>
      </c>
      <c r="S7475" s="186"/>
    </row>
    <row r="7476" spans="1:19" hidden="1">
      <c r="A7476" s="185" t="s">
        <v>9922</v>
      </c>
      <c r="B7476" s="186" t="str">
        <f>IFERROR(VLOOKUP(Proc[[#This Row],[App]],Table2[],3,0),"open")</f>
        <v>ok</v>
      </c>
      <c r="C7476" s="185" t="s">
        <v>369</v>
      </c>
      <c r="D7476" t="s">
        <v>9924</v>
      </c>
      <c r="E7476" t="s">
        <v>6428</v>
      </c>
      <c r="F7476" s="186" t="s">
        <v>6428</v>
      </c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1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9921</v>
      </c>
      <c r="M7476" s="178">
        <v>46069</v>
      </c>
      <c r="N7476" s="178"/>
      <c r="O7476" s="178"/>
      <c r="P7476" s="178" t="str">
        <f ca="1">IF(Proc[[#This Row],[DaysAgeing]]&gt;5,"yep","on track")</f>
        <v>yep</v>
      </c>
      <c r="Q7476" s="3">
        <f ca="1">IF(Proc[[#This Row],[DateClosed]]="",ABS(NETWORKDAYS(Proc[[#This Row],[DateOpened]],TODAY()))-1,ABS(NETWORKDAYS(Proc[[#This Row],[DateOpened]],Proc[[#This Row],[DateClosed]]))-1)</f>
        <v>13</v>
      </c>
      <c r="R7476" s="178" t="s">
        <v>515</v>
      </c>
      <c r="S7476" s="186"/>
    </row>
    <row r="7477" spans="1:19" hidden="1">
      <c r="A7477" s="185" t="s">
        <v>9922</v>
      </c>
      <c r="B7477" s="186" t="str">
        <f>IFERROR(VLOOKUP(Proc[[#This Row],[App]],Table2[],3,0),"open")</f>
        <v>ok</v>
      </c>
      <c r="C7477" s="185" t="s">
        <v>369</v>
      </c>
      <c r="D7477" t="s">
        <v>9925</v>
      </c>
      <c r="E7477" t="s">
        <v>6428</v>
      </c>
      <c r="F7477" s="186" t="s">
        <v>6428</v>
      </c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1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9921</v>
      </c>
      <c r="M7477" s="178">
        <v>46069</v>
      </c>
      <c r="N7477" s="178"/>
      <c r="O7477" s="178"/>
      <c r="P7477" s="178" t="str">
        <f ca="1">IF(Proc[[#This Row],[DaysAgeing]]&gt;5,"yep","on track")</f>
        <v>yep</v>
      </c>
      <c r="Q7477" s="3">
        <f ca="1">IF(Proc[[#This Row],[DateClosed]]="",ABS(NETWORKDAYS(Proc[[#This Row],[DateOpened]],TODAY()))-1,ABS(NETWORKDAYS(Proc[[#This Row],[DateOpened]],Proc[[#This Row],[DateClosed]]))-1)</f>
        <v>13</v>
      </c>
      <c r="R7477" s="178" t="s">
        <v>515</v>
      </c>
      <c r="S7477" s="186"/>
    </row>
    <row r="7478" spans="1:19" hidden="1">
      <c r="A7478" s="185" t="s">
        <v>9922</v>
      </c>
      <c r="B7478" s="186" t="str">
        <f>IFERROR(VLOOKUP(Proc[[#This Row],[App]],Table2[],3,0),"open")</f>
        <v>ok</v>
      </c>
      <c r="C7478" s="185" t="s">
        <v>369</v>
      </c>
      <c r="D7478" t="s">
        <v>9926</v>
      </c>
      <c r="E7478" t="s">
        <v>6428</v>
      </c>
      <c r="F7478" s="186" t="s">
        <v>6428</v>
      </c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1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9921</v>
      </c>
      <c r="M7478" s="178">
        <v>46069</v>
      </c>
      <c r="N7478" s="178"/>
      <c r="O7478" s="178"/>
      <c r="P7478" s="178" t="str">
        <f ca="1">IF(Proc[[#This Row],[DaysAgeing]]&gt;5,"yep","on track")</f>
        <v>yep</v>
      </c>
      <c r="Q7478" s="3">
        <f ca="1">IF(Proc[[#This Row],[DateClosed]]="",ABS(NETWORKDAYS(Proc[[#This Row],[DateOpened]],TODAY()))-1,ABS(NETWORKDAYS(Proc[[#This Row],[DateOpened]],Proc[[#This Row],[DateClosed]]))-1)</f>
        <v>13</v>
      </c>
      <c r="R7478" s="178" t="s">
        <v>515</v>
      </c>
      <c r="S7478" s="186"/>
    </row>
    <row r="7479" spans="1:19" hidden="1">
      <c r="A7479" s="185" t="s">
        <v>9922</v>
      </c>
      <c r="B7479" s="186" t="str">
        <f>IFERROR(VLOOKUP(Proc[[#This Row],[App]],Table2[],3,0),"open")</f>
        <v>ok</v>
      </c>
      <c r="C7479" s="185" t="s">
        <v>369</v>
      </c>
      <c r="D7479" t="s">
        <v>9927</v>
      </c>
      <c r="E7479" t="s">
        <v>6428</v>
      </c>
      <c r="F7479" s="186" t="s">
        <v>6428</v>
      </c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1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9921</v>
      </c>
      <c r="M7479" s="178">
        <v>46069</v>
      </c>
      <c r="N7479" s="178"/>
      <c r="O7479" s="178"/>
      <c r="P7479" s="178" t="str">
        <f ca="1">IF(Proc[[#This Row],[DaysAgeing]]&gt;5,"yep","on track")</f>
        <v>yep</v>
      </c>
      <c r="Q7479" s="3">
        <f ca="1">IF(Proc[[#This Row],[DateClosed]]="",ABS(NETWORKDAYS(Proc[[#This Row],[DateOpened]],TODAY()))-1,ABS(NETWORKDAYS(Proc[[#This Row],[DateOpened]],Proc[[#This Row],[DateClosed]]))-1)</f>
        <v>13</v>
      </c>
      <c r="R7479" s="178" t="s">
        <v>515</v>
      </c>
      <c r="S7479" s="186"/>
    </row>
    <row r="7480" spans="1:19" hidden="1">
      <c r="A7480" s="185" t="s">
        <v>9922</v>
      </c>
      <c r="B7480" s="186" t="str">
        <f>IFERROR(VLOOKUP(Proc[[#This Row],[App]],Table2[],3,0),"open")</f>
        <v>ok</v>
      </c>
      <c r="C7480" s="185" t="s">
        <v>369</v>
      </c>
      <c r="D7480" t="s">
        <v>9928</v>
      </c>
      <c r="E7480" t="s">
        <v>6428</v>
      </c>
      <c r="F7480" s="186" t="s">
        <v>6428</v>
      </c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1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9921</v>
      </c>
      <c r="M7480" s="178">
        <v>46069</v>
      </c>
      <c r="N7480" s="178"/>
      <c r="O7480" s="178"/>
      <c r="P7480" s="178" t="str">
        <f ca="1">IF(Proc[[#This Row],[DaysAgeing]]&gt;5,"yep","on track")</f>
        <v>yep</v>
      </c>
      <c r="Q7480" s="3">
        <f ca="1">IF(Proc[[#This Row],[DateClosed]]="",ABS(NETWORKDAYS(Proc[[#This Row],[DateOpened]],TODAY()))-1,ABS(NETWORKDAYS(Proc[[#This Row],[DateOpened]],Proc[[#This Row],[DateClosed]]))-1)</f>
        <v>13</v>
      </c>
      <c r="R7480" s="178" t="s">
        <v>515</v>
      </c>
      <c r="S7480" s="186"/>
    </row>
    <row r="7481" spans="1:19" hidden="1">
      <c r="A7481" t="s">
        <v>9929</v>
      </c>
      <c r="B7481" s="186" t="str">
        <f>IFERROR(VLOOKUP(Proc[[#This Row],[App]],Table2[],3,0),"open")</f>
        <v>ok</v>
      </c>
      <c r="C7481" s="185" t="s">
        <v>369</v>
      </c>
      <c r="D7481" t="s">
        <v>9930</v>
      </c>
      <c r="E7481" t="s">
        <v>483</v>
      </c>
      <c r="F7481" s="186" t="s">
        <v>483</v>
      </c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1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9921</v>
      </c>
      <c r="M7481" s="178">
        <v>46069</v>
      </c>
      <c r="N7481" s="178"/>
      <c r="O7481" s="178"/>
      <c r="P7481" s="178" t="str">
        <f ca="1">IF(Proc[[#This Row],[DaysAgeing]]&gt;5,"yep","on track")</f>
        <v>yep</v>
      </c>
      <c r="Q7481" s="3">
        <f ca="1">IF(Proc[[#This Row],[DateClosed]]="",ABS(NETWORKDAYS(Proc[[#This Row],[DateOpened]],TODAY()))-1,ABS(NETWORKDAYS(Proc[[#This Row],[DateOpened]],Proc[[#This Row],[DateClosed]]))-1)</f>
        <v>13</v>
      </c>
      <c r="R7481" s="178" t="s">
        <v>6981</v>
      </c>
      <c r="S7481" s="186"/>
    </row>
    <row r="7482" spans="1:19" hidden="1">
      <c r="A7482" t="s">
        <v>9933</v>
      </c>
      <c r="B7482" s="186" t="str">
        <f>IFERROR(VLOOKUP(Proc[[#This Row],[App]],Table2[],3,0),"open")</f>
        <v>ok</v>
      </c>
      <c r="C7482" s="185" t="s">
        <v>369</v>
      </c>
      <c r="D7482" t="s">
        <v>9931</v>
      </c>
      <c r="E7482" t="s">
        <v>4100</v>
      </c>
      <c r="F7482" s="186" t="s">
        <v>4100</v>
      </c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1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9921</v>
      </c>
      <c r="M7482" s="178">
        <v>46069</v>
      </c>
      <c r="N7482" s="178"/>
      <c r="O7482" s="178"/>
      <c r="P7482" s="178" t="str">
        <f ca="1">IF(Proc[[#This Row],[DaysAgeing]]&gt;5,"yep","on track")</f>
        <v>yep</v>
      </c>
      <c r="Q7482" s="3">
        <f ca="1">IF(Proc[[#This Row],[DateClosed]]="",ABS(NETWORKDAYS(Proc[[#This Row],[DateOpened]],TODAY()))-1,ABS(NETWORKDAYS(Proc[[#This Row],[DateOpened]],Proc[[#This Row],[DateClosed]]))-1)</f>
        <v>13</v>
      </c>
      <c r="R7482" s="178" t="s">
        <v>489</v>
      </c>
      <c r="S7482" s="186"/>
    </row>
    <row r="7483" spans="1:19" hidden="1">
      <c r="A7483" t="s">
        <v>9933</v>
      </c>
      <c r="B7483" s="186" t="str">
        <f>IFERROR(VLOOKUP(Proc[[#This Row],[App]],Table2[],3,0),"open")</f>
        <v>ok</v>
      </c>
      <c r="C7483" s="185" t="s">
        <v>369</v>
      </c>
      <c r="D7483" t="s">
        <v>9932</v>
      </c>
      <c r="E7483" t="s">
        <v>9966</v>
      </c>
      <c r="F7483" s="186" t="s">
        <v>9966</v>
      </c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1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9921</v>
      </c>
      <c r="M7483" s="178">
        <v>46069</v>
      </c>
      <c r="N7483" s="178"/>
      <c r="O7483" s="178"/>
      <c r="P7483" s="178" t="str">
        <f ca="1">IF(Proc[[#This Row],[DaysAgeing]]&gt;5,"yep","on track")</f>
        <v>yep</v>
      </c>
      <c r="Q7483" s="3">
        <f ca="1">IF(Proc[[#This Row],[DateClosed]]="",ABS(NETWORKDAYS(Proc[[#This Row],[DateOpened]],TODAY()))-1,ABS(NETWORKDAYS(Proc[[#This Row],[DateOpened]],Proc[[#This Row],[DateClosed]]))-1)</f>
        <v>13</v>
      </c>
      <c r="R7483" s="178" t="s">
        <v>489</v>
      </c>
      <c r="S7483" s="186"/>
    </row>
    <row r="7484" spans="1:19" hidden="1">
      <c r="A7484" t="s">
        <v>9971</v>
      </c>
      <c r="B7484" s="186" t="str">
        <f>IFERROR(VLOOKUP(Proc[[#This Row],[App]],Table2[],3,0),"open")</f>
        <v>ok</v>
      </c>
      <c r="C7484" s="185" t="s">
        <v>369</v>
      </c>
      <c r="D7484" t="s">
        <v>9967</v>
      </c>
      <c r="E7484" t="s">
        <v>9969</v>
      </c>
      <c r="F7484" s="186" t="s">
        <v>9969</v>
      </c>
      <c r="G7484" s="185" t="s">
        <v>400</v>
      </c>
      <c r="H7484" s="186" t="str">
        <f>IF(Proc[[#This Row],[type]]="LFF (MDG-F)",MID(Proc[[#This Row],[Obj]],13,10),"")</f>
        <v/>
      </c>
      <c r="J7484" s="186" t="b">
        <f>Proc[[#This Row],[Requested]]=Proc[[#This Row],[CurrentParent]]</f>
        <v>1</v>
      </c>
      <c r="K7484" s="186" t="str">
        <f>IF(Proc[[#This Row],[Author]]="Marcela Urrego",VLOOKUP(LEFT(Proc[[#This Row],[Requested]],1),Table3[#All],2,0),VLOOKUP(Proc[[#This Row],[Author]],Table4[],2,0))</f>
        <v>HC</v>
      </c>
      <c r="L7484" s="186" t="s">
        <v>9921</v>
      </c>
      <c r="M7484" s="178">
        <v>46071</v>
      </c>
      <c r="N7484" s="178"/>
      <c r="O7484" s="178"/>
      <c r="P7484" s="178" t="str">
        <f ca="1">IF(Proc[[#This Row],[DaysAgeing]]&gt;5,"yep","on track")</f>
        <v>yep</v>
      </c>
      <c r="Q7484" s="3">
        <f ca="1">IF(Proc[[#This Row],[DateClosed]]="",ABS(NETWORKDAYS(Proc[[#This Row],[DateOpened]],TODAY()))-1,ABS(NETWORKDAYS(Proc[[#This Row],[DateOpened]],Proc[[#This Row],[DateClosed]]))-1)</f>
        <v>11</v>
      </c>
      <c r="R7484" s="178" t="s">
        <v>490</v>
      </c>
      <c r="S7484" s="186"/>
    </row>
    <row r="7485" spans="1:19" hidden="1">
      <c r="A7485" s="185" t="s">
        <v>9971</v>
      </c>
      <c r="B7485" s="186" t="str">
        <f>IFERROR(VLOOKUP(Proc[[#This Row],[App]],Table2[],3,0),"open")</f>
        <v>ok</v>
      </c>
      <c r="C7485" s="191" t="s">
        <v>369</v>
      </c>
      <c r="D7485" t="s">
        <v>9968</v>
      </c>
      <c r="E7485" t="s">
        <v>9970</v>
      </c>
      <c r="F7485" s="189" t="s">
        <v>9970</v>
      </c>
      <c r="G7485" s="185" t="s">
        <v>400</v>
      </c>
      <c r="H7485" s="186" t="str">
        <f>IF(Proc[[#This Row],[type]]="LFF (MDG-F)",MID(Proc[[#This Row],[Obj]],13,10),"")</f>
        <v/>
      </c>
      <c r="J7485" s="186" t="b">
        <f>Proc[[#This Row],[Requested]]=Proc[[#This Row],[CurrentParent]]</f>
        <v>1</v>
      </c>
      <c r="K7485" s="186" t="str">
        <f>IF(Proc[[#This Row],[Author]]="Marcela Urrego",VLOOKUP(LEFT(Proc[[#This Row],[Requested]],1),Table3[#All],2,0),VLOOKUP(Proc[[#This Row],[Author]],Table4[],2,0))</f>
        <v>HC</v>
      </c>
      <c r="L7485" s="186" t="s">
        <v>9921</v>
      </c>
      <c r="M7485" s="178">
        <v>46071</v>
      </c>
      <c r="N7485" s="178"/>
      <c r="O7485" s="178"/>
      <c r="P7485" s="178" t="str">
        <f ca="1">IF(Proc[[#This Row],[DaysAgeing]]&gt;5,"yep","on track")</f>
        <v>yep</v>
      </c>
      <c r="Q7485" s="3">
        <f ca="1">IF(Proc[[#This Row],[DateClosed]]="",ABS(NETWORKDAYS(Proc[[#This Row],[DateOpened]],TODAY()))-1,ABS(NETWORKDAYS(Proc[[#This Row],[DateOpened]],Proc[[#This Row],[DateClosed]]))-1)</f>
        <v>11</v>
      </c>
      <c r="R7485" s="178" t="s">
        <v>490</v>
      </c>
      <c r="S7485" s="186"/>
    </row>
    <row r="7486" spans="1:19" hidden="1">
      <c r="A7486" t="s">
        <v>9972</v>
      </c>
      <c r="B7486" s="186" t="str">
        <f>IFERROR(VLOOKUP(Proc[[#This Row],[App]],Table2[],3,0),"open")</f>
        <v>ok</v>
      </c>
      <c r="C7486" s="191" t="s">
        <v>369</v>
      </c>
      <c r="D7486" s="187" t="s">
        <v>9994</v>
      </c>
      <c r="E7486" s="190" t="s">
        <v>9973</v>
      </c>
      <c r="F7486" s="189" t="s">
        <v>9973</v>
      </c>
      <c r="G7486" s="188" t="s">
        <v>400</v>
      </c>
      <c r="H7486" s="186" t="str">
        <f>IF(Proc[[#This Row],[type]]="LFF (MDG-F)",MID(Proc[[#This Row],[Obj]],13,10),"")</f>
        <v/>
      </c>
      <c r="J7486" s="186" t="b">
        <f>Proc[[#This Row],[Requested]]=Proc[[#This Row],[CurrentParent]]</f>
        <v>1</v>
      </c>
      <c r="K7486" s="186" t="str">
        <f>IF(Proc[[#This Row],[Author]]="Marcela Urrego",VLOOKUP(LEFT(Proc[[#This Row],[Requested]],1),Table3[#All],2,0),VLOOKUP(Proc[[#This Row],[Author]],Table4[],2,0))</f>
        <v>HC</v>
      </c>
      <c r="L7486" s="189" t="s">
        <v>9921</v>
      </c>
      <c r="M7486" s="178">
        <v>46071</v>
      </c>
      <c r="N7486" s="178"/>
      <c r="O7486" s="178"/>
      <c r="P7486" s="178" t="str">
        <f ca="1">IF(Proc[[#This Row],[DaysAgeing]]&gt;5,"yep","on track")</f>
        <v>yep</v>
      </c>
      <c r="Q7486" s="3">
        <f ca="1">IF(Proc[[#This Row],[DateClosed]]="",ABS(NETWORKDAYS(Proc[[#This Row],[DateOpened]],TODAY()))-1,ABS(NETWORKDAYS(Proc[[#This Row],[DateOpened]],Proc[[#This Row],[DateClosed]]))-1)</f>
        <v>11</v>
      </c>
      <c r="R7486" s="178" t="s">
        <v>7785</v>
      </c>
      <c r="S7486" s="186"/>
    </row>
    <row r="7487" spans="1:19" hidden="1">
      <c r="A7487" t="s">
        <v>9974</v>
      </c>
      <c r="B7487" s="189" t="str">
        <f>IFERROR(VLOOKUP(Proc[[#This Row],[App]],Table2[],3,0),"open")</f>
        <v>ok</v>
      </c>
      <c r="C7487" s="191" t="s">
        <v>369</v>
      </c>
      <c r="D7487" t="s">
        <v>9995</v>
      </c>
      <c r="E7487" t="s">
        <v>9975</v>
      </c>
      <c r="F7487" s="189" t="s">
        <v>9975</v>
      </c>
      <c r="G7487" s="188" t="s">
        <v>400</v>
      </c>
      <c r="H7487" s="189" t="str">
        <f>IF(Proc[[#This Row],[type]]="LFF (MDG-F)",MID(Proc[[#This Row],[Obj]],13,10),"")</f>
        <v/>
      </c>
      <c r="J7487" s="189" t="b">
        <f>Proc[[#This Row],[Requested]]=Proc[[#This Row],[CurrentParent]]</f>
        <v>1</v>
      </c>
      <c r="K7487" s="189" t="str">
        <f>IF(Proc[[#This Row],[Author]]="Marcela Urrego",VLOOKUP(LEFT(Proc[[#This Row],[Requested]],1),Table3[#All],2,0),VLOOKUP(Proc[[#This Row],[Author]],Table4[],2,0))</f>
        <v>EL</v>
      </c>
      <c r="L7487" s="189" t="s">
        <v>9921</v>
      </c>
      <c r="M7487" s="178">
        <v>46071</v>
      </c>
      <c r="N7487" s="178"/>
      <c r="O7487" s="178"/>
      <c r="P7487" s="178" t="str">
        <f ca="1">IF(Proc[[#This Row],[DaysAgeing]]&gt;5,"yep","on track")</f>
        <v>yep</v>
      </c>
      <c r="Q7487" s="3">
        <f ca="1">IF(Proc[[#This Row],[DateClosed]]="",ABS(NETWORKDAYS(Proc[[#This Row],[DateOpened]],TODAY()))-1,ABS(NETWORKDAYS(Proc[[#This Row],[DateOpened]],Proc[[#This Row],[DateClosed]]))-1)</f>
        <v>11</v>
      </c>
      <c r="R7487" s="178" t="s">
        <v>5708</v>
      </c>
      <c r="S7487" s="189"/>
    </row>
    <row r="7488" spans="1:19" hidden="1">
      <c r="A7488" s="188" t="s">
        <v>9974</v>
      </c>
      <c r="B7488" s="189" t="str">
        <f>IFERROR(VLOOKUP(Proc[[#This Row],[App]],Table2[],3,0),"open")</f>
        <v>ok</v>
      </c>
      <c r="C7488" s="191" t="s">
        <v>369</v>
      </c>
      <c r="D7488" t="s">
        <v>9996</v>
      </c>
      <c r="E7488" t="s">
        <v>9976</v>
      </c>
      <c r="F7488" s="189" t="s">
        <v>9976</v>
      </c>
      <c r="G7488" s="188" t="s">
        <v>406</v>
      </c>
      <c r="H7488" s="189" t="str">
        <f>IF(Proc[[#This Row],[type]]="LFF (MDG-F)",MID(Proc[[#This Row],[Obj]],13,10),"")</f>
        <v>TW03C00421</v>
      </c>
      <c r="I7488" s="188"/>
      <c r="J7488" s="189" t="b">
        <f>Proc[[#This Row],[Requested]]=Proc[[#This Row],[CurrentParent]]</f>
        <v>1</v>
      </c>
      <c r="K7488" s="189" t="str">
        <f>IF(Proc[[#This Row],[Author]]="Marcela Urrego",VLOOKUP(LEFT(Proc[[#This Row],[Requested]],1),Table3[#All],2,0),VLOOKUP(Proc[[#This Row],[Author]],Table4[],2,0))</f>
        <v>EL</v>
      </c>
      <c r="L7488" s="189" t="s">
        <v>9921</v>
      </c>
      <c r="M7488" s="178">
        <v>46071</v>
      </c>
      <c r="N7488" s="178"/>
      <c r="O7488" s="178"/>
      <c r="P7488" s="178" t="str">
        <f ca="1">IF(Proc[[#This Row],[DaysAgeing]]&gt;5,"yep","on track")</f>
        <v>yep</v>
      </c>
      <c r="Q7488" s="3">
        <f ca="1">IF(Proc[[#This Row],[DateClosed]]="",ABS(NETWORKDAYS(Proc[[#This Row],[DateOpened]],TODAY()))-1,ABS(NETWORKDAYS(Proc[[#This Row],[DateOpened]],Proc[[#This Row],[DateClosed]]))-1)</f>
        <v>11</v>
      </c>
      <c r="R7488" s="178" t="s">
        <v>5708</v>
      </c>
      <c r="S7488" s="189"/>
    </row>
    <row r="7489" spans="1:19" hidden="1">
      <c r="A7489" s="188" t="s">
        <v>9974</v>
      </c>
      <c r="B7489" s="189" t="str">
        <f>IFERROR(VLOOKUP(Proc[[#This Row],[App]],Table2[],3,0),"open")</f>
        <v>ok</v>
      </c>
      <c r="C7489" s="188" t="s">
        <v>377</v>
      </c>
      <c r="D7489" t="s">
        <v>8552</v>
      </c>
      <c r="E7489" t="s">
        <v>8469</v>
      </c>
      <c r="F7489" s="189"/>
      <c r="G7489" s="188" t="s">
        <v>400</v>
      </c>
      <c r="H7489" s="189" t="str">
        <f>IF(Proc[[#This Row],[type]]="LFF (MDG-F)",MID(Proc[[#This Row],[Obj]],13,10),"")</f>
        <v/>
      </c>
      <c r="I7489" s="188"/>
      <c r="J7489" s="189" t="b">
        <f>Proc[[#This Row],[Requested]]=Proc[[#This Row],[CurrentParent]]</f>
        <v>0</v>
      </c>
      <c r="K7489" s="189" t="str">
        <f>IF(Proc[[#This Row],[Author]]="Marcela Urrego",VLOOKUP(LEFT(Proc[[#This Row],[Requested]],1),Table3[#All],2,0),VLOOKUP(Proc[[#This Row],[Author]],Table4[],2,0))</f>
        <v>EL</v>
      </c>
      <c r="L7489" s="189" t="s">
        <v>9921</v>
      </c>
      <c r="M7489" s="178">
        <v>46071</v>
      </c>
      <c r="N7489" s="178"/>
      <c r="O7489" s="178"/>
      <c r="P7489" s="178" t="str">
        <f ca="1">IF(Proc[[#This Row],[DaysAgeing]]&gt;5,"yep","on track")</f>
        <v>yep</v>
      </c>
      <c r="Q7489" s="3">
        <f ca="1">IF(Proc[[#This Row],[DateClosed]]="",ABS(NETWORKDAYS(Proc[[#This Row],[DateOpened]],TODAY()))-1,ABS(NETWORKDAYS(Proc[[#This Row],[DateOpened]],Proc[[#This Row],[DateClosed]]))-1)</f>
        <v>11</v>
      </c>
      <c r="R7489" s="178" t="s">
        <v>5708</v>
      </c>
      <c r="S7489" s="189"/>
    </row>
    <row r="7490" spans="1:19" hidden="1">
      <c r="A7490" s="188" t="s">
        <v>9974</v>
      </c>
      <c r="B7490" s="189" t="str">
        <f>IFERROR(VLOOKUP(Proc[[#This Row],[App]],Table2[],3,0),"open")</f>
        <v>ok</v>
      </c>
      <c r="C7490" s="191" t="s">
        <v>377</v>
      </c>
      <c r="D7490" t="s">
        <v>8553</v>
      </c>
      <c r="E7490" t="s">
        <v>8469</v>
      </c>
      <c r="F7490" s="189"/>
      <c r="G7490" s="188" t="s">
        <v>400</v>
      </c>
      <c r="H7490" s="189" t="str">
        <f>IF(Proc[[#This Row],[type]]="LFF (MDG-F)",MID(Proc[[#This Row],[Obj]],13,10),"")</f>
        <v/>
      </c>
      <c r="I7490" s="188"/>
      <c r="J7490" s="189" t="b">
        <f>Proc[[#This Row],[Requested]]=Proc[[#This Row],[CurrentParent]]</f>
        <v>0</v>
      </c>
      <c r="K7490" s="189" t="str">
        <f>IF(Proc[[#This Row],[Author]]="Marcela Urrego",VLOOKUP(LEFT(Proc[[#This Row],[Requested]],1),Table3[#All],2,0),VLOOKUP(Proc[[#This Row],[Author]],Table4[],2,0))</f>
        <v>EL</v>
      </c>
      <c r="L7490" s="189" t="s">
        <v>9921</v>
      </c>
      <c r="M7490" s="178">
        <v>46071</v>
      </c>
      <c r="N7490" s="178"/>
      <c r="O7490" s="178"/>
      <c r="P7490" s="178" t="str">
        <f ca="1">IF(Proc[[#This Row],[DaysAgeing]]&gt;5,"yep","on track")</f>
        <v>yep</v>
      </c>
      <c r="Q7490" s="3">
        <f ca="1">IF(Proc[[#This Row],[DateClosed]]="",ABS(NETWORKDAYS(Proc[[#This Row],[DateOpened]],TODAY()))-1,ABS(NETWORKDAYS(Proc[[#This Row],[DateOpened]],Proc[[#This Row],[DateClosed]]))-1)</f>
        <v>11</v>
      </c>
      <c r="R7490" s="178" t="s">
        <v>5708</v>
      </c>
      <c r="S7490" s="189"/>
    </row>
    <row r="7491" spans="1:19" hidden="1">
      <c r="A7491" s="188" t="s">
        <v>9974</v>
      </c>
      <c r="B7491" s="189" t="str">
        <f>IFERROR(VLOOKUP(Proc[[#This Row],[App]],Table2[],3,0),"open")</f>
        <v>ok</v>
      </c>
      <c r="C7491" s="191" t="s">
        <v>369</v>
      </c>
      <c r="D7491" t="s">
        <v>9997</v>
      </c>
      <c r="E7491" t="s">
        <v>8469</v>
      </c>
      <c r="F7491" s="189" t="s">
        <v>8469</v>
      </c>
      <c r="G7491" s="188" t="s">
        <v>400</v>
      </c>
      <c r="H7491" s="189" t="str">
        <f>IF(Proc[[#This Row],[type]]="LFF (MDG-F)",MID(Proc[[#This Row],[Obj]],13,10),"")</f>
        <v/>
      </c>
      <c r="I7491" s="188"/>
      <c r="J7491" s="189" t="b">
        <f>Proc[[#This Row],[Requested]]=Proc[[#This Row],[CurrentParent]]</f>
        <v>1</v>
      </c>
      <c r="K7491" s="189" t="str">
        <f>IF(Proc[[#This Row],[Author]]="Marcela Urrego",VLOOKUP(LEFT(Proc[[#This Row],[Requested]],1),Table3[#All],2,0),VLOOKUP(Proc[[#This Row],[Author]],Table4[],2,0))</f>
        <v>EL</v>
      </c>
      <c r="L7491" s="189" t="s">
        <v>9921</v>
      </c>
      <c r="M7491" s="178">
        <v>46071</v>
      </c>
      <c r="N7491" s="178"/>
      <c r="O7491" s="178"/>
      <c r="P7491" s="178" t="str">
        <f ca="1">IF(Proc[[#This Row],[DaysAgeing]]&gt;5,"yep","on track")</f>
        <v>yep</v>
      </c>
      <c r="Q7491" s="3">
        <f ca="1">IF(Proc[[#This Row],[DateClosed]]="",ABS(NETWORKDAYS(Proc[[#This Row],[DateOpened]],TODAY()))-1,ABS(NETWORKDAYS(Proc[[#This Row],[DateOpened]],Proc[[#This Row],[DateClosed]]))-1)</f>
        <v>11</v>
      </c>
      <c r="R7491" s="178" t="s">
        <v>5708</v>
      </c>
      <c r="S7491" s="189"/>
    </row>
    <row r="7492" spans="1:19" hidden="1">
      <c r="A7492" s="188" t="s">
        <v>9974</v>
      </c>
      <c r="B7492" s="189" t="str">
        <f>IFERROR(VLOOKUP(Proc[[#This Row],[App]],Table2[],3,0),"open")</f>
        <v>ok</v>
      </c>
      <c r="C7492" s="191" t="s">
        <v>369</v>
      </c>
      <c r="D7492" t="s">
        <v>9998</v>
      </c>
      <c r="E7492" t="s">
        <v>8469</v>
      </c>
      <c r="F7492" s="189" t="s">
        <v>8469</v>
      </c>
      <c r="G7492" s="188" t="s">
        <v>400</v>
      </c>
      <c r="H7492" s="189" t="str">
        <f>IF(Proc[[#This Row],[type]]="LFF (MDG-F)",MID(Proc[[#This Row],[Obj]],13,10),"")</f>
        <v/>
      </c>
      <c r="I7492" s="188"/>
      <c r="J7492" s="189" t="b">
        <f>Proc[[#This Row],[Requested]]=Proc[[#This Row],[CurrentParent]]</f>
        <v>1</v>
      </c>
      <c r="K7492" s="189" t="str">
        <f>IF(Proc[[#This Row],[Author]]="Marcela Urrego",VLOOKUP(LEFT(Proc[[#This Row],[Requested]],1),Table3[#All],2,0),VLOOKUP(Proc[[#This Row],[Author]],Table4[],2,0))</f>
        <v>EL</v>
      </c>
      <c r="L7492" s="189" t="s">
        <v>9921</v>
      </c>
      <c r="M7492" s="178">
        <v>46071</v>
      </c>
      <c r="N7492" s="178"/>
      <c r="O7492" s="178"/>
      <c r="P7492" s="178" t="str">
        <f ca="1">IF(Proc[[#This Row],[DaysAgeing]]&gt;5,"yep","on track")</f>
        <v>yep</v>
      </c>
      <c r="Q7492" s="3">
        <f ca="1">IF(Proc[[#This Row],[DateClosed]]="",ABS(NETWORKDAYS(Proc[[#This Row],[DateOpened]],TODAY()))-1,ABS(NETWORKDAYS(Proc[[#This Row],[DateOpened]],Proc[[#This Row],[DateClosed]]))-1)</f>
        <v>11</v>
      </c>
      <c r="R7492" s="178" t="s">
        <v>5708</v>
      </c>
      <c r="S7492" s="189"/>
    </row>
    <row r="7493" spans="1:19" hidden="1">
      <c r="A7493" s="188" t="s">
        <v>9974</v>
      </c>
      <c r="B7493" s="189" t="str">
        <f>IFERROR(VLOOKUP(Proc[[#This Row],[App]],Table2[],3,0),"open")</f>
        <v>ok</v>
      </c>
      <c r="C7493" s="191" t="s">
        <v>369</v>
      </c>
      <c r="D7493" t="s">
        <v>9999</v>
      </c>
      <c r="E7493" t="s">
        <v>8469</v>
      </c>
      <c r="F7493" s="189" t="s">
        <v>8469</v>
      </c>
      <c r="G7493" s="188" t="s">
        <v>400</v>
      </c>
      <c r="H7493" s="189" t="str">
        <f>IF(Proc[[#This Row],[type]]="LFF (MDG-F)",MID(Proc[[#This Row],[Obj]],13,10),"")</f>
        <v/>
      </c>
      <c r="I7493" s="188"/>
      <c r="J7493" s="189" t="b">
        <f>Proc[[#This Row],[Requested]]=Proc[[#This Row],[CurrentParent]]</f>
        <v>1</v>
      </c>
      <c r="K7493" s="189" t="str">
        <f>IF(Proc[[#This Row],[Author]]="Marcela Urrego",VLOOKUP(LEFT(Proc[[#This Row],[Requested]],1),Table3[#All],2,0),VLOOKUP(Proc[[#This Row],[Author]],Table4[],2,0))</f>
        <v>EL</v>
      </c>
      <c r="L7493" s="189" t="s">
        <v>9921</v>
      </c>
      <c r="M7493" s="178">
        <v>46071</v>
      </c>
      <c r="N7493" s="178"/>
      <c r="O7493" s="178"/>
      <c r="P7493" s="178" t="str">
        <f ca="1">IF(Proc[[#This Row],[DaysAgeing]]&gt;5,"yep","on track")</f>
        <v>yep</v>
      </c>
      <c r="Q7493" s="3">
        <f ca="1">IF(Proc[[#This Row],[DateClosed]]="",ABS(NETWORKDAYS(Proc[[#This Row],[DateOpened]],TODAY()))-1,ABS(NETWORKDAYS(Proc[[#This Row],[DateOpened]],Proc[[#This Row],[DateClosed]]))-1)</f>
        <v>11</v>
      </c>
      <c r="R7493" s="178" t="s">
        <v>5708</v>
      </c>
      <c r="S7493" s="189"/>
    </row>
    <row r="7494" spans="1:19" hidden="1">
      <c r="A7494" s="188" t="s">
        <v>9974</v>
      </c>
      <c r="B7494" s="189" t="str">
        <f>IFERROR(VLOOKUP(Proc[[#This Row],[App]],Table2[],3,0),"open")</f>
        <v>ok</v>
      </c>
      <c r="C7494" s="191" t="s">
        <v>369</v>
      </c>
      <c r="D7494" t="s">
        <v>10000</v>
      </c>
      <c r="E7494" t="s">
        <v>8469</v>
      </c>
      <c r="F7494" s="189" t="s">
        <v>8469</v>
      </c>
      <c r="G7494" s="188" t="s">
        <v>400</v>
      </c>
      <c r="H7494" s="189" t="str">
        <f>IF(Proc[[#This Row],[type]]="LFF (MDG-F)",MID(Proc[[#This Row],[Obj]],13,10),"")</f>
        <v/>
      </c>
      <c r="I7494" s="188"/>
      <c r="J7494" s="189" t="b">
        <f>Proc[[#This Row],[Requested]]=Proc[[#This Row],[CurrentParent]]</f>
        <v>1</v>
      </c>
      <c r="K7494" s="189" t="str">
        <f>IF(Proc[[#This Row],[Author]]="Marcela Urrego",VLOOKUP(LEFT(Proc[[#This Row],[Requested]],1),Table3[#All],2,0),VLOOKUP(Proc[[#This Row],[Author]],Table4[],2,0))</f>
        <v>EL</v>
      </c>
      <c r="L7494" s="189" t="s">
        <v>9921</v>
      </c>
      <c r="M7494" s="178">
        <v>46071</v>
      </c>
      <c r="N7494" s="178"/>
      <c r="O7494" s="178"/>
      <c r="P7494" s="178" t="str">
        <f ca="1">IF(Proc[[#This Row],[DaysAgeing]]&gt;5,"yep","on track")</f>
        <v>yep</v>
      </c>
      <c r="Q7494" s="3">
        <f ca="1">IF(Proc[[#This Row],[DateClosed]]="",ABS(NETWORKDAYS(Proc[[#This Row],[DateOpened]],TODAY()))-1,ABS(NETWORKDAYS(Proc[[#This Row],[DateOpened]],Proc[[#This Row],[DateClosed]]))-1)</f>
        <v>11</v>
      </c>
      <c r="R7494" s="178" t="s">
        <v>5708</v>
      </c>
      <c r="S7494" s="189"/>
    </row>
    <row r="7495" spans="1:19" hidden="1">
      <c r="A7495" s="188" t="s">
        <v>9974</v>
      </c>
      <c r="B7495" s="189" t="str">
        <f>IFERROR(VLOOKUP(Proc[[#This Row],[App]],Table2[],3,0),"open")</f>
        <v>ok</v>
      </c>
      <c r="C7495" s="191" t="s">
        <v>369</v>
      </c>
      <c r="D7495" t="s">
        <v>10001</v>
      </c>
      <c r="E7495" t="s">
        <v>8469</v>
      </c>
      <c r="F7495" s="189" t="s">
        <v>8469</v>
      </c>
      <c r="G7495" s="188" t="s">
        <v>400</v>
      </c>
      <c r="H7495" s="189" t="str">
        <f>IF(Proc[[#This Row],[type]]="LFF (MDG-F)",MID(Proc[[#This Row],[Obj]],13,10),"")</f>
        <v/>
      </c>
      <c r="I7495" s="188"/>
      <c r="J7495" s="189" t="b">
        <f>Proc[[#This Row],[Requested]]=Proc[[#This Row],[CurrentParent]]</f>
        <v>1</v>
      </c>
      <c r="K7495" s="189" t="str">
        <f>IF(Proc[[#This Row],[Author]]="Marcela Urrego",VLOOKUP(LEFT(Proc[[#This Row],[Requested]],1),Table3[#All],2,0),VLOOKUP(Proc[[#This Row],[Author]],Table4[],2,0))</f>
        <v>EL</v>
      </c>
      <c r="L7495" s="189" t="s">
        <v>9921</v>
      </c>
      <c r="M7495" s="178">
        <v>46071</v>
      </c>
      <c r="N7495" s="178"/>
      <c r="O7495" s="178"/>
      <c r="P7495" s="178" t="str">
        <f ca="1">IF(Proc[[#This Row],[DaysAgeing]]&gt;5,"yep","on track")</f>
        <v>yep</v>
      </c>
      <c r="Q7495" s="3">
        <f ca="1">IF(Proc[[#This Row],[DateClosed]]="",ABS(NETWORKDAYS(Proc[[#This Row],[DateOpened]],TODAY()))-1,ABS(NETWORKDAYS(Proc[[#This Row],[DateOpened]],Proc[[#This Row],[DateClosed]]))-1)</f>
        <v>11</v>
      </c>
      <c r="R7495" s="178" t="s">
        <v>5708</v>
      </c>
      <c r="S7495" s="189"/>
    </row>
    <row r="7496" spans="1:19" hidden="1">
      <c r="A7496" s="188" t="s">
        <v>9974</v>
      </c>
      <c r="B7496" s="189" t="str">
        <f>IFERROR(VLOOKUP(Proc[[#This Row],[App]],Table2[],3,0),"open")</f>
        <v>ok</v>
      </c>
      <c r="C7496" s="191" t="s">
        <v>369</v>
      </c>
      <c r="D7496" t="s">
        <v>10002</v>
      </c>
      <c r="E7496" t="s">
        <v>9977</v>
      </c>
      <c r="F7496" s="189" t="s">
        <v>9977</v>
      </c>
      <c r="G7496" s="188" t="s">
        <v>400</v>
      </c>
      <c r="H7496" s="189" t="str">
        <f>IF(Proc[[#This Row],[type]]="LFF (MDG-F)",MID(Proc[[#This Row],[Obj]],13,10),"")</f>
        <v/>
      </c>
      <c r="I7496" s="188"/>
      <c r="J7496" s="189" t="b">
        <f>Proc[[#This Row],[Requested]]=Proc[[#This Row],[CurrentParent]]</f>
        <v>1</v>
      </c>
      <c r="K7496" s="189" t="str">
        <f>IF(Proc[[#This Row],[Author]]="Marcela Urrego",VLOOKUP(LEFT(Proc[[#This Row],[Requested]],1),Table3[#All],2,0),VLOOKUP(Proc[[#This Row],[Author]],Table4[],2,0))</f>
        <v>EL</v>
      </c>
      <c r="L7496" s="189" t="s">
        <v>9921</v>
      </c>
      <c r="M7496" s="178">
        <v>46071</v>
      </c>
      <c r="N7496" s="178"/>
      <c r="O7496" s="178"/>
      <c r="P7496" s="178" t="str">
        <f ca="1">IF(Proc[[#This Row],[DaysAgeing]]&gt;5,"yep","on track")</f>
        <v>yep</v>
      </c>
      <c r="Q7496" s="3">
        <f ca="1">IF(Proc[[#This Row],[DateClosed]]="",ABS(NETWORKDAYS(Proc[[#This Row],[DateOpened]],TODAY()))-1,ABS(NETWORKDAYS(Proc[[#This Row],[DateOpened]],Proc[[#This Row],[DateClosed]]))-1)</f>
        <v>11</v>
      </c>
      <c r="R7496" s="178" t="s">
        <v>5708</v>
      </c>
      <c r="S7496" s="189"/>
    </row>
    <row r="7497" spans="1:19" hidden="1">
      <c r="A7497" s="188" t="s">
        <v>9974</v>
      </c>
      <c r="B7497" s="189" t="str">
        <f>IFERROR(VLOOKUP(Proc[[#This Row],[App]],Table2[],3,0),"open")</f>
        <v>ok</v>
      </c>
      <c r="C7497" s="191" t="s">
        <v>369</v>
      </c>
      <c r="D7497" t="s">
        <v>10003</v>
      </c>
      <c r="E7497" t="s">
        <v>9977</v>
      </c>
      <c r="F7497" s="189" t="s">
        <v>9977</v>
      </c>
      <c r="G7497" s="188" t="s">
        <v>400</v>
      </c>
      <c r="H7497" s="189" t="str">
        <f>IF(Proc[[#This Row],[type]]="LFF (MDG-F)",MID(Proc[[#This Row],[Obj]],13,10),"")</f>
        <v/>
      </c>
      <c r="I7497" s="188"/>
      <c r="J7497" s="189" t="b">
        <f>Proc[[#This Row],[Requested]]=Proc[[#This Row],[CurrentParent]]</f>
        <v>1</v>
      </c>
      <c r="K7497" s="189" t="str">
        <f>IF(Proc[[#This Row],[Author]]="Marcela Urrego",VLOOKUP(LEFT(Proc[[#This Row],[Requested]],1),Table3[#All],2,0),VLOOKUP(Proc[[#This Row],[Author]],Table4[],2,0))</f>
        <v>EL</v>
      </c>
      <c r="L7497" s="189" t="s">
        <v>9921</v>
      </c>
      <c r="M7497" s="178">
        <v>46071</v>
      </c>
      <c r="N7497" s="178"/>
      <c r="O7497" s="178"/>
      <c r="P7497" s="178" t="str">
        <f ca="1">IF(Proc[[#This Row],[DaysAgeing]]&gt;5,"yep","on track")</f>
        <v>yep</v>
      </c>
      <c r="Q7497" s="3">
        <f ca="1">IF(Proc[[#This Row],[DateClosed]]="",ABS(NETWORKDAYS(Proc[[#This Row],[DateOpened]],TODAY()))-1,ABS(NETWORKDAYS(Proc[[#This Row],[DateOpened]],Proc[[#This Row],[DateClosed]]))-1)</f>
        <v>11</v>
      </c>
      <c r="R7497" s="178" t="s">
        <v>5708</v>
      </c>
      <c r="S7497" s="189"/>
    </row>
    <row r="7498" spans="1:19" hidden="1">
      <c r="A7498" s="188" t="s">
        <v>9974</v>
      </c>
      <c r="B7498" s="189" t="str">
        <f>IFERROR(VLOOKUP(Proc[[#This Row],[App]],Table2[],3,0),"open")</f>
        <v>ok</v>
      </c>
      <c r="C7498" s="191" t="s">
        <v>369</v>
      </c>
      <c r="D7498" t="s">
        <v>10004</v>
      </c>
      <c r="E7498" t="s">
        <v>9977</v>
      </c>
      <c r="F7498" s="189" t="s">
        <v>9977</v>
      </c>
      <c r="G7498" s="188" t="s">
        <v>400</v>
      </c>
      <c r="H7498" s="189" t="str">
        <f>IF(Proc[[#This Row],[type]]="LFF (MDG-F)",MID(Proc[[#This Row],[Obj]],13,10),"")</f>
        <v/>
      </c>
      <c r="I7498" s="188"/>
      <c r="J7498" s="189" t="b">
        <f>Proc[[#This Row],[Requested]]=Proc[[#This Row],[CurrentParent]]</f>
        <v>1</v>
      </c>
      <c r="K7498" s="189" t="str">
        <f>IF(Proc[[#This Row],[Author]]="Marcela Urrego",VLOOKUP(LEFT(Proc[[#This Row],[Requested]],1),Table3[#All],2,0),VLOOKUP(Proc[[#This Row],[Author]],Table4[],2,0))</f>
        <v>EL</v>
      </c>
      <c r="L7498" s="189" t="s">
        <v>9921</v>
      </c>
      <c r="M7498" s="178">
        <v>46071</v>
      </c>
      <c r="N7498" s="178"/>
      <c r="O7498" s="178"/>
      <c r="P7498" s="178" t="str">
        <f ca="1">IF(Proc[[#This Row],[DaysAgeing]]&gt;5,"yep","on track")</f>
        <v>yep</v>
      </c>
      <c r="Q7498" s="3">
        <f ca="1">IF(Proc[[#This Row],[DateClosed]]="",ABS(NETWORKDAYS(Proc[[#This Row],[DateOpened]],TODAY()))-1,ABS(NETWORKDAYS(Proc[[#This Row],[DateOpened]],Proc[[#This Row],[DateClosed]]))-1)</f>
        <v>11</v>
      </c>
      <c r="R7498" s="178" t="s">
        <v>5708</v>
      </c>
      <c r="S7498" s="189"/>
    </row>
    <row r="7499" spans="1:19" hidden="1">
      <c r="A7499" s="188" t="s">
        <v>9974</v>
      </c>
      <c r="B7499" s="189" t="str">
        <f>IFERROR(VLOOKUP(Proc[[#This Row],[App]],Table2[],3,0),"open")</f>
        <v>ok</v>
      </c>
      <c r="C7499" s="191" t="s">
        <v>369</v>
      </c>
      <c r="D7499" t="s">
        <v>10005</v>
      </c>
      <c r="E7499" t="s">
        <v>9977</v>
      </c>
      <c r="F7499" s="189" t="s">
        <v>9977</v>
      </c>
      <c r="G7499" s="188" t="s">
        <v>400</v>
      </c>
      <c r="H7499" s="189" t="str">
        <f>IF(Proc[[#This Row],[type]]="LFF (MDG-F)",MID(Proc[[#This Row],[Obj]],13,10),"")</f>
        <v/>
      </c>
      <c r="I7499" s="188"/>
      <c r="J7499" s="189" t="b">
        <f>Proc[[#This Row],[Requested]]=Proc[[#This Row],[CurrentParent]]</f>
        <v>1</v>
      </c>
      <c r="K7499" s="189" t="str">
        <f>IF(Proc[[#This Row],[Author]]="Marcela Urrego",VLOOKUP(LEFT(Proc[[#This Row],[Requested]],1),Table3[#All],2,0),VLOOKUP(Proc[[#This Row],[Author]],Table4[],2,0))</f>
        <v>EL</v>
      </c>
      <c r="L7499" s="189" t="s">
        <v>9921</v>
      </c>
      <c r="M7499" s="178">
        <v>46071</v>
      </c>
      <c r="N7499" s="178"/>
      <c r="O7499" s="178"/>
      <c r="P7499" s="178" t="str">
        <f ca="1">IF(Proc[[#This Row],[DaysAgeing]]&gt;5,"yep","on track")</f>
        <v>yep</v>
      </c>
      <c r="Q7499" s="3">
        <f ca="1">IF(Proc[[#This Row],[DateClosed]]="",ABS(NETWORKDAYS(Proc[[#This Row],[DateOpened]],TODAY()))-1,ABS(NETWORKDAYS(Proc[[#This Row],[DateOpened]],Proc[[#This Row],[DateClosed]]))-1)</f>
        <v>11</v>
      </c>
      <c r="R7499" s="178" t="s">
        <v>5708</v>
      </c>
      <c r="S7499" s="189"/>
    </row>
    <row r="7500" spans="1:19" hidden="1">
      <c r="A7500" s="188" t="s">
        <v>9974</v>
      </c>
      <c r="B7500" s="189" t="str">
        <f>IFERROR(VLOOKUP(Proc[[#This Row],[App]],Table2[],3,0),"open")</f>
        <v>ok</v>
      </c>
      <c r="C7500" s="191" t="s">
        <v>369</v>
      </c>
      <c r="D7500" t="s">
        <v>10006</v>
      </c>
      <c r="E7500" t="s">
        <v>9978</v>
      </c>
      <c r="F7500" s="189" t="s">
        <v>9978</v>
      </c>
      <c r="G7500" s="188" t="s">
        <v>400</v>
      </c>
      <c r="H7500" s="189" t="str">
        <f>IF(Proc[[#This Row],[type]]="LFF (MDG-F)",MID(Proc[[#This Row],[Obj]],13,10),"")</f>
        <v/>
      </c>
      <c r="I7500" s="188"/>
      <c r="J7500" s="189" t="b">
        <f>Proc[[#This Row],[Requested]]=Proc[[#This Row],[CurrentParent]]</f>
        <v>1</v>
      </c>
      <c r="K7500" s="189" t="str">
        <f>IF(Proc[[#This Row],[Author]]="Marcela Urrego",VLOOKUP(LEFT(Proc[[#This Row],[Requested]],1),Table3[#All],2,0),VLOOKUP(Proc[[#This Row],[Author]],Table4[],2,0))</f>
        <v>EL</v>
      </c>
      <c r="L7500" s="189" t="s">
        <v>9921</v>
      </c>
      <c r="M7500" s="178">
        <v>46071</v>
      </c>
      <c r="N7500" s="178"/>
      <c r="O7500" s="178"/>
      <c r="P7500" s="178" t="str">
        <f ca="1">IF(Proc[[#This Row],[DaysAgeing]]&gt;5,"yep","on track")</f>
        <v>yep</v>
      </c>
      <c r="Q7500" s="3">
        <f ca="1">IF(Proc[[#This Row],[DateClosed]]="",ABS(NETWORKDAYS(Proc[[#This Row],[DateOpened]],TODAY()))-1,ABS(NETWORKDAYS(Proc[[#This Row],[DateOpened]],Proc[[#This Row],[DateClosed]]))-1)</f>
        <v>11</v>
      </c>
      <c r="R7500" s="178" t="s">
        <v>5708</v>
      </c>
      <c r="S7500" s="189"/>
    </row>
    <row r="7501" spans="1:19" hidden="1">
      <c r="A7501" s="188" t="s">
        <v>9974</v>
      </c>
      <c r="B7501" s="189" t="str">
        <f>IFERROR(VLOOKUP(Proc[[#This Row],[App]],Table2[],3,0),"open")</f>
        <v>ok</v>
      </c>
      <c r="C7501" s="191" t="s">
        <v>369</v>
      </c>
      <c r="D7501" t="s">
        <v>10007</v>
      </c>
      <c r="E7501" t="s">
        <v>9979</v>
      </c>
      <c r="F7501" s="189" t="s">
        <v>9979</v>
      </c>
      <c r="G7501" s="188" t="s">
        <v>400</v>
      </c>
      <c r="H7501" s="189" t="str">
        <f>IF(Proc[[#This Row],[type]]="LFF (MDG-F)",MID(Proc[[#This Row],[Obj]],13,10),"")</f>
        <v/>
      </c>
      <c r="I7501" s="188"/>
      <c r="J7501" s="189" t="b">
        <f>Proc[[#This Row],[Requested]]=Proc[[#This Row],[CurrentParent]]</f>
        <v>1</v>
      </c>
      <c r="K7501" s="189" t="str">
        <f>IF(Proc[[#This Row],[Author]]="Marcela Urrego",VLOOKUP(LEFT(Proc[[#This Row],[Requested]],1),Table3[#All],2,0),VLOOKUP(Proc[[#This Row],[Author]],Table4[],2,0))</f>
        <v>EL</v>
      </c>
      <c r="L7501" s="189" t="s">
        <v>9921</v>
      </c>
      <c r="M7501" s="178">
        <v>46071</v>
      </c>
      <c r="N7501" s="178"/>
      <c r="O7501" s="178"/>
      <c r="P7501" s="178" t="str">
        <f ca="1">IF(Proc[[#This Row],[DaysAgeing]]&gt;5,"yep","on track")</f>
        <v>yep</v>
      </c>
      <c r="Q7501" s="3">
        <f ca="1">IF(Proc[[#This Row],[DateClosed]]="",ABS(NETWORKDAYS(Proc[[#This Row],[DateOpened]],TODAY()))-1,ABS(NETWORKDAYS(Proc[[#This Row],[DateOpened]],Proc[[#This Row],[DateClosed]]))-1)</f>
        <v>11</v>
      </c>
      <c r="R7501" s="178" t="s">
        <v>5708</v>
      </c>
      <c r="S7501" s="189"/>
    </row>
    <row r="7502" spans="1:19" hidden="1">
      <c r="A7502" s="188" t="s">
        <v>9974</v>
      </c>
      <c r="B7502" s="189" t="str">
        <f>IFERROR(VLOOKUP(Proc[[#This Row],[App]],Table2[],3,0),"open")</f>
        <v>ok</v>
      </c>
      <c r="C7502" s="191" t="s">
        <v>377</v>
      </c>
      <c r="D7502" t="s">
        <v>10008</v>
      </c>
      <c r="E7502" t="s">
        <v>9980</v>
      </c>
      <c r="F7502" s="189"/>
      <c r="G7502" s="188" t="s">
        <v>400</v>
      </c>
      <c r="H7502" s="189" t="str">
        <f>IF(Proc[[#This Row],[type]]="LFF (MDG-F)",MID(Proc[[#This Row],[Obj]],13,10),"")</f>
        <v/>
      </c>
      <c r="I7502" s="188"/>
      <c r="J7502" s="189" t="b">
        <f>Proc[[#This Row],[Requested]]=Proc[[#This Row],[CurrentParent]]</f>
        <v>0</v>
      </c>
      <c r="K7502" s="189" t="str">
        <f>IF(Proc[[#This Row],[Author]]="Marcela Urrego",VLOOKUP(LEFT(Proc[[#This Row],[Requested]],1),Table3[#All],2,0),VLOOKUP(Proc[[#This Row],[Author]],Table4[],2,0))</f>
        <v>EL</v>
      </c>
      <c r="L7502" s="189" t="s">
        <v>9921</v>
      </c>
      <c r="M7502" s="178">
        <v>46071</v>
      </c>
      <c r="N7502" s="178"/>
      <c r="O7502" s="178"/>
      <c r="P7502" s="178" t="str">
        <f ca="1">IF(Proc[[#This Row],[DaysAgeing]]&gt;5,"yep","on track")</f>
        <v>yep</v>
      </c>
      <c r="Q7502" s="3">
        <f ca="1">IF(Proc[[#This Row],[DateClosed]]="",ABS(NETWORKDAYS(Proc[[#This Row],[DateOpened]],TODAY()))-1,ABS(NETWORKDAYS(Proc[[#This Row],[DateOpened]],Proc[[#This Row],[DateClosed]]))-1)</f>
        <v>11</v>
      </c>
      <c r="R7502" s="178" t="s">
        <v>5708</v>
      </c>
      <c r="S7502" s="189"/>
    </row>
    <row r="7503" spans="1:19" hidden="1">
      <c r="A7503" s="188" t="s">
        <v>9974</v>
      </c>
      <c r="B7503" s="189" t="str">
        <f>IFERROR(VLOOKUP(Proc[[#This Row],[App]],Table2[],3,0),"open")</f>
        <v>ok</v>
      </c>
      <c r="C7503" s="191" t="s">
        <v>369</v>
      </c>
      <c r="D7503" t="s">
        <v>10009</v>
      </c>
      <c r="E7503" t="s">
        <v>9980</v>
      </c>
      <c r="F7503" s="189" t="s">
        <v>9980</v>
      </c>
      <c r="G7503" s="188" t="s">
        <v>400</v>
      </c>
      <c r="H7503" s="189" t="str">
        <f>IF(Proc[[#This Row],[type]]="LFF (MDG-F)",MID(Proc[[#This Row],[Obj]],13,10),"")</f>
        <v/>
      </c>
      <c r="I7503" s="188"/>
      <c r="J7503" s="189" t="b">
        <f>Proc[[#This Row],[Requested]]=Proc[[#This Row],[CurrentParent]]</f>
        <v>1</v>
      </c>
      <c r="K7503" s="189" t="str">
        <f>IF(Proc[[#This Row],[Author]]="Marcela Urrego",VLOOKUP(LEFT(Proc[[#This Row],[Requested]],1),Table3[#All],2,0),VLOOKUP(Proc[[#This Row],[Author]],Table4[],2,0))</f>
        <v>EL</v>
      </c>
      <c r="L7503" s="189" t="s">
        <v>9921</v>
      </c>
      <c r="M7503" s="178">
        <v>46071</v>
      </c>
      <c r="N7503" s="178"/>
      <c r="O7503" s="178"/>
      <c r="P7503" s="178" t="str">
        <f ca="1">IF(Proc[[#This Row],[DaysAgeing]]&gt;5,"yep","on track")</f>
        <v>yep</v>
      </c>
      <c r="Q7503" s="3">
        <f ca="1">IF(Proc[[#This Row],[DateClosed]]="",ABS(NETWORKDAYS(Proc[[#This Row],[DateOpened]],TODAY()))-1,ABS(NETWORKDAYS(Proc[[#This Row],[DateOpened]],Proc[[#This Row],[DateClosed]]))-1)</f>
        <v>11</v>
      </c>
      <c r="R7503" s="178" t="s">
        <v>5708</v>
      </c>
      <c r="S7503" s="189"/>
    </row>
    <row r="7504" spans="1:19" hidden="1">
      <c r="A7504" s="188" t="s">
        <v>9974</v>
      </c>
      <c r="B7504" s="189" t="str">
        <f>IFERROR(VLOOKUP(Proc[[#This Row],[App]],Table2[],3,0),"open")</f>
        <v>ok</v>
      </c>
      <c r="C7504" s="191" t="s">
        <v>369</v>
      </c>
      <c r="D7504" t="s">
        <v>10010</v>
      </c>
      <c r="E7504" t="s">
        <v>9980</v>
      </c>
      <c r="F7504" s="189" t="s">
        <v>9980</v>
      </c>
      <c r="G7504" s="188" t="s">
        <v>400</v>
      </c>
      <c r="H7504" s="189" t="str">
        <f>IF(Proc[[#This Row],[type]]="LFF (MDG-F)",MID(Proc[[#This Row],[Obj]],13,10),"")</f>
        <v/>
      </c>
      <c r="I7504" s="188"/>
      <c r="J7504" s="189" t="b">
        <f>Proc[[#This Row],[Requested]]=Proc[[#This Row],[CurrentParent]]</f>
        <v>1</v>
      </c>
      <c r="K7504" s="189" t="str">
        <f>IF(Proc[[#This Row],[Author]]="Marcela Urrego",VLOOKUP(LEFT(Proc[[#This Row],[Requested]],1),Table3[#All],2,0),VLOOKUP(Proc[[#This Row],[Author]],Table4[],2,0))</f>
        <v>EL</v>
      </c>
      <c r="L7504" s="189" t="s">
        <v>9921</v>
      </c>
      <c r="M7504" s="178">
        <v>46071</v>
      </c>
      <c r="N7504" s="178"/>
      <c r="O7504" s="178"/>
      <c r="P7504" s="178" t="str">
        <f ca="1">IF(Proc[[#This Row],[DaysAgeing]]&gt;5,"yep","on track")</f>
        <v>yep</v>
      </c>
      <c r="Q7504" s="3">
        <f ca="1">IF(Proc[[#This Row],[DateClosed]]="",ABS(NETWORKDAYS(Proc[[#This Row],[DateOpened]],TODAY()))-1,ABS(NETWORKDAYS(Proc[[#This Row],[DateOpened]],Proc[[#This Row],[DateClosed]]))-1)</f>
        <v>11</v>
      </c>
      <c r="R7504" s="178" t="s">
        <v>5708</v>
      </c>
      <c r="S7504" s="189"/>
    </row>
    <row r="7505" spans="1:19" hidden="1">
      <c r="A7505" s="188" t="s">
        <v>9974</v>
      </c>
      <c r="B7505" s="189" t="str">
        <f>IFERROR(VLOOKUP(Proc[[#This Row],[App]],Table2[],3,0),"open")</f>
        <v>ok</v>
      </c>
      <c r="C7505" s="191" t="s">
        <v>369</v>
      </c>
      <c r="D7505" t="s">
        <v>10011</v>
      </c>
      <c r="E7505" t="s">
        <v>9980</v>
      </c>
      <c r="F7505" s="189" t="s">
        <v>9980</v>
      </c>
      <c r="G7505" s="188" t="s">
        <v>400</v>
      </c>
      <c r="H7505" s="189" t="str">
        <f>IF(Proc[[#This Row],[type]]="LFF (MDG-F)",MID(Proc[[#This Row],[Obj]],13,10),"")</f>
        <v/>
      </c>
      <c r="I7505" s="188"/>
      <c r="J7505" s="189" t="b">
        <f>Proc[[#This Row],[Requested]]=Proc[[#This Row],[CurrentParent]]</f>
        <v>1</v>
      </c>
      <c r="K7505" s="189" t="str">
        <f>IF(Proc[[#This Row],[Author]]="Marcela Urrego",VLOOKUP(LEFT(Proc[[#This Row],[Requested]],1),Table3[#All],2,0),VLOOKUP(Proc[[#This Row],[Author]],Table4[],2,0))</f>
        <v>EL</v>
      </c>
      <c r="L7505" s="189" t="s">
        <v>9921</v>
      </c>
      <c r="M7505" s="178">
        <v>46071</v>
      </c>
      <c r="N7505" s="178"/>
      <c r="O7505" s="178"/>
      <c r="P7505" s="178" t="str">
        <f ca="1">IF(Proc[[#This Row],[DaysAgeing]]&gt;5,"yep","on track")</f>
        <v>yep</v>
      </c>
      <c r="Q7505" s="3">
        <f ca="1">IF(Proc[[#This Row],[DateClosed]]="",ABS(NETWORKDAYS(Proc[[#This Row],[DateOpened]],TODAY()))-1,ABS(NETWORKDAYS(Proc[[#This Row],[DateOpened]],Proc[[#This Row],[DateClosed]]))-1)</f>
        <v>11</v>
      </c>
      <c r="R7505" s="178" t="s">
        <v>5708</v>
      </c>
      <c r="S7505" s="189"/>
    </row>
    <row r="7506" spans="1:19" hidden="1">
      <c r="A7506" s="188" t="s">
        <v>9974</v>
      </c>
      <c r="B7506" s="189" t="str">
        <f>IFERROR(VLOOKUP(Proc[[#This Row],[App]],Table2[],3,0),"open")</f>
        <v>ok</v>
      </c>
      <c r="C7506" s="191" t="s">
        <v>369</v>
      </c>
      <c r="D7506" t="s">
        <v>10012</v>
      </c>
      <c r="E7506" t="s">
        <v>9981</v>
      </c>
      <c r="F7506" s="189" t="s">
        <v>9981</v>
      </c>
      <c r="G7506" s="188" t="s">
        <v>400</v>
      </c>
      <c r="H7506" s="189" t="str">
        <f>IF(Proc[[#This Row],[type]]="LFF (MDG-F)",MID(Proc[[#This Row],[Obj]],13,10),"")</f>
        <v/>
      </c>
      <c r="I7506" s="188"/>
      <c r="J7506" s="189" t="b">
        <f>Proc[[#This Row],[Requested]]=Proc[[#This Row],[CurrentParent]]</f>
        <v>1</v>
      </c>
      <c r="K7506" s="189" t="str">
        <f>IF(Proc[[#This Row],[Author]]="Marcela Urrego",VLOOKUP(LEFT(Proc[[#This Row],[Requested]],1),Table3[#All],2,0),VLOOKUP(Proc[[#This Row],[Author]],Table4[],2,0))</f>
        <v>EL</v>
      </c>
      <c r="L7506" s="189" t="s">
        <v>9921</v>
      </c>
      <c r="M7506" s="178">
        <v>46071</v>
      </c>
      <c r="N7506" s="178"/>
      <c r="O7506" s="178"/>
      <c r="P7506" s="178" t="str">
        <f ca="1">IF(Proc[[#This Row],[DaysAgeing]]&gt;5,"yep","on track")</f>
        <v>yep</v>
      </c>
      <c r="Q7506" s="3">
        <f ca="1">IF(Proc[[#This Row],[DateClosed]]="",ABS(NETWORKDAYS(Proc[[#This Row],[DateOpened]],TODAY()))-1,ABS(NETWORKDAYS(Proc[[#This Row],[DateOpened]],Proc[[#This Row],[DateClosed]]))-1)</f>
        <v>11</v>
      </c>
      <c r="R7506" s="178" t="s">
        <v>5708</v>
      </c>
      <c r="S7506" s="189"/>
    </row>
    <row r="7507" spans="1:19" hidden="1">
      <c r="A7507" s="188" t="s">
        <v>9974</v>
      </c>
      <c r="B7507" s="189" t="str">
        <f>IFERROR(VLOOKUP(Proc[[#This Row],[App]],Table2[],3,0),"open")</f>
        <v>ok</v>
      </c>
      <c r="C7507" s="191" t="s">
        <v>369</v>
      </c>
      <c r="D7507" t="s">
        <v>10013</v>
      </c>
      <c r="E7507" t="s">
        <v>9981</v>
      </c>
      <c r="F7507" s="189" t="s">
        <v>9981</v>
      </c>
      <c r="G7507" s="188" t="s">
        <v>400</v>
      </c>
      <c r="H7507" s="189" t="str">
        <f>IF(Proc[[#This Row],[type]]="LFF (MDG-F)",MID(Proc[[#This Row],[Obj]],13,10),"")</f>
        <v/>
      </c>
      <c r="I7507" s="188"/>
      <c r="J7507" s="189" t="b">
        <f>Proc[[#This Row],[Requested]]=Proc[[#This Row],[CurrentParent]]</f>
        <v>1</v>
      </c>
      <c r="K7507" s="189" t="str">
        <f>IF(Proc[[#This Row],[Author]]="Marcela Urrego",VLOOKUP(LEFT(Proc[[#This Row],[Requested]],1),Table3[#All],2,0),VLOOKUP(Proc[[#This Row],[Author]],Table4[],2,0))</f>
        <v>EL</v>
      </c>
      <c r="L7507" s="189" t="s">
        <v>9921</v>
      </c>
      <c r="M7507" s="178">
        <v>46071</v>
      </c>
      <c r="N7507" s="178"/>
      <c r="O7507" s="178"/>
      <c r="P7507" s="178" t="str">
        <f ca="1">IF(Proc[[#This Row],[DaysAgeing]]&gt;5,"yep","on track")</f>
        <v>yep</v>
      </c>
      <c r="Q7507" s="3">
        <f ca="1">IF(Proc[[#This Row],[DateClosed]]="",ABS(NETWORKDAYS(Proc[[#This Row],[DateOpened]],TODAY()))-1,ABS(NETWORKDAYS(Proc[[#This Row],[DateOpened]],Proc[[#This Row],[DateClosed]]))-1)</f>
        <v>11</v>
      </c>
      <c r="R7507" s="178" t="s">
        <v>5708</v>
      </c>
      <c r="S7507" s="189"/>
    </row>
    <row r="7508" spans="1:19" hidden="1">
      <c r="A7508" s="188" t="s">
        <v>9974</v>
      </c>
      <c r="B7508" s="189" t="str">
        <f>IFERROR(VLOOKUP(Proc[[#This Row],[App]],Table2[],3,0),"open")</f>
        <v>ok</v>
      </c>
      <c r="C7508" s="191" t="s">
        <v>369</v>
      </c>
      <c r="D7508" t="s">
        <v>10014</v>
      </c>
      <c r="E7508" t="s">
        <v>9981</v>
      </c>
      <c r="F7508" s="189" t="s">
        <v>9981</v>
      </c>
      <c r="G7508" s="188" t="s">
        <v>400</v>
      </c>
      <c r="H7508" s="189" t="str">
        <f>IF(Proc[[#This Row],[type]]="LFF (MDG-F)",MID(Proc[[#This Row],[Obj]],13,10),"")</f>
        <v/>
      </c>
      <c r="I7508" s="188"/>
      <c r="J7508" s="189" t="b">
        <f>Proc[[#This Row],[Requested]]=Proc[[#This Row],[CurrentParent]]</f>
        <v>1</v>
      </c>
      <c r="K7508" s="189" t="str">
        <f>IF(Proc[[#This Row],[Author]]="Marcela Urrego",VLOOKUP(LEFT(Proc[[#This Row],[Requested]],1),Table3[#All],2,0),VLOOKUP(Proc[[#This Row],[Author]],Table4[],2,0))</f>
        <v>EL</v>
      </c>
      <c r="L7508" s="189" t="s">
        <v>9921</v>
      </c>
      <c r="M7508" s="178">
        <v>46071</v>
      </c>
      <c r="N7508" s="178"/>
      <c r="O7508" s="178"/>
      <c r="P7508" s="178" t="str">
        <f ca="1">IF(Proc[[#This Row],[DaysAgeing]]&gt;5,"yep","on track")</f>
        <v>yep</v>
      </c>
      <c r="Q7508" s="3">
        <f ca="1">IF(Proc[[#This Row],[DateClosed]]="",ABS(NETWORKDAYS(Proc[[#This Row],[DateOpened]],TODAY()))-1,ABS(NETWORKDAYS(Proc[[#This Row],[DateOpened]],Proc[[#This Row],[DateClosed]]))-1)</f>
        <v>11</v>
      </c>
      <c r="R7508" s="178" t="s">
        <v>5708</v>
      </c>
      <c r="S7508" s="189"/>
    </row>
    <row r="7509" spans="1:19" hidden="1">
      <c r="A7509" s="188" t="s">
        <v>9974</v>
      </c>
      <c r="B7509" s="189" t="str">
        <f>IFERROR(VLOOKUP(Proc[[#This Row],[App]],Table2[],3,0),"open")</f>
        <v>ok</v>
      </c>
      <c r="C7509" s="191" t="s">
        <v>369</v>
      </c>
      <c r="D7509" t="s">
        <v>10015</v>
      </c>
      <c r="E7509" t="s">
        <v>9982</v>
      </c>
      <c r="F7509" s="189" t="s">
        <v>9982</v>
      </c>
      <c r="G7509" s="188" t="s">
        <v>400</v>
      </c>
      <c r="H7509" s="189" t="str">
        <f>IF(Proc[[#This Row],[type]]="LFF (MDG-F)",MID(Proc[[#This Row],[Obj]],13,10),"")</f>
        <v/>
      </c>
      <c r="I7509" s="188"/>
      <c r="J7509" s="189" t="b">
        <f>Proc[[#This Row],[Requested]]=Proc[[#This Row],[CurrentParent]]</f>
        <v>1</v>
      </c>
      <c r="K7509" s="189" t="str">
        <f>IF(Proc[[#This Row],[Author]]="Marcela Urrego",VLOOKUP(LEFT(Proc[[#This Row],[Requested]],1),Table3[#All],2,0),VLOOKUP(Proc[[#This Row],[Author]],Table4[],2,0))</f>
        <v>EL</v>
      </c>
      <c r="L7509" s="189" t="s">
        <v>9921</v>
      </c>
      <c r="M7509" s="178">
        <v>46071</v>
      </c>
      <c r="N7509" s="178"/>
      <c r="O7509" s="178"/>
      <c r="P7509" s="178" t="str">
        <f ca="1">IF(Proc[[#This Row],[DaysAgeing]]&gt;5,"yep","on track")</f>
        <v>yep</v>
      </c>
      <c r="Q7509" s="3">
        <f ca="1">IF(Proc[[#This Row],[DateClosed]]="",ABS(NETWORKDAYS(Proc[[#This Row],[DateOpened]],TODAY()))-1,ABS(NETWORKDAYS(Proc[[#This Row],[DateOpened]],Proc[[#This Row],[DateClosed]]))-1)</f>
        <v>11</v>
      </c>
      <c r="R7509" s="178" t="s">
        <v>5708</v>
      </c>
      <c r="S7509" s="189"/>
    </row>
    <row r="7510" spans="1:19" hidden="1">
      <c r="A7510" t="s">
        <v>9983</v>
      </c>
      <c r="B7510" s="189" t="str">
        <f>IFERROR(VLOOKUP(Proc[[#This Row],[App]],Table2[],3,0),"open")</f>
        <v>ok</v>
      </c>
      <c r="C7510" s="191" t="s">
        <v>369</v>
      </c>
      <c r="D7510" t="s">
        <v>9984</v>
      </c>
      <c r="E7510" t="s">
        <v>7709</v>
      </c>
      <c r="F7510" s="189" t="s">
        <v>7709</v>
      </c>
      <c r="G7510" t="s">
        <v>406</v>
      </c>
      <c r="H7510" s="189" t="str">
        <f>IF(Proc[[#This Row],[type]]="LFF (MDG-F)",MID(Proc[[#This Row],[Obj]],13,10),"")</f>
        <v>IT50TKBS88</v>
      </c>
      <c r="J7510" s="189" t="b">
        <f>Proc[[#This Row],[Requested]]=Proc[[#This Row],[CurrentParent]]</f>
        <v>1</v>
      </c>
      <c r="K7510" s="189" t="str">
        <f>IF(Proc[[#This Row],[Author]]="Marcela Urrego",VLOOKUP(LEFT(Proc[[#This Row],[Requested]],1),Table3[#All],2,0),VLOOKUP(Proc[[#This Row],[Author]],Table4[],2,0))</f>
        <v>HC</v>
      </c>
      <c r="L7510" s="189" t="s">
        <v>9921</v>
      </c>
      <c r="M7510" s="178">
        <v>46071</v>
      </c>
      <c r="N7510" s="178"/>
      <c r="O7510" s="178"/>
      <c r="P7510" s="178" t="str">
        <f ca="1">IF(Proc[[#This Row],[DaysAgeing]]&gt;5,"yep","on track")</f>
        <v>yep</v>
      </c>
      <c r="Q7510" s="3">
        <f ca="1">IF(Proc[[#This Row],[DateClosed]]="",ABS(NETWORKDAYS(Proc[[#This Row],[DateOpened]],TODAY()))-1,ABS(NETWORKDAYS(Proc[[#This Row],[DateOpened]],Proc[[#This Row],[DateClosed]]))-1)</f>
        <v>11</v>
      </c>
      <c r="R7510" s="178" t="s">
        <v>7719</v>
      </c>
      <c r="S7510" s="189"/>
    </row>
    <row r="7511" spans="1:19" hidden="1">
      <c r="A7511" s="188" t="s">
        <v>9983</v>
      </c>
      <c r="B7511" s="189" t="str">
        <f>IFERROR(VLOOKUP(Proc[[#This Row],[App]],Table2[],3,0),"open")</f>
        <v>ok</v>
      </c>
      <c r="C7511" s="191" t="s">
        <v>369</v>
      </c>
      <c r="D7511" t="s">
        <v>9985</v>
      </c>
      <c r="E7511" t="s">
        <v>4081</v>
      </c>
      <c r="F7511" s="189" t="s">
        <v>4081</v>
      </c>
      <c r="G7511" s="188" t="s">
        <v>406</v>
      </c>
      <c r="H7511" s="189" t="str">
        <f>IF(Proc[[#This Row],[type]]="LFF (MDG-F)",MID(Proc[[#This Row],[Obj]],13,10),"")</f>
        <v>IT50Z02001</v>
      </c>
      <c r="J7511" s="189" t="b">
        <f>Proc[[#This Row],[Requested]]=Proc[[#This Row],[CurrentParent]]</f>
        <v>1</v>
      </c>
      <c r="K7511" s="189" t="str">
        <f>IF(Proc[[#This Row],[Author]]="Marcela Urrego",VLOOKUP(LEFT(Proc[[#This Row],[Requested]],1),Table3[#All],2,0),VLOOKUP(Proc[[#This Row],[Author]],Table4[],2,0))</f>
        <v>HC</v>
      </c>
      <c r="L7511" s="189" t="s">
        <v>9921</v>
      </c>
      <c r="M7511" s="178">
        <v>46071</v>
      </c>
      <c r="N7511" s="178"/>
      <c r="O7511" s="178"/>
      <c r="P7511" s="178" t="str">
        <f ca="1">IF(Proc[[#This Row],[DaysAgeing]]&gt;5,"yep","on track")</f>
        <v>yep</v>
      </c>
      <c r="Q7511" s="3">
        <f ca="1">IF(Proc[[#This Row],[DateClosed]]="",ABS(NETWORKDAYS(Proc[[#This Row],[DateOpened]],TODAY()))-1,ABS(NETWORKDAYS(Proc[[#This Row],[DateOpened]],Proc[[#This Row],[DateClosed]]))-1)</f>
        <v>11</v>
      </c>
      <c r="R7511" s="178" t="s">
        <v>7719</v>
      </c>
      <c r="S7511" s="189"/>
    </row>
    <row r="7512" spans="1:19" hidden="1">
      <c r="A7512" s="188" t="s">
        <v>9983</v>
      </c>
      <c r="B7512" s="189" t="str">
        <f>IFERROR(VLOOKUP(Proc[[#This Row],[App]],Table2[],3,0),"open")</f>
        <v>ok</v>
      </c>
      <c r="C7512" s="191" t="s">
        <v>369</v>
      </c>
      <c r="D7512" t="s">
        <v>9986</v>
      </c>
      <c r="E7512" t="s">
        <v>7717</v>
      </c>
      <c r="F7512" s="189" t="s">
        <v>7717</v>
      </c>
      <c r="G7512" s="188" t="s">
        <v>406</v>
      </c>
      <c r="H7512" s="189" t="str">
        <f>IF(Proc[[#This Row],[type]]="LFF (MDG-F)",MID(Proc[[#This Row],[Obj]],13,10),"")</f>
        <v>IT50TAPY00</v>
      </c>
      <c r="J7512" s="189" t="b">
        <f>Proc[[#This Row],[Requested]]=Proc[[#This Row],[CurrentParent]]</f>
        <v>1</v>
      </c>
      <c r="K7512" s="189" t="str">
        <f>IF(Proc[[#This Row],[Author]]="Marcela Urrego",VLOOKUP(LEFT(Proc[[#This Row],[Requested]],1),Table3[#All],2,0),VLOOKUP(Proc[[#This Row],[Author]],Table4[],2,0))</f>
        <v>HC</v>
      </c>
      <c r="L7512" s="189" t="s">
        <v>9921</v>
      </c>
      <c r="M7512" s="178">
        <v>46071</v>
      </c>
      <c r="N7512" s="178"/>
      <c r="O7512" s="178"/>
      <c r="P7512" s="178" t="str">
        <f ca="1">IF(Proc[[#This Row],[DaysAgeing]]&gt;5,"yep","on track")</f>
        <v>yep</v>
      </c>
      <c r="Q7512" s="3">
        <f ca="1">IF(Proc[[#This Row],[DateClosed]]="",ABS(NETWORKDAYS(Proc[[#This Row],[DateOpened]],TODAY()))-1,ABS(NETWORKDAYS(Proc[[#This Row],[DateOpened]],Proc[[#This Row],[DateClosed]]))-1)</f>
        <v>11</v>
      </c>
      <c r="R7512" s="178" t="s">
        <v>7719</v>
      </c>
      <c r="S7512" s="189"/>
    </row>
    <row r="7513" spans="1:19" hidden="1">
      <c r="A7513" s="188" t="s">
        <v>9983</v>
      </c>
      <c r="B7513" s="189" t="str">
        <f>IFERROR(VLOOKUP(Proc[[#This Row],[App]],Table2[],3,0),"open")</f>
        <v>ok</v>
      </c>
      <c r="C7513" s="191" t="s">
        <v>369</v>
      </c>
      <c r="D7513" t="s">
        <v>9987</v>
      </c>
      <c r="E7513" t="s">
        <v>7717</v>
      </c>
      <c r="F7513" s="189" t="s">
        <v>7717</v>
      </c>
      <c r="G7513" s="188" t="s">
        <v>406</v>
      </c>
      <c r="H7513" s="189" t="str">
        <f>IF(Proc[[#This Row],[type]]="LFF (MDG-F)",MID(Proc[[#This Row],[Obj]],13,10),"")</f>
        <v>IT50TAPY98</v>
      </c>
      <c r="J7513" s="189" t="b">
        <f>Proc[[#This Row],[Requested]]=Proc[[#This Row],[CurrentParent]]</f>
        <v>1</v>
      </c>
      <c r="K7513" s="189" t="str">
        <f>IF(Proc[[#This Row],[Author]]="Marcela Urrego",VLOOKUP(LEFT(Proc[[#This Row],[Requested]],1),Table3[#All],2,0),VLOOKUP(Proc[[#This Row],[Author]],Table4[],2,0))</f>
        <v>HC</v>
      </c>
      <c r="L7513" s="189" t="s">
        <v>9921</v>
      </c>
      <c r="M7513" s="178">
        <v>46071</v>
      </c>
      <c r="N7513" s="178"/>
      <c r="O7513" s="178"/>
      <c r="P7513" s="178" t="str">
        <f ca="1">IF(Proc[[#This Row],[DaysAgeing]]&gt;5,"yep","on track")</f>
        <v>yep</v>
      </c>
      <c r="Q7513" s="3">
        <f ca="1">IF(Proc[[#This Row],[DateClosed]]="",ABS(NETWORKDAYS(Proc[[#This Row],[DateOpened]],TODAY()))-1,ABS(NETWORKDAYS(Proc[[#This Row],[DateOpened]],Proc[[#This Row],[DateClosed]]))-1)</f>
        <v>11</v>
      </c>
      <c r="R7513" s="178" t="s">
        <v>7719</v>
      </c>
      <c r="S7513" s="189"/>
    </row>
    <row r="7514" spans="1:19" hidden="1">
      <c r="A7514" s="188" t="s">
        <v>9983</v>
      </c>
      <c r="B7514" s="189" t="str">
        <f>IFERROR(VLOOKUP(Proc[[#This Row],[App]],Table2[],3,0),"open")</f>
        <v>ok</v>
      </c>
      <c r="C7514" s="191" t="s">
        <v>369</v>
      </c>
      <c r="D7514" t="s">
        <v>7690</v>
      </c>
      <c r="E7514" t="s">
        <v>9988</v>
      </c>
      <c r="F7514" s="189" t="s">
        <v>9988</v>
      </c>
      <c r="G7514" s="188" t="s">
        <v>406</v>
      </c>
      <c r="H7514" s="189" t="str">
        <f>IF(Proc[[#This Row],[type]]="LFF (MDG-F)",MID(Proc[[#This Row],[Obj]],13,10),"")</f>
        <v>IT50GCO202</v>
      </c>
      <c r="J7514" s="189" t="b">
        <f>Proc[[#This Row],[Requested]]=Proc[[#This Row],[CurrentParent]]</f>
        <v>1</v>
      </c>
      <c r="K7514" s="189" t="str">
        <f>IF(Proc[[#This Row],[Author]]="Marcela Urrego",VLOOKUP(LEFT(Proc[[#This Row],[Requested]],1),Table3[#All],2,0),VLOOKUP(Proc[[#This Row],[Author]],Table4[],2,0))</f>
        <v>HC</v>
      </c>
      <c r="L7514" s="189" t="s">
        <v>9921</v>
      </c>
      <c r="M7514" s="178">
        <v>46071</v>
      </c>
      <c r="N7514" s="178"/>
      <c r="O7514" s="178"/>
      <c r="P7514" s="178" t="str">
        <f ca="1">IF(Proc[[#This Row],[DaysAgeing]]&gt;5,"yep","on track")</f>
        <v>yep</v>
      </c>
      <c r="Q7514" s="3">
        <f ca="1">IF(Proc[[#This Row],[DateClosed]]="",ABS(NETWORKDAYS(Proc[[#This Row],[DateOpened]],TODAY()))-1,ABS(NETWORKDAYS(Proc[[#This Row],[DateOpened]],Proc[[#This Row],[DateClosed]]))-1)</f>
        <v>11</v>
      </c>
      <c r="R7514" s="178" t="s">
        <v>7719</v>
      </c>
      <c r="S7514" s="189"/>
    </row>
    <row r="7515" spans="1:19" hidden="1">
      <c r="A7515" s="188" t="s">
        <v>9983</v>
      </c>
      <c r="B7515" s="189" t="str">
        <f>IFERROR(VLOOKUP(Proc[[#This Row],[App]],Table2[],3,0),"open")</f>
        <v>ok</v>
      </c>
      <c r="C7515" s="191" t="s">
        <v>369</v>
      </c>
      <c r="D7515" t="s">
        <v>7691</v>
      </c>
      <c r="E7515" t="s">
        <v>2506</v>
      </c>
      <c r="F7515" s="189" t="s">
        <v>2506</v>
      </c>
      <c r="G7515" s="188" t="s">
        <v>406</v>
      </c>
      <c r="H7515" s="189" t="str">
        <f>IF(Proc[[#This Row],[type]]="LFF (MDG-F)",MID(Proc[[#This Row],[Obj]],13,10),"")</f>
        <v>IT50GHR014</v>
      </c>
      <c r="J7515" s="189" t="b">
        <f>Proc[[#This Row],[Requested]]=Proc[[#This Row],[CurrentParent]]</f>
        <v>1</v>
      </c>
      <c r="K7515" s="189" t="str">
        <f>IF(Proc[[#This Row],[Author]]="Marcela Urrego",VLOOKUP(LEFT(Proc[[#This Row],[Requested]],1),Table3[#All],2,0),VLOOKUP(Proc[[#This Row],[Author]],Table4[],2,0))</f>
        <v>HC</v>
      </c>
      <c r="L7515" s="189" t="s">
        <v>9921</v>
      </c>
      <c r="M7515" s="178">
        <v>46071</v>
      </c>
      <c r="N7515" s="178"/>
      <c r="O7515" s="178"/>
      <c r="P7515" s="178" t="str">
        <f ca="1">IF(Proc[[#This Row],[DaysAgeing]]&gt;5,"yep","on track")</f>
        <v>yep</v>
      </c>
      <c r="Q7515" s="3">
        <f ca="1">IF(Proc[[#This Row],[DateClosed]]="",ABS(NETWORKDAYS(Proc[[#This Row],[DateOpened]],TODAY()))-1,ABS(NETWORKDAYS(Proc[[#This Row],[DateOpened]],Proc[[#This Row],[DateClosed]]))-1)</f>
        <v>11</v>
      </c>
      <c r="R7515" s="178" t="s">
        <v>7719</v>
      </c>
      <c r="S7515" s="189"/>
    </row>
    <row r="7516" spans="1:19" hidden="1">
      <c r="A7516" s="188" t="s">
        <v>9983</v>
      </c>
      <c r="B7516" s="189" t="str">
        <f>IFERROR(VLOOKUP(Proc[[#This Row],[App]],Table2[],3,0),"open")</f>
        <v>ok</v>
      </c>
      <c r="C7516" s="188" t="s">
        <v>369</v>
      </c>
      <c r="D7516" t="s">
        <v>7692</v>
      </c>
      <c r="E7516" t="s">
        <v>424</v>
      </c>
      <c r="F7516" s="189" t="s">
        <v>424</v>
      </c>
      <c r="G7516" s="188" t="s">
        <v>406</v>
      </c>
      <c r="H7516" s="189" t="str">
        <f>IF(Proc[[#This Row],[type]]="LFF (MDG-F)",MID(Proc[[#This Row],[Obj]],13,10),"")</f>
        <v>IT50GIT023</v>
      </c>
      <c r="J7516" s="189" t="b">
        <f>Proc[[#This Row],[Requested]]=Proc[[#This Row],[CurrentParent]]</f>
        <v>1</v>
      </c>
      <c r="K7516" s="189" t="str">
        <f>IF(Proc[[#This Row],[Author]]="Marcela Urrego",VLOOKUP(LEFT(Proc[[#This Row],[Requested]],1),Table3[#All],2,0),VLOOKUP(Proc[[#This Row],[Author]],Table4[],2,0))</f>
        <v>HC</v>
      </c>
      <c r="L7516" s="189" t="s">
        <v>9921</v>
      </c>
      <c r="M7516" s="178">
        <v>46071</v>
      </c>
      <c r="N7516" s="178"/>
      <c r="O7516" s="178"/>
      <c r="P7516" s="178" t="str">
        <f ca="1">IF(Proc[[#This Row],[DaysAgeing]]&gt;5,"yep","on track")</f>
        <v>yep</v>
      </c>
      <c r="Q7516" s="3">
        <f ca="1">IF(Proc[[#This Row],[DateClosed]]="",ABS(NETWORKDAYS(Proc[[#This Row],[DateOpened]],TODAY()))-1,ABS(NETWORKDAYS(Proc[[#This Row],[DateOpened]],Proc[[#This Row],[DateClosed]]))-1)</f>
        <v>11</v>
      </c>
      <c r="R7516" s="178" t="s">
        <v>7719</v>
      </c>
      <c r="S7516" s="189"/>
    </row>
    <row r="7517" spans="1:19" hidden="1">
      <c r="A7517" s="188" t="s">
        <v>9983</v>
      </c>
      <c r="B7517" s="189" t="str">
        <f>IFERROR(VLOOKUP(Proc[[#This Row],[App]],Table2[],3,0),"open")</f>
        <v>ok</v>
      </c>
      <c r="C7517" s="188" t="s">
        <v>369</v>
      </c>
      <c r="D7517" t="s">
        <v>7693</v>
      </c>
      <c r="E7517" t="s">
        <v>424</v>
      </c>
      <c r="F7517" s="189" t="s">
        <v>424</v>
      </c>
      <c r="G7517" s="188" t="s">
        <v>406</v>
      </c>
      <c r="H7517" s="189" t="str">
        <f>IF(Proc[[#This Row],[type]]="LFF (MDG-F)",MID(Proc[[#This Row],[Obj]],13,10),"")</f>
        <v>IT50GIT027</v>
      </c>
      <c r="J7517" s="189" t="b">
        <f>Proc[[#This Row],[Requested]]=Proc[[#This Row],[CurrentParent]]</f>
        <v>1</v>
      </c>
      <c r="K7517" s="189" t="str">
        <f>IF(Proc[[#This Row],[Author]]="Marcela Urrego",VLOOKUP(LEFT(Proc[[#This Row],[Requested]],1),Table3[#All],2,0),VLOOKUP(Proc[[#This Row],[Author]],Table4[],2,0))</f>
        <v>HC</v>
      </c>
      <c r="L7517" s="189" t="s">
        <v>9921</v>
      </c>
      <c r="M7517" s="178">
        <v>46071</v>
      </c>
      <c r="N7517" s="178"/>
      <c r="O7517" s="178"/>
      <c r="P7517" s="178" t="str">
        <f ca="1">IF(Proc[[#This Row],[DaysAgeing]]&gt;5,"yep","on track")</f>
        <v>yep</v>
      </c>
      <c r="Q7517" s="3">
        <f ca="1">IF(Proc[[#This Row],[DateClosed]]="",ABS(NETWORKDAYS(Proc[[#This Row],[DateOpened]],TODAY()))-1,ABS(NETWORKDAYS(Proc[[#This Row],[DateOpened]],Proc[[#This Row],[DateClosed]]))-1)</f>
        <v>11</v>
      </c>
      <c r="R7517" s="178" t="s">
        <v>7719</v>
      </c>
      <c r="S7517" s="189"/>
    </row>
    <row r="7518" spans="1:19" hidden="1">
      <c r="A7518" s="188" t="s">
        <v>9983</v>
      </c>
      <c r="B7518" s="189" t="str">
        <f>IFERROR(VLOOKUP(Proc[[#This Row],[App]],Table2[],3,0),"open")</f>
        <v>ok</v>
      </c>
      <c r="C7518" s="188" t="s">
        <v>369</v>
      </c>
      <c r="D7518" t="s">
        <v>7694</v>
      </c>
      <c r="E7518" t="s">
        <v>5445</v>
      </c>
      <c r="F7518" s="189" t="s">
        <v>5445</v>
      </c>
      <c r="G7518" s="188" t="s">
        <v>406</v>
      </c>
      <c r="H7518" s="189" t="str">
        <f>IF(Proc[[#This Row],[type]]="LFF (MDG-F)",MID(Proc[[#This Row],[Obj]],13,10),"")</f>
        <v>IT50GIT031</v>
      </c>
      <c r="J7518" s="189" t="b">
        <f>Proc[[#This Row],[Requested]]=Proc[[#This Row],[CurrentParent]]</f>
        <v>1</v>
      </c>
      <c r="K7518" s="189" t="str">
        <f>IF(Proc[[#This Row],[Author]]="Marcela Urrego",VLOOKUP(LEFT(Proc[[#This Row],[Requested]],1),Table3[#All],2,0),VLOOKUP(Proc[[#This Row],[Author]],Table4[],2,0))</f>
        <v>HC</v>
      </c>
      <c r="L7518" s="189" t="s">
        <v>9921</v>
      </c>
      <c r="M7518" s="178">
        <v>46071</v>
      </c>
      <c r="N7518" s="178"/>
      <c r="O7518" s="178"/>
      <c r="P7518" s="178" t="str">
        <f ca="1">IF(Proc[[#This Row],[DaysAgeing]]&gt;5,"yep","on track")</f>
        <v>yep</v>
      </c>
      <c r="Q7518" s="3">
        <f ca="1">IF(Proc[[#This Row],[DateClosed]]="",ABS(NETWORKDAYS(Proc[[#This Row],[DateOpened]],TODAY()))-1,ABS(NETWORKDAYS(Proc[[#This Row],[DateOpened]],Proc[[#This Row],[DateClosed]]))-1)</f>
        <v>11</v>
      </c>
      <c r="R7518" s="178" t="s">
        <v>7719</v>
      </c>
      <c r="S7518" s="189"/>
    </row>
    <row r="7519" spans="1:19" hidden="1">
      <c r="A7519" s="188" t="s">
        <v>9983</v>
      </c>
      <c r="B7519" s="189" t="str">
        <f>IFERROR(VLOOKUP(Proc[[#This Row],[App]],Table2[],3,0),"open")</f>
        <v>ok</v>
      </c>
      <c r="C7519" s="191" t="s">
        <v>369</v>
      </c>
      <c r="D7519" t="s">
        <v>7695</v>
      </c>
      <c r="E7519" t="s">
        <v>2546</v>
      </c>
      <c r="F7519" s="189" t="s">
        <v>2546</v>
      </c>
      <c r="G7519" s="188" t="s">
        <v>406</v>
      </c>
      <c r="H7519" s="189" t="str">
        <f>IF(Proc[[#This Row],[type]]="LFF (MDG-F)",MID(Proc[[#This Row],[Obj]],13,10),"")</f>
        <v>IT50GPO001</v>
      </c>
      <c r="J7519" s="189" t="b">
        <f>Proc[[#This Row],[Requested]]=Proc[[#This Row],[CurrentParent]]</f>
        <v>1</v>
      </c>
      <c r="K7519" s="189" t="str">
        <f>IF(Proc[[#This Row],[Author]]="Marcela Urrego",VLOOKUP(LEFT(Proc[[#This Row],[Requested]],1),Table3[#All],2,0),VLOOKUP(Proc[[#This Row],[Author]],Table4[],2,0))</f>
        <v>HC</v>
      </c>
      <c r="L7519" s="189" t="s">
        <v>9921</v>
      </c>
      <c r="M7519" s="178">
        <v>46071</v>
      </c>
      <c r="N7519" s="178"/>
      <c r="O7519" s="178"/>
      <c r="P7519" s="178" t="str">
        <f ca="1">IF(Proc[[#This Row],[DaysAgeing]]&gt;5,"yep","on track")</f>
        <v>yep</v>
      </c>
      <c r="Q7519" s="3">
        <f ca="1">IF(Proc[[#This Row],[DateClosed]]="",ABS(NETWORKDAYS(Proc[[#This Row],[DateOpened]],TODAY()))-1,ABS(NETWORKDAYS(Proc[[#This Row],[DateOpened]],Proc[[#This Row],[DateClosed]]))-1)</f>
        <v>11</v>
      </c>
      <c r="R7519" s="178" t="s">
        <v>7719</v>
      </c>
      <c r="S7519" s="189"/>
    </row>
    <row r="7520" spans="1:19" hidden="1">
      <c r="A7520" s="188" t="s">
        <v>9983</v>
      </c>
      <c r="B7520" s="189" t="str">
        <f>IFERROR(VLOOKUP(Proc[[#This Row],[App]],Table2[],3,0),"open")</f>
        <v>ok</v>
      </c>
      <c r="C7520" s="191" t="s">
        <v>369</v>
      </c>
      <c r="D7520" t="s">
        <v>7696</v>
      </c>
      <c r="E7520" t="s">
        <v>9989</v>
      </c>
      <c r="F7520" s="189" t="s">
        <v>9989</v>
      </c>
      <c r="G7520" s="188" t="s">
        <v>406</v>
      </c>
      <c r="H7520" s="189" t="str">
        <f>IF(Proc[[#This Row],[type]]="LFF (MDG-F)",MID(Proc[[#This Row],[Obj]],13,10),"")</f>
        <v>IT50TNBA01</v>
      </c>
      <c r="J7520" s="189" t="b">
        <f>Proc[[#This Row],[Requested]]=Proc[[#This Row],[CurrentParent]]</f>
        <v>1</v>
      </c>
      <c r="K7520" s="189" t="str">
        <f>IF(Proc[[#This Row],[Author]]="Marcela Urrego",VLOOKUP(LEFT(Proc[[#This Row],[Requested]],1),Table3[#All],2,0),VLOOKUP(Proc[[#This Row],[Author]],Table4[],2,0))</f>
        <v>HC</v>
      </c>
      <c r="L7520" s="189" t="s">
        <v>9921</v>
      </c>
      <c r="M7520" s="178">
        <v>46071</v>
      </c>
      <c r="N7520" s="178"/>
      <c r="O7520" s="178"/>
      <c r="P7520" s="178" t="str">
        <f ca="1">IF(Proc[[#This Row],[DaysAgeing]]&gt;5,"yep","on track")</f>
        <v>yep</v>
      </c>
      <c r="Q7520" s="3">
        <f ca="1">IF(Proc[[#This Row],[DateClosed]]="",ABS(NETWORKDAYS(Proc[[#This Row],[DateOpened]],TODAY()))-1,ABS(NETWORKDAYS(Proc[[#This Row],[DateOpened]],Proc[[#This Row],[DateClosed]]))-1)</f>
        <v>11</v>
      </c>
      <c r="R7520" s="178" t="s">
        <v>7719</v>
      </c>
      <c r="S7520" s="189"/>
    </row>
    <row r="7521" spans="1:19" hidden="1">
      <c r="A7521" s="188" t="s">
        <v>9983</v>
      </c>
      <c r="B7521" s="189" t="str">
        <f>IFERROR(VLOOKUP(Proc[[#This Row],[App]],Table2[],3,0),"open")</f>
        <v>ok</v>
      </c>
      <c r="C7521" s="191" t="s">
        <v>369</v>
      </c>
      <c r="D7521" t="s">
        <v>7697</v>
      </c>
      <c r="E7521" t="s">
        <v>9989</v>
      </c>
      <c r="F7521" s="189" t="s">
        <v>9989</v>
      </c>
      <c r="G7521" s="188" t="s">
        <v>406</v>
      </c>
      <c r="H7521" s="189" t="str">
        <f>IF(Proc[[#This Row],[type]]="LFF (MDG-F)",MID(Proc[[#This Row],[Obj]],13,10),"")</f>
        <v>IT50TNBA02</v>
      </c>
      <c r="J7521" s="189" t="b">
        <f>Proc[[#This Row],[Requested]]=Proc[[#This Row],[CurrentParent]]</f>
        <v>1</v>
      </c>
      <c r="K7521" s="189" t="str">
        <f>IF(Proc[[#This Row],[Author]]="Marcela Urrego",VLOOKUP(LEFT(Proc[[#This Row],[Requested]],1),Table3[#All],2,0),VLOOKUP(Proc[[#This Row],[Author]],Table4[],2,0))</f>
        <v>HC</v>
      </c>
      <c r="L7521" s="189" t="s">
        <v>9921</v>
      </c>
      <c r="M7521" s="178">
        <v>46071</v>
      </c>
      <c r="N7521" s="178"/>
      <c r="O7521" s="178"/>
      <c r="P7521" s="178" t="str">
        <f ca="1">IF(Proc[[#This Row],[DaysAgeing]]&gt;5,"yep","on track")</f>
        <v>yep</v>
      </c>
      <c r="Q7521" s="3">
        <f ca="1">IF(Proc[[#This Row],[DateClosed]]="",ABS(NETWORKDAYS(Proc[[#This Row],[DateOpened]],TODAY()))-1,ABS(NETWORKDAYS(Proc[[#This Row],[DateOpened]],Proc[[#This Row],[DateClosed]]))-1)</f>
        <v>11</v>
      </c>
      <c r="R7521" s="178" t="s">
        <v>7719</v>
      </c>
      <c r="S7521" s="189"/>
    </row>
    <row r="7522" spans="1:19" hidden="1">
      <c r="A7522" s="188" t="s">
        <v>9983</v>
      </c>
      <c r="B7522" s="189" t="str">
        <f>IFERROR(VLOOKUP(Proc[[#This Row],[App]],Table2[],3,0),"open")</f>
        <v>ok</v>
      </c>
      <c r="C7522" s="191" t="s">
        <v>369</v>
      </c>
      <c r="D7522" t="s">
        <v>7698</v>
      </c>
      <c r="E7522" t="s">
        <v>9990</v>
      </c>
      <c r="F7522" s="189" t="s">
        <v>9990</v>
      </c>
      <c r="G7522" s="188" t="s">
        <v>406</v>
      </c>
      <c r="H7522" s="189" t="str">
        <f>IF(Proc[[#This Row],[type]]="LFF (MDG-F)",MID(Proc[[#This Row],[Obj]],13,10),"")</f>
        <v>IT50TOBA01</v>
      </c>
      <c r="J7522" s="189" t="b">
        <f>Proc[[#This Row],[Requested]]=Proc[[#This Row],[CurrentParent]]</f>
        <v>1</v>
      </c>
      <c r="K7522" s="189" t="str">
        <f>IF(Proc[[#This Row],[Author]]="Marcela Urrego",VLOOKUP(LEFT(Proc[[#This Row],[Requested]],1),Table3[#All],2,0),VLOOKUP(Proc[[#This Row],[Author]],Table4[],2,0))</f>
        <v>HC</v>
      </c>
      <c r="L7522" s="189" t="s">
        <v>9921</v>
      </c>
      <c r="M7522" s="178">
        <v>46071</v>
      </c>
      <c r="N7522" s="178"/>
      <c r="O7522" s="178"/>
      <c r="P7522" s="178" t="str">
        <f ca="1">IF(Proc[[#This Row],[DaysAgeing]]&gt;5,"yep","on track")</f>
        <v>yep</v>
      </c>
      <c r="Q7522" s="3">
        <f ca="1">IF(Proc[[#This Row],[DateClosed]]="",ABS(NETWORKDAYS(Proc[[#This Row],[DateOpened]],TODAY()))-1,ABS(NETWORKDAYS(Proc[[#This Row],[DateOpened]],Proc[[#This Row],[DateClosed]]))-1)</f>
        <v>11</v>
      </c>
      <c r="R7522" s="178" t="s">
        <v>7719</v>
      </c>
      <c r="S7522" s="189"/>
    </row>
    <row r="7523" spans="1:19" hidden="1">
      <c r="A7523" s="188" t="s">
        <v>9983</v>
      </c>
      <c r="B7523" s="189" t="str">
        <f>IFERROR(VLOOKUP(Proc[[#This Row],[App]],Table2[],3,0),"open")</f>
        <v>ok</v>
      </c>
      <c r="C7523" s="191" t="s">
        <v>369</v>
      </c>
      <c r="D7523" t="s">
        <v>7699</v>
      </c>
      <c r="E7523" t="s">
        <v>9991</v>
      </c>
      <c r="F7523" s="189" t="s">
        <v>9991</v>
      </c>
      <c r="G7523" s="188" t="s">
        <v>406</v>
      </c>
      <c r="H7523" s="189" t="str">
        <f>IF(Proc[[#This Row],[type]]="LFF (MDG-F)",MID(Proc[[#This Row],[Obj]],13,10),"")</f>
        <v>IT50TOBA02</v>
      </c>
      <c r="J7523" s="189" t="b">
        <f>Proc[[#This Row],[Requested]]=Proc[[#This Row],[CurrentParent]]</f>
        <v>1</v>
      </c>
      <c r="K7523" s="189" t="str">
        <f>IF(Proc[[#This Row],[Author]]="Marcela Urrego",VLOOKUP(LEFT(Proc[[#This Row],[Requested]],1),Table3[#All],2,0),VLOOKUP(Proc[[#This Row],[Author]],Table4[],2,0))</f>
        <v>HC</v>
      </c>
      <c r="L7523" s="189" t="s">
        <v>9921</v>
      </c>
      <c r="M7523" s="178">
        <v>46071</v>
      </c>
      <c r="N7523" s="178"/>
      <c r="O7523" s="178"/>
      <c r="P7523" s="178" t="str">
        <f ca="1">IF(Proc[[#This Row],[DaysAgeing]]&gt;5,"yep","on track")</f>
        <v>yep</v>
      </c>
      <c r="Q7523" s="3">
        <f ca="1">IF(Proc[[#This Row],[DateClosed]]="",ABS(NETWORKDAYS(Proc[[#This Row],[DateOpened]],TODAY()))-1,ABS(NETWORKDAYS(Proc[[#This Row],[DateOpened]],Proc[[#This Row],[DateClosed]]))-1)</f>
        <v>11</v>
      </c>
      <c r="R7523" s="178" t="s">
        <v>7719</v>
      </c>
      <c r="S7523" s="189"/>
    </row>
    <row r="7524" spans="1:19" hidden="1">
      <c r="A7524" s="188" t="s">
        <v>9983</v>
      </c>
      <c r="B7524" s="189" t="str">
        <f>IFERROR(VLOOKUP(Proc[[#This Row],[App]],Table2[],3,0),"open")</f>
        <v>ok</v>
      </c>
      <c r="C7524" s="191" t="s">
        <v>369</v>
      </c>
      <c r="D7524" t="s">
        <v>7700</v>
      </c>
      <c r="E7524" t="s">
        <v>9992</v>
      </c>
      <c r="F7524" s="189" t="s">
        <v>9992</v>
      </c>
      <c r="G7524" s="188" t="s">
        <v>406</v>
      </c>
      <c r="H7524" s="189" t="str">
        <f>IF(Proc[[#This Row],[type]]="LFF (MDG-F)",MID(Proc[[#This Row],[Obj]],13,10),"")</f>
        <v>IT50TPB002</v>
      </c>
      <c r="J7524" s="189" t="b">
        <f>Proc[[#This Row],[Requested]]=Proc[[#This Row],[CurrentParent]]</f>
        <v>1</v>
      </c>
      <c r="K7524" s="189" t="str">
        <f>IF(Proc[[#This Row],[Author]]="Marcela Urrego",VLOOKUP(LEFT(Proc[[#This Row],[Requested]],1),Table3[#All],2,0),VLOOKUP(Proc[[#This Row],[Author]],Table4[],2,0))</f>
        <v>HC</v>
      </c>
      <c r="L7524" s="189" t="s">
        <v>9921</v>
      </c>
      <c r="M7524" s="178">
        <v>46071</v>
      </c>
      <c r="N7524" s="178"/>
      <c r="O7524" s="178"/>
      <c r="P7524" s="178" t="str">
        <f ca="1">IF(Proc[[#This Row],[DaysAgeing]]&gt;5,"yep","on track")</f>
        <v>yep</v>
      </c>
      <c r="Q7524" s="3">
        <f ca="1">IF(Proc[[#This Row],[DateClosed]]="",ABS(NETWORKDAYS(Proc[[#This Row],[DateOpened]],TODAY()))-1,ABS(NETWORKDAYS(Proc[[#This Row],[DateOpened]],Proc[[#This Row],[DateClosed]]))-1)</f>
        <v>11</v>
      </c>
      <c r="R7524" s="178" t="s">
        <v>7719</v>
      </c>
      <c r="S7524" s="189"/>
    </row>
    <row r="7525" spans="1:19" hidden="1">
      <c r="A7525" t="s">
        <v>10016</v>
      </c>
      <c r="B7525" s="189" t="str">
        <f>IFERROR(VLOOKUP(Proc[[#This Row],[App]],Table2[],3,0),"open")</f>
        <v>ok</v>
      </c>
      <c r="C7525" s="191" t="s">
        <v>369</v>
      </c>
      <c r="D7525" t="s">
        <v>10017</v>
      </c>
      <c r="E7525" t="s">
        <v>2161</v>
      </c>
      <c r="F7525" s="189" t="s">
        <v>2161</v>
      </c>
      <c r="G7525" t="s">
        <v>400</v>
      </c>
      <c r="H7525" s="189" t="str">
        <f>IF(Proc[[#This Row],[type]]="LFF (MDG-F)",MID(Proc[[#This Row],[Obj]],13,10),"")</f>
        <v/>
      </c>
      <c r="J7525" s="189" t="b">
        <f>Proc[[#This Row],[Requested]]=Proc[[#This Row],[CurrentParent]]</f>
        <v>1</v>
      </c>
      <c r="K7525" s="189" t="str">
        <f>IF(Proc[[#This Row],[Author]]="Marcela Urrego",VLOOKUP(LEFT(Proc[[#This Row],[Requested]],1),Table3[#All],2,0),VLOOKUP(Proc[[#This Row],[Author]],Table4[],2,0))</f>
        <v>HC</v>
      </c>
      <c r="L7525" s="189" t="s">
        <v>9921</v>
      </c>
      <c r="M7525" s="178">
        <v>46072</v>
      </c>
      <c r="N7525" s="178"/>
      <c r="O7525" s="178"/>
      <c r="P7525" s="178" t="str">
        <f ca="1">IF(Proc[[#This Row],[DaysAgeing]]&gt;5,"yep","on track")</f>
        <v>yep</v>
      </c>
      <c r="Q7525" s="3">
        <f ca="1">IF(Proc[[#This Row],[DateClosed]]="",ABS(NETWORKDAYS(Proc[[#This Row],[DateOpened]],TODAY()))-1,ABS(NETWORKDAYS(Proc[[#This Row],[DateOpened]],Proc[[#This Row],[DateClosed]]))-1)</f>
        <v>10</v>
      </c>
      <c r="R7525" s="178" t="s">
        <v>8722</v>
      </c>
      <c r="S7525" s="189"/>
    </row>
    <row r="7526" spans="1:19" hidden="1">
      <c r="A7526" s="188" t="s">
        <v>10016</v>
      </c>
      <c r="B7526" s="189" t="str">
        <f>IFERROR(VLOOKUP(Proc[[#This Row],[App]],Table2[],3,0),"open")</f>
        <v>ok</v>
      </c>
      <c r="C7526" s="191" t="s">
        <v>369</v>
      </c>
      <c r="D7526" t="s">
        <v>10018</v>
      </c>
      <c r="E7526" t="s">
        <v>2161</v>
      </c>
      <c r="F7526" s="189" t="s">
        <v>2161</v>
      </c>
      <c r="G7526" s="191" t="s">
        <v>400</v>
      </c>
      <c r="H7526" s="189" t="str">
        <f>IF(Proc[[#This Row],[type]]="LFF (MDG-F)",MID(Proc[[#This Row],[Obj]],13,10),"")</f>
        <v/>
      </c>
      <c r="J7526" s="189" t="b">
        <f>Proc[[#This Row],[Requested]]=Proc[[#This Row],[CurrentParent]]</f>
        <v>1</v>
      </c>
      <c r="K7526" s="189" t="str">
        <f>IF(Proc[[#This Row],[Author]]="Marcela Urrego",VLOOKUP(LEFT(Proc[[#This Row],[Requested]],1),Table3[#All],2,0),VLOOKUP(Proc[[#This Row],[Author]],Table4[],2,0))</f>
        <v>HC</v>
      </c>
      <c r="L7526" s="189" t="s">
        <v>9921</v>
      </c>
      <c r="M7526" s="178">
        <v>46072</v>
      </c>
      <c r="N7526" s="178"/>
      <c r="O7526" s="178"/>
      <c r="P7526" s="178" t="str">
        <f ca="1">IF(Proc[[#This Row],[DaysAgeing]]&gt;5,"yep","on track")</f>
        <v>yep</v>
      </c>
      <c r="Q7526" s="3">
        <f ca="1">IF(Proc[[#This Row],[DateClosed]]="",ABS(NETWORKDAYS(Proc[[#This Row],[DateOpened]],TODAY()))-1,ABS(NETWORKDAYS(Proc[[#This Row],[DateOpened]],Proc[[#This Row],[DateClosed]]))-1)</f>
        <v>10</v>
      </c>
      <c r="R7526" s="178" t="s">
        <v>8722</v>
      </c>
      <c r="S7526" s="189"/>
    </row>
    <row r="7527" spans="1:19" hidden="1">
      <c r="A7527" s="188" t="s">
        <v>10016</v>
      </c>
      <c r="B7527" s="189" t="str">
        <f>IFERROR(VLOOKUP(Proc[[#This Row],[App]],Table2[],3,0),"open")</f>
        <v>ok</v>
      </c>
      <c r="C7527" s="191" t="s">
        <v>369</v>
      </c>
      <c r="D7527" t="s">
        <v>10019</v>
      </c>
      <c r="E7527" t="s">
        <v>2161</v>
      </c>
      <c r="F7527" s="189" t="s">
        <v>2161</v>
      </c>
      <c r="G7527" s="191" t="s">
        <v>400</v>
      </c>
      <c r="H7527" s="189" t="str">
        <f>IF(Proc[[#This Row],[type]]="LFF (MDG-F)",MID(Proc[[#This Row],[Obj]],13,10),"")</f>
        <v/>
      </c>
      <c r="J7527" s="189" t="b">
        <f>Proc[[#This Row],[Requested]]=Proc[[#This Row],[CurrentParent]]</f>
        <v>1</v>
      </c>
      <c r="K7527" s="189" t="str">
        <f>IF(Proc[[#This Row],[Author]]="Marcela Urrego",VLOOKUP(LEFT(Proc[[#This Row],[Requested]],1),Table3[#All],2,0),VLOOKUP(Proc[[#This Row],[Author]],Table4[],2,0))</f>
        <v>HC</v>
      </c>
      <c r="L7527" s="189" t="s">
        <v>9921</v>
      </c>
      <c r="M7527" s="178">
        <v>46072</v>
      </c>
      <c r="N7527" s="178"/>
      <c r="O7527" s="178"/>
      <c r="P7527" s="178" t="str">
        <f ca="1">IF(Proc[[#This Row],[DaysAgeing]]&gt;5,"yep","on track")</f>
        <v>yep</v>
      </c>
      <c r="Q7527" s="3">
        <f ca="1">IF(Proc[[#This Row],[DateClosed]]="",ABS(NETWORKDAYS(Proc[[#This Row],[DateOpened]],TODAY()))-1,ABS(NETWORKDAYS(Proc[[#This Row],[DateOpened]],Proc[[#This Row],[DateClosed]]))-1)</f>
        <v>10</v>
      </c>
      <c r="R7527" s="178" t="s">
        <v>8722</v>
      </c>
      <c r="S7527" s="189"/>
    </row>
    <row r="7528" spans="1:19" hidden="1">
      <c r="A7528" s="188" t="s">
        <v>10016</v>
      </c>
      <c r="B7528" s="189" t="str">
        <f>IFERROR(VLOOKUP(Proc[[#This Row],[App]],Table2[],3,0),"open")</f>
        <v>ok</v>
      </c>
      <c r="C7528" s="191" t="s">
        <v>369</v>
      </c>
      <c r="D7528" t="s">
        <v>10020</v>
      </c>
      <c r="E7528" t="s">
        <v>2161</v>
      </c>
      <c r="F7528" s="189" t="s">
        <v>2161</v>
      </c>
      <c r="G7528" s="191" t="s">
        <v>400</v>
      </c>
      <c r="H7528" s="189" t="str">
        <f>IF(Proc[[#This Row],[type]]="LFF (MDG-F)",MID(Proc[[#This Row],[Obj]],13,10),"")</f>
        <v/>
      </c>
      <c r="J7528" s="189" t="b">
        <f>Proc[[#This Row],[Requested]]=Proc[[#This Row],[CurrentParent]]</f>
        <v>1</v>
      </c>
      <c r="K7528" s="189" t="str">
        <f>IF(Proc[[#This Row],[Author]]="Marcela Urrego",VLOOKUP(LEFT(Proc[[#This Row],[Requested]],1),Table3[#All],2,0),VLOOKUP(Proc[[#This Row],[Author]],Table4[],2,0))</f>
        <v>HC</v>
      </c>
      <c r="L7528" s="189" t="s">
        <v>9921</v>
      </c>
      <c r="M7528" s="178">
        <v>46072</v>
      </c>
      <c r="N7528" s="178"/>
      <c r="O7528" s="178"/>
      <c r="P7528" s="178" t="str">
        <f ca="1">IF(Proc[[#This Row],[DaysAgeing]]&gt;5,"yep","on track")</f>
        <v>yep</v>
      </c>
      <c r="Q7528" s="3">
        <f ca="1">IF(Proc[[#This Row],[DateClosed]]="",ABS(NETWORKDAYS(Proc[[#This Row],[DateOpened]],TODAY()))-1,ABS(NETWORKDAYS(Proc[[#This Row],[DateOpened]],Proc[[#This Row],[DateClosed]]))-1)</f>
        <v>10</v>
      </c>
      <c r="R7528" s="178" t="s">
        <v>8722</v>
      </c>
      <c r="S7528" s="189"/>
    </row>
    <row r="7529" spans="1:19" hidden="1">
      <c r="A7529" s="188" t="s">
        <v>10016</v>
      </c>
      <c r="B7529" s="189" t="str">
        <f>IFERROR(VLOOKUP(Proc[[#This Row],[App]],Table2[],3,0),"open")</f>
        <v>ok</v>
      </c>
      <c r="C7529" s="191" t="s">
        <v>369</v>
      </c>
      <c r="D7529" t="s">
        <v>10021</v>
      </c>
      <c r="E7529" t="s">
        <v>2161</v>
      </c>
      <c r="F7529" s="189" t="s">
        <v>2161</v>
      </c>
      <c r="G7529" s="191" t="s">
        <v>400</v>
      </c>
      <c r="H7529" s="189" t="str">
        <f>IF(Proc[[#This Row],[type]]="LFF (MDG-F)",MID(Proc[[#This Row],[Obj]],13,10),"")</f>
        <v/>
      </c>
      <c r="J7529" s="189" t="b">
        <f>Proc[[#This Row],[Requested]]=Proc[[#This Row],[CurrentParent]]</f>
        <v>1</v>
      </c>
      <c r="K7529" s="189" t="str">
        <f>IF(Proc[[#This Row],[Author]]="Marcela Urrego",VLOOKUP(LEFT(Proc[[#This Row],[Requested]],1),Table3[#All],2,0),VLOOKUP(Proc[[#This Row],[Author]],Table4[],2,0))</f>
        <v>HC</v>
      </c>
      <c r="L7529" s="189" t="s">
        <v>9921</v>
      </c>
      <c r="M7529" s="178">
        <v>46072</v>
      </c>
      <c r="N7529" s="178"/>
      <c r="O7529" s="178"/>
      <c r="P7529" s="178" t="str">
        <f ca="1">IF(Proc[[#This Row],[DaysAgeing]]&gt;5,"yep","on track")</f>
        <v>yep</v>
      </c>
      <c r="Q7529" s="3">
        <f ca="1">IF(Proc[[#This Row],[DateClosed]]="",ABS(NETWORKDAYS(Proc[[#This Row],[DateOpened]],TODAY()))-1,ABS(NETWORKDAYS(Proc[[#This Row],[DateOpened]],Proc[[#This Row],[DateClosed]]))-1)</f>
        <v>10</v>
      </c>
      <c r="R7529" s="178" t="s">
        <v>8722</v>
      </c>
      <c r="S7529" s="189"/>
    </row>
    <row r="7530" spans="1:19" hidden="1">
      <c r="A7530" t="s">
        <v>10023</v>
      </c>
      <c r="B7530" s="189" t="str">
        <f>IFERROR(VLOOKUP(Proc[[#This Row],[App]],Table2[],3,0),"open")</f>
        <v>ok</v>
      </c>
      <c r="C7530" s="191" t="s">
        <v>369</v>
      </c>
      <c r="D7530" t="s">
        <v>10022</v>
      </c>
      <c r="E7530" t="s">
        <v>2174</v>
      </c>
      <c r="F7530" s="189" t="s">
        <v>2174</v>
      </c>
      <c r="G7530" s="191" t="s">
        <v>400</v>
      </c>
      <c r="H7530" s="189" t="str">
        <f>IF(Proc[[#This Row],[type]]="LFF (MDG-F)",MID(Proc[[#This Row],[Obj]],13,10),"")</f>
        <v/>
      </c>
      <c r="J7530" s="189" t="b">
        <f>Proc[[#This Row],[Requested]]=Proc[[#This Row],[CurrentParent]]</f>
        <v>1</v>
      </c>
      <c r="K7530" s="189" t="str">
        <f>IF(Proc[[#This Row],[Author]]="Marcela Urrego",VLOOKUP(LEFT(Proc[[#This Row],[Requested]],1),Table3[#All],2,0),VLOOKUP(Proc[[#This Row],[Author]],Table4[],2,0))</f>
        <v>HC</v>
      </c>
      <c r="L7530" s="189" t="s">
        <v>9921</v>
      </c>
      <c r="M7530" s="178">
        <v>46072</v>
      </c>
      <c r="N7530" s="178"/>
      <c r="O7530" s="178"/>
      <c r="P7530" s="178" t="str">
        <f ca="1">IF(Proc[[#This Row],[DaysAgeing]]&gt;5,"yep","on track")</f>
        <v>yep</v>
      </c>
      <c r="Q7530" s="3">
        <f ca="1">IF(Proc[[#This Row],[DateClosed]]="",ABS(NETWORKDAYS(Proc[[#This Row],[DateOpened]],TODAY()))-1,ABS(NETWORKDAYS(Proc[[#This Row],[DateOpened]],Proc[[#This Row],[DateClosed]]))-1)</f>
        <v>10</v>
      </c>
      <c r="R7530" s="178" t="s">
        <v>8722</v>
      </c>
      <c r="S7530" s="189"/>
    </row>
    <row r="7531" spans="1:19" hidden="1">
      <c r="A7531" t="s">
        <v>10024</v>
      </c>
      <c r="B7531" s="189" t="str">
        <f>IFERROR(VLOOKUP(Proc[[#This Row],[App]],Table2[],3,0),"open")</f>
        <v>ok</v>
      </c>
      <c r="C7531" s="191" t="s">
        <v>369</v>
      </c>
      <c r="D7531" t="s">
        <v>10025</v>
      </c>
      <c r="E7531" t="s">
        <v>10026</v>
      </c>
      <c r="F7531" s="189" t="s">
        <v>10026</v>
      </c>
      <c r="G7531" s="191" t="s">
        <v>400</v>
      </c>
      <c r="H7531" s="189" t="str">
        <f>IF(Proc[[#This Row],[type]]="LFF (MDG-F)",MID(Proc[[#This Row],[Obj]],13,10),"")</f>
        <v/>
      </c>
      <c r="J7531" s="189" t="b">
        <f>Proc[[#This Row],[Requested]]=Proc[[#This Row],[CurrentParent]]</f>
        <v>1</v>
      </c>
      <c r="K7531" s="189" t="str">
        <f>IF(Proc[[#This Row],[Author]]="Marcela Urrego",VLOOKUP(LEFT(Proc[[#This Row],[Requested]],1),Table3[#All],2,0),VLOOKUP(Proc[[#This Row],[Author]],Table4[],2,0))</f>
        <v>HC</v>
      </c>
      <c r="L7531" s="189" t="s">
        <v>9921</v>
      </c>
      <c r="M7531" s="178">
        <v>46072</v>
      </c>
      <c r="N7531" s="178"/>
      <c r="O7531" s="178"/>
      <c r="P7531" s="178" t="str">
        <f ca="1">IF(Proc[[#This Row],[DaysAgeing]]&gt;5,"yep","on track")</f>
        <v>yep</v>
      </c>
      <c r="Q7531" s="3">
        <f ca="1">IF(Proc[[#This Row],[DateClosed]]="",ABS(NETWORKDAYS(Proc[[#This Row],[DateOpened]],TODAY()))-1,ABS(NETWORKDAYS(Proc[[#This Row],[DateOpened]],Proc[[#This Row],[DateClosed]]))-1)</f>
        <v>10</v>
      </c>
      <c r="R7531" s="178" t="s">
        <v>8722</v>
      </c>
      <c r="S7531" s="189"/>
    </row>
    <row r="7532" spans="1:19" hidden="1">
      <c r="A7532" t="s">
        <v>10027</v>
      </c>
      <c r="B7532" s="189" t="str">
        <f>IFERROR(VLOOKUP(Proc[[#This Row],[App]],Table2[],3,0),"open")</f>
        <v>ok</v>
      </c>
      <c r="C7532" t="s">
        <v>369</v>
      </c>
      <c r="D7532" t="s">
        <v>10028</v>
      </c>
      <c r="E7532" t="s">
        <v>10138</v>
      </c>
      <c r="F7532" s="189" t="s">
        <v>10138</v>
      </c>
      <c r="G7532" t="s">
        <v>406</v>
      </c>
      <c r="H7532" s="189" t="str">
        <f>IF(Proc[[#This Row],[type]]="LFF (MDG-F)",MID(Proc[[#This Row],[Obj]],13,10),"")</f>
        <v>DE04TLD000</v>
      </c>
      <c r="J7532" s="189" t="b">
        <f>Proc[[#This Row],[Requested]]=Proc[[#This Row],[CurrentParent]]</f>
        <v>1</v>
      </c>
      <c r="K7532" s="189" t="str">
        <f>IF(Proc[[#This Row],[Author]]="Marcela Urrego",VLOOKUP(LEFT(Proc[[#This Row],[Requested]],1),Table3[#All],2,0),VLOOKUP(Proc[[#This Row],[Author]],Table4[],2,0))</f>
        <v>EL</v>
      </c>
      <c r="L7532" s="189" t="s">
        <v>9921</v>
      </c>
      <c r="M7532" s="178">
        <v>46073</v>
      </c>
      <c r="N7532" s="178"/>
      <c r="O7532" s="178"/>
      <c r="P7532" s="178" t="str">
        <f ca="1">IF(Proc[[#This Row],[DaysAgeing]]&gt;5,"yep","on track")</f>
        <v>yep</v>
      </c>
      <c r="Q7532" s="3">
        <f ca="1">IF(Proc[[#This Row],[DateClosed]]="",ABS(NETWORKDAYS(Proc[[#This Row],[DateOpened]],TODAY()))-1,ABS(NETWORKDAYS(Proc[[#This Row],[DateOpened]],Proc[[#This Row],[DateClosed]]))-1)</f>
        <v>9</v>
      </c>
      <c r="R7532" s="178" t="s">
        <v>5708</v>
      </c>
      <c r="S7532" s="189"/>
    </row>
    <row r="7533" spans="1:19" hidden="1">
      <c r="A7533" s="191" t="s">
        <v>10027</v>
      </c>
      <c r="B7533" s="189" t="str">
        <f>IFERROR(VLOOKUP(Proc[[#This Row],[App]],Table2[],3,0),"open")</f>
        <v>ok</v>
      </c>
      <c r="C7533" s="191" t="s">
        <v>369</v>
      </c>
      <c r="D7533" t="s">
        <v>10029</v>
      </c>
      <c r="E7533" t="s">
        <v>10139</v>
      </c>
      <c r="F7533" s="189" t="s">
        <v>10139</v>
      </c>
      <c r="G7533" s="191" t="s">
        <v>406</v>
      </c>
      <c r="H7533" s="189" t="str">
        <f>IF(Proc[[#This Row],[type]]="LFF (MDG-F)",MID(Proc[[#This Row],[Obj]],13,10),"")</f>
        <v>DE04TLD010</v>
      </c>
      <c r="I7533" s="191"/>
      <c r="J7533" s="189" t="b">
        <f>Proc[[#This Row],[Requested]]=Proc[[#This Row],[CurrentParent]]</f>
        <v>1</v>
      </c>
      <c r="K7533" s="189" t="str">
        <f>IF(Proc[[#This Row],[Author]]="Marcela Urrego",VLOOKUP(LEFT(Proc[[#This Row],[Requested]],1),Table3[#All],2,0),VLOOKUP(Proc[[#This Row],[Author]],Table4[],2,0))</f>
        <v>EL</v>
      </c>
      <c r="L7533" s="189" t="s">
        <v>9921</v>
      </c>
      <c r="M7533" s="178">
        <v>46073</v>
      </c>
      <c r="N7533" s="178"/>
      <c r="O7533" s="178"/>
      <c r="P7533" s="178" t="str">
        <f ca="1">IF(Proc[[#This Row],[DaysAgeing]]&gt;5,"yep","on track")</f>
        <v>yep</v>
      </c>
      <c r="Q7533" s="3">
        <f ca="1">IF(Proc[[#This Row],[DateClosed]]="",ABS(NETWORKDAYS(Proc[[#This Row],[DateOpened]],TODAY()))-1,ABS(NETWORKDAYS(Proc[[#This Row],[DateOpened]],Proc[[#This Row],[DateClosed]]))-1)</f>
        <v>9</v>
      </c>
      <c r="R7533" s="178" t="s">
        <v>5708</v>
      </c>
      <c r="S7533" s="189"/>
    </row>
    <row r="7534" spans="1:19" hidden="1">
      <c r="A7534" s="191" t="s">
        <v>10027</v>
      </c>
      <c r="B7534" s="189" t="str">
        <f>IFERROR(VLOOKUP(Proc[[#This Row],[App]],Table2[],3,0),"open")</f>
        <v>ok</v>
      </c>
      <c r="C7534" s="191" t="s">
        <v>369</v>
      </c>
      <c r="D7534" t="s">
        <v>10030</v>
      </c>
      <c r="E7534" t="s">
        <v>10139</v>
      </c>
      <c r="F7534" s="189" t="s">
        <v>10139</v>
      </c>
      <c r="G7534" s="191" t="s">
        <v>406</v>
      </c>
      <c r="H7534" s="189" t="str">
        <f>IF(Proc[[#This Row],[type]]="LFF (MDG-F)",MID(Proc[[#This Row],[Obj]],13,10),"")</f>
        <v>DE04TLD051</v>
      </c>
      <c r="I7534" s="191"/>
      <c r="J7534" s="189" t="b">
        <f>Proc[[#This Row],[Requested]]=Proc[[#This Row],[CurrentParent]]</f>
        <v>1</v>
      </c>
      <c r="K7534" s="189" t="str">
        <f>IF(Proc[[#This Row],[Author]]="Marcela Urrego",VLOOKUP(LEFT(Proc[[#This Row],[Requested]],1),Table3[#All],2,0),VLOOKUP(Proc[[#This Row],[Author]],Table4[],2,0))</f>
        <v>EL</v>
      </c>
      <c r="L7534" s="189" t="s">
        <v>9921</v>
      </c>
      <c r="M7534" s="178">
        <v>46073</v>
      </c>
      <c r="N7534" s="178"/>
      <c r="O7534" s="178"/>
      <c r="P7534" s="178" t="str">
        <f ca="1">IF(Proc[[#This Row],[DaysAgeing]]&gt;5,"yep","on track")</f>
        <v>yep</v>
      </c>
      <c r="Q7534" s="3">
        <f ca="1">IF(Proc[[#This Row],[DateClosed]]="",ABS(NETWORKDAYS(Proc[[#This Row],[DateOpened]],TODAY()))-1,ABS(NETWORKDAYS(Proc[[#This Row],[DateOpened]],Proc[[#This Row],[DateClosed]]))-1)</f>
        <v>9</v>
      </c>
      <c r="R7534" s="178" t="s">
        <v>5708</v>
      </c>
      <c r="S7534" s="189"/>
    </row>
    <row r="7535" spans="1:19" hidden="1">
      <c r="A7535" s="191" t="s">
        <v>10027</v>
      </c>
      <c r="B7535" s="189" t="str">
        <f>IFERROR(VLOOKUP(Proc[[#This Row],[App]],Table2[],3,0),"open")</f>
        <v>ok</v>
      </c>
      <c r="C7535" s="191" t="s">
        <v>369</v>
      </c>
      <c r="D7535" t="s">
        <v>10031</v>
      </c>
      <c r="E7535" t="s">
        <v>10138</v>
      </c>
      <c r="F7535" s="189" t="s">
        <v>10138</v>
      </c>
      <c r="G7535" s="191" t="s">
        <v>406</v>
      </c>
      <c r="H7535" s="189" t="str">
        <f>IF(Proc[[#This Row],[type]]="LFF (MDG-F)",MID(Proc[[#This Row],[Obj]],13,10),"")</f>
        <v>DE04TLD052</v>
      </c>
      <c r="I7535" s="191"/>
      <c r="J7535" s="189" t="b">
        <f>Proc[[#This Row],[Requested]]=Proc[[#This Row],[CurrentParent]]</f>
        <v>1</v>
      </c>
      <c r="K7535" s="189" t="str">
        <f>IF(Proc[[#This Row],[Author]]="Marcela Urrego",VLOOKUP(LEFT(Proc[[#This Row],[Requested]],1),Table3[#All],2,0),VLOOKUP(Proc[[#This Row],[Author]],Table4[],2,0))</f>
        <v>EL</v>
      </c>
      <c r="L7535" s="189" t="s">
        <v>9921</v>
      </c>
      <c r="M7535" s="178">
        <v>46073</v>
      </c>
      <c r="N7535" s="178"/>
      <c r="O7535" s="178"/>
      <c r="P7535" s="178" t="str">
        <f ca="1">IF(Proc[[#This Row],[DaysAgeing]]&gt;5,"yep","on track")</f>
        <v>yep</v>
      </c>
      <c r="Q7535" s="3">
        <f ca="1">IF(Proc[[#This Row],[DateClosed]]="",ABS(NETWORKDAYS(Proc[[#This Row],[DateOpened]],TODAY()))-1,ABS(NETWORKDAYS(Proc[[#This Row],[DateOpened]],Proc[[#This Row],[DateClosed]]))-1)</f>
        <v>9</v>
      </c>
      <c r="R7535" s="178" t="s">
        <v>5708</v>
      </c>
      <c r="S7535" s="189"/>
    </row>
    <row r="7536" spans="1:19" hidden="1">
      <c r="A7536" s="191" t="s">
        <v>10027</v>
      </c>
      <c r="B7536" s="189" t="str">
        <f>IFERROR(VLOOKUP(Proc[[#This Row],[App]],Table2[],3,0),"open")</f>
        <v>ok</v>
      </c>
      <c r="C7536" s="191" t="s">
        <v>369</v>
      </c>
      <c r="D7536" t="s">
        <v>10032</v>
      </c>
      <c r="E7536" t="s">
        <v>10138</v>
      </c>
      <c r="F7536" s="189" t="s">
        <v>10138</v>
      </c>
      <c r="G7536" s="191" t="s">
        <v>406</v>
      </c>
      <c r="H7536" s="189" t="str">
        <f>IF(Proc[[#This Row],[type]]="LFF (MDG-F)",MID(Proc[[#This Row],[Obj]],13,10),"")</f>
        <v>DE04TLD053</v>
      </c>
      <c r="I7536" s="191"/>
      <c r="J7536" s="189" t="b">
        <f>Proc[[#This Row],[Requested]]=Proc[[#This Row],[CurrentParent]]</f>
        <v>1</v>
      </c>
      <c r="K7536" s="189" t="str">
        <f>IF(Proc[[#This Row],[Author]]="Marcela Urrego",VLOOKUP(LEFT(Proc[[#This Row],[Requested]],1),Table3[#All],2,0),VLOOKUP(Proc[[#This Row],[Author]],Table4[],2,0))</f>
        <v>EL</v>
      </c>
      <c r="L7536" s="189" t="s">
        <v>9921</v>
      </c>
      <c r="M7536" s="178">
        <v>46073</v>
      </c>
      <c r="N7536" s="178"/>
      <c r="O7536" s="178"/>
      <c r="P7536" s="178" t="str">
        <f ca="1">IF(Proc[[#This Row],[DaysAgeing]]&gt;5,"yep","on track")</f>
        <v>yep</v>
      </c>
      <c r="Q7536" s="3">
        <f ca="1">IF(Proc[[#This Row],[DateClosed]]="",ABS(NETWORKDAYS(Proc[[#This Row],[DateOpened]],TODAY()))-1,ABS(NETWORKDAYS(Proc[[#This Row],[DateOpened]],Proc[[#This Row],[DateClosed]]))-1)</f>
        <v>9</v>
      </c>
      <c r="R7536" s="178" t="s">
        <v>5708</v>
      </c>
      <c r="S7536" s="189"/>
    </row>
    <row r="7537" spans="1:19" hidden="1">
      <c r="A7537" s="191" t="s">
        <v>10027</v>
      </c>
      <c r="B7537" s="189" t="str">
        <f>IFERROR(VLOOKUP(Proc[[#This Row],[App]],Table2[],3,0),"open")</f>
        <v>ok</v>
      </c>
      <c r="C7537" s="191" t="s">
        <v>369</v>
      </c>
      <c r="D7537" t="s">
        <v>10033</v>
      </c>
      <c r="E7537" t="s">
        <v>10139</v>
      </c>
      <c r="F7537" s="189" t="s">
        <v>10139</v>
      </c>
      <c r="G7537" s="191" t="s">
        <v>406</v>
      </c>
      <c r="H7537" s="189" t="str">
        <f>IF(Proc[[#This Row],[type]]="LFF (MDG-F)",MID(Proc[[#This Row],[Obj]],13,10),"")</f>
        <v>DE04TLD060</v>
      </c>
      <c r="I7537" s="191"/>
      <c r="J7537" s="189" t="b">
        <f>Proc[[#This Row],[Requested]]=Proc[[#This Row],[CurrentParent]]</f>
        <v>1</v>
      </c>
      <c r="K7537" s="189" t="str">
        <f>IF(Proc[[#This Row],[Author]]="Marcela Urrego",VLOOKUP(LEFT(Proc[[#This Row],[Requested]],1),Table3[#All],2,0),VLOOKUP(Proc[[#This Row],[Author]],Table4[],2,0))</f>
        <v>EL</v>
      </c>
      <c r="L7537" s="189" t="s">
        <v>9921</v>
      </c>
      <c r="M7537" s="178">
        <v>46073</v>
      </c>
      <c r="N7537" s="178"/>
      <c r="O7537" s="178"/>
      <c r="P7537" s="178" t="str">
        <f ca="1">IF(Proc[[#This Row],[DaysAgeing]]&gt;5,"yep","on track")</f>
        <v>yep</v>
      </c>
      <c r="Q7537" s="3">
        <f ca="1">IF(Proc[[#This Row],[DateClosed]]="",ABS(NETWORKDAYS(Proc[[#This Row],[DateOpened]],TODAY()))-1,ABS(NETWORKDAYS(Proc[[#This Row],[DateOpened]],Proc[[#This Row],[DateClosed]]))-1)</f>
        <v>9</v>
      </c>
      <c r="R7537" s="178" t="s">
        <v>5708</v>
      </c>
      <c r="S7537" s="189"/>
    </row>
    <row r="7538" spans="1:19" hidden="1">
      <c r="A7538" s="191" t="s">
        <v>10027</v>
      </c>
      <c r="B7538" s="189" t="str">
        <f>IFERROR(VLOOKUP(Proc[[#This Row],[App]],Table2[],3,0),"open")</f>
        <v>ok</v>
      </c>
      <c r="C7538" s="191" t="s">
        <v>369</v>
      </c>
      <c r="D7538" t="s">
        <v>10034</v>
      </c>
      <c r="E7538" t="s">
        <v>10138</v>
      </c>
      <c r="F7538" s="189" t="s">
        <v>10138</v>
      </c>
      <c r="G7538" s="191" t="s">
        <v>406</v>
      </c>
      <c r="H7538" s="189" t="str">
        <f>IF(Proc[[#This Row],[type]]="LFF (MDG-F)",MID(Proc[[#This Row],[Obj]],13,10),"")</f>
        <v>DE10PLD000</v>
      </c>
      <c r="I7538" s="191"/>
      <c r="J7538" s="189" t="b">
        <f>Proc[[#This Row],[Requested]]=Proc[[#This Row],[CurrentParent]]</f>
        <v>1</v>
      </c>
      <c r="K7538" s="189" t="str">
        <f>IF(Proc[[#This Row],[Author]]="Marcela Urrego",VLOOKUP(LEFT(Proc[[#This Row],[Requested]],1),Table3[#All],2,0),VLOOKUP(Proc[[#This Row],[Author]],Table4[],2,0))</f>
        <v>EL</v>
      </c>
      <c r="L7538" s="189" t="s">
        <v>9921</v>
      </c>
      <c r="M7538" s="178">
        <v>46073</v>
      </c>
      <c r="N7538" s="178"/>
      <c r="O7538" s="178"/>
      <c r="P7538" s="178" t="str">
        <f ca="1">IF(Proc[[#This Row],[DaysAgeing]]&gt;5,"yep","on track")</f>
        <v>yep</v>
      </c>
      <c r="Q7538" s="3">
        <f ca="1">IF(Proc[[#This Row],[DateClosed]]="",ABS(NETWORKDAYS(Proc[[#This Row],[DateOpened]],TODAY()))-1,ABS(NETWORKDAYS(Proc[[#This Row],[DateOpened]],Proc[[#This Row],[DateClosed]]))-1)</f>
        <v>9</v>
      </c>
      <c r="R7538" s="178" t="s">
        <v>5708</v>
      </c>
      <c r="S7538" s="189"/>
    </row>
    <row r="7539" spans="1:19" hidden="1">
      <c r="A7539" s="191" t="s">
        <v>10027</v>
      </c>
      <c r="B7539" s="189" t="str">
        <f>IFERROR(VLOOKUP(Proc[[#This Row],[App]],Table2[],3,0),"open")</f>
        <v>ok</v>
      </c>
      <c r="C7539" s="191" t="s">
        <v>369</v>
      </c>
      <c r="D7539" t="s">
        <v>10035</v>
      </c>
      <c r="E7539" t="s">
        <v>10138</v>
      </c>
      <c r="F7539" s="189" t="s">
        <v>10138</v>
      </c>
      <c r="G7539" s="191" t="s">
        <v>406</v>
      </c>
      <c r="H7539" s="189" t="str">
        <f>IF(Proc[[#This Row],[type]]="LFF (MDG-F)",MID(Proc[[#This Row],[Obj]],13,10),"")</f>
        <v>DE10PLD011</v>
      </c>
      <c r="I7539" s="191"/>
      <c r="J7539" s="189" t="b">
        <f>Proc[[#This Row],[Requested]]=Proc[[#This Row],[CurrentParent]]</f>
        <v>1</v>
      </c>
      <c r="K7539" s="189" t="str">
        <f>IF(Proc[[#This Row],[Author]]="Marcela Urrego",VLOOKUP(LEFT(Proc[[#This Row],[Requested]],1),Table3[#All],2,0),VLOOKUP(Proc[[#This Row],[Author]],Table4[],2,0))</f>
        <v>EL</v>
      </c>
      <c r="L7539" s="189" t="s">
        <v>9921</v>
      </c>
      <c r="M7539" s="178">
        <v>46073</v>
      </c>
      <c r="N7539" s="178"/>
      <c r="O7539" s="178"/>
      <c r="P7539" s="178" t="str">
        <f ca="1">IF(Proc[[#This Row],[DaysAgeing]]&gt;5,"yep","on track")</f>
        <v>yep</v>
      </c>
      <c r="Q7539" s="3">
        <f ca="1">IF(Proc[[#This Row],[DateClosed]]="",ABS(NETWORKDAYS(Proc[[#This Row],[DateOpened]],TODAY()))-1,ABS(NETWORKDAYS(Proc[[#This Row],[DateOpened]],Proc[[#This Row],[DateClosed]]))-1)</f>
        <v>9</v>
      </c>
      <c r="R7539" s="178" t="s">
        <v>5708</v>
      </c>
      <c r="S7539" s="189"/>
    </row>
    <row r="7540" spans="1:19" hidden="1">
      <c r="A7540" s="191" t="s">
        <v>10027</v>
      </c>
      <c r="B7540" s="189" t="str">
        <f>IFERROR(VLOOKUP(Proc[[#This Row],[App]],Table2[],3,0),"open")</f>
        <v>ok</v>
      </c>
      <c r="C7540" s="191" t="s">
        <v>369</v>
      </c>
      <c r="D7540" t="s">
        <v>10036</v>
      </c>
      <c r="E7540" t="s">
        <v>10138</v>
      </c>
      <c r="F7540" s="189" t="s">
        <v>10138</v>
      </c>
      <c r="G7540" s="191" t="s">
        <v>406</v>
      </c>
      <c r="H7540" s="189" t="str">
        <f>IF(Proc[[#This Row],[type]]="LFF (MDG-F)",MID(Proc[[#This Row],[Obj]],13,10),"")</f>
        <v>DE10PLD100</v>
      </c>
      <c r="I7540" s="191"/>
      <c r="J7540" s="189" t="b">
        <f>Proc[[#This Row],[Requested]]=Proc[[#This Row],[CurrentParent]]</f>
        <v>1</v>
      </c>
      <c r="K7540" s="189" t="str">
        <f>IF(Proc[[#This Row],[Author]]="Marcela Urrego",VLOOKUP(LEFT(Proc[[#This Row],[Requested]],1),Table3[#All],2,0),VLOOKUP(Proc[[#This Row],[Author]],Table4[],2,0))</f>
        <v>EL</v>
      </c>
      <c r="L7540" s="189" t="s">
        <v>9921</v>
      </c>
      <c r="M7540" s="178">
        <v>46073</v>
      </c>
      <c r="N7540" s="178"/>
      <c r="O7540" s="178"/>
      <c r="P7540" s="178" t="str">
        <f ca="1">IF(Proc[[#This Row],[DaysAgeing]]&gt;5,"yep","on track")</f>
        <v>yep</v>
      </c>
      <c r="Q7540" s="3">
        <f ca="1">IF(Proc[[#This Row],[DateClosed]]="",ABS(NETWORKDAYS(Proc[[#This Row],[DateOpened]],TODAY()))-1,ABS(NETWORKDAYS(Proc[[#This Row],[DateOpened]],Proc[[#This Row],[DateClosed]]))-1)</f>
        <v>9</v>
      </c>
      <c r="R7540" s="178" t="s">
        <v>5708</v>
      </c>
      <c r="S7540" s="189"/>
    </row>
    <row r="7541" spans="1:19" hidden="1">
      <c r="A7541" s="191" t="s">
        <v>10027</v>
      </c>
      <c r="B7541" s="189" t="str">
        <f>IFERROR(VLOOKUP(Proc[[#This Row],[App]],Table2[],3,0),"open")</f>
        <v>ok</v>
      </c>
      <c r="C7541" s="191" t="s">
        <v>369</v>
      </c>
      <c r="D7541" t="s">
        <v>10037</v>
      </c>
      <c r="E7541" t="s">
        <v>10139</v>
      </c>
      <c r="F7541" s="189" t="s">
        <v>10139</v>
      </c>
      <c r="G7541" s="191" t="s">
        <v>406</v>
      </c>
      <c r="H7541" s="189" t="str">
        <f>IF(Proc[[#This Row],[type]]="LFF (MDG-F)",MID(Proc[[#This Row],[Obj]],13,10),"")</f>
        <v>DE10PLDC10</v>
      </c>
      <c r="I7541" s="191"/>
      <c r="J7541" s="189" t="b">
        <f>Proc[[#This Row],[Requested]]=Proc[[#This Row],[CurrentParent]]</f>
        <v>1</v>
      </c>
      <c r="K7541" s="189" t="str">
        <f>IF(Proc[[#This Row],[Author]]="Marcela Urrego",VLOOKUP(LEFT(Proc[[#This Row],[Requested]],1),Table3[#All],2,0),VLOOKUP(Proc[[#This Row],[Author]],Table4[],2,0))</f>
        <v>EL</v>
      </c>
      <c r="L7541" s="189" t="s">
        <v>9921</v>
      </c>
      <c r="M7541" s="178">
        <v>46073</v>
      </c>
      <c r="N7541" s="178"/>
      <c r="O7541" s="178"/>
      <c r="P7541" s="178" t="str">
        <f ca="1">IF(Proc[[#This Row],[DaysAgeing]]&gt;5,"yep","on track")</f>
        <v>yep</v>
      </c>
      <c r="Q7541" s="3">
        <f ca="1">IF(Proc[[#This Row],[DateClosed]]="",ABS(NETWORKDAYS(Proc[[#This Row],[DateOpened]],TODAY()))-1,ABS(NETWORKDAYS(Proc[[#This Row],[DateOpened]],Proc[[#This Row],[DateClosed]]))-1)</f>
        <v>9</v>
      </c>
      <c r="R7541" s="178" t="s">
        <v>5708</v>
      </c>
      <c r="S7541" s="189"/>
    </row>
    <row r="7542" spans="1:19" hidden="1">
      <c r="A7542" s="191" t="s">
        <v>10027</v>
      </c>
      <c r="B7542" s="189" t="str">
        <f>IFERROR(VLOOKUP(Proc[[#This Row],[App]],Table2[],3,0),"open")</f>
        <v>ok</v>
      </c>
      <c r="C7542" s="191" t="s">
        <v>369</v>
      </c>
      <c r="D7542" t="s">
        <v>10038</v>
      </c>
      <c r="E7542" t="s">
        <v>10138</v>
      </c>
      <c r="F7542" s="189" t="s">
        <v>10138</v>
      </c>
      <c r="G7542" t="s">
        <v>400</v>
      </c>
      <c r="H7542" s="189" t="str">
        <f>IF(Proc[[#This Row],[type]]="LFF (MDG-F)",MID(Proc[[#This Row],[Obj]],13,10),"")</f>
        <v/>
      </c>
      <c r="I7542" s="191"/>
      <c r="J7542" s="189" t="b">
        <f>Proc[[#This Row],[Requested]]=Proc[[#This Row],[CurrentParent]]</f>
        <v>1</v>
      </c>
      <c r="K7542" s="189" t="str">
        <f>IF(Proc[[#This Row],[Author]]="Marcela Urrego",VLOOKUP(LEFT(Proc[[#This Row],[Requested]],1),Table3[#All],2,0),VLOOKUP(Proc[[#This Row],[Author]],Table4[],2,0))</f>
        <v>EL</v>
      </c>
      <c r="L7542" s="189" t="s">
        <v>9921</v>
      </c>
      <c r="M7542" s="178">
        <v>46073</v>
      </c>
      <c r="N7542" s="178"/>
      <c r="O7542" s="178"/>
      <c r="P7542" s="178" t="str">
        <f ca="1">IF(Proc[[#This Row],[DaysAgeing]]&gt;5,"yep","on track")</f>
        <v>yep</v>
      </c>
      <c r="Q7542" s="3">
        <f ca="1">IF(Proc[[#This Row],[DateClosed]]="",ABS(NETWORKDAYS(Proc[[#This Row],[DateOpened]],TODAY()))-1,ABS(NETWORKDAYS(Proc[[#This Row],[DateOpened]],Proc[[#This Row],[DateClosed]]))-1)</f>
        <v>9</v>
      </c>
      <c r="R7542" s="178" t="s">
        <v>5708</v>
      </c>
      <c r="S7542" s="189"/>
    </row>
    <row r="7543" spans="1:19" hidden="1">
      <c r="A7543" s="191" t="s">
        <v>10027</v>
      </c>
      <c r="B7543" s="189" t="str">
        <f>IFERROR(VLOOKUP(Proc[[#This Row],[App]],Table2[],3,0),"open")</f>
        <v>ok</v>
      </c>
      <c r="C7543" s="191" t="s">
        <v>369</v>
      </c>
      <c r="D7543" t="s">
        <v>10039</v>
      </c>
      <c r="E7543" t="s">
        <v>10138</v>
      </c>
      <c r="F7543" s="189" t="s">
        <v>10138</v>
      </c>
      <c r="G7543" s="191" t="s">
        <v>406</v>
      </c>
      <c r="H7543" s="189" t="str">
        <f>IF(Proc[[#This Row],[type]]="LFF (MDG-F)",MID(Proc[[#This Row],[Obj]],13,10),"")</f>
        <v>DE04TLD011</v>
      </c>
      <c r="I7543" s="191"/>
      <c r="J7543" s="189" t="b">
        <f>Proc[[#This Row],[Requested]]=Proc[[#This Row],[CurrentParent]]</f>
        <v>1</v>
      </c>
      <c r="K7543" s="189" t="str">
        <f>IF(Proc[[#This Row],[Author]]="Marcela Urrego",VLOOKUP(LEFT(Proc[[#This Row],[Requested]],1),Table3[#All],2,0),VLOOKUP(Proc[[#This Row],[Author]],Table4[],2,0))</f>
        <v>EL</v>
      </c>
      <c r="L7543" s="189" t="s">
        <v>9921</v>
      </c>
      <c r="M7543" s="178">
        <v>46073</v>
      </c>
      <c r="N7543" s="178"/>
      <c r="O7543" s="178"/>
      <c r="P7543" s="178" t="str">
        <f ca="1">IF(Proc[[#This Row],[DaysAgeing]]&gt;5,"yep","on track")</f>
        <v>yep</v>
      </c>
      <c r="Q7543" s="3">
        <f ca="1">IF(Proc[[#This Row],[DateClosed]]="",ABS(NETWORKDAYS(Proc[[#This Row],[DateOpened]],TODAY()))-1,ABS(NETWORKDAYS(Proc[[#This Row],[DateOpened]],Proc[[#This Row],[DateClosed]]))-1)</f>
        <v>9</v>
      </c>
      <c r="R7543" s="178" t="s">
        <v>5708</v>
      </c>
      <c r="S7543" s="189"/>
    </row>
    <row r="7544" spans="1:19" hidden="1">
      <c r="A7544" s="191" t="s">
        <v>10027</v>
      </c>
      <c r="B7544" s="189" t="str">
        <f>IFERROR(VLOOKUP(Proc[[#This Row],[App]],Table2[],3,0),"open")</f>
        <v>ok</v>
      </c>
      <c r="C7544" s="191" t="s">
        <v>377</v>
      </c>
      <c r="D7544" t="s">
        <v>10040</v>
      </c>
      <c r="E7544" t="s">
        <v>10140</v>
      </c>
      <c r="F7544" s="189"/>
      <c r="G7544" s="191" t="s">
        <v>400</v>
      </c>
      <c r="H7544" s="189" t="str">
        <f>IF(Proc[[#This Row],[type]]="LFF (MDG-F)",MID(Proc[[#This Row],[Obj]],13,10),"")</f>
        <v/>
      </c>
      <c r="I7544" s="191"/>
      <c r="J7544" s="189" t="b">
        <f>Proc[[#This Row],[Requested]]=Proc[[#This Row],[CurrentParent]]</f>
        <v>0</v>
      </c>
      <c r="K7544" s="189" t="str">
        <f>IF(Proc[[#This Row],[Author]]="Marcela Urrego",VLOOKUP(LEFT(Proc[[#This Row],[Requested]],1),Table3[#All],2,0),VLOOKUP(Proc[[#This Row],[Author]],Table4[],2,0))</f>
        <v>EL</v>
      </c>
      <c r="L7544" s="189" t="s">
        <v>9921</v>
      </c>
      <c r="M7544" s="178">
        <v>46073</v>
      </c>
      <c r="N7544" s="178"/>
      <c r="O7544" s="178"/>
      <c r="P7544" s="178" t="str">
        <f ca="1">IF(Proc[[#This Row],[DaysAgeing]]&gt;5,"yep","on track")</f>
        <v>yep</v>
      </c>
      <c r="Q7544" s="3">
        <f ca="1">IF(Proc[[#This Row],[DateClosed]]="",ABS(NETWORKDAYS(Proc[[#This Row],[DateOpened]],TODAY()))-1,ABS(NETWORKDAYS(Proc[[#This Row],[DateOpened]],Proc[[#This Row],[DateClosed]]))-1)</f>
        <v>9</v>
      </c>
      <c r="R7544" s="178" t="s">
        <v>5708</v>
      </c>
      <c r="S7544" s="189"/>
    </row>
    <row r="7545" spans="1:19" hidden="1">
      <c r="A7545" s="191" t="s">
        <v>10027</v>
      </c>
      <c r="B7545" s="189" t="str">
        <f>IFERROR(VLOOKUP(Proc[[#This Row],[App]],Table2[],3,0),"open")</f>
        <v>ok</v>
      </c>
      <c r="C7545" s="191" t="s">
        <v>377</v>
      </c>
      <c r="D7545" t="s">
        <v>10041</v>
      </c>
      <c r="E7545" t="s">
        <v>10140</v>
      </c>
      <c r="F7545" s="189"/>
      <c r="G7545" s="191" t="s">
        <v>406</v>
      </c>
      <c r="H7545" s="189" t="str">
        <f>IF(Proc[[#This Row],[type]]="LFF (MDG-F)",MID(Proc[[#This Row],[Obj]],13,10),"")</f>
        <v>E04TLD011_</v>
      </c>
      <c r="I7545" s="191"/>
      <c r="J7545" s="189" t="b">
        <f>Proc[[#This Row],[Requested]]=Proc[[#This Row],[CurrentParent]]</f>
        <v>0</v>
      </c>
      <c r="K7545" s="189" t="str">
        <f>IF(Proc[[#This Row],[Author]]="Marcela Urrego",VLOOKUP(LEFT(Proc[[#This Row],[Requested]],1),Table3[#All],2,0),VLOOKUP(Proc[[#This Row],[Author]],Table4[],2,0))</f>
        <v>EL</v>
      </c>
      <c r="L7545" s="189" t="s">
        <v>9921</v>
      </c>
      <c r="M7545" s="178">
        <v>46073</v>
      </c>
      <c r="N7545" s="178"/>
      <c r="O7545" s="178"/>
      <c r="P7545" s="178" t="str">
        <f ca="1">IF(Proc[[#This Row],[DaysAgeing]]&gt;5,"yep","on track")</f>
        <v>yep</v>
      </c>
      <c r="Q7545" s="3">
        <f ca="1">IF(Proc[[#This Row],[DateClosed]]="",ABS(NETWORKDAYS(Proc[[#This Row],[DateOpened]],TODAY()))-1,ABS(NETWORKDAYS(Proc[[#This Row],[DateOpened]],Proc[[#This Row],[DateClosed]]))-1)</f>
        <v>9</v>
      </c>
      <c r="R7545" s="178" t="s">
        <v>5708</v>
      </c>
      <c r="S7545" s="189"/>
    </row>
    <row r="7546" spans="1:19" hidden="1">
      <c r="A7546" s="191" t="s">
        <v>10027</v>
      </c>
      <c r="B7546" s="189" t="str">
        <f>IFERROR(VLOOKUP(Proc[[#This Row],[App]],Table2[],3,0),"open")</f>
        <v>ok</v>
      </c>
      <c r="C7546" s="191" t="s">
        <v>377</v>
      </c>
      <c r="D7546" t="s">
        <v>10042</v>
      </c>
      <c r="E7546" t="s">
        <v>10140</v>
      </c>
      <c r="F7546" s="189">
        <v>0</v>
      </c>
      <c r="G7546" s="191" t="s">
        <v>400</v>
      </c>
      <c r="H7546" s="189" t="str">
        <f>IF(Proc[[#This Row],[type]]="LFF (MDG-F)",MID(Proc[[#This Row],[Obj]],13,10),"")</f>
        <v/>
      </c>
      <c r="I7546" s="191"/>
      <c r="J7546" s="189" t="b">
        <f>Proc[[#This Row],[Requested]]=Proc[[#This Row],[CurrentParent]]</f>
        <v>0</v>
      </c>
      <c r="K7546" s="189" t="str">
        <f>IF(Proc[[#This Row],[Author]]="Marcela Urrego",VLOOKUP(LEFT(Proc[[#This Row],[Requested]],1),Table3[#All],2,0),VLOOKUP(Proc[[#This Row],[Author]],Table4[],2,0))</f>
        <v>EL</v>
      </c>
      <c r="L7546" s="189" t="s">
        <v>9921</v>
      </c>
      <c r="M7546" s="178">
        <v>46073</v>
      </c>
      <c r="N7546" s="178"/>
      <c r="O7546" s="178"/>
      <c r="P7546" s="178" t="str">
        <f ca="1">IF(Proc[[#This Row],[DaysAgeing]]&gt;5,"yep","on track")</f>
        <v>yep</v>
      </c>
      <c r="Q7546" s="3">
        <f ca="1">IF(Proc[[#This Row],[DateClosed]]="",ABS(NETWORKDAYS(Proc[[#This Row],[DateOpened]],TODAY()))-1,ABS(NETWORKDAYS(Proc[[#This Row],[DateOpened]],Proc[[#This Row],[DateClosed]]))-1)</f>
        <v>9</v>
      </c>
      <c r="R7546" s="178" t="s">
        <v>5708</v>
      </c>
      <c r="S7546" s="189"/>
    </row>
    <row r="7547" spans="1:19" hidden="1">
      <c r="A7547" s="191" t="s">
        <v>10027</v>
      </c>
      <c r="B7547" s="189" t="str">
        <f>IFERROR(VLOOKUP(Proc[[#This Row],[App]],Table2[],3,0),"open")</f>
        <v>ok</v>
      </c>
      <c r="C7547" s="191" t="s">
        <v>377</v>
      </c>
      <c r="D7547" t="s">
        <v>10043</v>
      </c>
      <c r="E7547" t="s">
        <v>10140</v>
      </c>
      <c r="F7547" s="189">
        <v>0</v>
      </c>
      <c r="G7547" s="191" t="s">
        <v>400</v>
      </c>
      <c r="H7547" s="189" t="str">
        <f>IF(Proc[[#This Row],[type]]="LFF (MDG-F)",MID(Proc[[#This Row],[Obj]],13,10),"")</f>
        <v/>
      </c>
      <c r="I7547" s="191"/>
      <c r="J7547" s="189" t="b">
        <f>Proc[[#This Row],[Requested]]=Proc[[#This Row],[CurrentParent]]</f>
        <v>0</v>
      </c>
      <c r="K7547" s="189" t="str">
        <f>IF(Proc[[#This Row],[Author]]="Marcela Urrego",VLOOKUP(LEFT(Proc[[#This Row],[Requested]],1),Table3[#All],2,0),VLOOKUP(Proc[[#This Row],[Author]],Table4[],2,0))</f>
        <v>EL</v>
      </c>
      <c r="L7547" s="189" t="s">
        <v>9921</v>
      </c>
      <c r="M7547" s="178">
        <v>46073</v>
      </c>
      <c r="N7547" s="178"/>
      <c r="O7547" s="178"/>
      <c r="P7547" s="178" t="str">
        <f ca="1">IF(Proc[[#This Row],[DaysAgeing]]&gt;5,"yep","on track")</f>
        <v>yep</v>
      </c>
      <c r="Q7547" s="3">
        <f ca="1">IF(Proc[[#This Row],[DateClosed]]="",ABS(NETWORKDAYS(Proc[[#This Row],[DateOpened]],TODAY()))-1,ABS(NETWORKDAYS(Proc[[#This Row],[DateOpened]],Proc[[#This Row],[DateClosed]]))-1)</f>
        <v>9</v>
      </c>
      <c r="R7547" s="178" t="s">
        <v>5708</v>
      </c>
      <c r="S7547" s="189"/>
    </row>
    <row r="7548" spans="1:19" hidden="1">
      <c r="A7548" s="191" t="s">
        <v>10027</v>
      </c>
      <c r="B7548" s="189" t="str">
        <f>IFERROR(VLOOKUP(Proc[[#This Row],[App]],Table2[],3,0),"open")</f>
        <v>ok</v>
      </c>
      <c r="C7548" s="191" t="s">
        <v>369</v>
      </c>
      <c r="D7548" t="s">
        <v>10044</v>
      </c>
      <c r="E7548" t="s">
        <v>10141</v>
      </c>
      <c r="F7548" s="189" t="s">
        <v>10141</v>
      </c>
      <c r="G7548" s="191" t="s">
        <v>406</v>
      </c>
      <c r="H7548" s="189" t="str">
        <f>IF(Proc[[#This Row],[type]]="LFF (MDG-F)",MID(Proc[[#This Row],[Obj]],13,10),"")</f>
        <v>KR03Y0310A</v>
      </c>
      <c r="I7548" s="191"/>
      <c r="J7548" s="189" t="b">
        <f>Proc[[#This Row],[Requested]]=Proc[[#This Row],[CurrentParent]]</f>
        <v>1</v>
      </c>
      <c r="K7548" s="189" t="str">
        <f>IF(Proc[[#This Row],[Author]]="Marcela Urrego",VLOOKUP(LEFT(Proc[[#This Row],[Requested]],1),Table3[#All],2,0),VLOOKUP(Proc[[#This Row],[Author]],Table4[],2,0))</f>
        <v>EL</v>
      </c>
      <c r="L7548" s="189" t="s">
        <v>9921</v>
      </c>
      <c r="M7548" s="178">
        <v>46073</v>
      </c>
      <c r="N7548" s="178"/>
      <c r="O7548" s="178"/>
      <c r="P7548" s="178" t="str">
        <f ca="1">IF(Proc[[#This Row],[DaysAgeing]]&gt;5,"yep","on track")</f>
        <v>yep</v>
      </c>
      <c r="Q7548" s="3">
        <f ca="1">IF(Proc[[#This Row],[DateClosed]]="",ABS(NETWORKDAYS(Proc[[#This Row],[DateOpened]],TODAY()))-1,ABS(NETWORKDAYS(Proc[[#This Row],[DateOpened]],Proc[[#This Row],[DateClosed]]))-1)</f>
        <v>9</v>
      </c>
      <c r="R7548" s="178" t="s">
        <v>5708</v>
      </c>
      <c r="S7548" s="189"/>
    </row>
    <row r="7549" spans="1:19" hidden="1">
      <c r="A7549" s="191" t="s">
        <v>10027</v>
      </c>
      <c r="B7549" s="189" t="str">
        <f>IFERROR(VLOOKUP(Proc[[#This Row],[App]],Table2[],3,0),"open")</f>
        <v>ok</v>
      </c>
      <c r="C7549" s="191" t="s">
        <v>369</v>
      </c>
      <c r="D7549" t="s">
        <v>10045</v>
      </c>
      <c r="E7549" t="s">
        <v>10141</v>
      </c>
      <c r="F7549" s="189" t="s">
        <v>10141</v>
      </c>
      <c r="G7549" s="191" t="s">
        <v>400</v>
      </c>
      <c r="H7549" s="189" t="str">
        <f>IF(Proc[[#This Row],[type]]="LFF (MDG-F)",MID(Proc[[#This Row],[Obj]],13,10),"")</f>
        <v/>
      </c>
      <c r="I7549" s="191"/>
      <c r="J7549" s="189" t="b">
        <f>Proc[[#This Row],[Requested]]=Proc[[#This Row],[CurrentParent]]</f>
        <v>1</v>
      </c>
      <c r="K7549" s="189" t="str">
        <f>IF(Proc[[#This Row],[Author]]="Marcela Urrego",VLOOKUP(LEFT(Proc[[#This Row],[Requested]],1),Table3[#All],2,0),VLOOKUP(Proc[[#This Row],[Author]],Table4[],2,0))</f>
        <v>EL</v>
      </c>
      <c r="L7549" s="189" t="s">
        <v>9921</v>
      </c>
      <c r="M7549" s="178">
        <v>46073</v>
      </c>
      <c r="N7549" s="178"/>
      <c r="O7549" s="178"/>
      <c r="P7549" s="178" t="str">
        <f ca="1">IF(Proc[[#This Row],[DaysAgeing]]&gt;5,"yep","on track")</f>
        <v>yep</v>
      </c>
      <c r="Q7549" s="3">
        <f ca="1">IF(Proc[[#This Row],[DateClosed]]="",ABS(NETWORKDAYS(Proc[[#This Row],[DateOpened]],TODAY()))-1,ABS(NETWORKDAYS(Proc[[#This Row],[DateOpened]],Proc[[#This Row],[DateClosed]]))-1)</f>
        <v>9</v>
      </c>
      <c r="R7549" s="178" t="s">
        <v>5708</v>
      </c>
      <c r="S7549" s="189"/>
    </row>
    <row r="7550" spans="1:19" hidden="1">
      <c r="A7550" s="191" t="s">
        <v>10027</v>
      </c>
      <c r="B7550" s="189" t="str">
        <f>IFERROR(VLOOKUP(Proc[[#This Row],[App]],Table2[],3,0),"open")</f>
        <v>ok</v>
      </c>
      <c r="C7550" s="191" t="s">
        <v>369</v>
      </c>
      <c r="D7550" t="s">
        <v>10046</v>
      </c>
      <c r="E7550" t="s">
        <v>10141</v>
      </c>
      <c r="F7550" s="189" t="s">
        <v>10141</v>
      </c>
      <c r="G7550" s="191" t="s">
        <v>400</v>
      </c>
      <c r="H7550" s="189" t="str">
        <f>IF(Proc[[#This Row],[type]]="LFF (MDG-F)",MID(Proc[[#This Row],[Obj]],13,10),"")</f>
        <v/>
      </c>
      <c r="I7550" s="191"/>
      <c r="J7550" s="189" t="b">
        <f>Proc[[#This Row],[Requested]]=Proc[[#This Row],[CurrentParent]]</f>
        <v>1</v>
      </c>
      <c r="K7550" s="189" t="str">
        <f>IF(Proc[[#This Row],[Author]]="Marcela Urrego",VLOOKUP(LEFT(Proc[[#This Row],[Requested]],1),Table3[#All],2,0),VLOOKUP(Proc[[#This Row],[Author]],Table4[],2,0))</f>
        <v>EL</v>
      </c>
      <c r="L7550" s="189" t="s">
        <v>9921</v>
      </c>
      <c r="M7550" s="178">
        <v>46073</v>
      </c>
      <c r="N7550" s="178"/>
      <c r="O7550" s="178"/>
      <c r="P7550" s="178" t="str">
        <f ca="1">IF(Proc[[#This Row],[DaysAgeing]]&gt;5,"yep","on track")</f>
        <v>yep</v>
      </c>
      <c r="Q7550" s="3">
        <f ca="1">IF(Proc[[#This Row],[DateClosed]]="",ABS(NETWORKDAYS(Proc[[#This Row],[DateOpened]],TODAY()))-1,ABS(NETWORKDAYS(Proc[[#This Row],[DateOpened]],Proc[[#This Row],[DateClosed]]))-1)</f>
        <v>9</v>
      </c>
      <c r="R7550" s="178" t="s">
        <v>5708</v>
      </c>
      <c r="S7550" s="189"/>
    </row>
    <row r="7551" spans="1:19" hidden="1">
      <c r="A7551" s="191" t="s">
        <v>10027</v>
      </c>
      <c r="B7551" s="189" t="str">
        <f>IFERROR(VLOOKUP(Proc[[#This Row],[App]],Table2[],3,0),"open")</f>
        <v>ok</v>
      </c>
      <c r="C7551" s="191" t="s">
        <v>369</v>
      </c>
      <c r="D7551" t="s">
        <v>10047</v>
      </c>
      <c r="E7551" t="s">
        <v>10141</v>
      </c>
      <c r="F7551" s="189" t="s">
        <v>10141</v>
      </c>
      <c r="G7551" s="191" t="s">
        <v>400</v>
      </c>
      <c r="H7551" s="189" t="str">
        <f>IF(Proc[[#This Row],[type]]="LFF (MDG-F)",MID(Proc[[#This Row],[Obj]],13,10),"")</f>
        <v/>
      </c>
      <c r="I7551" s="191"/>
      <c r="J7551" s="189" t="b">
        <f>Proc[[#This Row],[Requested]]=Proc[[#This Row],[CurrentParent]]</f>
        <v>1</v>
      </c>
      <c r="K7551" s="189" t="str">
        <f>IF(Proc[[#This Row],[Author]]="Marcela Urrego",VLOOKUP(LEFT(Proc[[#This Row],[Requested]],1),Table3[#All],2,0),VLOOKUP(Proc[[#This Row],[Author]],Table4[],2,0))</f>
        <v>EL</v>
      </c>
      <c r="L7551" s="189" t="s">
        <v>9921</v>
      </c>
      <c r="M7551" s="178">
        <v>46073</v>
      </c>
      <c r="N7551" s="178"/>
      <c r="O7551" s="178"/>
      <c r="P7551" s="178" t="str">
        <f ca="1">IF(Proc[[#This Row],[DaysAgeing]]&gt;5,"yep","on track")</f>
        <v>yep</v>
      </c>
      <c r="Q7551" s="3">
        <f ca="1">IF(Proc[[#This Row],[DateClosed]]="",ABS(NETWORKDAYS(Proc[[#This Row],[DateOpened]],TODAY()))-1,ABS(NETWORKDAYS(Proc[[#This Row],[DateOpened]],Proc[[#This Row],[DateClosed]]))-1)</f>
        <v>9</v>
      </c>
      <c r="R7551" s="178" t="s">
        <v>5708</v>
      </c>
      <c r="S7551" s="189"/>
    </row>
    <row r="7552" spans="1:19" hidden="1">
      <c r="A7552" s="191" t="s">
        <v>10027</v>
      </c>
      <c r="B7552" s="189" t="str">
        <f>IFERROR(VLOOKUP(Proc[[#This Row],[App]],Table2[],3,0),"open")</f>
        <v>ok</v>
      </c>
      <c r="C7552" s="191" t="s">
        <v>369</v>
      </c>
      <c r="D7552" t="s">
        <v>10048</v>
      </c>
      <c r="E7552" t="s">
        <v>10141</v>
      </c>
      <c r="F7552" s="189" t="s">
        <v>10141</v>
      </c>
      <c r="G7552" s="191" t="s">
        <v>406</v>
      </c>
      <c r="H7552" s="189" t="str">
        <f>IF(Proc[[#This Row],[type]]="LFF (MDG-F)",MID(Proc[[#This Row],[Obj]],13,10),"")</f>
        <v>CN01Y0310A</v>
      </c>
      <c r="I7552" s="191"/>
      <c r="J7552" s="189" t="b">
        <f>Proc[[#This Row],[Requested]]=Proc[[#This Row],[CurrentParent]]</f>
        <v>1</v>
      </c>
      <c r="K7552" s="189" t="str">
        <f>IF(Proc[[#This Row],[Author]]="Marcela Urrego",VLOOKUP(LEFT(Proc[[#This Row],[Requested]],1),Table3[#All],2,0),VLOOKUP(Proc[[#This Row],[Author]],Table4[],2,0))</f>
        <v>EL</v>
      </c>
      <c r="L7552" s="189" t="s">
        <v>9921</v>
      </c>
      <c r="M7552" s="178">
        <v>46073</v>
      </c>
      <c r="N7552" s="178"/>
      <c r="O7552" s="178"/>
      <c r="P7552" s="178" t="str">
        <f ca="1">IF(Proc[[#This Row],[DaysAgeing]]&gt;5,"yep","on track")</f>
        <v>yep</v>
      </c>
      <c r="Q7552" s="3">
        <f ca="1">IF(Proc[[#This Row],[DateClosed]]="",ABS(NETWORKDAYS(Proc[[#This Row],[DateOpened]],TODAY()))-1,ABS(NETWORKDAYS(Proc[[#This Row],[DateOpened]],Proc[[#This Row],[DateClosed]]))-1)</f>
        <v>9</v>
      </c>
      <c r="R7552" s="178" t="s">
        <v>5708</v>
      </c>
      <c r="S7552" s="189"/>
    </row>
    <row r="7553" spans="1:19" hidden="1">
      <c r="A7553" s="191" t="s">
        <v>10027</v>
      </c>
      <c r="B7553" s="189" t="str">
        <f>IFERROR(VLOOKUP(Proc[[#This Row],[App]],Table2[],3,0),"open")</f>
        <v>ok</v>
      </c>
      <c r="C7553" s="191" t="s">
        <v>369</v>
      </c>
      <c r="D7553" t="s">
        <v>10049</v>
      </c>
      <c r="E7553" t="s">
        <v>10141</v>
      </c>
      <c r="F7553" s="189" t="s">
        <v>10141</v>
      </c>
      <c r="G7553" s="191" t="s">
        <v>406</v>
      </c>
      <c r="H7553" s="189" t="str">
        <f>IF(Proc[[#This Row],[type]]="LFF (MDG-F)",MID(Proc[[#This Row],[Obj]],13,10),"")</f>
        <v>CN02Y0310A</v>
      </c>
      <c r="I7553" s="191"/>
      <c r="J7553" s="189" t="b">
        <f>Proc[[#This Row],[Requested]]=Proc[[#This Row],[CurrentParent]]</f>
        <v>1</v>
      </c>
      <c r="K7553" s="189" t="str">
        <f>IF(Proc[[#This Row],[Author]]="Marcela Urrego",VLOOKUP(LEFT(Proc[[#This Row],[Requested]],1),Table3[#All],2,0),VLOOKUP(Proc[[#This Row],[Author]],Table4[],2,0))</f>
        <v>EL</v>
      </c>
      <c r="L7553" s="189" t="s">
        <v>9921</v>
      </c>
      <c r="M7553" s="178">
        <v>46073</v>
      </c>
      <c r="N7553" s="178"/>
      <c r="O7553" s="178"/>
      <c r="P7553" s="178" t="str">
        <f ca="1">IF(Proc[[#This Row],[DaysAgeing]]&gt;5,"yep","on track")</f>
        <v>yep</v>
      </c>
      <c r="Q7553" s="3">
        <f ca="1">IF(Proc[[#This Row],[DateClosed]]="",ABS(NETWORKDAYS(Proc[[#This Row],[DateOpened]],TODAY()))-1,ABS(NETWORKDAYS(Proc[[#This Row],[DateOpened]],Proc[[#This Row],[DateClosed]]))-1)</f>
        <v>9</v>
      </c>
      <c r="R7553" s="178" t="s">
        <v>5708</v>
      </c>
      <c r="S7553" s="189"/>
    </row>
    <row r="7554" spans="1:19" hidden="1">
      <c r="A7554" s="191" t="s">
        <v>10027</v>
      </c>
      <c r="B7554" s="189" t="str">
        <f>IFERROR(VLOOKUP(Proc[[#This Row],[App]],Table2[],3,0),"open")</f>
        <v>ok</v>
      </c>
      <c r="C7554" s="191" t="s">
        <v>369</v>
      </c>
      <c r="D7554" t="s">
        <v>10050</v>
      </c>
      <c r="E7554" t="s">
        <v>10141</v>
      </c>
      <c r="F7554" s="189" t="s">
        <v>10141</v>
      </c>
      <c r="G7554" s="191" t="s">
        <v>406</v>
      </c>
      <c r="H7554" s="189" t="str">
        <f>IF(Proc[[#This Row],[type]]="LFF (MDG-F)",MID(Proc[[#This Row],[Obj]],13,10),"")</f>
        <v>DE04Y0310A</v>
      </c>
      <c r="I7554" s="191"/>
      <c r="J7554" s="189" t="b">
        <f>Proc[[#This Row],[Requested]]=Proc[[#This Row],[CurrentParent]]</f>
        <v>1</v>
      </c>
      <c r="K7554" s="189" t="str">
        <f>IF(Proc[[#This Row],[Author]]="Marcela Urrego",VLOOKUP(LEFT(Proc[[#This Row],[Requested]],1),Table3[#All],2,0),VLOOKUP(Proc[[#This Row],[Author]],Table4[],2,0))</f>
        <v>EL</v>
      </c>
      <c r="L7554" s="189" t="s">
        <v>9921</v>
      </c>
      <c r="M7554" s="178">
        <v>46073</v>
      </c>
      <c r="N7554" s="178"/>
      <c r="O7554" s="178"/>
      <c r="P7554" s="178" t="str">
        <f ca="1">IF(Proc[[#This Row],[DaysAgeing]]&gt;5,"yep","on track")</f>
        <v>yep</v>
      </c>
      <c r="Q7554" s="3">
        <f ca="1">IF(Proc[[#This Row],[DateClosed]]="",ABS(NETWORKDAYS(Proc[[#This Row],[DateOpened]],TODAY()))-1,ABS(NETWORKDAYS(Proc[[#This Row],[DateOpened]],Proc[[#This Row],[DateClosed]]))-1)</f>
        <v>9</v>
      </c>
      <c r="R7554" s="178" t="s">
        <v>5708</v>
      </c>
      <c r="S7554" s="189"/>
    </row>
    <row r="7555" spans="1:19" hidden="1">
      <c r="A7555" s="191" t="s">
        <v>10027</v>
      </c>
      <c r="B7555" s="189" t="str">
        <f>IFERROR(VLOOKUP(Proc[[#This Row],[App]],Table2[],3,0),"open")</f>
        <v>ok</v>
      </c>
      <c r="C7555" s="191" t="s">
        <v>369</v>
      </c>
      <c r="D7555" t="s">
        <v>10051</v>
      </c>
      <c r="E7555" t="s">
        <v>10141</v>
      </c>
      <c r="F7555" s="189" t="s">
        <v>10141</v>
      </c>
      <c r="G7555" s="191" t="s">
        <v>406</v>
      </c>
      <c r="H7555" s="189" t="str">
        <f>IF(Proc[[#This Row],[type]]="LFF (MDG-F)",MID(Proc[[#This Row],[Obj]],13,10),"")</f>
        <v>JP02Y0310A</v>
      </c>
      <c r="I7555" s="191"/>
      <c r="J7555" s="189" t="b">
        <f>Proc[[#This Row],[Requested]]=Proc[[#This Row],[CurrentParent]]</f>
        <v>1</v>
      </c>
      <c r="K7555" s="189" t="str">
        <f>IF(Proc[[#This Row],[Author]]="Marcela Urrego",VLOOKUP(LEFT(Proc[[#This Row],[Requested]],1),Table3[#All],2,0),VLOOKUP(Proc[[#This Row],[Author]],Table4[],2,0))</f>
        <v>EL</v>
      </c>
      <c r="L7555" s="189" t="s">
        <v>9921</v>
      </c>
      <c r="M7555" s="178">
        <v>46073</v>
      </c>
      <c r="N7555" s="178"/>
      <c r="O7555" s="178"/>
      <c r="P7555" s="178" t="str">
        <f ca="1">IF(Proc[[#This Row],[DaysAgeing]]&gt;5,"yep","on track")</f>
        <v>yep</v>
      </c>
      <c r="Q7555" s="3">
        <f ca="1">IF(Proc[[#This Row],[DateClosed]]="",ABS(NETWORKDAYS(Proc[[#This Row],[DateOpened]],TODAY()))-1,ABS(NETWORKDAYS(Proc[[#This Row],[DateOpened]],Proc[[#This Row],[DateClosed]]))-1)</f>
        <v>9</v>
      </c>
      <c r="R7555" s="178" t="s">
        <v>5708</v>
      </c>
      <c r="S7555" s="189"/>
    </row>
    <row r="7556" spans="1:19" hidden="1">
      <c r="A7556" s="191" t="s">
        <v>10027</v>
      </c>
      <c r="B7556" s="189" t="str">
        <f>IFERROR(VLOOKUP(Proc[[#This Row],[App]],Table2[],3,0),"open")</f>
        <v>ok</v>
      </c>
      <c r="C7556" s="191" t="s">
        <v>369</v>
      </c>
      <c r="D7556" t="s">
        <v>10052</v>
      </c>
      <c r="E7556" t="s">
        <v>10141</v>
      </c>
      <c r="F7556" s="189" t="s">
        <v>10141</v>
      </c>
      <c r="G7556" s="191" t="s">
        <v>406</v>
      </c>
      <c r="H7556" s="189" t="str">
        <f>IF(Proc[[#This Row],[type]]="LFF (MDG-F)",MID(Proc[[#This Row],[Obj]],13,10),"")</f>
        <v>TW02Y0310A</v>
      </c>
      <c r="I7556" s="191"/>
      <c r="J7556" s="189" t="b">
        <f>Proc[[#This Row],[Requested]]=Proc[[#This Row],[CurrentParent]]</f>
        <v>1</v>
      </c>
      <c r="K7556" s="189" t="str">
        <f>IF(Proc[[#This Row],[Author]]="Marcela Urrego",VLOOKUP(LEFT(Proc[[#This Row],[Requested]],1),Table3[#All],2,0),VLOOKUP(Proc[[#This Row],[Author]],Table4[],2,0))</f>
        <v>EL</v>
      </c>
      <c r="L7556" s="189" t="s">
        <v>9921</v>
      </c>
      <c r="M7556" s="178">
        <v>46073</v>
      </c>
      <c r="N7556" s="178"/>
      <c r="O7556" s="178"/>
      <c r="P7556" s="178" t="str">
        <f ca="1">IF(Proc[[#This Row],[DaysAgeing]]&gt;5,"yep","on track")</f>
        <v>yep</v>
      </c>
      <c r="Q7556" s="3">
        <f ca="1">IF(Proc[[#This Row],[DateClosed]]="",ABS(NETWORKDAYS(Proc[[#This Row],[DateOpened]],TODAY()))-1,ABS(NETWORKDAYS(Proc[[#This Row],[DateOpened]],Proc[[#This Row],[DateClosed]]))-1)</f>
        <v>9</v>
      </c>
      <c r="R7556" s="178" t="s">
        <v>5708</v>
      </c>
      <c r="S7556" s="189"/>
    </row>
    <row r="7557" spans="1:19" hidden="1">
      <c r="A7557" s="191" t="s">
        <v>10027</v>
      </c>
      <c r="B7557" s="189" t="str">
        <f>IFERROR(VLOOKUP(Proc[[#This Row],[App]],Table2[],3,0),"open")</f>
        <v>ok</v>
      </c>
      <c r="C7557" s="191" t="s">
        <v>369</v>
      </c>
      <c r="D7557" t="s">
        <v>10053</v>
      </c>
      <c r="E7557" t="s">
        <v>10141</v>
      </c>
      <c r="F7557" s="189" t="s">
        <v>10141</v>
      </c>
      <c r="G7557" s="191" t="s">
        <v>406</v>
      </c>
      <c r="H7557" s="189" t="str">
        <f>IF(Proc[[#This Row],[type]]="LFF (MDG-F)",MID(Proc[[#This Row],[Obj]],13,10),"")</f>
        <v>US01Y0310A</v>
      </c>
      <c r="I7557" s="191"/>
      <c r="J7557" s="189" t="b">
        <f>Proc[[#This Row],[Requested]]=Proc[[#This Row],[CurrentParent]]</f>
        <v>1</v>
      </c>
      <c r="K7557" s="189" t="str">
        <f>IF(Proc[[#This Row],[Author]]="Marcela Urrego",VLOOKUP(LEFT(Proc[[#This Row],[Requested]],1),Table3[#All],2,0),VLOOKUP(Proc[[#This Row],[Author]],Table4[],2,0))</f>
        <v>EL</v>
      </c>
      <c r="L7557" s="189" t="s">
        <v>9921</v>
      </c>
      <c r="M7557" s="178">
        <v>46073</v>
      </c>
      <c r="N7557" s="178"/>
      <c r="O7557" s="178"/>
      <c r="P7557" s="178" t="str">
        <f ca="1">IF(Proc[[#This Row],[DaysAgeing]]&gt;5,"yep","on track")</f>
        <v>yep</v>
      </c>
      <c r="Q7557" s="3">
        <f ca="1">IF(Proc[[#This Row],[DateClosed]]="",ABS(NETWORKDAYS(Proc[[#This Row],[DateOpened]],TODAY()))-1,ABS(NETWORKDAYS(Proc[[#This Row],[DateOpened]],Proc[[#This Row],[DateClosed]]))-1)</f>
        <v>9</v>
      </c>
      <c r="R7557" s="178" t="s">
        <v>5708</v>
      </c>
      <c r="S7557" s="189"/>
    </row>
    <row r="7558" spans="1:19" hidden="1">
      <c r="A7558" s="191" t="s">
        <v>10027</v>
      </c>
      <c r="B7558" s="189" t="str">
        <f>IFERROR(VLOOKUP(Proc[[#This Row],[App]],Table2[],3,0),"open")</f>
        <v>ok</v>
      </c>
      <c r="C7558" s="191" t="s">
        <v>369</v>
      </c>
      <c r="D7558" t="s">
        <v>10054</v>
      </c>
      <c r="E7558" t="s">
        <v>10141</v>
      </c>
      <c r="F7558" s="189" t="s">
        <v>10141</v>
      </c>
      <c r="G7558" s="191" t="s">
        <v>406</v>
      </c>
      <c r="H7558" s="189" t="str">
        <f>IF(Proc[[#This Row],[type]]="LFF (MDG-F)",MID(Proc[[#This Row],[Obj]],13,10),"")</f>
        <v>CN09Y0310A</v>
      </c>
      <c r="I7558" s="191"/>
      <c r="J7558" s="189" t="b">
        <f>Proc[[#This Row],[Requested]]=Proc[[#This Row],[CurrentParent]]</f>
        <v>1</v>
      </c>
      <c r="K7558" s="189" t="str">
        <f>IF(Proc[[#This Row],[Author]]="Marcela Urrego",VLOOKUP(LEFT(Proc[[#This Row],[Requested]],1),Table3[#All],2,0),VLOOKUP(Proc[[#This Row],[Author]],Table4[],2,0))</f>
        <v>EL</v>
      </c>
      <c r="L7558" s="189" t="s">
        <v>9921</v>
      </c>
      <c r="M7558" s="178">
        <v>46073</v>
      </c>
      <c r="N7558" s="178"/>
      <c r="O7558" s="178"/>
      <c r="P7558" s="178" t="str">
        <f ca="1">IF(Proc[[#This Row],[DaysAgeing]]&gt;5,"yep","on track")</f>
        <v>yep</v>
      </c>
      <c r="Q7558" s="3">
        <f ca="1">IF(Proc[[#This Row],[DateClosed]]="",ABS(NETWORKDAYS(Proc[[#This Row],[DateOpened]],TODAY()))-1,ABS(NETWORKDAYS(Proc[[#This Row],[DateOpened]],Proc[[#This Row],[DateClosed]]))-1)</f>
        <v>9</v>
      </c>
      <c r="R7558" s="178" t="s">
        <v>5708</v>
      </c>
      <c r="S7558" s="189"/>
    </row>
    <row r="7559" spans="1:19" hidden="1">
      <c r="A7559" s="191" t="s">
        <v>10027</v>
      </c>
      <c r="B7559" s="189" t="str">
        <f>IFERROR(VLOOKUP(Proc[[#This Row],[App]],Table2[],3,0),"open")</f>
        <v>ok</v>
      </c>
      <c r="C7559" s="191" t="s">
        <v>369</v>
      </c>
      <c r="D7559" t="s">
        <v>10055</v>
      </c>
      <c r="E7559" t="s">
        <v>10141</v>
      </c>
      <c r="F7559" s="189" t="s">
        <v>10141</v>
      </c>
      <c r="G7559" s="191" t="s">
        <v>406</v>
      </c>
      <c r="H7559" s="189" t="str">
        <f>IF(Proc[[#This Row],[type]]="LFF (MDG-F)",MID(Proc[[#This Row],[Obj]],13,10),"")</f>
        <v>CN10Y0310A</v>
      </c>
      <c r="I7559" s="191"/>
      <c r="J7559" s="189" t="b">
        <f>Proc[[#This Row],[Requested]]=Proc[[#This Row],[CurrentParent]]</f>
        <v>1</v>
      </c>
      <c r="K7559" s="189" t="str">
        <f>IF(Proc[[#This Row],[Author]]="Marcela Urrego",VLOOKUP(LEFT(Proc[[#This Row],[Requested]],1),Table3[#All],2,0),VLOOKUP(Proc[[#This Row],[Author]],Table4[],2,0))</f>
        <v>EL</v>
      </c>
      <c r="L7559" s="189" t="s">
        <v>9921</v>
      </c>
      <c r="M7559" s="178">
        <v>46073</v>
      </c>
      <c r="N7559" s="178"/>
      <c r="O7559" s="178"/>
      <c r="P7559" s="178" t="str">
        <f ca="1">IF(Proc[[#This Row],[DaysAgeing]]&gt;5,"yep","on track")</f>
        <v>yep</v>
      </c>
      <c r="Q7559" s="3">
        <f ca="1">IF(Proc[[#This Row],[DateClosed]]="",ABS(NETWORKDAYS(Proc[[#This Row],[DateOpened]],TODAY()))-1,ABS(NETWORKDAYS(Proc[[#This Row],[DateOpened]],Proc[[#This Row],[DateClosed]]))-1)</f>
        <v>9</v>
      </c>
      <c r="R7559" s="178" t="s">
        <v>5708</v>
      </c>
      <c r="S7559" s="189"/>
    </row>
    <row r="7560" spans="1:19" hidden="1">
      <c r="A7560" s="191" t="s">
        <v>10027</v>
      </c>
      <c r="B7560" s="189" t="str">
        <f>IFERROR(VLOOKUP(Proc[[#This Row],[App]],Table2[],3,0),"open")</f>
        <v>ok</v>
      </c>
      <c r="C7560" s="191" t="s">
        <v>369</v>
      </c>
      <c r="D7560" t="s">
        <v>10056</v>
      </c>
      <c r="E7560" t="s">
        <v>10141</v>
      </c>
      <c r="F7560" s="189" t="s">
        <v>10141</v>
      </c>
      <c r="G7560" s="191" t="s">
        <v>406</v>
      </c>
      <c r="H7560" s="189" t="str">
        <f>IF(Proc[[#This Row],[type]]="LFF (MDG-F)",MID(Proc[[#This Row],[Obj]],13,10),"")</f>
        <v>KR07Y0310A</v>
      </c>
      <c r="I7560" s="191"/>
      <c r="J7560" s="189" t="b">
        <f>Proc[[#This Row],[Requested]]=Proc[[#This Row],[CurrentParent]]</f>
        <v>1</v>
      </c>
      <c r="K7560" s="189" t="str">
        <f>IF(Proc[[#This Row],[Author]]="Marcela Urrego",VLOOKUP(LEFT(Proc[[#This Row],[Requested]],1),Table3[#All],2,0),VLOOKUP(Proc[[#This Row],[Author]],Table4[],2,0))</f>
        <v>EL</v>
      </c>
      <c r="L7560" s="189" t="s">
        <v>9921</v>
      </c>
      <c r="M7560" s="178">
        <v>46073</v>
      </c>
      <c r="N7560" s="178"/>
      <c r="O7560" s="178"/>
      <c r="P7560" s="178" t="str">
        <f ca="1">IF(Proc[[#This Row],[DaysAgeing]]&gt;5,"yep","on track")</f>
        <v>yep</v>
      </c>
      <c r="Q7560" s="3">
        <f ca="1">IF(Proc[[#This Row],[DateClosed]]="",ABS(NETWORKDAYS(Proc[[#This Row],[DateOpened]],TODAY()))-1,ABS(NETWORKDAYS(Proc[[#This Row],[DateOpened]],Proc[[#This Row],[DateClosed]]))-1)</f>
        <v>9</v>
      </c>
      <c r="R7560" s="178" t="s">
        <v>5708</v>
      </c>
      <c r="S7560" s="189"/>
    </row>
    <row r="7561" spans="1:19" hidden="1">
      <c r="A7561" s="191" t="s">
        <v>10027</v>
      </c>
      <c r="B7561" s="189" t="str">
        <f>IFERROR(VLOOKUP(Proc[[#This Row],[App]],Table2[],3,0),"open")</f>
        <v>ok</v>
      </c>
      <c r="C7561" s="191" t="s">
        <v>369</v>
      </c>
      <c r="D7561" t="s">
        <v>10057</v>
      </c>
      <c r="E7561" t="s">
        <v>10141</v>
      </c>
      <c r="F7561" s="189" t="s">
        <v>10141</v>
      </c>
      <c r="G7561" s="191" t="s">
        <v>406</v>
      </c>
      <c r="H7561" s="189" t="str">
        <f>IF(Proc[[#This Row],[type]]="LFF (MDG-F)",MID(Proc[[#This Row],[Obj]],13,10),"")</f>
        <v>KR08Y0310A</v>
      </c>
      <c r="I7561" s="191"/>
      <c r="J7561" s="189" t="b">
        <f>Proc[[#This Row],[Requested]]=Proc[[#This Row],[CurrentParent]]</f>
        <v>1</v>
      </c>
      <c r="K7561" s="189" t="str">
        <f>IF(Proc[[#This Row],[Author]]="Marcela Urrego",VLOOKUP(LEFT(Proc[[#This Row],[Requested]],1),Table3[#All],2,0),VLOOKUP(Proc[[#This Row],[Author]],Table4[],2,0))</f>
        <v>EL</v>
      </c>
      <c r="L7561" s="189" t="s">
        <v>9921</v>
      </c>
      <c r="M7561" s="178">
        <v>46073</v>
      </c>
      <c r="N7561" s="178"/>
      <c r="O7561" s="178"/>
      <c r="P7561" s="178" t="str">
        <f ca="1">IF(Proc[[#This Row],[DaysAgeing]]&gt;5,"yep","on track")</f>
        <v>yep</v>
      </c>
      <c r="Q7561" s="3">
        <f ca="1">IF(Proc[[#This Row],[DateClosed]]="",ABS(NETWORKDAYS(Proc[[#This Row],[DateOpened]],TODAY()))-1,ABS(NETWORKDAYS(Proc[[#This Row],[DateOpened]],Proc[[#This Row],[DateClosed]]))-1)</f>
        <v>9</v>
      </c>
      <c r="R7561" s="178" t="s">
        <v>5708</v>
      </c>
      <c r="S7561" s="189"/>
    </row>
    <row r="7562" spans="1:19" hidden="1">
      <c r="A7562" s="191" t="s">
        <v>10027</v>
      </c>
      <c r="B7562" s="189" t="str">
        <f>IFERROR(VLOOKUP(Proc[[#This Row],[App]],Table2[],3,0),"open")</f>
        <v>ok</v>
      </c>
      <c r="C7562" s="191" t="s">
        <v>369</v>
      </c>
      <c r="D7562" t="s">
        <v>10058</v>
      </c>
      <c r="E7562" t="s">
        <v>10141</v>
      </c>
      <c r="F7562" s="189" t="s">
        <v>10141</v>
      </c>
      <c r="G7562" s="191" t="s">
        <v>406</v>
      </c>
      <c r="H7562" s="189" t="str">
        <f>IF(Proc[[#This Row],[type]]="LFF (MDG-F)",MID(Proc[[#This Row],[Obj]],13,10),"")</f>
        <v>TW10Y0310A</v>
      </c>
      <c r="I7562" s="191"/>
      <c r="J7562" s="189" t="b">
        <f>Proc[[#This Row],[Requested]]=Proc[[#This Row],[CurrentParent]]</f>
        <v>1</v>
      </c>
      <c r="K7562" s="189" t="str">
        <f>IF(Proc[[#This Row],[Author]]="Marcela Urrego",VLOOKUP(LEFT(Proc[[#This Row],[Requested]],1),Table3[#All],2,0),VLOOKUP(Proc[[#This Row],[Author]],Table4[],2,0))</f>
        <v>EL</v>
      </c>
      <c r="L7562" s="189" t="s">
        <v>9921</v>
      </c>
      <c r="M7562" s="178">
        <v>46073</v>
      </c>
      <c r="N7562" s="178"/>
      <c r="O7562" s="178"/>
      <c r="P7562" s="178" t="str">
        <f ca="1">IF(Proc[[#This Row],[DaysAgeing]]&gt;5,"yep","on track")</f>
        <v>yep</v>
      </c>
      <c r="Q7562" s="3">
        <f ca="1">IF(Proc[[#This Row],[DateClosed]]="",ABS(NETWORKDAYS(Proc[[#This Row],[DateOpened]],TODAY()))-1,ABS(NETWORKDAYS(Proc[[#This Row],[DateOpened]],Proc[[#This Row],[DateClosed]]))-1)</f>
        <v>9</v>
      </c>
      <c r="R7562" s="178" t="s">
        <v>5708</v>
      </c>
      <c r="S7562" s="189"/>
    </row>
    <row r="7563" spans="1:19" hidden="1">
      <c r="A7563" s="191" t="s">
        <v>10027</v>
      </c>
      <c r="B7563" s="189" t="str">
        <f>IFERROR(VLOOKUP(Proc[[#This Row],[App]],Table2[],3,0),"open")</f>
        <v>ok</v>
      </c>
      <c r="C7563" s="191" t="s">
        <v>369</v>
      </c>
      <c r="D7563" t="s">
        <v>10059</v>
      </c>
      <c r="E7563" t="s">
        <v>10141</v>
      </c>
      <c r="F7563" s="189" t="s">
        <v>10141</v>
      </c>
      <c r="G7563" s="191" t="s">
        <v>406</v>
      </c>
      <c r="H7563" s="189" t="str">
        <f>IF(Proc[[#This Row],[type]]="LFF (MDG-F)",MID(Proc[[#This Row],[Obj]],13,10),"")</f>
        <v>TW91Y0310A</v>
      </c>
      <c r="I7563" s="191"/>
      <c r="J7563" s="189" t="b">
        <f>Proc[[#This Row],[Requested]]=Proc[[#This Row],[CurrentParent]]</f>
        <v>1</v>
      </c>
      <c r="K7563" s="189" t="str">
        <f>IF(Proc[[#This Row],[Author]]="Marcela Urrego",VLOOKUP(LEFT(Proc[[#This Row],[Requested]],1),Table3[#All],2,0),VLOOKUP(Proc[[#This Row],[Author]],Table4[],2,0))</f>
        <v>EL</v>
      </c>
      <c r="L7563" s="189" t="s">
        <v>9921</v>
      </c>
      <c r="M7563" s="178">
        <v>46073</v>
      </c>
      <c r="N7563" s="178"/>
      <c r="O7563" s="178"/>
      <c r="P7563" s="178" t="str">
        <f ca="1">IF(Proc[[#This Row],[DaysAgeing]]&gt;5,"yep","on track")</f>
        <v>yep</v>
      </c>
      <c r="Q7563" s="3">
        <f ca="1">IF(Proc[[#This Row],[DateClosed]]="",ABS(NETWORKDAYS(Proc[[#This Row],[DateOpened]],TODAY()))-1,ABS(NETWORKDAYS(Proc[[#This Row],[DateOpened]],Proc[[#This Row],[DateClosed]]))-1)</f>
        <v>9</v>
      </c>
      <c r="R7563" s="178" t="s">
        <v>5708</v>
      </c>
      <c r="S7563" s="189"/>
    </row>
    <row r="7564" spans="1:19" hidden="1">
      <c r="A7564" s="191" t="s">
        <v>10027</v>
      </c>
      <c r="B7564" s="189" t="str">
        <f>IFERROR(VLOOKUP(Proc[[#This Row],[App]],Table2[],3,0),"open")</f>
        <v>ok</v>
      </c>
      <c r="C7564" s="191" t="s">
        <v>369</v>
      </c>
      <c r="D7564" t="s">
        <v>10060</v>
      </c>
      <c r="E7564" t="s">
        <v>10141</v>
      </c>
      <c r="F7564" s="189" t="s">
        <v>10141</v>
      </c>
      <c r="G7564" s="191" t="s">
        <v>406</v>
      </c>
      <c r="H7564" s="189" t="str">
        <f>IF(Proc[[#This Row],[type]]="LFF (MDG-F)",MID(Proc[[#This Row],[Obj]],13,10),"")</f>
        <v>US10Y0310A</v>
      </c>
      <c r="I7564" s="191"/>
      <c r="J7564" s="189" t="b">
        <f>Proc[[#This Row],[Requested]]=Proc[[#This Row],[CurrentParent]]</f>
        <v>1</v>
      </c>
      <c r="K7564" s="189" t="str">
        <f>IF(Proc[[#This Row],[Author]]="Marcela Urrego",VLOOKUP(LEFT(Proc[[#This Row],[Requested]],1),Table3[#All],2,0),VLOOKUP(Proc[[#This Row],[Author]],Table4[],2,0))</f>
        <v>EL</v>
      </c>
      <c r="L7564" s="189" t="s">
        <v>9921</v>
      </c>
      <c r="M7564" s="178">
        <v>46073</v>
      </c>
      <c r="N7564" s="178"/>
      <c r="O7564" s="178"/>
      <c r="P7564" s="178" t="str">
        <f ca="1">IF(Proc[[#This Row],[DaysAgeing]]&gt;5,"yep","on track")</f>
        <v>yep</v>
      </c>
      <c r="Q7564" s="3">
        <f ca="1">IF(Proc[[#This Row],[DateClosed]]="",ABS(NETWORKDAYS(Proc[[#This Row],[DateOpened]],TODAY()))-1,ABS(NETWORKDAYS(Proc[[#This Row],[DateOpened]],Proc[[#This Row],[DateClosed]]))-1)</f>
        <v>9</v>
      </c>
      <c r="R7564" s="178" t="s">
        <v>5708</v>
      </c>
      <c r="S7564" s="189"/>
    </row>
    <row r="7565" spans="1:19" hidden="1">
      <c r="A7565" s="191" t="s">
        <v>10027</v>
      </c>
      <c r="B7565" s="189" t="str">
        <f>IFERROR(VLOOKUP(Proc[[#This Row],[App]],Table2[],3,0),"open")</f>
        <v>ok</v>
      </c>
      <c r="C7565" s="191" t="s">
        <v>369</v>
      </c>
      <c r="D7565" t="s">
        <v>10061</v>
      </c>
      <c r="E7565" t="s">
        <v>10141</v>
      </c>
      <c r="F7565" s="189" t="s">
        <v>10141</v>
      </c>
      <c r="G7565" s="191" t="s">
        <v>400</v>
      </c>
      <c r="H7565" s="189" t="str">
        <f>IF(Proc[[#This Row],[type]]="LFF (MDG-F)",MID(Proc[[#This Row],[Obj]],13,10),"")</f>
        <v/>
      </c>
      <c r="I7565" s="191"/>
      <c r="J7565" s="189" t="b">
        <f>Proc[[#This Row],[Requested]]=Proc[[#This Row],[CurrentParent]]</f>
        <v>1</v>
      </c>
      <c r="K7565" s="189" t="str">
        <f>IF(Proc[[#This Row],[Author]]="Marcela Urrego",VLOOKUP(LEFT(Proc[[#This Row],[Requested]],1),Table3[#All],2,0),VLOOKUP(Proc[[#This Row],[Author]],Table4[],2,0))</f>
        <v>EL</v>
      </c>
      <c r="L7565" s="189" t="s">
        <v>9921</v>
      </c>
      <c r="M7565" s="178">
        <v>46073</v>
      </c>
      <c r="N7565" s="178"/>
      <c r="O7565" s="178"/>
      <c r="P7565" s="178" t="str">
        <f ca="1">IF(Proc[[#This Row],[DaysAgeing]]&gt;5,"yep","on track")</f>
        <v>yep</v>
      </c>
      <c r="Q7565" s="3">
        <f ca="1">IF(Proc[[#This Row],[DateClosed]]="",ABS(NETWORKDAYS(Proc[[#This Row],[DateOpened]],TODAY()))-1,ABS(NETWORKDAYS(Proc[[#This Row],[DateOpened]],Proc[[#This Row],[DateClosed]]))-1)</f>
        <v>9</v>
      </c>
      <c r="R7565" s="178" t="s">
        <v>5708</v>
      </c>
      <c r="S7565" s="189"/>
    </row>
    <row r="7566" spans="1:19" hidden="1">
      <c r="A7566" s="191" t="s">
        <v>10027</v>
      </c>
      <c r="B7566" s="189" t="str">
        <f>IFERROR(VLOOKUP(Proc[[#This Row],[App]],Table2[],3,0),"open")</f>
        <v>ok</v>
      </c>
      <c r="C7566" s="191" t="s">
        <v>369</v>
      </c>
      <c r="D7566" t="s">
        <v>10062</v>
      </c>
      <c r="E7566" t="s">
        <v>10141</v>
      </c>
      <c r="F7566" s="189" t="s">
        <v>10141</v>
      </c>
      <c r="G7566" s="191" t="s">
        <v>406</v>
      </c>
      <c r="H7566" s="189" t="str">
        <f>IF(Proc[[#This Row],[type]]="LFF (MDG-F)",MID(Proc[[#This Row],[Obj]],13,10),"")</f>
        <v>DE10Y0310A</v>
      </c>
      <c r="I7566" s="191"/>
      <c r="J7566" s="189" t="b">
        <f>Proc[[#This Row],[Requested]]=Proc[[#This Row],[CurrentParent]]</f>
        <v>1</v>
      </c>
      <c r="K7566" s="189" t="str">
        <f>IF(Proc[[#This Row],[Author]]="Marcela Urrego",VLOOKUP(LEFT(Proc[[#This Row],[Requested]],1),Table3[#All],2,0),VLOOKUP(Proc[[#This Row],[Author]],Table4[],2,0))</f>
        <v>EL</v>
      </c>
      <c r="L7566" s="189" t="s">
        <v>9921</v>
      </c>
      <c r="M7566" s="178">
        <v>46073</v>
      </c>
      <c r="N7566" s="178"/>
      <c r="O7566" s="178"/>
      <c r="P7566" s="178" t="str">
        <f ca="1">IF(Proc[[#This Row],[DaysAgeing]]&gt;5,"yep","on track")</f>
        <v>yep</v>
      </c>
      <c r="Q7566" s="3">
        <f ca="1">IF(Proc[[#This Row],[DateClosed]]="",ABS(NETWORKDAYS(Proc[[#This Row],[DateOpened]],TODAY()))-1,ABS(NETWORKDAYS(Proc[[#This Row],[DateOpened]],Proc[[#This Row],[DateClosed]]))-1)</f>
        <v>9</v>
      </c>
      <c r="R7566" s="178" t="s">
        <v>5708</v>
      </c>
      <c r="S7566" s="189"/>
    </row>
    <row r="7567" spans="1:19" hidden="1">
      <c r="A7567" s="191" t="s">
        <v>10027</v>
      </c>
      <c r="B7567" s="189" t="str">
        <f>IFERROR(VLOOKUP(Proc[[#This Row],[App]],Table2[],3,0),"open")</f>
        <v>ok</v>
      </c>
      <c r="C7567" s="191" t="s">
        <v>369</v>
      </c>
      <c r="D7567" t="s">
        <v>10063</v>
      </c>
      <c r="E7567" t="s">
        <v>10142</v>
      </c>
      <c r="F7567" s="189" t="s">
        <v>10142</v>
      </c>
      <c r="G7567" s="191" t="s">
        <v>406</v>
      </c>
      <c r="H7567" s="189" t="str">
        <f>IF(Proc[[#This Row],[type]]="LFF (MDG-F)",MID(Proc[[#This Row],[Obj]],13,10),"")</f>
        <v>DE04TLD002</v>
      </c>
      <c r="I7567" s="191"/>
      <c r="J7567" s="189" t="b">
        <f>Proc[[#This Row],[Requested]]=Proc[[#This Row],[CurrentParent]]</f>
        <v>1</v>
      </c>
      <c r="K7567" s="189" t="str">
        <f>IF(Proc[[#This Row],[Author]]="Marcela Urrego",VLOOKUP(LEFT(Proc[[#This Row],[Requested]],1),Table3[#All],2,0),VLOOKUP(Proc[[#This Row],[Author]],Table4[],2,0))</f>
        <v>EL</v>
      </c>
      <c r="L7567" s="189" t="s">
        <v>9921</v>
      </c>
      <c r="M7567" s="178">
        <v>46073</v>
      </c>
      <c r="N7567" s="178"/>
      <c r="O7567" s="178"/>
      <c r="P7567" s="178" t="str">
        <f ca="1">IF(Proc[[#This Row],[DaysAgeing]]&gt;5,"yep","on track")</f>
        <v>yep</v>
      </c>
      <c r="Q7567" s="3">
        <f ca="1">IF(Proc[[#This Row],[DateClosed]]="",ABS(NETWORKDAYS(Proc[[#This Row],[DateOpened]],TODAY()))-1,ABS(NETWORKDAYS(Proc[[#This Row],[DateOpened]],Proc[[#This Row],[DateClosed]]))-1)</f>
        <v>9</v>
      </c>
      <c r="R7567" s="178" t="s">
        <v>5708</v>
      </c>
      <c r="S7567" s="189"/>
    </row>
    <row r="7568" spans="1:19" hidden="1">
      <c r="A7568" s="191" t="s">
        <v>10027</v>
      </c>
      <c r="B7568" s="189" t="str">
        <f>IFERROR(VLOOKUP(Proc[[#This Row],[App]],Table2[],3,0),"open")</f>
        <v>ok</v>
      </c>
      <c r="C7568" s="191" t="s">
        <v>369</v>
      </c>
      <c r="D7568" t="s">
        <v>10064</v>
      </c>
      <c r="E7568" t="s">
        <v>10142</v>
      </c>
      <c r="F7568" s="189" t="s">
        <v>10142</v>
      </c>
      <c r="G7568" s="191" t="s">
        <v>406</v>
      </c>
      <c r="H7568" s="189" t="str">
        <f>IF(Proc[[#This Row],[type]]="LFF (MDG-F)",MID(Proc[[#This Row],[Obj]],13,10),"")</f>
        <v>DE10PLD002</v>
      </c>
      <c r="I7568" s="191"/>
      <c r="J7568" s="189" t="b">
        <f>Proc[[#This Row],[Requested]]=Proc[[#This Row],[CurrentParent]]</f>
        <v>1</v>
      </c>
      <c r="K7568" s="189" t="str">
        <f>IF(Proc[[#This Row],[Author]]="Marcela Urrego",VLOOKUP(LEFT(Proc[[#This Row],[Requested]],1),Table3[#All],2,0),VLOOKUP(Proc[[#This Row],[Author]],Table4[],2,0))</f>
        <v>EL</v>
      </c>
      <c r="L7568" s="189" t="s">
        <v>9921</v>
      </c>
      <c r="M7568" s="178">
        <v>46073</v>
      </c>
      <c r="N7568" s="178"/>
      <c r="O7568" s="178"/>
      <c r="P7568" s="178" t="str">
        <f ca="1">IF(Proc[[#This Row],[DaysAgeing]]&gt;5,"yep","on track")</f>
        <v>yep</v>
      </c>
      <c r="Q7568" s="3">
        <f ca="1">IF(Proc[[#This Row],[DateClosed]]="",ABS(NETWORKDAYS(Proc[[#This Row],[DateOpened]],TODAY()))-1,ABS(NETWORKDAYS(Proc[[#This Row],[DateOpened]],Proc[[#This Row],[DateClosed]]))-1)</f>
        <v>9</v>
      </c>
      <c r="R7568" s="178" t="s">
        <v>5708</v>
      </c>
      <c r="S7568" s="189"/>
    </row>
    <row r="7569" spans="1:19" hidden="1">
      <c r="A7569" s="191" t="s">
        <v>10027</v>
      </c>
      <c r="B7569" s="189" t="str">
        <f>IFERROR(VLOOKUP(Proc[[#This Row],[App]],Table2[],3,0),"open")</f>
        <v>ok</v>
      </c>
      <c r="C7569" s="191" t="s">
        <v>369</v>
      </c>
      <c r="D7569" t="s">
        <v>10065</v>
      </c>
      <c r="E7569" t="s">
        <v>10142</v>
      </c>
      <c r="F7569" s="189" t="s">
        <v>10142</v>
      </c>
      <c r="G7569" s="191" t="s">
        <v>406</v>
      </c>
      <c r="H7569" s="189" t="str">
        <f>IF(Proc[[#This Row],[type]]="LFF (MDG-F)",MID(Proc[[#This Row],[Obj]],13,10),"")</f>
        <v>DE10PLD0C2</v>
      </c>
      <c r="I7569" s="191"/>
      <c r="J7569" s="189" t="b">
        <f>Proc[[#This Row],[Requested]]=Proc[[#This Row],[CurrentParent]]</f>
        <v>1</v>
      </c>
      <c r="K7569" s="189" t="str">
        <f>IF(Proc[[#This Row],[Author]]="Marcela Urrego",VLOOKUP(LEFT(Proc[[#This Row],[Requested]],1),Table3[#All],2,0),VLOOKUP(Proc[[#This Row],[Author]],Table4[],2,0))</f>
        <v>EL</v>
      </c>
      <c r="L7569" s="189" t="s">
        <v>9921</v>
      </c>
      <c r="M7569" s="178">
        <v>46073</v>
      </c>
      <c r="N7569" s="178"/>
      <c r="O7569" s="178"/>
      <c r="P7569" s="178" t="str">
        <f ca="1">IF(Proc[[#This Row],[DaysAgeing]]&gt;5,"yep","on track")</f>
        <v>yep</v>
      </c>
      <c r="Q7569" s="3">
        <f ca="1">IF(Proc[[#This Row],[DateClosed]]="",ABS(NETWORKDAYS(Proc[[#This Row],[DateOpened]],TODAY()))-1,ABS(NETWORKDAYS(Proc[[#This Row],[DateOpened]],Proc[[#This Row],[DateClosed]]))-1)</f>
        <v>9</v>
      </c>
      <c r="R7569" s="178" t="s">
        <v>5708</v>
      </c>
      <c r="S7569" s="189"/>
    </row>
    <row r="7570" spans="1:19" hidden="1">
      <c r="A7570" s="191" t="s">
        <v>10027</v>
      </c>
      <c r="B7570" s="189" t="str">
        <f>IFERROR(VLOOKUP(Proc[[#This Row],[App]],Table2[],3,0),"open")</f>
        <v>ok</v>
      </c>
      <c r="C7570" s="191" t="s">
        <v>369</v>
      </c>
      <c r="D7570" t="s">
        <v>10066</v>
      </c>
      <c r="E7570" t="s">
        <v>10143</v>
      </c>
      <c r="F7570" s="189" t="s">
        <v>10143</v>
      </c>
      <c r="G7570" s="191" t="s">
        <v>406</v>
      </c>
      <c r="H7570" s="189" t="str">
        <f>IF(Proc[[#This Row],[type]]="LFF (MDG-F)",MID(Proc[[#This Row],[Obj]],13,10),"")</f>
        <v>DE04TLD008</v>
      </c>
      <c r="I7570" s="191"/>
      <c r="J7570" s="189" t="b">
        <f>Proc[[#This Row],[Requested]]=Proc[[#This Row],[CurrentParent]]</f>
        <v>1</v>
      </c>
      <c r="K7570" s="189" t="str">
        <f>IF(Proc[[#This Row],[Author]]="Marcela Urrego",VLOOKUP(LEFT(Proc[[#This Row],[Requested]],1),Table3[#All],2,0),VLOOKUP(Proc[[#This Row],[Author]],Table4[],2,0))</f>
        <v>EL</v>
      </c>
      <c r="L7570" s="189" t="s">
        <v>9921</v>
      </c>
      <c r="M7570" s="178">
        <v>46073</v>
      </c>
      <c r="N7570" s="178"/>
      <c r="O7570" s="178"/>
      <c r="P7570" s="178" t="str">
        <f ca="1">IF(Proc[[#This Row],[DaysAgeing]]&gt;5,"yep","on track")</f>
        <v>yep</v>
      </c>
      <c r="Q7570" s="3">
        <f ca="1">IF(Proc[[#This Row],[DateClosed]]="",ABS(NETWORKDAYS(Proc[[#This Row],[DateOpened]],TODAY()))-1,ABS(NETWORKDAYS(Proc[[#This Row],[DateOpened]],Proc[[#This Row],[DateClosed]]))-1)</f>
        <v>9</v>
      </c>
      <c r="R7570" s="178" t="s">
        <v>5708</v>
      </c>
      <c r="S7570" s="189"/>
    </row>
    <row r="7571" spans="1:19" hidden="1">
      <c r="A7571" s="191" t="s">
        <v>10027</v>
      </c>
      <c r="B7571" s="189" t="str">
        <f>IFERROR(VLOOKUP(Proc[[#This Row],[App]],Table2[],3,0),"open")</f>
        <v>ok</v>
      </c>
      <c r="C7571" s="191" t="s">
        <v>369</v>
      </c>
      <c r="D7571" t="s">
        <v>10067</v>
      </c>
      <c r="E7571" t="s">
        <v>10144</v>
      </c>
      <c r="F7571" s="189" t="s">
        <v>10144</v>
      </c>
      <c r="G7571" s="191" t="s">
        <v>406</v>
      </c>
      <c r="H7571" s="189" t="str">
        <f>IF(Proc[[#This Row],[type]]="LFF (MDG-F)",MID(Proc[[#This Row],[Obj]],13,10),"")</f>
        <v>DE04TLD012</v>
      </c>
      <c r="I7571" s="191"/>
      <c r="J7571" s="189" t="b">
        <f>Proc[[#This Row],[Requested]]=Proc[[#This Row],[CurrentParent]]</f>
        <v>1</v>
      </c>
      <c r="K7571" s="189" t="str">
        <f>IF(Proc[[#This Row],[Author]]="Marcela Urrego",VLOOKUP(LEFT(Proc[[#This Row],[Requested]],1),Table3[#All],2,0),VLOOKUP(Proc[[#This Row],[Author]],Table4[],2,0))</f>
        <v>EL</v>
      </c>
      <c r="L7571" s="189" t="s">
        <v>9921</v>
      </c>
      <c r="M7571" s="178">
        <v>46073</v>
      </c>
      <c r="N7571" s="178"/>
      <c r="O7571" s="178"/>
      <c r="P7571" s="178" t="str">
        <f ca="1">IF(Proc[[#This Row],[DaysAgeing]]&gt;5,"yep","on track")</f>
        <v>yep</v>
      </c>
      <c r="Q7571" s="3">
        <f ca="1">IF(Proc[[#This Row],[DateClosed]]="",ABS(NETWORKDAYS(Proc[[#This Row],[DateOpened]],TODAY()))-1,ABS(NETWORKDAYS(Proc[[#This Row],[DateOpened]],Proc[[#This Row],[DateClosed]]))-1)</f>
        <v>9</v>
      </c>
      <c r="R7571" s="178" t="s">
        <v>5708</v>
      </c>
      <c r="S7571" s="189"/>
    </row>
    <row r="7572" spans="1:19" hidden="1">
      <c r="A7572" s="191" t="s">
        <v>10027</v>
      </c>
      <c r="B7572" s="189" t="str">
        <f>IFERROR(VLOOKUP(Proc[[#This Row],[App]],Table2[],3,0),"open")</f>
        <v>ok</v>
      </c>
      <c r="C7572" s="191" t="s">
        <v>369</v>
      </c>
      <c r="D7572" t="s">
        <v>10068</v>
      </c>
      <c r="E7572" t="s">
        <v>10144</v>
      </c>
      <c r="F7572" s="189" t="s">
        <v>10144</v>
      </c>
      <c r="G7572" s="191" t="s">
        <v>406</v>
      </c>
      <c r="H7572" s="189" t="str">
        <f>IF(Proc[[#This Row],[type]]="LFF (MDG-F)",MID(Proc[[#This Row],[Obj]],13,10),"")</f>
        <v>DE04TLD013</v>
      </c>
      <c r="I7572" s="191"/>
      <c r="J7572" s="189" t="b">
        <f>Proc[[#This Row],[Requested]]=Proc[[#This Row],[CurrentParent]]</f>
        <v>1</v>
      </c>
      <c r="K7572" s="189" t="str">
        <f>IF(Proc[[#This Row],[Author]]="Marcela Urrego",VLOOKUP(LEFT(Proc[[#This Row],[Requested]],1),Table3[#All],2,0),VLOOKUP(Proc[[#This Row],[Author]],Table4[],2,0))</f>
        <v>EL</v>
      </c>
      <c r="L7572" s="189" t="s">
        <v>9921</v>
      </c>
      <c r="M7572" s="178">
        <v>46073</v>
      </c>
      <c r="N7572" s="178"/>
      <c r="O7572" s="178"/>
      <c r="P7572" s="178" t="str">
        <f ca="1">IF(Proc[[#This Row],[DaysAgeing]]&gt;5,"yep","on track")</f>
        <v>yep</v>
      </c>
      <c r="Q7572" s="3">
        <f ca="1">IF(Proc[[#This Row],[DateClosed]]="",ABS(NETWORKDAYS(Proc[[#This Row],[DateOpened]],TODAY()))-1,ABS(NETWORKDAYS(Proc[[#This Row],[DateOpened]],Proc[[#This Row],[DateClosed]]))-1)</f>
        <v>9</v>
      </c>
      <c r="R7572" s="178" t="s">
        <v>5708</v>
      </c>
      <c r="S7572" s="189"/>
    </row>
    <row r="7573" spans="1:19" hidden="1">
      <c r="A7573" s="191" t="s">
        <v>10027</v>
      </c>
      <c r="B7573" s="189" t="str">
        <f>IFERROR(VLOOKUP(Proc[[#This Row],[App]],Table2[],3,0),"open")</f>
        <v>ok</v>
      </c>
      <c r="C7573" s="191" t="s">
        <v>369</v>
      </c>
      <c r="D7573" t="s">
        <v>10069</v>
      </c>
      <c r="E7573" t="s">
        <v>10144</v>
      </c>
      <c r="F7573" s="189" t="s">
        <v>10144</v>
      </c>
      <c r="G7573" s="191" t="s">
        <v>406</v>
      </c>
      <c r="H7573" s="189" t="str">
        <f>IF(Proc[[#This Row],[type]]="LFF (MDG-F)",MID(Proc[[#This Row],[Obj]],13,10),"")</f>
        <v>DE04TLD030</v>
      </c>
      <c r="I7573" s="191"/>
      <c r="J7573" s="189" t="b">
        <f>Proc[[#This Row],[Requested]]=Proc[[#This Row],[CurrentParent]]</f>
        <v>1</v>
      </c>
      <c r="K7573" s="189" t="str">
        <f>IF(Proc[[#This Row],[Author]]="Marcela Urrego",VLOOKUP(LEFT(Proc[[#This Row],[Requested]],1),Table3[#All],2,0),VLOOKUP(Proc[[#This Row],[Author]],Table4[],2,0))</f>
        <v>EL</v>
      </c>
      <c r="L7573" s="189" t="s">
        <v>9921</v>
      </c>
      <c r="M7573" s="178">
        <v>46073</v>
      </c>
      <c r="N7573" s="178"/>
      <c r="O7573" s="178"/>
      <c r="P7573" s="178" t="str">
        <f ca="1">IF(Proc[[#This Row],[DaysAgeing]]&gt;5,"yep","on track")</f>
        <v>yep</v>
      </c>
      <c r="Q7573" s="3">
        <f ca="1">IF(Proc[[#This Row],[DateClosed]]="",ABS(NETWORKDAYS(Proc[[#This Row],[DateOpened]],TODAY()))-1,ABS(NETWORKDAYS(Proc[[#This Row],[DateOpened]],Proc[[#This Row],[DateClosed]]))-1)</f>
        <v>9</v>
      </c>
      <c r="R7573" s="178" t="s">
        <v>5708</v>
      </c>
      <c r="S7573" s="189"/>
    </row>
    <row r="7574" spans="1:19" hidden="1">
      <c r="A7574" s="191" t="s">
        <v>10027</v>
      </c>
      <c r="B7574" s="189" t="str">
        <f>IFERROR(VLOOKUP(Proc[[#This Row],[App]],Table2[],3,0),"open")</f>
        <v>ok</v>
      </c>
      <c r="C7574" s="191" t="s">
        <v>369</v>
      </c>
      <c r="D7574" t="s">
        <v>10070</v>
      </c>
      <c r="E7574" t="s">
        <v>10144</v>
      </c>
      <c r="F7574" s="189" t="s">
        <v>10144</v>
      </c>
      <c r="G7574" s="191" t="s">
        <v>406</v>
      </c>
      <c r="H7574" s="189" t="str">
        <f>IF(Proc[[#This Row],[type]]="LFF (MDG-F)",MID(Proc[[#This Row],[Obj]],13,10),"")</f>
        <v>DE04TLD031</v>
      </c>
      <c r="I7574" s="191"/>
      <c r="J7574" s="189" t="b">
        <f>Proc[[#This Row],[Requested]]=Proc[[#This Row],[CurrentParent]]</f>
        <v>1</v>
      </c>
      <c r="K7574" s="189" t="str">
        <f>IF(Proc[[#This Row],[Author]]="Marcela Urrego",VLOOKUP(LEFT(Proc[[#This Row],[Requested]],1),Table3[#All],2,0),VLOOKUP(Proc[[#This Row],[Author]],Table4[],2,0))</f>
        <v>EL</v>
      </c>
      <c r="L7574" s="189" t="s">
        <v>9921</v>
      </c>
      <c r="M7574" s="178">
        <v>46073</v>
      </c>
      <c r="N7574" s="178"/>
      <c r="O7574" s="178"/>
      <c r="P7574" s="178" t="str">
        <f ca="1">IF(Proc[[#This Row],[DaysAgeing]]&gt;5,"yep","on track")</f>
        <v>yep</v>
      </c>
      <c r="Q7574" s="3">
        <f ca="1">IF(Proc[[#This Row],[DateClosed]]="",ABS(NETWORKDAYS(Proc[[#This Row],[DateOpened]],TODAY()))-1,ABS(NETWORKDAYS(Proc[[#This Row],[DateOpened]],Proc[[#This Row],[DateClosed]]))-1)</f>
        <v>9</v>
      </c>
      <c r="R7574" s="178" t="s">
        <v>5708</v>
      </c>
      <c r="S7574" s="189"/>
    </row>
    <row r="7575" spans="1:19" hidden="1">
      <c r="A7575" s="191" t="s">
        <v>10027</v>
      </c>
      <c r="B7575" s="189" t="str">
        <f>IFERROR(VLOOKUP(Proc[[#This Row],[App]],Table2[],3,0),"open")</f>
        <v>ok</v>
      </c>
      <c r="C7575" s="191" t="s">
        <v>369</v>
      </c>
      <c r="D7575" t="s">
        <v>10071</v>
      </c>
      <c r="E7575" t="s">
        <v>10144</v>
      </c>
      <c r="F7575" s="189" t="s">
        <v>10144</v>
      </c>
      <c r="G7575" s="191" t="s">
        <v>406</v>
      </c>
      <c r="H7575" s="189" t="str">
        <f>IF(Proc[[#This Row],[type]]="LFF (MDG-F)",MID(Proc[[#This Row],[Obj]],13,10),"")</f>
        <v>DE04TLD032</v>
      </c>
      <c r="I7575" s="191"/>
      <c r="J7575" s="189" t="b">
        <f>Proc[[#This Row],[Requested]]=Proc[[#This Row],[CurrentParent]]</f>
        <v>1</v>
      </c>
      <c r="K7575" s="189" t="str">
        <f>IF(Proc[[#This Row],[Author]]="Marcela Urrego",VLOOKUP(LEFT(Proc[[#This Row],[Requested]],1),Table3[#All],2,0),VLOOKUP(Proc[[#This Row],[Author]],Table4[],2,0))</f>
        <v>EL</v>
      </c>
      <c r="L7575" s="189" t="s">
        <v>9921</v>
      </c>
      <c r="M7575" s="178">
        <v>46073</v>
      </c>
      <c r="N7575" s="178"/>
      <c r="O7575" s="178"/>
      <c r="P7575" s="178" t="str">
        <f ca="1">IF(Proc[[#This Row],[DaysAgeing]]&gt;5,"yep","on track")</f>
        <v>yep</v>
      </c>
      <c r="Q7575" s="3">
        <f ca="1">IF(Proc[[#This Row],[DateClosed]]="",ABS(NETWORKDAYS(Proc[[#This Row],[DateOpened]],TODAY()))-1,ABS(NETWORKDAYS(Proc[[#This Row],[DateOpened]],Proc[[#This Row],[DateClosed]]))-1)</f>
        <v>9</v>
      </c>
      <c r="R7575" s="178" t="s">
        <v>5708</v>
      </c>
      <c r="S7575" s="189"/>
    </row>
    <row r="7576" spans="1:19" hidden="1">
      <c r="A7576" s="191" t="s">
        <v>10027</v>
      </c>
      <c r="B7576" s="189" t="str">
        <f>IFERROR(VLOOKUP(Proc[[#This Row],[App]],Table2[],3,0),"open")</f>
        <v>ok</v>
      </c>
      <c r="C7576" s="191" t="s">
        <v>369</v>
      </c>
      <c r="D7576" t="s">
        <v>10072</v>
      </c>
      <c r="E7576" t="s">
        <v>10144</v>
      </c>
      <c r="F7576" s="189" t="s">
        <v>10144</v>
      </c>
      <c r="G7576" s="191" t="s">
        <v>406</v>
      </c>
      <c r="H7576" s="189" t="str">
        <f>IF(Proc[[#This Row],[type]]="LFF (MDG-F)",MID(Proc[[#This Row],[Obj]],13,10),"")</f>
        <v>DE04TLD033</v>
      </c>
      <c r="I7576" s="191"/>
      <c r="J7576" s="189" t="b">
        <f>Proc[[#This Row],[Requested]]=Proc[[#This Row],[CurrentParent]]</f>
        <v>1</v>
      </c>
      <c r="K7576" s="189" t="str">
        <f>IF(Proc[[#This Row],[Author]]="Marcela Urrego",VLOOKUP(LEFT(Proc[[#This Row],[Requested]],1),Table3[#All],2,0),VLOOKUP(Proc[[#This Row],[Author]],Table4[],2,0))</f>
        <v>EL</v>
      </c>
      <c r="L7576" s="189" t="s">
        <v>9921</v>
      </c>
      <c r="M7576" s="178">
        <v>46073</v>
      </c>
      <c r="N7576" s="178"/>
      <c r="O7576" s="178"/>
      <c r="P7576" s="178" t="str">
        <f ca="1">IF(Proc[[#This Row],[DaysAgeing]]&gt;5,"yep","on track")</f>
        <v>yep</v>
      </c>
      <c r="Q7576" s="3">
        <f ca="1">IF(Proc[[#This Row],[DateClosed]]="",ABS(NETWORKDAYS(Proc[[#This Row],[DateOpened]],TODAY()))-1,ABS(NETWORKDAYS(Proc[[#This Row],[DateOpened]],Proc[[#This Row],[DateClosed]]))-1)</f>
        <v>9</v>
      </c>
      <c r="R7576" s="178" t="s">
        <v>5708</v>
      </c>
      <c r="S7576" s="189"/>
    </row>
    <row r="7577" spans="1:19" hidden="1">
      <c r="A7577" s="191" t="s">
        <v>10027</v>
      </c>
      <c r="B7577" s="189" t="str">
        <f>IFERROR(VLOOKUP(Proc[[#This Row],[App]],Table2[],3,0),"open")</f>
        <v>ok</v>
      </c>
      <c r="C7577" s="191" t="s">
        <v>369</v>
      </c>
      <c r="D7577" t="s">
        <v>10073</v>
      </c>
      <c r="E7577" t="s">
        <v>10144</v>
      </c>
      <c r="F7577" s="189" t="s">
        <v>10144</v>
      </c>
      <c r="G7577" s="191" t="s">
        <v>406</v>
      </c>
      <c r="H7577" s="189" t="str">
        <f>IF(Proc[[#This Row],[type]]="LFF (MDG-F)",MID(Proc[[#This Row],[Obj]],13,10),"")</f>
        <v>DE04TLD036</v>
      </c>
      <c r="I7577" s="191"/>
      <c r="J7577" s="189" t="b">
        <f>Proc[[#This Row],[Requested]]=Proc[[#This Row],[CurrentParent]]</f>
        <v>1</v>
      </c>
      <c r="K7577" s="189" t="str">
        <f>IF(Proc[[#This Row],[Author]]="Marcela Urrego",VLOOKUP(LEFT(Proc[[#This Row],[Requested]],1),Table3[#All],2,0),VLOOKUP(Proc[[#This Row],[Author]],Table4[],2,0))</f>
        <v>EL</v>
      </c>
      <c r="L7577" s="189" t="s">
        <v>9921</v>
      </c>
      <c r="M7577" s="178">
        <v>46073</v>
      </c>
      <c r="N7577" s="178"/>
      <c r="O7577" s="178"/>
      <c r="P7577" s="178" t="str">
        <f ca="1">IF(Proc[[#This Row],[DaysAgeing]]&gt;5,"yep","on track")</f>
        <v>yep</v>
      </c>
      <c r="Q7577" s="3">
        <f ca="1">IF(Proc[[#This Row],[DateClosed]]="",ABS(NETWORKDAYS(Proc[[#This Row],[DateOpened]],TODAY()))-1,ABS(NETWORKDAYS(Proc[[#This Row],[DateOpened]],Proc[[#This Row],[DateClosed]]))-1)</f>
        <v>9</v>
      </c>
      <c r="R7577" s="178" t="s">
        <v>5708</v>
      </c>
      <c r="S7577" s="189"/>
    </row>
    <row r="7578" spans="1:19" hidden="1">
      <c r="A7578" s="191" t="s">
        <v>10027</v>
      </c>
      <c r="B7578" s="189" t="str">
        <f>IFERROR(VLOOKUP(Proc[[#This Row],[App]],Table2[],3,0),"open")</f>
        <v>ok</v>
      </c>
      <c r="C7578" s="191" t="s">
        <v>369</v>
      </c>
      <c r="D7578" t="s">
        <v>10074</v>
      </c>
      <c r="E7578" t="s">
        <v>10144</v>
      </c>
      <c r="F7578" s="189" t="s">
        <v>10144</v>
      </c>
      <c r="G7578" s="191" t="s">
        <v>406</v>
      </c>
      <c r="H7578" s="189" t="str">
        <f>IF(Proc[[#This Row],[type]]="LFF (MDG-F)",MID(Proc[[#This Row],[Obj]],13,10),"")</f>
        <v>DE04TLD037</v>
      </c>
      <c r="I7578" s="191"/>
      <c r="J7578" s="189" t="b">
        <f>Proc[[#This Row],[Requested]]=Proc[[#This Row],[CurrentParent]]</f>
        <v>1</v>
      </c>
      <c r="K7578" s="189" t="str">
        <f>IF(Proc[[#This Row],[Author]]="Marcela Urrego",VLOOKUP(LEFT(Proc[[#This Row],[Requested]],1),Table3[#All],2,0),VLOOKUP(Proc[[#This Row],[Author]],Table4[],2,0))</f>
        <v>EL</v>
      </c>
      <c r="L7578" s="189" t="s">
        <v>9921</v>
      </c>
      <c r="M7578" s="178">
        <v>46073</v>
      </c>
      <c r="N7578" s="178"/>
      <c r="O7578" s="178"/>
      <c r="P7578" s="178" t="str">
        <f ca="1">IF(Proc[[#This Row],[DaysAgeing]]&gt;5,"yep","on track")</f>
        <v>yep</v>
      </c>
      <c r="Q7578" s="3">
        <f ca="1">IF(Proc[[#This Row],[DateClosed]]="",ABS(NETWORKDAYS(Proc[[#This Row],[DateOpened]],TODAY()))-1,ABS(NETWORKDAYS(Proc[[#This Row],[DateOpened]],Proc[[#This Row],[DateClosed]]))-1)</f>
        <v>9</v>
      </c>
      <c r="R7578" s="178" t="s">
        <v>5708</v>
      </c>
      <c r="S7578" s="189"/>
    </row>
    <row r="7579" spans="1:19" hidden="1">
      <c r="A7579" s="191" t="s">
        <v>10027</v>
      </c>
      <c r="B7579" s="189" t="str">
        <f>IFERROR(VLOOKUP(Proc[[#This Row],[App]],Table2[],3,0),"open")</f>
        <v>ok</v>
      </c>
      <c r="C7579" s="191" t="s">
        <v>369</v>
      </c>
      <c r="D7579" t="s">
        <v>10075</v>
      </c>
      <c r="E7579" t="s">
        <v>10144</v>
      </c>
      <c r="F7579" s="189" t="s">
        <v>10144</v>
      </c>
      <c r="G7579" s="191" t="s">
        <v>406</v>
      </c>
      <c r="H7579" s="189" t="str">
        <f>IF(Proc[[#This Row],[type]]="LFF (MDG-F)",MID(Proc[[#This Row],[Obj]],13,10),"")</f>
        <v>DE04TLD038</v>
      </c>
      <c r="I7579" s="191"/>
      <c r="J7579" s="189" t="b">
        <f>Proc[[#This Row],[Requested]]=Proc[[#This Row],[CurrentParent]]</f>
        <v>1</v>
      </c>
      <c r="K7579" s="189" t="str">
        <f>IF(Proc[[#This Row],[Author]]="Marcela Urrego",VLOOKUP(LEFT(Proc[[#This Row],[Requested]],1),Table3[#All],2,0),VLOOKUP(Proc[[#This Row],[Author]],Table4[],2,0))</f>
        <v>EL</v>
      </c>
      <c r="L7579" s="189" t="s">
        <v>9921</v>
      </c>
      <c r="M7579" s="178">
        <v>46073</v>
      </c>
      <c r="N7579" s="178"/>
      <c r="O7579" s="178"/>
      <c r="P7579" s="178" t="str">
        <f ca="1">IF(Proc[[#This Row],[DaysAgeing]]&gt;5,"yep","on track")</f>
        <v>yep</v>
      </c>
      <c r="Q7579" s="3">
        <f ca="1">IF(Proc[[#This Row],[DateClosed]]="",ABS(NETWORKDAYS(Proc[[#This Row],[DateOpened]],TODAY()))-1,ABS(NETWORKDAYS(Proc[[#This Row],[DateOpened]],Proc[[#This Row],[DateClosed]]))-1)</f>
        <v>9</v>
      </c>
      <c r="R7579" s="178" t="s">
        <v>5708</v>
      </c>
      <c r="S7579" s="189"/>
    </row>
    <row r="7580" spans="1:19" hidden="1">
      <c r="A7580" s="191" t="s">
        <v>10027</v>
      </c>
      <c r="B7580" s="189" t="str">
        <f>IFERROR(VLOOKUP(Proc[[#This Row],[App]],Table2[],3,0),"open")</f>
        <v>ok</v>
      </c>
      <c r="C7580" s="191" t="s">
        <v>369</v>
      </c>
      <c r="D7580" t="s">
        <v>10076</v>
      </c>
      <c r="E7580" t="s">
        <v>10144</v>
      </c>
      <c r="F7580" s="189" t="s">
        <v>10144</v>
      </c>
      <c r="G7580" s="191" t="s">
        <v>406</v>
      </c>
      <c r="H7580" s="189" t="str">
        <f>IF(Proc[[#This Row],[type]]="LFF (MDG-F)",MID(Proc[[#This Row],[Obj]],13,10),"")</f>
        <v>DE04TLD039</v>
      </c>
      <c r="I7580" s="191"/>
      <c r="J7580" s="189" t="b">
        <f>Proc[[#This Row],[Requested]]=Proc[[#This Row],[CurrentParent]]</f>
        <v>1</v>
      </c>
      <c r="K7580" s="189" t="str">
        <f>IF(Proc[[#This Row],[Author]]="Marcela Urrego",VLOOKUP(LEFT(Proc[[#This Row],[Requested]],1),Table3[#All],2,0),VLOOKUP(Proc[[#This Row],[Author]],Table4[],2,0))</f>
        <v>EL</v>
      </c>
      <c r="L7580" s="189" t="s">
        <v>9921</v>
      </c>
      <c r="M7580" s="178">
        <v>46073</v>
      </c>
      <c r="N7580" s="178"/>
      <c r="O7580" s="178"/>
      <c r="P7580" s="178" t="str">
        <f ca="1">IF(Proc[[#This Row],[DaysAgeing]]&gt;5,"yep","on track")</f>
        <v>yep</v>
      </c>
      <c r="Q7580" s="3">
        <f ca="1">IF(Proc[[#This Row],[DateClosed]]="",ABS(NETWORKDAYS(Proc[[#This Row],[DateOpened]],TODAY()))-1,ABS(NETWORKDAYS(Proc[[#This Row],[DateOpened]],Proc[[#This Row],[DateClosed]]))-1)</f>
        <v>9</v>
      </c>
      <c r="R7580" s="178" t="s">
        <v>5708</v>
      </c>
      <c r="S7580" s="189"/>
    </row>
    <row r="7581" spans="1:19" hidden="1">
      <c r="A7581" s="191" t="s">
        <v>10027</v>
      </c>
      <c r="B7581" s="189" t="str">
        <f>IFERROR(VLOOKUP(Proc[[#This Row],[App]],Table2[],3,0),"open")</f>
        <v>ok</v>
      </c>
      <c r="C7581" s="191" t="s">
        <v>369</v>
      </c>
      <c r="D7581" t="s">
        <v>10077</v>
      </c>
      <c r="E7581" t="s">
        <v>10144</v>
      </c>
      <c r="F7581" s="189" t="s">
        <v>10144</v>
      </c>
      <c r="G7581" s="191" t="s">
        <v>406</v>
      </c>
      <c r="H7581" s="189" t="str">
        <f>IF(Proc[[#This Row],[type]]="LFF (MDG-F)",MID(Proc[[#This Row],[Obj]],13,10),"")</f>
        <v>DE10PLD0C4</v>
      </c>
      <c r="I7581" s="191"/>
      <c r="J7581" s="189" t="b">
        <f>Proc[[#This Row],[Requested]]=Proc[[#This Row],[CurrentParent]]</f>
        <v>1</v>
      </c>
      <c r="K7581" s="189" t="str">
        <f>IF(Proc[[#This Row],[Author]]="Marcela Urrego",VLOOKUP(LEFT(Proc[[#This Row],[Requested]],1),Table3[#All],2,0),VLOOKUP(Proc[[#This Row],[Author]],Table4[],2,0))</f>
        <v>EL</v>
      </c>
      <c r="L7581" s="189" t="s">
        <v>9921</v>
      </c>
      <c r="M7581" s="178">
        <v>46073</v>
      </c>
      <c r="N7581" s="178"/>
      <c r="O7581" s="178"/>
      <c r="P7581" s="178" t="str">
        <f ca="1">IF(Proc[[#This Row],[DaysAgeing]]&gt;5,"yep","on track")</f>
        <v>yep</v>
      </c>
      <c r="Q7581" s="3">
        <f ca="1">IF(Proc[[#This Row],[DateClosed]]="",ABS(NETWORKDAYS(Proc[[#This Row],[DateOpened]],TODAY()))-1,ABS(NETWORKDAYS(Proc[[#This Row],[DateOpened]],Proc[[#This Row],[DateClosed]]))-1)</f>
        <v>9</v>
      </c>
      <c r="R7581" s="178" t="s">
        <v>5708</v>
      </c>
      <c r="S7581" s="189"/>
    </row>
    <row r="7582" spans="1:19" hidden="1">
      <c r="A7582" s="191" t="s">
        <v>10027</v>
      </c>
      <c r="B7582" s="189" t="str">
        <f>IFERROR(VLOOKUP(Proc[[#This Row],[App]],Table2[],3,0),"open")</f>
        <v>ok</v>
      </c>
      <c r="C7582" s="191" t="s">
        <v>369</v>
      </c>
      <c r="D7582" t="s">
        <v>10078</v>
      </c>
      <c r="E7582" t="s">
        <v>10143</v>
      </c>
      <c r="F7582" s="189" t="s">
        <v>10143</v>
      </c>
      <c r="G7582" s="191" t="s">
        <v>406</v>
      </c>
      <c r="H7582" s="189" t="str">
        <f>IF(Proc[[#This Row],[type]]="LFF (MDG-F)",MID(Proc[[#This Row],[Obj]],13,10),"")</f>
        <v>KR07PD2328</v>
      </c>
      <c r="I7582" s="191"/>
      <c r="J7582" s="189" t="b">
        <f>Proc[[#This Row],[Requested]]=Proc[[#This Row],[CurrentParent]]</f>
        <v>1</v>
      </c>
      <c r="K7582" s="189" t="str">
        <f>IF(Proc[[#This Row],[Author]]="Marcela Urrego",VLOOKUP(LEFT(Proc[[#This Row],[Requested]],1),Table3[#All],2,0),VLOOKUP(Proc[[#This Row],[Author]],Table4[],2,0))</f>
        <v>EL</v>
      </c>
      <c r="L7582" s="189" t="s">
        <v>9921</v>
      </c>
      <c r="M7582" s="178">
        <v>46073</v>
      </c>
      <c r="N7582" s="178"/>
      <c r="O7582" s="178"/>
      <c r="P7582" s="178" t="str">
        <f ca="1">IF(Proc[[#This Row],[DaysAgeing]]&gt;5,"yep","on track")</f>
        <v>yep</v>
      </c>
      <c r="Q7582" s="3">
        <f ca="1">IF(Proc[[#This Row],[DateClosed]]="",ABS(NETWORKDAYS(Proc[[#This Row],[DateOpened]],TODAY()))-1,ABS(NETWORKDAYS(Proc[[#This Row],[DateOpened]],Proc[[#This Row],[DateClosed]]))-1)</f>
        <v>9</v>
      </c>
      <c r="R7582" s="178" t="s">
        <v>5708</v>
      </c>
      <c r="S7582" s="189"/>
    </row>
    <row r="7583" spans="1:19" hidden="1">
      <c r="A7583" s="191" t="s">
        <v>10027</v>
      </c>
      <c r="B7583" s="189" t="str">
        <f>IFERROR(VLOOKUP(Proc[[#This Row],[App]],Table2[],3,0),"open")</f>
        <v>ok</v>
      </c>
      <c r="C7583" s="191" t="s">
        <v>369</v>
      </c>
      <c r="D7583" t="s">
        <v>10079</v>
      </c>
      <c r="E7583" t="s">
        <v>10143</v>
      </c>
      <c r="F7583" s="189" t="s">
        <v>10143</v>
      </c>
      <c r="G7583" s="191" t="s">
        <v>406</v>
      </c>
      <c r="H7583" s="189" t="str">
        <f>IF(Proc[[#This Row],[type]]="LFF (MDG-F)",MID(Proc[[#This Row],[Obj]],13,10),"")</f>
        <v>DE04TLD004</v>
      </c>
      <c r="I7583" s="191"/>
      <c r="J7583" s="189" t="b">
        <f>Proc[[#This Row],[Requested]]=Proc[[#This Row],[CurrentParent]]</f>
        <v>1</v>
      </c>
      <c r="K7583" s="189" t="str">
        <f>IF(Proc[[#This Row],[Author]]="Marcela Urrego",VLOOKUP(LEFT(Proc[[#This Row],[Requested]],1),Table3[#All],2,0),VLOOKUP(Proc[[#This Row],[Author]],Table4[],2,0))</f>
        <v>EL</v>
      </c>
      <c r="L7583" s="189" t="s">
        <v>9921</v>
      </c>
      <c r="M7583" s="178">
        <v>46073</v>
      </c>
      <c r="N7583" s="178"/>
      <c r="O7583" s="178"/>
      <c r="P7583" s="178" t="str">
        <f ca="1">IF(Proc[[#This Row],[DaysAgeing]]&gt;5,"yep","on track")</f>
        <v>yep</v>
      </c>
      <c r="Q7583" s="3">
        <f ca="1">IF(Proc[[#This Row],[DateClosed]]="",ABS(NETWORKDAYS(Proc[[#This Row],[DateOpened]],TODAY()))-1,ABS(NETWORKDAYS(Proc[[#This Row],[DateOpened]],Proc[[#This Row],[DateClosed]]))-1)</f>
        <v>9</v>
      </c>
      <c r="R7583" s="178" t="s">
        <v>5708</v>
      </c>
      <c r="S7583" s="189"/>
    </row>
    <row r="7584" spans="1:19" hidden="1">
      <c r="A7584" s="191" t="s">
        <v>10027</v>
      </c>
      <c r="B7584" s="189" t="str">
        <f>IFERROR(VLOOKUP(Proc[[#This Row],[App]],Table2[],3,0),"open")</f>
        <v>ok</v>
      </c>
      <c r="C7584" s="191" t="s">
        <v>377</v>
      </c>
      <c r="D7584" t="s">
        <v>10080</v>
      </c>
      <c r="E7584" t="s">
        <v>10145</v>
      </c>
      <c r="F7584" s="189" t="s">
        <v>9993</v>
      </c>
      <c r="G7584" s="191" t="s">
        <v>400</v>
      </c>
      <c r="H7584" s="189" t="str">
        <f>IF(Proc[[#This Row],[type]]="LFF (MDG-F)",MID(Proc[[#This Row],[Obj]],13,10),"")</f>
        <v/>
      </c>
      <c r="I7584" s="191"/>
      <c r="J7584" s="189" t="b">
        <f>Proc[[#This Row],[Requested]]=Proc[[#This Row],[CurrentParent]]</f>
        <v>0</v>
      </c>
      <c r="K7584" s="189" t="str">
        <f>IF(Proc[[#This Row],[Author]]="Marcela Urrego",VLOOKUP(LEFT(Proc[[#This Row],[Requested]],1),Table3[#All],2,0),VLOOKUP(Proc[[#This Row],[Author]],Table4[],2,0))</f>
        <v>EL</v>
      </c>
      <c r="L7584" s="189" t="s">
        <v>9921</v>
      </c>
      <c r="M7584" s="178">
        <v>46073</v>
      </c>
      <c r="N7584" s="178"/>
      <c r="O7584" s="178"/>
      <c r="P7584" s="178" t="str">
        <f ca="1">IF(Proc[[#This Row],[DaysAgeing]]&gt;5,"yep","on track")</f>
        <v>yep</v>
      </c>
      <c r="Q7584" s="3">
        <f ca="1">IF(Proc[[#This Row],[DateClosed]]="",ABS(NETWORKDAYS(Proc[[#This Row],[DateOpened]],TODAY()))-1,ABS(NETWORKDAYS(Proc[[#This Row],[DateOpened]],Proc[[#This Row],[DateClosed]]))-1)</f>
        <v>9</v>
      </c>
      <c r="R7584" s="178" t="s">
        <v>5708</v>
      </c>
      <c r="S7584" s="189"/>
    </row>
    <row r="7585" spans="1:19" hidden="1">
      <c r="A7585" s="191" t="s">
        <v>10027</v>
      </c>
      <c r="B7585" s="189" t="str">
        <f>IFERROR(VLOOKUP(Proc[[#This Row],[App]],Table2[],3,0),"open")</f>
        <v>ok</v>
      </c>
      <c r="C7585" s="191" t="s">
        <v>377</v>
      </c>
      <c r="D7585" t="s">
        <v>10081</v>
      </c>
      <c r="E7585" t="s">
        <v>10145</v>
      </c>
      <c r="F7585" s="189" t="s">
        <v>9993</v>
      </c>
      <c r="G7585" s="191" t="s">
        <v>406</v>
      </c>
      <c r="H7585" s="189" t="str">
        <f>IF(Proc[[#This Row],[type]]="LFF (MDG-F)",MID(Proc[[#This Row],[Obj]],13,10),"")</f>
        <v>E04TLD004_</v>
      </c>
      <c r="I7585" s="191"/>
      <c r="J7585" s="189" t="b">
        <f>Proc[[#This Row],[Requested]]=Proc[[#This Row],[CurrentParent]]</f>
        <v>0</v>
      </c>
      <c r="K7585" s="189" t="str">
        <f>IF(Proc[[#This Row],[Author]]="Marcela Urrego",VLOOKUP(LEFT(Proc[[#This Row],[Requested]],1),Table3[#All],2,0),VLOOKUP(Proc[[#This Row],[Author]],Table4[],2,0))</f>
        <v>EL</v>
      </c>
      <c r="L7585" s="189" t="s">
        <v>9921</v>
      </c>
      <c r="M7585" s="178">
        <v>46073</v>
      </c>
      <c r="N7585" s="178"/>
      <c r="O7585" s="178"/>
      <c r="P7585" s="178" t="str">
        <f ca="1">IF(Proc[[#This Row],[DaysAgeing]]&gt;5,"yep","on track")</f>
        <v>yep</v>
      </c>
      <c r="Q7585" s="3">
        <f ca="1">IF(Proc[[#This Row],[DateClosed]]="",ABS(NETWORKDAYS(Proc[[#This Row],[DateOpened]],TODAY()))-1,ABS(NETWORKDAYS(Proc[[#This Row],[DateOpened]],Proc[[#This Row],[DateClosed]]))-1)</f>
        <v>9</v>
      </c>
      <c r="R7585" s="178" t="s">
        <v>5708</v>
      </c>
      <c r="S7585" s="189"/>
    </row>
    <row r="7586" spans="1:19" hidden="1">
      <c r="A7586" s="191" t="s">
        <v>10027</v>
      </c>
      <c r="B7586" s="189" t="str">
        <f>IFERROR(VLOOKUP(Proc[[#This Row],[App]],Table2[],3,0),"open")</f>
        <v>ok</v>
      </c>
      <c r="C7586" s="191" t="s">
        <v>369</v>
      </c>
      <c r="D7586" t="s">
        <v>10082</v>
      </c>
      <c r="E7586" t="s">
        <v>10145</v>
      </c>
      <c r="F7586" s="189" t="s">
        <v>10145</v>
      </c>
      <c r="G7586" s="191" t="s">
        <v>400</v>
      </c>
      <c r="H7586" s="189" t="str">
        <f>IF(Proc[[#This Row],[type]]="LFF (MDG-F)",MID(Proc[[#This Row],[Obj]],13,10),"")</f>
        <v/>
      </c>
      <c r="I7586" s="191"/>
      <c r="J7586" s="189" t="b">
        <f>Proc[[#This Row],[Requested]]=Proc[[#This Row],[CurrentParent]]</f>
        <v>1</v>
      </c>
      <c r="K7586" s="189" t="str">
        <f>IF(Proc[[#This Row],[Author]]="Marcela Urrego",VLOOKUP(LEFT(Proc[[#This Row],[Requested]],1),Table3[#All],2,0),VLOOKUP(Proc[[#This Row],[Author]],Table4[],2,0))</f>
        <v>EL</v>
      </c>
      <c r="L7586" s="189" t="s">
        <v>9921</v>
      </c>
      <c r="M7586" s="178">
        <v>46073</v>
      </c>
      <c r="N7586" s="178"/>
      <c r="O7586" s="178"/>
      <c r="P7586" s="178" t="str">
        <f ca="1">IF(Proc[[#This Row],[DaysAgeing]]&gt;5,"yep","on track")</f>
        <v>yep</v>
      </c>
      <c r="Q7586" s="3">
        <f ca="1">IF(Proc[[#This Row],[DateClosed]]="",ABS(NETWORKDAYS(Proc[[#This Row],[DateOpened]],TODAY()))-1,ABS(NETWORKDAYS(Proc[[#This Row],[DateOpened]],Proc[[#This Row],[DateClosed]]))-1)</f>
        <v>9</v>
      </c>
      <c r="R7586" s="178" t="s">
        <v>5708</v>
      </c>
      <c r="S7586" s="189"/>
    </row>
    <row r="7587" spans="1:19" hidden="1">
      <c r="A7587" s="191" t="s">
        <v>10027</v>
      </c>
      <c r="B7587" s="189" t="str">
        <f>IFERROR(VLOOKUP(Proc[[#This Row],[App]],Table2[],3,0),"open")</f>
        <v>ok</v>
      </c>
      <c r="C7587" s="191" t="s">
        <v>369</v>
      </c>
      <c r="D7587" t="s">
        <v>10083</v>
      </c>
      <c r="E7587" t="s">
        <v>10145</v>
      </c>
      <c r="F7587" s="189" t="s">
        <v>10145</v>
      </c>
      <c r="G7587" s="191" t="s">
        <v>400</v>
      </c>
      <c r="H7587" s="189" t="str">
        <f>IF(Proc[[#This Row],[type]]="LFF (MDG-F)",MID(Proc[[#This Row],[Obj]],13,10),"")</f>
        <v/>
      </c>
      <c r="I7587" s="191"/>
      <c r="J7587" s="189" t="b">
        <f>Proc[[#This Row],[Requested]]=Proc[[#This Row],[CurrentParent]]</f>
        <v>1</v>
      </c>
      <c r="K7587" s="189" t="str">
        <f>IF(Proc[[#This Row],[Author]]="Marcela Urrego",VLOOKUP(LEFT(Proc[[#This Row],[Requested]],1),Table3[#All],2,0),VLOOKUP(Proc[[#This Row],[Author]],Table4[],2,0))</f>
        <v>EL</v>
      </c>
      <c r="L7587" s="189" t="s">
        <v>9921</v>
      </c>
      <c r="M7587" s="178">
        <v>46073</v>
      </c>
      <c r="N7587" s="178"/>
      <c r="O7587" s="178"/>
      <c r="P7587" s="178" t="str">
        <f ca="1">IF(Proc[[#This Row],[DaysAgeing]]&gt;5,"yep","on track")</f>
        <v>yep</v>
      </c>
      <c r="Q7587" s="3">
        <f ca="1">IF(Proc[[#This Row],[DateClosed]]="",ABS(NETWORKDAYS(Proc[[#This Row],[DateOpened]],TODAY()))-1,ABS(NETWORKDAYS(Proc[[#This Row],[DateOpened]],Proc[[#This Row],[DateClosed]]))-1)</f>
        <v>9</v>
      </c>
      <c r="R7587" s="178" t="s">
        <v>5708</v>
      </c>
      <c r="S7587" s="189"/>
    </row>
    <row r="7588" spans="1:19" hidden="1">
      <c r="A7588" s="191" t="s">
        <v>10027</v>
      </c>
      <c r="B7588" s="189" t="str">
        <f>IFERROR(VLOOKUP(Proc[[#This Row],[App]],Table2[],3,0),"open")</f>
        <v>ok</v>
      </c>
      <c r="C7588" s="191" t="s">
        <v>369</v>
      </c>
      <c r="D7588" t="s">
        <v>10084</v>
      </c>
      <c r="E7588" t="s">
        <v>10145</v>
      </c>
      <c r="F7588" s="189" t="s">
        <v>10145</v>
      </c>
      <c r="G7588" s="191" t="s">
        <v>400</v>
      </c>
      <c r="H7588" s="189" t="str">
        <f>IF(Proc[[#This Row],[type]]="LFF (MDG-F)",MID(Proc[[#This Row],[Obj]],13,10),"")</f>
        <v/>
      </c>
      <c r="I7588" s="191"/>
      <c r="J7588" s="189" t="b">
        <f>Proc[[#This Row],[Requested]]=Proc[[#This Row],[CurrentParent]]</f>
        <v>1</v>
      </c>
      <c r="K7588" s="189" t="str">
        <f>IF(Proc[[#This Row],[Author]]="Marcela Urrego",VLOOKUP(LEFT(Proc[[#This Row],[Requested]],1),Table3[#All],2,0),VLOOKUP(Proc[[#This Row],[Author]],Table4[],2,0))</f>
        <v>EL</v>
      </c>
      <c r="L7588" s="189" t="s">
        <v>9921</v>
      </c>
      <c r="M7588" s="178">
        <v>46073</v>
      </c>
      <c r="N7588" s="178"/>
      <c r="O7588" s="178"/>
      <c r="P7588" s="178" t="str">
        <f ca="1">IF(Proc[[#This Row],[DaysAgeing]]&gt;5,"yep","on track")</f>
        <v>yep</v>
      </c>
      <c r="Q7588" s="3">
        <f ca="1">IF(Proc[[#This Row],[DateClosed]]="",ABS(NETWORKDAYS(Proc[[#This Row],[DateOpened]],TODAY()))-1,ABS(NETWORKDAYS(Proc[[#This Row],[DateOpened]],Proc[[#This Row],[DateClosed]]))-1)</f>
        <v>9</v>
      </c>
      <c r="R7588" s="178" t="s">
        <v>5708</v>
      </c>
      <c r="S7588" s="189"/>
    </row>
    <row r="7589" spans="1:19" hidden="1">
      <c r="A7589" s="191" t="s">
        <v>10027</v>
      </c>
      <c r="B7589" s="189" t="str">
        <f>IFERROR(VLOOKUP(Proc[[#This Row],[App]],Table2[],3,0),"open")</f>
        <v>ok</v>
      </c>
      <c r="C7589" s="191" t="s">
        <v>369</v>
      </c>
      <c r="D7589" t="s">
        <v>10085</v>
      </c>
      <c r="E7589" t="s">
        <v>10145</v>
      </c>
      <c r="F7589" s="189" t="s">
        <v>10145</v>
      </c>
      <c r="G7589" s="191" t="s">
        <v>400</v>
      </c>
      <c r="H7589" s="189" t="str">
        <f>IF(Proc[[#This Row],[type]]="LFF (MDG-F)",MID(Proc[[#This Row],[Obj]],13,10),"")</f>
        <v/>
      </c>
      <c r="I7589" s="191"/>
      <c r="J7589" s="189" t="b">
        <f>Proc[[#This Row],[Requested]]=Proc[[#This Row],[CurrentParent]]</f>
        <v>1</v>
      </c>
      <c r="K7589" s="189" t="str">
        <f>IF(Proc[[#This Row],[Author]]="Marcela Urrego",VLOOKUP(LEFT(Proc[[#This Row],[Requested]],1),Table3[#All],2,0),VLOOKUP(Proc[[#This Row],[Author]],Table4[],2,0))</f>
        <v>EL</v>
      </c>
      <c r="L7589" s="189" t="s">
        <v>9921</v>
      </c>
      <c r="M7589" s="178">
        <v>46073</v>
      </c>
      <c r="N7589" s="178"/>
      <c r="O7589" s="178"/>
      <c r="P7589" s="178" t="str">
        <f ca="1">IF(Proc[[#This Row],[DaysAgeing]]&gt;5,"yep","on track")</f>
        <v>yep</v>
      </c>
      <c r="Q7589" s="3">
        <f ca="1">IF(Proc[[#This Row],[DateClosed]]="",ABS(NETWORKDAYS(Proc[[#This Row],[DateOpened]],TODAY()))-1,ABS(NETWORKDAYS(Proc[[#This Row],[DateOpened]],Proc[[#This Row],[DateClosed]]))-1)</f>
        <v>9</v>
      </c>
      <c r="R7589" s="178" t="s">
        <v>5708</v>
      </c>
      <c r="S7589" s="189"/>
    </row>
    <row r="7590" spans="1:19" hidden="1">
      <c r="A7590" s="191" t="s">
        <v>10027</v>
      </c>
      <c r="B7590" s="189" t="str">
        <f>IFERROR(VLOOKUP(Proc[[#This Row],[App]],Table2[],3,0),"open")</f>
        <v>ok</v>
      </c>
      <c r="C7590" s="191" t="s">
        <v>369</v>
      </c>
      <c r="D7590" t="s">
        <v>10086</v>
      </c>
      <c r="E7590" t="s">
        <v>10145</v>
      </c>
      <c r="F7590" s="189" t="s">
        <v>10145</v>
      </c>
      <c r="G7590" s="191" t="s">
        <v>400</v>
      </c>
      <c r="H7590" s="189" t="str">
        <f>IF(Proc[[#This Row],[type]]="LFF (MDG-F)",MID(Proc[[#This Row],[Obj]],13,10),"")</f>
        <v/>
      </c>
      <c r="I7590" s="191"/>
      <c r="J7590" s="189" t="b">
        <f>Proc[[#This Row],[Requested]]=Proc[[#This Row],[CurrentParent]]</f>
        <v>1</v>
      </c>
      <c r="K7590" s="189" t="str">
        <f>IF(Proc[[#This Row],[Author]]="Marcela Urrego",VLOOKUP(LEFT(Proc[[#This Row],[Requested]],1),Table3[#All],2,0),VLOOKUP(Proc[[#This Row],[Author]],Table4[],2,0))</f>
        <v>EL</v>
      </c>
      <c r="L7590" s="189" t="s">
        <v>9921</v>
      </c>
      <c r="M7590" s="178">
        <v>46073</v>
      </c>
      <c r="N7590" s="178"/>
      <c r="O7590" s="178"/>
      <c r="P7590" s="178" t="str">
        <f ca="1">IF(Proc[[#This Row],[DaysAgeing]]&gt;5,"yep","on track")</f>
        <v>yep</v>
      </c>
      <c r="Q7590" s="3">
        <f ca="1">IF(Proc[[#This Row],[DateClosed]]="",ABS(NETWORKDAYS(Proc[[#This Row],[DateOpened]],TODAY()))-1,ABS(NETWORKDAYS(Proc[[#This Row],[DateOpened]],Proc[[#This Row],[DateClosed]]))-1)</f>
        <v>9</v>
      </c>
      <c r="R7590" s="178" t="s">
        <v>5708</v>
      </c>
      <c r="S7590" s="189"/>
    </row>
    <row r="7591" spans="1:19" hidden="1">
      <c r="A7591" s="191" t="s">
        <v>10027</v>
      </c>
      <c r="B7591" s="189" t="str">
        <f>IFERROR(VLOOKUP(Proc[[#This Row],[App]],Table2[],3,0),"open")</f>
        <v>ok</v>
      </c>
      <c r="C7591" s="191" t="s">
        <v>377</v>
      </c>
      <c r="D7591" t="s">
        <v>10185</v>
      </c>
      <c r="E7591" t="s">
        <v>10145</v>
      </c>
      <c r="F7591" s="189" t="e">
        <v>#N/A</v>
      </c>
      <c r="G7591" s="191" t="s">
        <v>400</v>
      </c>
      <c r="H7591" s="189" t="str">
        <f>IF(Proc[[#This Row],[type]]="LFF (MDG-F)",MID(Proc[[#This Row],[Obj]],13,10),"")</f>
        <v/>
      </c>
      <c r="I7591" s="191"/>
      <c r="J7591" s="189" t="e">
        <f>Proc[[#This Row],[Requested]]=Proc[[#This Row],[CurrentParent]]</f>
        <v>#N/A</v>
      </c>
      <c r="K7591" s="189" t="str">
        <f>IF(Proc[[#This Row],[Author]]="Marcela Urrego",VLOOKUP(LEFT(Proc[[#This Row],[Requested]],1),Table3[#All],2,0),VLOOKUP(Proc[[#This Row],[Author]],Table4[],2,0))</f>
        <v>EL</v>
      </c>
      <c r="L7591" s="189" t="s">
        <v>9921</v>
      </c>
      <c r="M7591" s="178">
        <v>46073</v>
      </c>
      <c r="N7591" s="178"/>
      <c r="O7591" s="178"/>
      <c r="P7591" s="178" t="str">
        <f ca="1">IF(Proc[[#This Row],[DaysAgeing]]&gt;5,"yep","on track")</f>
        <v>yep</v>
      </c>
      <c r="Q7591" s="3">
        <f ca="1">IF(Proc[[#This Row],[DateClosed]]="",ABS(NETWORKDAYS(Proc[[#This Row],[DateOpened]],TODAY()))-1,ABS(NETWORKDAYS(Proc[[#This Row],[DateOpened]],Proc[[#This Row],[DateClosed]]))-1)</f>
        <v>9</v>
      </c>
      <c r="R7591" s="178" t="s">
        <v>5708</v>
      </c>
      <c r="S7591" s="189"/>
    </row>
    <row r="7592" spans="1:19" hidden="1">
      <c r="A7592" s="191" t="s">
        <v>10027</v>
      </c>
      <c r="B7592" s="189" t="str">
        <f>IFERROR(VLOOKUP(Proc[[#This Row],[App]],Table2[],3,0),"open")</f>
        <v>ok</v>
      </c>
      <c r="C7592" s="191" t="s">
        <v>369</v>
      </c>
      <c r="D7592" t="s">
        <v>10087</v>
      </c>
      <c r="E7592" t="s">
        <v>10145</v>
      </c>
      <c r="F7592" s="189" t="s">
        <v>10145</v>
      </c>
      <c r="G7592" s="191" t="s">
        <v>400</v>
      </c>
      <c r="H7592" s="189" t="str">
        <f>IF(Proc[[#This Row],[type]]="LFF (MDG-F)",MID(Proc[[#This Row],[Obj]],13,10),"")</f>
        <v/>
      </c>
      <c r="I7592" s="191"/>
      <c r="J7592" s="189" t="b">
        <f>Proc[[#This Row],[Requested]]=Proc[[#This Row],[CurrentParent]]</f>
        <v>1</v>
      </c>
      <c r="K7592" s="189" t="str">
        <f>IF(Proc[[#This Row],[Author]]="Marcela Urrego",VLOOKUP(LEFT(Proc[[#This Row],[Requested]],1),Table3[#All],2,0),VLOOKUP(Proc[[#This Row],[Author]],Table4[],2,0))</f>
        <v>EL</v>
      </c>
      <c r="L7592" s="189" t="s">
        <v>9921</v>
      </c>
      <c r="M7592" s="178">
        <v>46073</v>
      </c>
      <c r="N7592" s="178"/>
      <c r="O7592" s="178"/>
      <c r="P7592" s="178" t="str">
        <f ca="1">IF(Proc[[#This Row],[DaysAgeing]]&gt;5,"yep","on track")</f>
        <v>yep</v>
      </c>
      <c r="Q7592" s="3">
        <f ca="1">IF(Proc[[#This Row],[DateClosed]]="",ABS(NETWORKDAYS(Proc[[#This Row],[DateOpened]],TODAY()))-1,ABS(NETWORKDAYS(Proc[[#This Row],[DateOpened]],Proc[[#This Row],[DateClosed]]))-1)</f>
        <v>9</v>
      </c>
      <c r="R7592" s="178" t="s">
        <v>5708</v>
      </c>
      <c r="S7592" s="189"/>
    </row>
    <row r="7593" spans="1:19" hidden="1">
      <c r="A7593" s="191" t="s">
        <v>10027</v>
      </c>
      <c r="B7593" s="189" t="str">
        <f>IFERROR(VLOOKUP(Proc[[#This Row],[App]],Table2[],3,0),"open")</f>
        <v>ok</v>
      </c>
      <c r="C7593" s="191" t="s">
        <v>377</v>
      </c>
      <c r="D7593" t="s">
        <v>10088</v>
      </c>
      <c r="E7593" t="s">
        <v>10144</v>
      </c>
      <c r="F7593" s="189"/>
      <c r="G7593" s="191" t="s">
        <v>406</v>
      </c>
      <c r="H7593" s="189" t="str">
        <f>IF(Proc[[#This Row],[type]]="LFF (MDG-F)",MID(Proc[[#This Row],[Obj]],13,10),"")</f>
        <v>E10PLD004</v>
      </c>
      <c r="I7593" s="191"/>
      <c r="J7593" s="189" t="b">
        <f>Proc[[#This Row],[Requested]]=Proc[[#This Row],[CurrentParent]]</f>
        <v>0</v>
      </c>
      <c r="K7593" s="189" t="str">
        <f>IF(Proc[[#This Row],[Author]]="Marcela Urrego",VLOOKUP(LEFT(Proc[[#This Row],[Requested]],1),Table3[#All],2,0),VLOOKUP(Proc[[#This Row],[Author]],Table4[],2,0))</f>
        <v>EL</v>
      </c>
      <c r="L7593" s="189" t="s">
        <v>9921</v>
      </c>
      <c r="M7593" s="178">
        <v>46073</v>
      </c>
      <c r="N7593" s="178"/>
      <c r="O7593" s="178"/>
      <c r="P7593" s="178" t="str">
        <f ca="1">IF(Proc[[#This Row],[DaysAgeing]]&gt;5,"yep","on track")</f>
        <v>yep</v>
      </c>
      <c r="Q7593" s="3">
        <f ca="1">IF(Proc[[#This Row],[DateClosed]]="",ABS(NETWORKDAYS(Proc[[#This Row],[DateOpened]],TODAY()))-1,ABS(NETWORKDAYS(Proc[[#This Row],[DateOpened]],Proc[[#This Row],[DateClosed]]))-1)</f>
        <v>9</v>
      </c>
      <c r="R7593" s="178" t="s">
        <v>5708</v>
      </c>
      <c r="S7593" s="189"/>
    </row>
    <row r="7594" spans="1:19" hidden="1">
      <c r="A7594" s="191" t="s">
        <v>10027</v>
      </c>
      <c r="B7594" s="189" t="str">
        <f>IFERROR(VLOOKUP(Proc[[#This Row],[App]],Table2[],3,0),"open")</f>
        <v>ok</v>
      </c>
      <c r="C7594" s="191" t="s">
        <v>369</v>
      </c>
      <c r="D7594" t="s">
        <v>10089</v>
      </c>
      <c r="E7594" t="s">
        <v>10144</v>
      </c>
      <c r="F7594" s="189" t="s">
        <v>10144</v>
      </c>
      <c r="G7594" s="191" t="s">
        <v>406</v>
      </c>
      <c r="H7594" s="189" t="str">
        <f>IF(Proc[[#This Row],[type]]="LFF (MDG-F)",MID(Proc[[#This Row],[Obj]],13,10),"")</f>
        <v>DE10PLD004</v>
      </c>
      <c r="I7594" s="191"/>
      <c r="J7594" s="189" t="b">
        <f>Proc[[#This Row],[Requested]]=Proc[[#This Row],[CurrentParent]]</f>
        <v>1</v>
      </c>
      <c r="K7594" s="189" t="str">
        <f>IF(Proc[[#This Row],[Author]]="Marcela Urrego",VLOOKUP(LEFT(Proc[[#This Row],[Requested]],1),Table3[#All],2,0),VLOOKUP(Proc[[#This Row],[Author]],Table4[],2,0))</f>
        <v>EL</v>
      </c>
      <c r="L7594" s="189" t="s">
        <v>9921</v>
      </c>
      <c r="M7594" s="178">
        <v>46073</v>
      </c>
      <c r="N7594" s="178"/>
      <c r="O7594" s="178"/>
      <c r="P7594" s="178" t="str">
        <f ca="1">IF(Proc[[#This Row],[DaysAgeing]]&gt;5,"yep","on track")</f>
        <v>yep</v>
      </c>
      <c r="Q7594" s="3">
        <f ca="1">IF(Proc[[#This Row],[DateClosed]]="",ABS(NETWORKDAYS(Proc[[#This Row],[DateOpened]],TODAY()))-1,ABS(NETWORKDAYS(Proc[[#This Row],[DateOpened]],Proc[[#This Row],[DateClosed]]))-1)</f>
        <v>9</v>
      </c>
      <c r="R7594" s="178" t="s">
        <v>5708</v>
      </c>
      <c r="S7594" s="189"/>
    </row>
    <row r="7595" spans="1:19" hidden="1">
      <c r="A7595" s="191" t="s">
        <v>10027</v>
      </c>
      <c r="B7595" s="189" t="str">
        <f>IFERROR(VLOOKUP(Proc[[#This Row],[App]],Table2[],3,0),"open")</f>
        <v>ok</v>
      </c>
      <c r="C7595" s="191" t="s">
        <v>377</v>
      </c>
      <c r="D7595" t="s">
        <v>10090</v>
      </c>
      <c r="E7595" t="s">
        <v>10145</v>
      </c>
      <c r="F7595" s="189"/>
      <c r="G7595" s="191" t="s">
        <v>400</v>
      </c>
      <c r="H7595" s="189" t="str">
        <f>IF(Proc[[#This Row],[type]]="LFF (MDG-F)",MID(Proc[[#This Row],[Obj]],13,10),"")</f>
        <v/>
      </c>
      <c r="I7595" s="191"/>
      <c r="J7595" s="189" t="b">
        <f>Proc[[#This Row],[Requested]]=Proc[[#This Row],[CurrentParent]]</f>
        <v>0</v>
      </c>
      <c r="K7595" s="189" t="str">
        <f>IF(Proc[[#This Row],[Author]]="Marcela Urrego",VLOOKUP(LEFT(Proc[[#This Row],[Requested]],1),Table3[#All],2,0),VLOOKUP(Proc[[#This Row],[Author]],Table4[],2,0))</f>
        <v>EL</v>
      </c>
      <c r="L7595" s="189" t="s">
        <v>9921</v>
      </c>
      <c r="M7595" s="178">
        <v>46073</v>
      </c>
      <c r="N7595" s="178"/>
      <c r="O7595" s="178"/>
      <c r="P7595" s="178" t="str">
        <f ca="1">IF(Proc[[#This Row],[DaysAgeing]]&gt;5,"yep","on track")</f>
        <v>yep</v>
      </c>
      <c r="Q7595" s="3">
        <f ca="1">IF(Proc[[#This Row],[DateClosed]]="",ABS(NETWORKDAYS(Proc[[#This Row],[DateOpened]],TODAY()))-1,ABS(NETWORKDAYS(Proc[[#This Row],[DateOpened]],Proc[[#This Row],[DateClosed]]))-1)</f>
        <v>9</v>
      </c>
      <c r="R7595" s="178" t="s">
        <v>5708</v>
      </c>
      <c r="S7595" s="189"/>
    </row>
    <row r="7596" spans="1:19" hidden="1">
      <c r="A7596" s="191" t="s">
        <v>10027</v>
      </c>
      <c r="B7596" s="189" t="str">
        <f>IFERROR(VLOOKUP(Proc[[#This Row],[App]],Table2[],3,0),"open")</f>
        <v>ok</v>
      </c>
      <c r="C7596" s="191" t="s">
        <v>377</v>
      </c>
      <c r="D7596" t="s">
        <v>10091</v>
      </c>
      <c r="E7596" t="s">
        <v>10143</v>
      </c>
      <c r="F7596" s="189" t="s">
        <v>446</v>
      </c>
      <c r="G7596" s="191" t="s">
        <v>406</v>
      </c>
      <c r="H7596" s="189" t="str">
        <f>IF(Proc[[#This Row],[type]]="LFF (MDG-F)",MID(Proc[[#This Row],[Obj]],13,10),"")</f>
        <v>S10PD1005</v>
      </c>
      <c r="I7596" s="191"/>
      <c r="J7596" s="189" t="b">
        <f>Proc[[#This Row],[Requested]]=Proc[[#This Row],[CurrentParent]]</f>
        <v>0</v>
      </c>
      <c r="K7596" s="189" t="str">
        <f>IF(Proc[[#This Row],[Author]]="Marcela Urrego",VLOOKUP(LEFT(Proc[[#This Row],[Requested]],1),Table3[#All],2,0),VLOOKUP(Proc[[#This Row],[Author]],Table4[],2,0))</f>
        <v>EL</v>
      </c>
      <c r="L7596" s="189" t="s">
        <v>9921</v>
      </c>
      <c r="M7596" s="178">
        <v>46073</v>
      </c>
      <c r="N7596" s="178"/>
      <c r="O7596" s="178"/>
      <c r="P7596" s="178" t="str">
        <f ca="1">IF(Proc[[#This Row],[DaysAgeing]]&gt;5,"yep","on track")</f>
        <v>yep</v>
      </c>
      <c r="Q7596" s="3">
        <f ca="1">IF(Proc[[#This Row],[DateClosed]]="",ABS(NETWORKDAYS(Proc[[#This Row],[DateOpened]],TODAY()))-1,ABS(NETWORKDAYS(Proc[[#This Row],[DateOpened]],Proc[[#This Row],[DateClosed]]))-1)</f>
        <v>9</v>
      </c>
      <c r="R7596" s="178" t="s">
        <v>5708</v>
      </c>
      <c r="S7596" s="189"/>
    </row>
    <row r="7597" spans="1:19" hidden="1">
      <c r="A7597" s="191" t="s">
        <v>10027</v>
      </c>
      <c r="B7597" s="189" t="str">
        <f>IFERROR(VLOOKUP(Proc[[#This Row],[App]],Table2[],3,0),"open")</f>
        <v>ok</v>
      </c>
      <c r="C7597" s="191" t="s">
        <v>369</v>
      </c>
      <c r="D7597" t="s">
        <v>10092</v>
      </c>
      <c r="E7597" t="s">
        <v>10143</v>
      </c>
      <c r="F7597" s="189" t="s">
        <v>10143</v>
      </c>
      <c r="G7597" s="191" t="s">
        <v>406</v>
      </c>
      <c r="H7597" s="189" t="str">
        <f>IF(Proc[[#This Row],[type]]="LFF (MDG-F)",MID(Proc[[#This Row],[Obj]],13,10),"")</f>
        <v>US10PD1005</v>
      </c>
      <c r="I7597" s="191"/>
      <c r="J7597" s="189" t="b">
        <f>Proc[[#This Row],[Requested]]=Proc[[#This Row],[CurrentParent]]</f>
        <v>1</v>
      </c>
      <c r="K7597" s="189" t="str">
        <f>IF(Proc[[#This Row],[Author]]="Marcela Urrego",VLOOKUP(LEFT(Proc[[#This Row],[Requested]],1),Table3[#All],2,0),VLOOKUP(Proc[[#This Row],[Author]],Table4[],2,0))</f>
        <v>EL</v>
      </c>
      <c r="L7597" s="189" t="s">
        <v>9921</v>
      </c>
      <c r="M7597" s="178">
        <v>46073</v>
      </c>
      <c r="N7597" s="178"/>
      <c r="O7597" s="178"/>
      <c r="P7597" s="178" t="str">
        <f ca="1">IF(Proc[[#This Row],[DaysAgeing]]&gt;5,"yep","on track")</f>
        <v>yep</v>
      </c>
      <c r="Q7597" s="3">
        <f ca="1">IF(Proc[[#This Row],[DateClosed]]="",ABS(NETWORKDAYS(Proc[[#This Row],[DateOpened]],TODAY()))-1,ABS(NETWORKDAYS(Proc[[#This Row],[DateOpened]],Proc[[#This Row],[DateClosed]]))-1)</f>
        <v>9</v>
      </c>
      <c r="R7597" s="178" t="s">
        <v>5708</v>
      </c>
      <c r="S7597" s="189"/>
    </row>
    <row r="7598" spans="1:19" hidden="1">
      <c r="A7598" s="191" t="s">
        <v>10027</v>
      </c>
      <c r="B7598" s="189" t="str">
        <f>IFERROR(VLOOKUP(Proc[[#This Row],[App]],Table2[],3,0),"open")</f>
        <v>ok</v>
      </c>
      <c r="C7598" s="191" t="s">
        <v>377</v>
      </c>
      <c r="D7598" t="s">
        <v>10093</v>
      </c>
      <c r="E7598" t="s">
        <v>10145</v>
      </c>
      <c r="F7598" s="189" t="s">
        <v>446</v>
      </c>
      <c r="G7598" s="191" t="s">
        <v>400</v>
      </c>
      <c r="H7598" s="189" t="str">
        <f>IF(Proc[[#This Row],[type]]="LFF (MDG-F)",MID(Proc[[#This Row],[Obj]],13,10),"")</f>
        <v/>
      </c>
      <c r="I7598" s="191"/>
      <c r="J7598" s="189" t="b">
        <f>Proc[[#This Row],[Requested]]=Proc[[#This Row],[CurrentParent]]</f>
        <v>0</v>
      </c>
      <c r="K7598" s="189" t="str">
        <f>IF(Proc[[#This Row],[Author]]="Marcela Urrego",VLOOKUP(LEFT(Proc[[#This Row],[Requested]],1),Table3[#All],2,0),VLOOKUP(Proc[[#This Row],[Author]],Table4[],2,0))</f>
        <v>EL</v>
      </c>
      <c r="L7598" s="189" t="s">
        <v>9921</v>
      </c>
      <c r="M7598" s="178">
        <v>46073</v>
      </c>
      <c r="N7598" s="178"/>
      <c r="O7598" s="178"/>
      <c r="P7598" s="178" t="str">
        <f ca="1">IF(Proc[[#This Row],[DaysAgeing]]&gt;5,"yep","on track")</f>
        <v>yep</v>
      </c>
      <c r="Q7598" s="3">
        <f ca="1">IF(Proc[[#This Row],[DateClosed]]="",ABS(NETWORKDAYS(Proc[[#This Row],[DateOpened]],TODAY()))-1,ABS(NETWORKDAYS(Proc[[#This Row],[DateOpened]],Proc[[#This Row],[DateClosed]]))-1)</f>
        <v>9</v>
      </c>
      <c r="R7598" s="178" t="s">
        <v>5708</v>
      </c>
      <c r="S7598" s="189"/>
    </row>
    <row r="7599" spans="1:19" hidden="1">
      <c r="A7599" s="191" t="s">
        <v>10027</v>
      </c>
      <c r="B7599" s="189" t="str">
        <f>IFERROR(VLOOKUP(Proc[[#This Row],[App]],Table2[],3,0),"open")</f>
        <v>ok</v>
      </c>
      <c r="C7599" s="191" t="s">
        <v>377</v>
      </c>
      <c r="D7599" t="s">
        <v>10094</v>
      </c>
      <c r="E7599" t="s">
        <v>10145</v>
      </c>
      <c r="F7599" s="189" t="s">
        <v>446</v>
      </c>
      <c r="G7599" s="191" t="s">
        <v>406</v>
      </c>
      <c r="H7599" s="189" t="str">
        <f>IF(Proc[[#This Row],[type]]="LFF (MDG-F)",MID(Proc[[#This Row],[Obj]],13,10),"")</f>
        <v>S10PD1005_</v>
      </c>
      <c r="I7599" s="191"/>
      <c r="J7599" s="189" t="b">
        <f>Proc[[#This Row],[Requested]]=Proc[[#This Row],[CurrentParent]]</f>
        <v>0</v>
      </c>
      <c r="K7599" s="189" t="str">
        <f>IF(Proc[[#This Row],[Author]]="Marcela Urrego",VLOOKUP(LEFT(Proc[[#This Row],[Requested]],1),Table3[#All],2,0),VLOOKUP(Proc[[#This Row],[Author]],Table4[],2,0))</f>
        <v>EL</v>
      </c>
      <c r="L7599" s="189" t="s">
        <v>9921</v>
      </c>
      <c r="M7599" s="178">
        <v>46073</v>
      </c>
      <c r="N7599" s="178"/>
      <c r="O7599" s="178"/>
      <c r="P7599" s="178" t="str">
        <f ca="1">IF(Proc[[#This Row],[DaysAgeing]]&gt;5,"yep","on track")</f>
        <v>yep</v>
      </c>
      <c r="Q7599" s="3">
        <f ca="1">IF(Proc[[#This Row],[DateClosed]]="",ABS(NETWORKDAYS(Proc[[#This Row],[DateOpened]],TODAY()))-1,ABS(NETWORKDAYS(Proc[[#This Row],[DateOpened]],Proc[[#This Row],[DateClosed]]))-1)</f>
        <v>9</v>
      </c>
      <c r="R7599" s="178" t="s">
        <v>5708</v>
      </c>
      <c r="S7599" s="189"/>
    </row>
    <row r="7600" spans="1:19" hidden="1">
      <c r="A7600" s="191" t="s">
        <v>10027</v>
      </c>
      <c r="B7600" s="189" t="str">
        <f>IFERROR(VLOOKUP(Proc[[#This Row],[App]],Table2[],3,0),"open")</f>
        <v>ok</v>
      </c>
      <c r="C7600" s="191" t="s">
        <v>377</v>
      </c>
      <c r="D7600" t="s">
        <v>10183</v>
      </c>
      <c r="E7600" t="s">
        <v>10145</v>
      </c>
      <c r="F7600" s="189" t="e">
        <v>#N/A</v>
      </c>
      <c r="G7600" s="191" t="s">
        <v>400</v>
      </c>
      <c r="H7600" s="189" t="str">
        <f>IF(Proc[[#This Row],[type]]="LFF (MDG-F)",MID(Proc[[#This Row],[Obj]],13,10),"")</f>
        <v/>
      </c>
      <c r="I7600" s="191"/>
      <c r="J7600" s="189" t="e">
        <f>Proc[[#This Row],[Requested]]=Proc[[#This Row],[CurrentParent]]</f>
        <v>#N/A</v>
      </c>
      <c r="K7600" s="189" t="str">
        <f>IF(Proc[[#This Row],[Author]]="Marcela Urrego",VLOOKUP(LEFT(Proc[[#This Row],[Requested]],1),Table3[#All],2,0),VLOOKUP(Proc[[#This Row],[Author]],Table4[],2,0))</f>
        <v>EL</v>
      </c>
      <c r="L7600" s="189" t="s">
        <v>9921</v>
      </c>
      <c r="M7600" s="178">
        <v>46073</v>
      </c>
      <c r="N7600" s="178"/>
      <c r="O7600" s="178"/>
      <c r="P7600" s="178" t="str">
        <f ca="1">IF(Proc[[#This Row],[DaysAgeing]]&gt;5,"yep","on track")</f>
        <v>yep</v>
      </c>
      <c r="Q7600" s="3">
        <f ca="1">IF(Proc[[#This Row],[DateClosed]]="",ABS(NETWORKDAYS(Proc[[#This Row],[DateOpened]],TODAY()))-1,ABS(NETWORKDAYS(Proc[[#This Row],[DateOpened]],Proc[[#This Row],[DateClosed]]))-1)</f>
        <v>9</v>
      </c>
      <c r="R7600" s="178" t="s">
        <v>5708</v>
      </c>
      <c r="S7600" s="189"/>
    </row>
    <row r="7601" spans="1:19" hidden="1">
      <c r="A7601" s="191" t="s">
        <v>10027</v>
      </c>
      <c r="B7601" s="189" t="str">
        <f>IFERROR(VLOOKUP(Proc[[#This Row],[App]],Table2[],3,0),"open")</f>
        <v>ok</v>
      </c>
      <c r="C7601" s="191" t="s">
        <v>377</v>
      </c>
      <c r="D7601" t="s">
        <v>10184</v>
      </c>
      <c r="E7601" t="s">
        <v>10145</v>
      </c>
      <c r="F7601" s="189" t="e">
        <v>#N/A</v>
      </c>
      <c r="G7601" s="191" t="s">
        <v>400</v>
      </c>
      <c r="H7601" s="189" t="str">
        <f>IF(Proc[[#This Row],[type]]="LFF (MDG-F)",MID(Proc[[#This Row],[Obj]],13,10),"")</f>
        <v/>
      </c>
      <c r="I7601" s="191"/>
      <c r="J7601" s="189" t="e">
        <f>Proc[[#This Row],[Requested]]=Proc[[#This Row],[CurrentParent]]</f>
        <v>#N/A</v>
      </c>
      <c r="K7601" s="189" t="str">
        <f>IF(Proc[[#This Row],[Author]]="Marcela Urrego",VLOOKUP(LEFT(Proc[[#This Row],[Requested]],1),Table3[#All],2,0),VLOOKUP(Proc[[#This Row],[Author]],Table4[],2,0))</f>
        <v>EL</v>
      </c>
      <c r="L7601" s="189" t="s">
        <v>9921</v>
      </c>
      <c r="M7601" s="178">
        <v>46073</v>
      </c>
      <c r="N7601" s="178"/>
      <c r="O7601" s="178"/>
      <c r="P7601" s="178" t="str">
        <f ca="1">IF(Proc[[#This Row],[DaysAgeing]]&gt;5,"yep","on track")</f>
        <v>yep</v>
      </c>
      <c r="Q7601" s="3">
        <f ca="1">IF(Proc[[#This Row],[DateClosed]]="",ABS(NETWORKDAYS(Proc[[#This Row],[DateOpened]],TODAY()))-1,ABS(NETWORKDAYS(Proc[[#This Row],[DateOpened]],Proc[[#This Row],[DateClosed]]))-1)</f>
        <v>9</v>
      </c>
      <c r="R7601" s="178" t="s">
        <v>5708</v>
      </c>
      <c r="S7601" s="189"/>
    </row>
    <row r="7602" spans="1:19" hidden="1">
      <c r="A7602" s="191" t="s">
        <v>10027</v>
      </c>
      <c r="B7602" s="189" t="str">
        <f>IFERROR(VLOOKUP(Proc[[#This Row],[App]],Table2[],3,0),"open")</f>
        <v>ok</v>
      </c>
      <c r="C7602" s="191" t="s">
        <v>369</v>
      </c>
      <c r="D7602" t="s">
        <v>10095</v>
      </c>
      <c r="E7602" t="s">
        <v>10146</v>
      </c>
      <c r="F7602" s="189" t="s">
        <v>10146</v>
      </c>
      <c r="G7602" s="191" t="s">
        <v>406</v>
      </c>
      <c r="H7602" s="189" t="str">
        <f>IF(Proc[[#This Row],[type]]="LFF (MDG-F)",MID(Proc[[#This Row],[Obj]],13,10),"")</f>
        <v>DE04TLD003</v>
      </c>
      <c r="I7602" s="191"/>
      <c r="J7602" s="189" t="b">
        <f>Proc[[#This Row],[Requested]]=Proc[[#This Row],[CurrentParent]]</f>
        <v>1</v>
      </c>
      <c r="K7602" s="189" t="str">
        <f>IF(Proc[[#This Row],[Author]]="Marcela Urrego",VLOOKUP(LEFT(Proc[[#This Row],[Requested]],1),Table3[#All],2,0),VLOOKUP(Proc[[#This Row],[Author]],Table4[],2,0))</f>
        <v>EL</v>
      </c>
      <c r="L7602" s="189" t="s">
        <v>9921</v>
      </c>
      <c r="M7602" s="178">
        <v>46073</v>
      </c>
      <c r="N7602" s="178"/>
      <c r="O7602" s="178"/>
      <c r="P7602" s="178" t="str">
        <f ca="1">IF(Proc[[#This Row],[DaysAgeing]]&gt;5,"yep","on track")</f>
        <v>yep</v>
      </c>
      <c r="Q7602" s="3">
        <f ca="1">IF(Proc[[#This Row],[DateClosed]]="",ABS(NETWORKDAYS(Proc[[#This Row],[DateOpened]],TODAY()))-1,ABS(NETWORKDAYS(Proc[[#This Row],[DateOpened]],Proc[[#This Row],[DateClosed]]))-1)</f>
        <v>9</v>
      </c>
      <c r="R7602" s="178" t="s">
        <v>5708</v>
      </c>
      <c r="S7602" s="189"/>
    </row>
    <row r="7603" spans="1:19" hidden="1">
      <c r="A7603" s="191" t="s">
        <v>10027</v>
      </c>
      <c r="B7603" s="189" t="str">
        <f>IFERROR(VLOOKUP(Proc[[#This Row],[App]],Table2[],3,0),"open")</f>
        <v>ok</v>
      </c>
      <c r="C7603" s="191" t="s">
        <v>369</v>
      </c>
      <c r="D7603" t="s">
        <v>10096</v>
      </c>
      <c r="E7603" t="s">
        <v>10147</v>
      </c>
      <c r="F7603" s="189" t="s">
        <v>10147</v>
      </c>
      <c r="G7603" s="191" t="s">
        <v>406</v>
      </c>
      <c r="H7603" s="189" t="str">
        <f>IF(Proc[[#This Row],[type]]="LFF (MDG-F)",MID(Proc[[#This Row],[Obj]],13,10),"")</f>
        <v>DE10PLD003</v>
      </c>
      <c r="I7603" s="191"/>
      <c r="J7603" s="189" t="b">
        <f>Proc[[#This Row],[Requested]]=Proc[[#This Row],[CurrentParent]]</f>
        <v>1</v>
      </c>
      <c r="K7603" s="189" t="str">
        <f>IF(Proc[[#This Row],[Author]]="Marcela Urrego",VLOOKUP(LEFT(Proc[[#This Row],[Requested]],1),Table3[#All],2,0),VLOOKUP(Proc[[#This Row],[Author]],Table4[],2,0))</f>
        <v>EL</v>
      </c>
      <c r="L7603" s="189" t="s">
        <v>9921</v>
      </c>
      <c r="M7603" s="178">
        <v>46073</v>
      </c>
      <c r="N7603" s="178"/>
      <c r="O7603" s="178"/>
      <c r="P7603" s="178" t="str">
        <f ca="1">IF(Proc[[#This Row],[DaysAgeing]]&gt;5,"yep","on track")</f>
        <v>yep</v>
      </c>
      <c r="Q7603" s="3">
        <f ca="1">IF(Proc[[#This Row],[DateClosed]]="",ABS(NETWORKDAYS(Proc[[#This Row],[DateOpened]],TODAY()))-1,ABS(NETWORKDAYS(Proc[[#This Row],[DateOpened]],Proc[[#This Row],[DateClosed]]))-1)</f>
        <v>9</v>
      </c>
      <c r="R7603" s="178" t="s">
        <v>5708</v>
      </c>
      <c r="S7603" s="189"/>
    </row>
    <row r="7604" spans="1:19" hidden="1">
      <c r="A7604" s="191" t="s">
        <v>10027</v>
      </c>
      <c r="B7604" s="189" t="str">
        <f>IFERROR(VLOOKUP(Proc[[#This Row],[App]],Table2[],3,0),"open")</f>
        <v>ok</v>
      </c>
      <c r="C7604" s="191" t="s">
        <v>369</v>
      </c>
      <c r="D7604" t="s">
        <v>10097</v>
      </c>
      <c r="E7604" t="s">
        <v>10146</v>
      </c>
      <c r="F7604" s="189" t="s">
        <v>10146</v>
      </c>
      <c r="G7604" s="191" t="s">
        <v>406</v>
      </c>
      <c r="H7604" s="189" t="str">
        <f>IF(Proc[[#This Row],[type]]="LFF (MDG-F)",MID(Proc[[#This Row],[Obj]],13,10),"")</f>
        <v>DE10PLD0C3</v>
      </c>
      <c r="I7604" s="191"/>
      <c r="J7604" s="189" t="b">
        <f>Proc[[#This Row],[Requested]]=Proc[[#This Row],[CurrentParent]]</f>
        <v>1</v>
      </c>
      <c r="K7604" s="189" t="str">
        <f>IF(Proc[[#This Row],[Author]]="Marcela Urrego",VLOOKUP(LEFT(Proc[[#This Row],[Requested]],1),Table3[#All],2,0),VLOOKUP(Proc[[#This Row],[Author]],Table4[],2,0))</f>
        <v>EL</v>
      </c>
      <c r="L7604" s="189" t="s">
        <v>9921</v>
      </c>
      <c r="M7604" s="178">
        <v>46073</v>
      </c>
      <c r="N7604" s="178"/>
      <c r="O7604" s="178"/>
      <c r="P7604" s="178" t="str">
        <f ca="1">IF(Proc[[#This Row],[DaysAgeing]]&gt;5,"yep","on track")</f>
        <v>yep</v>
      </c>
      <c r="Q7604" s="3">
        <f ca="1">IF(Proc[[#This Row],[DateClosed]]="",ABS(NETWORKDAYS(Proc[[#This Row],[DateOpened]],TODAY()))-1,ABS(NETWORKDAYS(Proc[[#This Row],[DateOpened]],Proc[[#This Row],[DateClosed]]))-1)</f>
        <v>9</v>
      </c>
      <c r="R7604" s="178" t="s">
        <v>5708</v>
      </c>
      <c r="S7604" s="189"/>
    </row>
    <row r="7605" spans="1:19" hidden="1">
      <c r="A7605" s="191" t="s">
        <v>10027</v>
      </c>
      <c r="B7605" s="189" t="str">
        <f>IFERROR(VLOOKUP(Proc[[#This Row],[App]],Table2[],3,0),"open")</f>
        <v>ok</v>
      </c>
      <c r="C7605" s="191" t="s">
        <v>369</v>
      </c>
      <c r="D7605" t="s">
        <v>10098</v>
      </c>
      <c r="E7605" t="s">
        <v>10146</v>
      </c>
      <c r="F7605" s="189" t="s">
        <v>10146</v>
      </c>
      <c r="G7605" s="191" t="s">
        <v>406</v>
      </c>
      <c r="H7605" s="189" t="str">
        <f>IF(Proc[[#This Row],[type]]="LFF (MDG-F)",MID(Proc[[#This Row],[Obj]],13,10),"")</f>
        <v>TW03TNKA03</v>
      </c>
      <c r="I7605" s="191"/>
      <c r="J7605" s="189" t="b">
        <f>Proc[[#This Row],[Requested]]=Proc[[#This Row],[CurrentParent]]</f>
        <v>1</v>
      </c>
      <c r="K7605" s="189" t="str">
        <f>IF(Proc[[#This Row],[Author]]="Marcela Urrego",VLOOKUP(LEFT(Proc[[#This Row],[Requested]],1),Table3[#All],2,0),VLOOKUP(Proc[[#This Row],[Author]],Table4[],2,0))</f>
        <v>EL</v>
      </c>
      <c r="L7605" s="189" t="s">
        <v>9921</v>
      </c>
      <c r="M7605" s="178">
        <v>46073</v>
      </c>
      <c r="N7605" s="178"/>
      <c r="O7605" s="178"/>
      <c r="P7605" s="178" t="str">
        <f ca="1">IF(Proc[[#This Row],[DaysAgeing]]&gt;5,"yep","on track")</f>
        <v>yep</v>
      </c>
      <c r="Q7605" s="3">
        <f ca="1">IF(Proc[[#This Row],[DateClosed]]="",ABS(NETWORKDAYS(Proc[[#This Row],[DateOpened]],TODAY()))-1,ABS(NETWORKDAYS(Proc[[#This Row],[DateOpened]],Proc[[#This Row],[DateClosed]]))-1)</f>
        <v>9</v>
      </c>
      <c r="R7605" s="178" t="s">
        <v>5708</v>
      </c>
      <c r="S7605" s="189"/>
    </row>
    <row r="7606" spans="1:19" hidden="1">
      <c r="A7606" s="191" t="s">
        <v>10027</v>
      </c>
      <c r="B7606" s="189" t="str">
        <f>IFERROR(VLOOKUP(Proc[[#This Row],[App]],Table2[],3,0),"open")</f>
        <v>ok</v>
      </c>
      <c r="C7606" s="191" t="s">
        <v>369</v>
      </c>
      <c r="D7606" t="s">
        <v>10099</v>
      </c>
      <c r="E7606" t="s">
        <v>10146</v>
      </c>
      <c r="F7606" s="189" t="s">
        <v>10146</v>
      </c>
      <c r="G7606" s="191" t="s">
        <v>406</v>
      </c>
      <c r="H7606" s="189" t="str">
        <f>IF(Proc[[#This Row],[type]]="LFF (MDG-F)",MID(Proc[[#This Row],[Obj]],13,10),"")</f>
        <v>CN09L16005</v>
      </c>
      <c r="I7606" s="191"/>
      <c r="J7606" s="189" t="b">
        <f>Proc[[#This Row],[Requested]]=Proc[[#This Row],[CurrentParent]]</f>
        <v>1</v>
      </c>
      <c r="K7606" s="189" t="str">
        <f>IF(Proc[[#This Row],[Author]]="Marcela Urrego",VLOOKUP(LEFT(Proc[[#This Row],[Requested]],1),Table3[#All],2,0),VLOOKUP(Proc[[#This Row],[Author]],Table4[],2,0))</f>
        <v>EL</v>
      </c>
      <c r="L7606" s="189" t="s">
        <v>9921</v>
      </c>
      <c r="M7606" s="178">
        <v>46073</v>
      </c>
      <c r="N7606" s="178"/>
      <c r="O7606" s="178"/>
      <c r="P7606" s="178" t="str">
        <f ca="1">IF(Proc[[#This Row],[DaysAgeing]]&gt;5,"yep","on track")</f>
        <v>yep</v>
      </c>
      <c r="Q7606" s="3">
        <f ca="1">IF(Proc[[#This Row],[DateClosed]]="",ABS(NETWORKDAYS(Proc[[#This Row],[DateOpened]],TODAY()))-1,ABS(NETWORKDAYS(Proc[[#This Row],[DateOpened]],Proc[[#This Row],[DateClosed]]))-1)</f>
        <v>9</v>
      </c>
      <c r="R7606" s="178" t="s">
        <v>5708</v>
      </c>
      <c r="S7606" s="189"/>
    </row>
    <row r="7607" spans="1:19" hidden="1">
      <c r="A7607" s="191" t="s">
        <v>10027</v>
      </c>
      <c r="B7607" s="189" t="str">
        <f>IFERROR(VLOOKUP(Proc[[#This Row],[App]],Table2[],3,0),"open")</f>
        <v>ok</v>
      </c>
      <c r="C7607" s="191" t="s">
        <v>369</v>
      </c>
      <c r="D7607" t="s">
        <v>10100</v>
      </c>
      <c r="E7607" t="s">
        <v>10146</v>
      </c>
      <c r="F7607" s="189" t="s">
        <v>10146</v>
      </c>
      <c r="G7607" s="191" t="s">
        <v>406</v>
      </c>
      <c r="H7607" s="189" t="str">
        <f>IF(Proc[[#This Row],[type]]="LFF (MDG-F)",MID(Proc[[#This Row],[Obj]],13,10),"")</f>
        <v>KR07PD2329</v>
      </c>
      <c r="I7607" s="191"/>
      <c r="J7607" s="189" t="b">
        <f>Proc[[#This Row],[Requested]]=Proc[[#This Row],[CurrentParent]]</f>
        <v>1</v>
      </c>
      <c r="K7607" s="189" t="str">
        <f>IF(Proc[[#This Row],[Author]]="Marcela Urrego",VLOOKUP(LEFT(Proc[[#This Row],[Requested]],1),Table3[#All],2,0),VLOOKUP(Proc[[#This Row],[Author]],Table4[],2,0))</f>
        <v>EL</v>
      </c>
      <c r="L7607" s="189" t="s">
        <v>9921</v>
      </c>
      <c r="M7607" s="178">
        <v>46073</v>
      </c>
      <c r="N7607" s="178"/>
      <c r="O7607" s="178"/>
      <c r="P7607" s="178" t="str">
        <f ca="1">IF(Proc[[#This Row],[DaysAgeing]]&gt;5,"yep","on track")</f>
        <v>yep</v>
      </c>
      <c r="Q7607" s="3">
        <f ca="1">IF(Proc[[#This Row],[DateClosed]]="",ABS(NETWORKDAYS(Proc[[#This Row],[DateOpened]],TODAY()))-1,ABS(NETWORKDAYS(Proc[[#This Row],[DateOpened]],Proc[[#This Row],[DateClosed]]))-1)</f>
        <v>9</v>
      </c>
      <c r="R7607" s="178" t="s">
        <v>5708</v>
      </c>
      <c r="S7607" s="189"/>
    </row>
    <row r="7608" spans="1:19" hidden="1">
      <c r="A7608" s="191" t="s">
        <v>10027</v>
      </c>
      <c r="B7608" s="189" t="str">
        <f>IFERROR(VLOOKUP(Proc[[#This Row],[App]],Table2[],3,0),"open")</f>
        <v>ok</v>
      </c>
      <c r="C7608" s="191" t="s">
        <v>369</v>
      </c>
      <c r="D7608" t="s">
        <v>10101</v>
      </c>
      <c r="E7608" t="s">
        <v>10146</v>
      </c>
      <c r="F7608" s="189" t="s">
        <v>10146</v>
      </c>
      <c r="G7608" s="191" t="s">
        <v>406</v>
      </c>
      <c r="H7608" s="189" t="str">
        <f>IF(Proc[[#This Row],[type]]="LFF (MDG-F)",MID(Proc[[#This Row],[Obj]],13,10),"")</f>
        <v>US10PD1809</v>
      </c>
      <c r="I7608" s="191"/>
      <c r="J7608" s="189" t="b">
        <f>Proc[[#This Row],[Requested]]=Proc[[#This Row],[CurrentParent]]</f>
        <v>1</v>
      </c>
      <c r="K7608" s="189" t="str">
        <f>IF(Proc[[#This Row],[Author]]="Marcela Urrego",VLOOKUP(LEFT(Proc[[#This Row],[Requested]],1),Table3[#All],2,0),VLOOKUP(Proc[[#This Row],[Author]],Table4[],2,0))</f>
        <v>EL</v>
      </c>
      <c r="L7608" s="189" t="s">
        <v>9921</v>
      </c>
      <c r="M7608" s="178">
        <v>46073</v>
      </c>
      <c r="N7608" s="178"/>
      <c r="O7608" s="178"/>
      <c r="P7608" s="178" t="str">
        <f ca="1">IF(Proc[[#This Row],[DaysAgeing]]&gt;5,"yep","on track")</f>
        <v>yep</v>
      </c>
      <c r="Q7608" s="3">
        <f ca="1">IF(Proc[[#This Row],[DateClosed]]="",ABS(NETWORKDAYS(Proc[[#This Row],[DateOpened]],TODAY()))-1,ABS(NETWORKDAYS(Proc[[#This Row],[DateOpened]],Proc[[#This Row],[DateClosed]]))-1)</f>
        <v>9</v>
      </c>
      <c r="R7608" s="178" t="s">
        <v>5708</v>
      </c>
      <c r="S7608" s="189"/>
    </row>
    <row r="7609" spans="1:19" hidden="1">
      <c r="A7609" s="191" t="s">
        <v>10027</v>
      </c>
      <c r="B7609" s="189" t="str">
        <f>IFERROR(VLOOKUP(Proc[[#This Row],[App]],Table2[],3,0),"open")</f>
        <v>ok</v>
      </c>
      <c r="C7609" s="191" t="s">
        <v>369</v>
      </c>
      <c r="D7609" t="s">
        <v>10102</v>
      </c>
      <c r="E7609" t="s">
        <v>10148</v>
      </c>
      <c r="F7609" s="189" t="s">
        <v>10148</v>
      </c>
      <c r="G7609" s="191" t="s">
        <v>406</v>
      </c>
      <c r="H7609" s="189" t="str">
        <f>IF(Proc[[#This Row],[type]]="LFF (MDG-F)",MID(Proc[[#This Row],[Obj]],13,10),"")</f>
        <v>DE10PLD007</v>
      </c>
      <c r="I7609" s="191"/>
      <c r="J7609" s="189" t="b">
        <f>Proc[[#This Row],[Requested]]=Proc[[#This Row],[CurrentParent]]</f>
        <v>1</v>
      </c>
      <c r="K7609" s="189" t="str">
        <f>IF(Proc[[#This Row],[Author]]="Marcela Urrego",VLOOKUP(LEFT(Proc[[#This Row],[Requested]],1),Table3[#All],2,0),VLOOKUP(Proc[[#This Row],[Author]],Table4[],2,0))</f>
        <v>EL</v>
      </c>
      <c r="L7609" s="189" t="s">
        <v>9921</v>
      </c>
      <c r="M7609" s="178">
        <v>46073</v>
      </c>
      <c r="N7609" s="178"/>
      <c r="O7609" s="178"/>
      <c r="P7609" s="178" t="str">
        <f ca="1">IF(Proc[[#This Row],[DaysAgeing]]&gt;5,"yep","on track")</f>
        <v>yep</v>
      </c>
      <c r="Q7609" s="3">
        <f ca="1">IF(Proc[[#This Row],[DateClosed]]="",ABS(NETWORKDAYS(Proc[[#This Row],[DateOpened]],TODAY()))-1,ABS(NETWORKDAYS(Proc[[#This Row],[DateOpened]],Proc[[#This Row],[DateClosed]]))-1)</f>
        <v>9</v>
      </c>
      <c r="R7609" s="178" t="s">
        <v>5708</v>
      </c>
      <c r="S7609" s="189"/>
    </row>
    <row r="7610" spans="1:19" hidden="1">
      <c r="A7610" s="191" t="s">
        <v>10027</v>
      </c>
      <c r="B7610" s="189" t="str">
        <f>IFERROR(VLOOKUP(Proc[[#This Row],[App]],Table2[],3,0),"open")</f>
        <v>ok</v>
      </c>
      <c r="C7610" s="191" t="s">
        <v>369</v>
      </c>
      <c r="D7610" t="s">
        <v>10103</v>
      </c>
      <c r="E7610" t="s">
        <v>10148</v>
      </c>
      <c r="F7610" s="189" t="s">
        <v>10148</v>
      </c>
      <c r="G7610" s="191" t="s">
        <v>406</v>
      </c>
      <c r="H7610" s="189" t="str">
        <f>IF(Proc[[#This Row],[type]]="LFF (MDG-F)",MID(Proc[[#This Row],[Obj]],13,10),"")</f>
        <v>DE10PLD0C7</v>
      </c>
      <c r="I7610" s="191"/>
      <c r="J7610" s="189" t="b">
        <f>Proc[[#This Row],[Requested]]=Proc[[#This Row],[CurrentParent]]</f>
        <v>1</v>
      </c>
      <c r="K7610" s="189" t="str">
        <f>IF(Proc[[#This Row],[Author]]="Marcela Urrego",VLOOKUP(LEFT(Proc[[#This Row],[Requested]],1),Table3[#All],2,0),VLOOKUP(Proc[[#This Row],[Author]],Table4[],2,0))</f>
        <v>EL</v>
      </c>
      <c r="L7610" s="189" t="s">
        <v>9921</v>
      </c>
      <c r="M7610" s="178">
        <v>46073</v>
      </c>
      <c r="N7610" s="178"/>
      <c r="O7610" s="178"/>
      <c r="P7610" s="178" t="str">
        <f ca="1">IF(Proc[[#This Row],[DaysAgeing]]&gt;5,"yep","on track")</f>
        <v>yep</v>
      </c>
      <c r="Q7610" s="3">
        <f ca="1">IF(Proc[[#This Row],[DateClosed]]="",ABS(NETWORKDAYS(Proc[[#This Row],[DateOpened]],TODAY()))-1,ABS(NETWORKDAYS(Proc[[#This Row],[DateOpened]],Proc[[#This Row],[DateClosed]]))-1)</f>
        <v>9</v>
      </c>
      <c r="R7610" s="178" t="s">
        <v>5708</v>
      </c>
      <c r="S7610" s="189"/>
    </row>
    <row r="7611" spans="1:19" hidden="1">
      <c r="A7611" s="191" t="s">
        <v>10027</v>
      </c>
      <c r="B7611" s="189" t="str">
        <f>IFERROR(VLOOKUP(Proc[[#This Row],[App]],Table2[],3,0),"open")</f>
        <v>ok</v>
      </c>
      <c r="C7611" s="191" t="s">
        <v>369</v>
      </c>
      <c r="D7611" t="s">
        <v>10104</v>
      </c>
      <c r="E7611" t="s">
        <v>10149</v>
      </c>
      <c r="F7611" s="189" t="s">
        <v>10149</v>
      </c>
      <c r="G7611" s="191" t="s">
        <v>406</v>
      </c>
      <c r="H7611" s="189" t="str">
        <f>IF(Proc[[#This Row],[type]]="LFF (MDG-F)",MID(Proc[[#This Row],[Obj]],13,10),"")</f>
        <v>JP02THSZ02</v>
      </c>
      <c r="I7611" s="191"/>
      <c r="J7611" s="189" t="b">
        <f>Proc[[#This Row],[Requested]]=Proc[[#This Row],[CurrentParent]]</f>
        <v>1</v>
      </c>
      <c r="K7611" s="189" t="str">
        <f>IF(Proc[[#This Row],[Author]]="Marcela Urrego",VLOOKUP(LEFT(Proc[[#This Row],[Requested]],1),Table3[#All],2,0),VLOOKUP(Proc[[#This Row],[Author]],Table4[],2,0))</f>
        <v>EL</v>
      </c>
      <c r="L7611" s="189" t="s">
        <v>9921</v>
      </c>
      <c r="M7611" s="178">
        <v>46073</v>
      </c>
      <c r="N7611" s="178"/>
      <c r="O7611" s="178"/>
      <c r="P7611" s="178" t="str">
        <f ca="1">IF(Proc[[#This Row],[DaysAgeing]]&gt;5,"yep","on track")</f>
        <v>yep</v>
      </c>
      <c r="Q7611" s="3">
        <f ca="1">IF(Proc[[#This Row],[DateClosed]]="",ABS(NETWORKDAYS(Proc[[#This Row],[DateOpened]],TODAY()))-1,ABS(NETWORKDAYS(Proc[[#This Row],[DateOpened]],Proc[[#This Row],[DateClosed]]))-1)</f>
        <v>9</v>
      </c>
      <c r="R7611" s="178" t="s">
        <v>5708</v>
      </c>
      <c r="S7611" s="189"/>
    </row>
    <row r="7612" spans="1:19" hidden="1">
      <c r="A7612" s="191" t="s">
        <v>10027</v>
      </c>
      <c r="B7612" s="189" t="str">
        <f>IFERROR(VLOOKUP(Proc[[#This Row],[App]],Table2[],3,0),"open")</f>
        <v>ok</v>
      </c>
      <c r="C7612" s="191" t="s">
        <v>369</v>
      </c>
      <c r="D7612" t="s">
        <v>10105</v>
      </c>
      <c r="E7612" t="s">
        <v>10149</v>
      </c>
      <c r="F7612" s="189" t="s">
        <v>10149</v>
      </c>
      <c r="G7612" s="191" t="s">
        <v>406</v>
      </c>
      <c r="H7612" s="189" t="str">
        <f>IF(Proc[[#This Row],[type]]="LFF (MDG-F)",MID(Proc[[#This Row],[Obj]],13,10),"")</f>
        <v>US10R04011</v>
      </c>
      <c r="I7612" s="191"/>
      <c r="J7612" s="189" t="b">
        <f>Proc[[#This Row],[Requested]]=Proc[[#This Row],[CurrentParent]]</f>
        <v>1</v>
      </c>
      <c r="K7612" s="189" t="str">
        <f>IF(Proc[[#This Row],[Author]]="Marcela Urrego",VLOOKUP(LEFT(Proc[[#This Row],[Requested]],1),Table3[#All],2,0),VLOOKUP(Proc[[#This Row],[Author]],Table4[],2,0))</f>
        <v>EL</v>
      </c>
      <c r="L7612" s="189" t="s">
        <v>9921</v>
      </c>
      <c r="M7612" s="178">
        <v>46073</v>
      </c>
      <c r="N7612" s="178"/>
      <c r="O7612" s="178"/>
      <c r="P7612" s="178" t="str">
        <f ca="1">IF(Proc[[#This Row],[DaysAgeing]]&gt;5,"yep","on track")</f>
        <v>yep</v>
      </c>
      <c r="Q7612" s="3">
        <f ca="1">IF(Proc[[#This Row],[DateClosed]]="",ABS(NETWORKDAYS(Proc[[#This Row],[DateOpened]],TODAY()))-1,ABS(NETWORKDAYS(Proc[[#This Row],[DateOpened]],Proc[[#This Row],[DateClosed]]))-1)</f>
        <v>9</v>
      </c>
      <c r="R7612" s="178" t="s">
        <v>5708</v>
      </c>
      <c r="S7612" s="189"/>
    </row>
    <row r="7613" spans="1:19" hidden="1">
      <c r="A7613" s="191" t="s">
        <v>10027</v>
      </c>
      <c r="B7613" s="189" t="str">
        <f>IFERROR(VLOOKUP(Proc[[#This Row],[App]],Table2[],3,0),"open")</f>
        <v>ok</v>
      </c>
      <c r="C7613" s="191" t="s">
        <v>369</v>
      </c>
      <c r="D7613" t="s">
        <v>10106</v>
      </c>
      <c r="E7613" t="s">
        <v>10148</v>
      </c>
      <c r="F7613" s="189" t="s">
        <v>10148</v>
      </c>
      <c r="G7613" s="191" t="s">
        <v>400</v>
      </c>
      <c r="H7613" s="189" t="str">
        <f>IF(Proc[[#This Row],[type]]="LFF (MDG-F)",MID(Proc[[#This Row],[Obj]],13,10),"")</f>
        <v/>
      </c>
      <c r="I7613" s="191"/>
      <c r="J7613" s="189" t="b">
        <f>Proc[[#This Row],[Requested]]=Proc[[#This Row],[CurrentParent]]</f>
        <v>1</v>
      </c>
      <c r="K7613" s="189" t="str">
        <f>IF(Proc[[#This Row],[Author]]="Marcela Urrego",VLOOKUP(LEFT(Proc[[#This Row],[Requested]],1),Table3[#All],2,0),VLOOKUP(Proc[[#This Row],[Author]],Table4[],2,0))</f>
        <v>EL</v>
      </c>
      <c r="L7613" s="189" t="s">
        <v>9921</v>
      </c>
      <c r="M7613" s="178">
        <v>46073</v>
      </c>
      <c r="N7613" s="178"/>
      <c r="O7613" s="178"/>
      <c r="P7613" s="178" t="str">
        <f ca="1">IF(Proc[[#This Row],[DaysAgeing]]&gt;5,"yep","on track")</f>
        <v>yep</v>
      </c>
      <c r="Q7613" s="3">
        <f ca="1">IF(Proc[[#This Row],[DateClosed]]="",ABS(NETWORKDAYS(Proc[[#This Row],[DateOpened]],TODAY()))-1,ABS(NETWORKDAYS(Proc[[#This Row],[DateOpened]],Proc[[#This Row],[DateClosed]]))-1)</f>
        <v>9</v>
      </c>
      <c r="R7613" s="178" t="s">
        <v>5708</v>
      </c>
      <c r="S7613" s="189"/>
    </row>
    <row r="7614" spans="1:19" hidden="1">
      <c r="A7614" s="191" t="s">
        <v>10027</v>
      </c>
      <c r="B7614" s="189" t="str">
        <f>IFERROR(VLOOKUP(Proc[[#This Row],[App]],Table2[],3,0),"open")</f>
        <v>ok</v>
      </c>
      <c r="C7614" s="191" t="s">
        <v>369</v>
      </c>
      <c r="D7614" t="s">
        <v>10107</v>
      </c>
      <c r="E7614" t="s">
        <v>10150</v>
      </c>
      <c r="F7614" s="189" t="s">
        <v>10150</v>
      </c>
      <c r="G7614" s="191" t="s">
        <v>406</v>
      </c>
      <c r="H7614" s="189" t="str">
        <f>IF(Proc[[#This Row],[type]]="LFF (MDG-F)",MID(Proc[[#This Row],[Obj]],13,10),"")</f>
        <v>DE04TLD006</v>
      </c>
      <c r="I7614" s="191"/>
      <c r="J7614" s="189" t="b">
        <f>Proc[[#This Row],[Requested]]=Proc[[#This Row],[CurrentParent]]</f>
        <v>1</v>
      </c>
      <c r="K7614" s="189" t="str">
        <f>IF(Proc[[#This Row],[Author]]="Marcela Urrego",VLOOKUP(LEFT(Proc[[#This Row],[Requested]],1),Table3[#All],2,0),VLOOKUP(Proc[[#This Row],[Author]],Table4[],2,0))</f>
        <v>EL</v>
      </c>
      <c r="L7614" s="189" t="s">
        <v>9921</v>
      </c>
      <c r="M7614" s="178">
        <v>46073</v>
      </c>
      <c r="N7614" s="178"/>
      <c r="O7614" s="178"/>
      <c r="P7614" s="178" t="str">
        <f ca="1">IF(Proc[[#This Row],[DaysAgeing]]&gt;5,"yep","on track")</f>
        <v>yep</v>
      </c>
      <c r="Q7614" s="3">
        <f ca="1">IF(Proc[[#This Row],[DateClosed]]="",ABS(NETWORKDAYS(Proc[[#This Row],[DateOpened]],TODAY()))-1,ABS(NETWORKDAYS(Proc[[#This Row],[DateOpened]],Proc[[#This Row],[DateClosed]]))-1)</f>
        <v>9</v>
      </c>
      <c r="R7614" s="178" t="s">
        <v>5708</v>
      </c>
      <c r="S7614" s="189"/>
    </row>
    <row r="7615" spans="1:19" hidden="1">
      <c r="A7615" s="191" t="s">
        <v>10027</v>
      </c>
      <c r="B7615" s="189" t="str">
        <f>IFERROR(VLOOKUP(Proc[[#This Row],[App]],Table2[],3,0),"open")</f>
        <v>ok</v>
      </c>
      <c r="C7615" s="191" t="s">
        <v>369</v>
      </c>
      <c r="D7615" t="s">
        <v>10108</v>
      </c>
      <c r="E7615" t="s">
        <v>10151</v>
      </c>
      <c r="F7615" s="189" t="s">
        <v>10151</v>
      </c>
      <c r="G7615" s="191" t="s">
        <v>406</v>
      </c>
      <c r="H7615" s="189" t="str">
        <f>IF(Proc[[#This Row],[type]]="LFF (MDG-F)",MID(Proc[[#This Row],[Obj]],13,10),"")</f>
        <v>DE10PLD006</v>
      </c>
      <c r="I7615" s="191"/>
      <c r="J7615" s="189" t="b">
        <f>Proc[[#This Row],[Requested]]=Proc[[#This Row],[CurrentParent]]</f>
        <v>1</v>
      </c>
      <c r="K7615" s="189" t="str">
        <f>IF(Proc[[#This Row],[Author]]="Marcela Urrego",VLOOKUP(LEFT(Proc[[#This Row],[Requested]],1),Table3[#All],2,0),VLOOKUP(Proc[[#This Row],[Author]],Table4[],2,0))</f>
        <v>EL</v>
      </c>
      <c r="L7615" s="189" t="s">
        <v>9921</v>
      </c>
      <c r="M7615" s="178">
        <v>46073</v>
      </c>
      <c r="N7615" s="178"/>
      <c r="O7615" s="178"/>
      <c r="P7615" s="178" t="str">
        <f ca="1">IF(Proc[[#This Row],[DaysAgeing]]&gt;5,"yep","on track")</f>
        <v>yep</v>
      </c>
      <c r="Q7615" s="3">
        <f ca="1">IF(Proc[[#This Row],[DateClosed]]="",ABS(NETWORKDAYS(Proc[[#This Row],[DateOpened]],TODAY()))-1,ABS(NETWORKDAYS(Proc[[#This Row],[DateOpened]],Proc[[#This Row],[DateClosed]]))-1)</f>
        <v>9</v>
      </c>
      <c r="R7615" s="178" t="s">
        <v>5708</v>
      </c>
      <c r="S7615" s="189"/>
    </row>
    <row r="7616" spans="1:19" hidden="1">
      <c r="A7616" s="191" t="s">
        <v>10027</v>
      </c>
      <c r="B7616" s="189" t="str">
        <f>IFERROR(VLOOKUP(Proc[[#This Row],[App]],Table2[],3,0),"open")</f>
        <v>ok</v>
      </c>
      <c r="C7616" s="191" t="s">
        <v>369</v>
      </c>
      <c r="D7616" t="s">
        <v>10109</v>
      </c>
      <c r="E7616" t="s">
        <v>10151</v>
      </c>
      <c r="F7616" s="189" t="s">
        <v>10151</v>
      </c>
      <c r="G7616" s="191" t="s">
        <v>406</v>
      </c>
      <c r="H7616" s="189" t="str">
        <f>IF(Proc[[#This Row],[type]]="LFF (MDG-F)",MID(Proc[[#This Row],[Obj]],13,10),"")</f>
        <v>DE10PLD0C6</v>
      </c>
      <c r="I7616" s="191"/>
      <c r="J7616" s="189" t="b">
        <f>Proc[[#This Row],[Requested]]=Proc[[#This Row],[CurrentParent]]</f>
        <v>1</v>
      </c>
      <c r="K7616" s="189" t="str">
        <f>IF(Proc[[#This Row],[Author]]="Marcela Urrego",VLOOKUP(LEFT(Proc[[#This Row],[Requested]],1),Table3[#All],2,0),VLOOKUP(Proc[[#This Row],[Author]],Table4[],2,0))</f>
        <v>EL</v>
      </c>
      <c r="L7616" s="189" t="s">
        <v>9921</v>
      </c>
      <c r="M7616" s="178">
        <v>46073</v>
      </c>
      <c r="N7616" s="178"/>
      <c r="O7616" s="178"/>
      <c r="P7616" s="178" t="str">
        <f ca="1">IF(Proc[[#This Row],[DaysAgeing]]&gt;5,"yep","on track")</f>
        <v>yep</v>
      </c>
      <c r="Q7616" s="3">
        <f ca="1">IF(Proc[[#This Row],[DateClosed]]="",ABS(NETWORKDAYS(Proc[[#This Row],[DateOpened]],TODAY()))-1,ABS(NETWORKDAYS(Proc[[#This Row],[DateOpened]],Proc[[#This Row],[DateClosed]]))-1)</f>
        <v>9</v>
      </c>
      <c r="R7616" s="178" t="s">
        <v>5708</v>
      </c>
      <c r="S7616" s="189"/>
    </row>
    <row r="7617" spans="1:19" hidden="1">
      <c r="A7617" s="191" t="s">
        <v>10027</v>
      </c>
      <c r="B7617" s="189" t="str">
        <f>IFERROR(VLOOKUP(Proc[[#This Row],[App]],Table2[],3,0),"open")</f>
        <v>ok</v>
      </c>
      <c r="C7617" s="191" t="s">
        <v>369</v>
      </c>
      <c r="D7617" t="s">
        <v>10110</v>
      </c>
      <c r="E7617" t="s">
        <v>10150</v>
      </c>
      <c r="F7617" s="189" t="s">
        <v>10150</v>
      </c>
      <c r="G7617" s="191" t="s">
        <v>406</v>
      </c>
      <c r="H7617" s="189" t="str">
        <f>IF(Proc[[#This Row],[type]]="LFF (MDG-F)",MID(Proc[[#This Row],[Obj]],13,10),"")</f>
        <v>TW03TNKA04</v>
      </c>
      <c r="I7617" s="191"/>
      <c r="J7617" s="189" t="b">
        <f>Proc[[#This Row],[Requested]]=Proc[[#This Row],[CurrentParent]]</f>
        <v>1</v>
      </c>
      <c r="K7617" s="189" t="str">
        <f>IF(Proc[[#This Row],[Author]]="Marcela Urrego",VLOOKUP(LEFT(Proc[[#This Row],[Requested]],1),Table3[#All],2,0),VLOOKUP(Proc[[#This Row],[Author]],Table4[],2,0))</f>
        <v>EL</v>
      </c>
      <c r="L7617" s="189" t="s">
        <v>9921</v>
      </c>
      <c r="M7617" s="178">
        <v>46073</v>
      </c>
      <c r="N7617" s="178"/>
      <c r="O7617" s="178"/>
      <c r="P7617" s="178" t="str">
        <f ca="1">IF(Proc[[#This Row],[DaysAgeing]]&gt;5,"yep","on track")</f>
        <v>yep</v>
      </c>
      <c r="Q7617" s="3">
        <f ca="1">IF(Proc[[#This Row],[DateClosed]]="",ABS(NETWORKDAYS(Proc[[#This Row],[DateOpened]],TODAY()))-1,ABS(NETWORKDAYS(Proc[[#This Row],[DateOpened]],Proc[[#This Row],[DateClosed]]))-1)</f>
        <v>9</v>
      </c>
      <c r="R7617" s="178" t="s">
        <v>5708</v>
      </c>
      <c r="S7617" s="189"/>
    </row>
    <row r="7618" spans="1:19" hidden="1">
      <c r="A7618" s="191" t="s">
        <v>10027</v>
      </c>
      <c r="B7618" s="189" t="str">
        <f>IFERROR(VLOOKUP(Proc[[#This Row],[App]],Table2[],3,0),"open")</f>
        <v>ok</v>
      </c>
      <c r="C7618" s="191" t="s">
        <v>369</v>
      </c>
      <c r="D7618" t="s">
        <v>10111</v>
      </c>
      <c r="E7618" t="s">
        <v>10150</v>
      </c>
      <c r="F7618" s="189" t="s">
        <v>10150</v>
      </c>
      <c r="G7618" s="191" t="s">
        <v>406</v>
      </c>
      <c r="H7618" s="189" t="str">
        <f>IF(Proc[[#This Row],[type]]="LFF (MDG-F)",MID(Proc[[#This Row],[Obj]],13,10),"")</f>
        <v>KR03TNPA01</v>
      </c>
      <c r="I7618" s="191"/>
      <c r="J7618" s="189" t="b">
        <f>Proc[[#This Row],[Requested]]=Proc[[#This Row],[CurrentParent]]</f>
        <v>1</v>
      </c>
      <c r="K7618" s="189" t="str">
        <f>IF(Proc[[#This Row],[Author]]="Marcela Urrego",VLOOKUP(LEFT(Proc[[#This Row],[Requested]],1),Table3[#All],2,0),VLOOKUP(Proc[[#This Row],[Author]],Table4[],2,0))</f>
        <v>EL</v>
      </c>
      <c r="L7618" s="189" t="s">
        <v>9921</v>
      </c>
      <c r="M7618" s="178">
        <v>46073</v>
      </c>
      <c r="N7618" s="178"/>
      <c r="O7618" s="178"/>
      <c r="P7618" s="178" t="str">
        <f ca="1">IF(Proc[[#This Row],[DaysAgeing]]&gt;5,"yep","on track")</f>
        <v>yep</v>
      </c>
      <c r="Q7618" s="3">
        <f ca="1">IF(Proc[[#This Row],[DateClosed]]="",ABS(NETWORKDAYS(Proc[[#This Row],[DateOpened]],TODAY()))-1,ABS(NETWORKDAYS(Proc[[#This Row],[DateOpened]],Proc[[#This Row],[DateClosed]]))-1)</f>
        <v>9</v>
      </c>
      <c r="R7618" s="178" t="s">
        <v>5708</v>
      </c>
      <c r="S7618" s="189"/>
    </row>
    <row r="7619" spans="1:19" hidden="1">
      <c r="A7619" s="191" t="s">
        <v>10027</v>
      </c>
      <c r="B7619" s="189" t="str">
        <f>IFERROR(VLOOKUP(Proc[[#This Row],[App]],Table2[],3,0),"open")</f>
        <v>ok</v>
      </c>
      <c r="C7619" s="191" t="s">
        <v>369</v>
      </c>
      <c r="D7619" t="s">
        <v>10112</v>
      </c>
      <c r="E7619" t="s">
        <v>10152</v>
      </c>
      <c r="F7619" s="189" t="s">
        <v>10152</v>
      </c>
      <c r="G7619" s="191" t="s">
        <v>406</v>
      </c>
      <c r="H7619" s="189" t="str">
        <f>IF(Proc[[#This Row],[type]]="LFF (MDG-F)",MID(Proc[[#This Row],[Obj]],13,10),"")</f>
        <v>DE10PLD001</v>
      </c>
      <c r="I7619" s="191"/>
      <c r="J7619" s="189" t="b">
        <f>Proc[[#This Row],[Requested]]=Proc[[#This Row],[CurrentParent]]</f>
        <v>1</v>
      </c>
      <c r="K7619" s="189" t="str">
        <f>IF(Proc[[#This Row],[Author]]="Marcela Urrego",VLOOKUP(LEFT(Proc[[#This Row],[Requested]],1),Table3[#All],2,0),VLOOKUP(Proc[[#This Row],[Author]],Table4[],2,0))</f>
        <v>EL</v>
      </c>
      <c r="L7619" s="189" t="s">
        <v>9921</v>
      </c>
      <c r="M7619" s="178">
        <v>46073</v>
      </c>
      <c r="N7619" s="178"/>
      <c r="O7619" s="178"/>
      <c r="P7619" s="178" t="str">
        <f ca="1">IF(Proc[[#This Row],[DaysAgeing]]&gt;5,"yep","on track")</f>
        <v>yep</v>
      </c>
      <c r="Q7619" s="3">
        <f ca="1">IF(Proc[[#This Row],[DateClosed]]="",ABS(NETWORKDAYS(Proc[[#This Row],[DateOpened]],TODAY()))-1,ABS(NETWORKDAYS(Proc[[#This Row],[DateOpened]],Proc[[#This Row],[DateClosed]]))-1)</f>
        <v>9</v>
      </c>
      <c r="R7619" s="178" t="s">
        <v>5708</v>
      </c>
      <c r="S7619" s="189"/>
    </row>
    <row r="7620" spans="1:19" hidden="1">
      <c r="A7620" s="191" t="s">
        <v>10027</v>
      </c>
      <c r="B7620" s="189" t="str">
        <f>IFERROR(VLOOKUP(Proc[[#This Row],[App]],Table2[],3,0),"open")</f>
        <v>ok</v>
      </c>
      <c r="C7620" s="191" t="s">
        <v>369</v>
      </c>
      <c r="D7620" t="s">
        <v>10113</v>
      </c>
      <c r="E7620" t="s">
        <v>10152</v>
      </c>
      <c r="F7620" s="189" t="s">
        <v>10152</v>
      </c>
      <c r="G7620" s="191" t="s">
        <v>406</v>
      </c>
      <c r="H7620" s="189" t="str">
        <f>IF(Proc[[#This Row],[type]]="LFF (MDG-F)",MID(Proc[[#This Row],[Obj]],13,10),"")</f>
        <v>DE10PLD0C1</v>
      </c>
      <c r="I7620" s="191"/>
      <c r="J7620" s="189" t="b">
        <f>Proc[[#This Row],[Requested]]=Proc[[#This Row],[CurrentParent]]</f>
        <v>1</v>
      </c>
      <c r="K7620" s="189" t="str">
        <f>IF(Proc[[#This Row],[Author]]="Marcela Urrego",VLOOKUP(LEFT(Proc[[#This Row],[Requested]],1),Table3[#All],2,0),VLOOKUP(Proc[[#This Row],[Author]],Table4[],2,0))</f>
        <v>EL</v>
      </c>
      <c r="L7620" s="189" t="s">
        <v>9921</v>
      </c>
      <c r="M7620" s="178">
        <v>46073</v>
      </c>
      <c r="N7620" s="178"/>
      <c r="O7620" s="178"/>
      <c r="P7620" s="178" t="str">
        <f ca="1">IF(Proc[[#This Row],[DaysAgeing]]&gt;5,"yep","on track")</f>
        <v>yep</v>
      </c>
      <c r="Q7620" s="3">
        <f ca="1">IF(Proc[[#This Row],[DateClosed]]="",ABS(NETWORKDAYS(Proc[[#This Row],[DateOpened]],TODAY()))-1,ABS(NETWORKDAYS(Proc[[#This Row],[DateOpened]],Proc[[#This Row],[DateClosed]]))-1)</f>
        <v>9</v>
      </c>
      <c r="R7620" s="178" t="s">
        <v>5708</v>
      </c>
      <c r="S7620" s="189"/>
    </row>
    <row r="7621" spans="1:19" hidden="1">
      <c r="A7621" s="191" t="s">
        <v>10027</v>
      </c>
      <c r="B7621" s="189" t="str">
        <f>IFERROR(VLOOKUP(Proc[[#This Row],[App]],Table2[],3,0),"open")</f>
        <v>ok</v>
      </c>
      <c r="C7621" s="191" t="s">
        <v>369</v>
      </c>
      <c r="D7621" t="s">
        <v>10114</v>
      </c>
      <c r="E7621" t="s">
        <v>10152</v>
      </c>
      <c r="F7621" s="189" t="s">
        <v>10152</v>
      </c>
      <c r="G7621" s="191" t="s">
        <v>400</v>
      </c>
      <c r="H7621" s="189" t="str">
        <f>IF(Proc[[#This Row],[type]]="LFF (MDG-F)",MID(Proc[[#This Row],[Obj]],13,10),"")</f>
        <v/>
      </c>
      <c r="I7621" s="191"/>
      <c r="J7621" s="189" t="b">
        <f>Proc[[#This Row],[Requested]]=Proc[[#This Row],[CurrentParent]]</f>
        <v>1</v>
      </c>
      <c r="K7621" s="189" t="str">
        <f>IF(Proc[[#This Row],[Author]]="Marcela Urrego",VLOOKUP(LEFT(Proc[[#This Row],[Requested]],1),Table3[#All],2,0),VLOOKUP(Proc[[#This Row],[Author]],Table4[],2,0))</f>
        <v>EL</v>
      </c>
      <c r="L7621" s="189" t="s">
        <v>9921</v>
      </c>
      <c r="M7621" s="178">
        <v>46073</v>
      </c>
      <c r="N7621" s="178"/>
      <c r="O7621" s="178"/>
      <c r="P7621" s="178" t="str">
        <f ca="1">IF(Proc[[#This Row],[DaysAgeing]]&gt;5,"yep","on track")</f>
        <v>yep</v>
      </c>
      <c r="Q7621" s="3">
        <f ca="1">IF(Proc[[#This Row],[DateClosed]]="",ABS(NETWORKDAYS(Proc[[#This Row],[DateOpened]],TODAY()))-1,ABS(NETWORKDAYS(Proc[[#This Row],[DateOpened]],Proc[[#This Row],[DateClosed]]))-1)</f>
        <v>9</v>
      </c>
      <c r="R7621" s="178" t="s">
        <v>5708</v>
      </c>
      <c r="S7621" s="189"/>
    </row>
    <row r="7622" spans="1:19" hidden="1">
      <c r="A7622" s="191" t="s">
        <v>10027</v>
      </c>
      <c r="B7622" s="189" t="str">
        <f>IFERROR(VLOOKUP(Proc[[#This Row],[App]],Table2[],3,0),"open")</f>
        <v>ok</v>
      </c>
      <c r="C7622" s="191" t="s">
        <v>377</v>
      </c>
      <c r="D7622" t="s">
        <v>10115</v>
      </c>
      <c r="E7622" t="s">
        <v>10153</v>
      </c>
      <c r="F7622" s="189" t="s">
        <v>10163</v>
      </c>
      <c r="G7622" s="191" t="s">
        <v>406</v>
      </c>
      <c r="H7622" s="189" t="str">
        <f>IF(Proc[[#This Row],[type]]="LFF (MDG-F)",MID(Proc[[#This Row],[Obj]],13,10),"")</f>
        <v>E04TLD001</v>
      </c>
      <c r="I7622" s="191"/>
      <c r="J7622" s="189" t="b">
        <f>Proc[[#This Row],[Requested]]=Proc[[#This Row],[CurrentParent]]</f>
        <v>0</v>
      </c>
      <c r="K7622" s="189" t="str">
        <f>IF(Proc[[#This Row],[Author]]="Marcela Urrego",VLOOKUP(LEFT(Proc[[#This Row],[Requested]],1),Table3[#All],2,0),VLOOKUP(Proc[[#This Row],[Author]],Table4[],2,0))</f>
        <v>EL</v>
      </c>
      <c r="L7622" s="189" t="s">
        <v>9921</v>
      </c>
      <c r="M7622" s="178">
        <v>46073</v>
      </c>
      <c r="N7622" s="178"/>
      <c r="O7622" s="178"/>
      <c r="P7622" s="178" t="str">
        <f ca="1">IF(Proc[[#This Row],[DaysAgeing]]&gt;5,"yep","on track")</f>
        <v>yep</v>
      </c>
      <c r="Q7622" s="3">
        <f ca="1">IF(Proc[[#This Row],[DateClosed]]="",ABS(NETWORKDAYS(Proc[[#This Row],[DateOpened]],TODAY()))-1,ABS(NETWORKDAYS(Proc[[#This Row],[DateOpened]],Proc[[#This Row],[DateClosed]]))-1)</f>
        <v>9</v>
      </c>
      <c r="R7622" s="178" t="s">
        <v>5708</v>
      </c>
      <c r="S7622" s="189"/>
    </row>
    <row r="7623" spans="1:19" hidden="1">
      <c r="A7623" s="191" t="s">
        <v>10027</v>
      </c>
      <c r="B7623" s="189" t="str">
        <f>IFERROR(VLOOKUP(Proc[[#This Row],[App]],Table2[],3,0),"open")</f>
        <v>ok</v>
      </c>
      <c r="C7623" s="191" t="s">
        <v>369</v>
      </c>
      <c r="D7623" t="s">
        <v>10116</v>
      </c>
      <c r="E7623" t="s">
        <v>10153</v>
      </c>
      <c r="F7623" s="189" t="s">
        <v>10153</v>
      </c>
      <c r="G7623" s="191" t="s">
        <v>406</v>
      </c>
      <c r="H7623" s="189" t="str">
        <f>IF(Proc[[#This Row],[type]]="LFF (MDG-F)",MID(Proc[[#This Row],[Obj]],13,10),"")</f>
        <v>DE04TLD001</v>
      </c>
      <c r="I7623" s="191"/>
      <c r="J7623" s="189" t="b">
        <f>Proc[[#This Row],[Requested]]=Proc[[#This Row],[CurrentParent]]</f>
        <v>1</v>
      </c>
      <c r="K7623" s="189" t="str">
        <f>IF(Proc[[#This Row],[Author]]="Marcela Urrego",VLOOKUP(LEFT(Proc[[#This Row],[Requested]],1),Table3[#All],2,0),VLOOKUP(Proc[[#This Row],[Author]],Table4[],2,0))</f>
        <v>EL</v>
      </c>
      <c r="L7623" s="189" t="s">
        <v>9921</v>
      </c>
      <c r="M7623" s="178">
        <v>46073</v>
      </c>
      <c r="N7623" s="178"/>
      <c r="O7623" s="178"/>
      <c r="P7623" s="178" t="str">
        <f ca="1">IF(Proc[[#This Row],[DaysAgeing]]&gt;5,"yep","on track")</f>
        <v>yep</v>
      </c>
      <c r="Q7623" s="3">
        <f ca="1">IF(Proc[[#This Row],[DateClosed]]="",ABS(NETWORKDAYS(Proc[[#This Row],[DateOpened]],TODAY()))-1,ABS(NETWORKDAYS(Proc[[#This Row],[DateOpened]],Proc[[#This Row],[DateClosed]]))-1)</f>
        <v>9</v>
      </c>
      <c r="R7623" s="178" t="s">
        <v>5708</v>
      </c>
      <c r="S7623" s="189"/>
    </row>
    <row r="7624" spans="1:19" hidden="1">
      <c r="A7624" s="191" t="s">
        <v>10027</v>
      </c>
      <c r="B7624" s="189" t="str">
        <f>IFERROR(VLOOKUP(Proc[[#This Row],[App]],Table2[],3,0),"open")</f>
        <v>ok</v>
      </c>
      <c r="C7624" s="191" t="s">
        <v>377</v>
      </c>
      <c r="D7624" t="s">
        <v>10117</v>
      </c>
      <c r="E7624" t="s">
        <v>10154</v>
      </c>
      <c r="F7624" s="189" t="s">
        <v>10163</v>
      </c>
      <c r="G7624" s="191" t="s">
        <v>400</v>
      </c>
      <c r="H7624" s="189" t="str">
        <f>IF(Proc[[#This Row],[type]]="LFF (MDG-F)",MID(Proc[[#This Row],[Obj]],13,10),"")</f>
        <v/>
      </c>
      <c r="I7624" s="191"/>
      <c r="J7624" s="189" t="b">
        <f>Proc[[#This Row],[Requested]]=Proc[[#This Row],[CurrentParent]]</f>
        <v>0</v>
      </c>
      <c r="K7624" s="189" t="str">
        <f>IF(Proc[[#This Row],[Author]]="Marcela Urrego",VLOOKUP(LEFT(Proc[[#This Row],[Requested]],1),Table3[#All],2,0),VLOOKUP(Proc[[#This Row],[Author]],Table4[],2,0))</f>
        <v>EL</v>
      </c>
      <c r="L7624" s="189" t="s">
        <v>9921</v>
      </c>
      <c r="M7624" s="178">
        <v>46073</v>
      </c>
      <c r="N7624" s="178"/>
      <c r="O7624" s="178"/>
      <c r="P7624" s="178" t="str">
        <f ca="1">IF(Proc[[#This Row],[DaysAgeing]]&gt;5,"yep","on track")</f>
        <v>yep</v>
      </c>
      <c r="Q7624" s="3">
        <f ca="1">IF(Proc[[#This Row],[DateClosed]]="",ABS(NETWORKDAYS(Proc[[#This Row],[DateOpened]],TODAY()))-1,ABS(NETWORKDAYS(Proc[[#This Row],[DateOpened]],Proc[[#This Row],[DateClosed]]))-1)</f>
        <v>9</v>
      </c>
      <c r="R7624" s="178" t="s">
        <v>5708</v>
      </c>
      <c r="S7624" s="189"/>
    </row>
    <row r="7625" spans="1:19" hidden="1">
      <c r="A7625" s="191" t="s">
        <v>10027</v>
      </c>
      <c r="B7625" s="189" t="str">
        <f>IFERROR(VLOOKUP(Proc[[#This Row],[App]],Table2[],3,0),"open")</f>
        <v>ok</v>
      </c>
      <c r="C7625" s="191" t="s">
        <v>377</v>
      </c>
      <c r="D7625" t="s">
        <v>10118</v>
      </c>
      <c r="E7625" t="s">
        <v>10154</v>
      </c>
      <c r="F7625" s="189" t="s">
        <v>10163</v>
      </c>
      <c r="G7625" s="191" t="s">
        <v>406</v>
      </c>
      <c r="H7625" s="189" t="str">
        <f>IF(Proc[[#This Row],[type]]="LFF (MDG-F)",MID(Proc[[#This Row],[Obj]],13,10),"")</f>
        <v>E04TLD001_</v>
      </c>
      <c r="I7625" s="191"/>
      <c r="J7625" s="189" t="b">
        <f>Proc[[#This Row],[Requested]]=Proc[[#This Row],[CurrentParent]]</f>
        <v>0</v>
      </c>
      <c r="K7625" s="189" t="str">
        <f>IF(Proc[[#This Row],[Author]]="Marcela Urrego",VLOOKUP(LEFT(Proc[[#This Row],[Requested]],1),Table3[#All],2,0),VLOOKUP(Proc[[#This Row],[Author]],Table4[],2,0))</f>
        <v>EL</v>
      </c>
      <c r="L7625" s="189" t="s">
        <v>9921</v>
      </c>
      <c r="M7625" s="178">
        <v>46073</v>
      </c>
      <c r="N7625" s="178"/>
      <c r="O7625" s="178"/>
      <c r="P7625" s="178" t="str">
        <f ca="1">IF(Proc[[#This Row],[DaysAgeing]]&gt;5,"yep","on track")</f>
        <v>yep</v>
      </c>
      <c r="Q7625" s="3">
        <f ca="1">IF(Proc[[#This Row],[DateClosed]]="",ABS(NETWORKDAYS(Proc[[#This Row],[DateOpened]],TODAY()))-1,ABS(NETWORKDAYS(Proc[[#This Row],[DateOpened]],Proc[[#This Row],[DateClosed]]))-1)</f>
        <v>9</v>
      </c>
      <c r="R7625" s="178" t="s">
        <v>5708</v>
      </c>
      <c r="S7625" s="189"/>
    </row>
    <row r="7626" spans="1:19" hidden="1">
      <c r="A7626" s="191" t="s">
        <v>10027</v>
      </c>
      <c r="B7626" s="189" t="str">
        <f>IFERROR(VLOOKUP(Proc[[#This Row],[App]],Table2[],3,0),"open")</f>
        <v>ok</v>
      </c>
      <c r="C7626" s="191" t="s">
        <v>369</v>
      </c>
      <c r="D7626" t="s">
        <v>10119</v>
      </c>
      <c r="E7626" t="s">
        <v>10154</v>
      </c>
      <c r="F7626" s="189" t="s">
        <v>10154</v>
      </c>
      <c r="G7626" s="191" t="s">
        <v>400</v>
      </c>
      <c r="H7626" s="189" t="str">
        <f>IF(Proc[[#This Row],[type]]="LFF (MDG-F)",MID(Proc[[#This Row],[Obj]],13,10),"")</f>
        <v/>
      </c>
      <c r="I7626" s="191"/>
      <c r="J7626" s="189" t="b">
        <f>Proc[[#This Row],[Requested]]=Proc[[#This Row],[CurrentParent]]</f>
        <v>1</v>
      </c>
      <c r="K7626" s="189" t="str">
        <f>IF(Proc[[#This Row],[Author]]="Marcela Urrego",VLOOKUP(LEFT(Proc[[#This Row],[Requested]],1),Table3[#All],2,0),VLOOKUP(Proc[[#This Row],[Author]],Table4[],2,0))</f>
        <v>EL</v>
      </c>
      <c r="L7626" s="189" t="s">
        <v>9921</v>
      </c>
      <c r="M7626" s="178">
        <v>46073</v>
      </c>
      <c r="N7626" s="178"/>
      <c r="O7626" s="178"/>
      <c r="P7626" s="178" t="str">
        <f ca="1">IF(Proc[[#This Row],[DaysAgeing]]&gt;5,"yep","on track")</f>
        <v>yep</v>
      </c>
      <c r="Q7626" s="3">
        <f ca="1">IF(Proc[[#This Row],[DateClosed]]="",ABS(NETWORKDAYS(Proc[[#This Row],[DateOpened]],TODAY()))-1,ABS(NETWORKDAYS(Proc[[#This Row],[DateOpened]],Proc[[#This Row],[DateClosed]]))-1)</f>
        <v>9</v>
      </c>
      <c r="R7626" s="178" t="s">
        <v>5708</v>
      </c>
      <c r="S7626" s="189"/>
    </row>
    <row r="7627" spans="1:19" hidden="1">
      <c r="A7627" s="191" t="s">
        <v>10027</v>
      </c>
      <c r="B7627" s="189" t="str">
        <f>IFERROR(VLOOKUP(Proc[[#This Row],[App]],Table2[],3,0),"open")</f>
        <v>ok</v>
      </c>
      <c r="C7627" s="191" t="s">
        <v>369</v>
      </c>
      <c r="D7627" t="s">
        <v>10120</v>
      </c>
      <c r="E7627" t="s">
        <v>10154</v>
      </c>
      <c r="F7627" s="189" t="s">
        <v>10154</v>
      </c>
      <c r="G7627" s="191" t="s">
        <v>400</v>
      </c>
      <c r="H7627" s="189" t="str">
        <f>IF(Proc[[#This Row],[type]]="LFF (MDG-F)",MID(Proc[[#This Row],[Obj]],13,10),"")</f>
        <v/>
      </c>
      <c r="I7627" s="191"/>
      <c r="J7627" s="189" t="b">
        <f>Proc[[#This Row],[Requested]]=Proc[[#This Row],[CurrentParent]]</f>
        <v>1</v>
      </c>
      <c r="K7627" s="189" t="str">
        <f>IF(Proc[[#This Row],[Author]]="Marcela Urrego",VLOOKUP(LEFT(Proc[[#This Row],[Requested]],1),Table3[#All],2,0),VLOOKUP(Proc[[#This Row],[Author]],Table4[],2,0))</f>
        <v>EL</v>
      </c>
      <c r="L7627" s="189" t="s">
        <v>9921</v>
      </c>
      <c r="M7627" s="178">
        <v>46073</v>
      </c>
      <c r="N7627" s="178"/>
      <c r="O7627" s="178"/>
      <c r="P7627" s="178" t="str">
        <f ca="1">IF(Proc[[#This Row],[DaysAgeing]]&gt;5,"yep","on track")</f>
        <v>yep</v>
      </c>
      <c r="Q7627" s="3">
        <f ca="1">IF(Proc[[#This Row],[DateClosed]]="",ABS(NETWORKDAYS(Proc[[#This Row],[DateOpened]],TODAY()))-1,ABS(NETWORKDAYS(Proc[[#This Row],[DateOpened]],Proc[[#This Row],[DateClosed]]))-1)</f>
        <v>9</v>
      </c>
      <c r="R7627" s="178" t="s">
        <v>5708</v>
      </c>
      <c r="S7627" s="189"/>
    </row>
    <row r="7628" spans="1:19" hidden="1">
      <c r="A7628" s="191" t="s">
        <v>10027</v>
      </c>
      <c r="B7628" s="189" t="str">
        <f>IFERROR(VLOOKUP(Proc[[#This Row],[App]],Table2[],3,0),"open")</f>
        <v>ok</v>
      </c>
      <c r="C7628" s="191" t="s">
        <v>369</v>
      </c>
      <c r="D7628" t="s">
        <v>10121</v>
      </c>
      <c r="E7628" t="s">
        <v>10155</v>
      </c>
      <c r="F7628" s="189" t="s">
        <v>10155</v>
      </c>
      <c r="G7628" s="191" t="s">
        <v>406</v>
      </c>
      <c r="H7628" s="189" t="str">
        <f>IF(Proc[[#This Row],[type]]="LFF (MDG-F)",MID(Proc[[#This Row],[Obj]],13,10),"")</f>
        <v>DE04TLD009</v>
      </c>
      <c r="I7628" s="191"/>
      <c r="J7628" s="189" t="b">
        <f>Proc[[#This Row],[Requested]]=Proc[[#This Row],[CurrentParent]]</f>
        <v>1</v>
      </c>
      <c r="K7628" s="189" t="str">
        <f>IF(Proc[[#This Row],[Author]]="Marcela Urrego",VLOOKUP(LEFT(Proc[[#This Row],[Requested]],1),Table3[#All],2,0),VLOOKUP(Proc[[#This Row],[Author]],Table4[],2,0))</f>
        <v>EL</v>
      </c>
      <c r="L7628" s="189" t="s">
        <v>9921</v>
      </c>
      <c r="M7628" s="178">
        <v>46073</v>
      </c>
      <c r="N7628" s="178"/>
      <c r="O7628" s="178"/>
      <c r="P7628" s="178" t="str">
        <f ca="1">IF(Proc[[#This Row],[DaysAgeing]]&gt;5,"yep","on track")</f>
        <v>yep</v>
      </c>
      <c r="Q7628" s="3">
        <f ca="1">IF(Proc[[#This Row],[DateClosed]]="",ABS(NETWORKDAYS(Proc[[#This Row],[DateOpened]],TODAY()))-1,ABS(NETWORKDAYS(Proc[[#This Row],[DateOpened]],Proc[[#This Row],[DateClosed]]))-1)</f>
        <v>9</v>
      </c>
      <c r="R7628" s="178" t="s">
        <v>5708</v>
      </c>
      <c r="S7628" s="189"/>
    </row>
    <row r="7629" spans="1:19" hidden="1">
      <c r="A7629" s="191" t="s">
        <v>10027</v>
      </c>
      <c r="B7629" s="189" t="str">
        <f>IFERROR(VLOOKUP(Proc[[#This Row],[App]],Table2[],3,0),"open")</f>
        <v>ok</v>
      </c>
      <c r="C7629" s="191" t="s">
        <v>369</v>
      </c>
      <c r="D7629" t="s">
        <v>10122</v>
      </c>
      <c r="E7629" t="s">
        <v>10155</v>
      </c>
      <c r="F7629" s="189" t="s">
        <v>10155</v>
      </c>
      <c r="G7629" s="191" t="s">
        <v>406</v>
      </c>
      <c r="H7629" s="189" t="str">
        <f>IF(Proc[[#This Row],[type]]="LFF (MDG-F)",MID(Proc[[#This Row],[Obj]],13,10),"")</f>
        <v>DE04TLD014</v>
      </c>
      <c r="I7629" s="191"/>
      <c r="J7629" s="189" t="b">
        <f>Proc[[#This Row],[Requested]]=Proc[[#This Row],[CurrentParent]]</f>
        <v>1</v>
      </c>
      <c r="K7629" s="189" t="str">
        <f>IF(Proc[[#This Row],[Author]]="Marcela Urrego",VLOOKUP(LEFT(Proc[[#This Row],[Requested]],1),Table3[#All],2,0),VLOOKUP(Proc[[#This Row],[Author]],Table4[],2,0))</f>
        <v>EL</v>
      </c>
      <c r="L7629" s="189" t="s">
        <v>9921</v>
      </c>
      <c r="M7629" s="178">
        <v>46073</v>
      </c>
      <c r="N7629" s="178"/>
      <c r="O7629" s="178"/>
      <c r="P7629" s="178" t="str">
        <f ca="1">IF(Proc[[#This Row],[DaysAgeing]]&gt;5,"yep","on track")</f>
        <v>yep</v>
      </c>
      <c r="Q7629" s="3">
        <f ca="1">IF(Proc[[#This Row],[DateClosed]]="",ABS(NETWORKDAYS(Proc[[#This Row],[DateOpened]],TODAY()))-1,ABS(NETWORKDAYS(Proc[[#This Row],[DateOpened]],Proc[[#This Row],[DateClosed]]))-1)</f>
        <v>9</v>
      </c>
      <c r="R7629" s="178" t="s">
        <v>5708</v>
      </c>
      <c r="S7629" s="189"/>
    </row>
    <row r="7630" spans="1:19" hidden="1">
      <c r="A7630" s="191" t="s">
        <v>10027</v>
      </c>
      <c r="B7630" s="189" t="str">
        <f>IFERROR(VLOOKUP(Proc[[#This Row],[App]],Table2[],3,0),"open")</f>
        <v>ok</v>
      </c>
      <c r="C7630" s="191" t="s">
        <v>369</v>
      </c>
      <c r="D7630" t="s">
        <v>10123</v>
      </c>
      <c r="E7630" t="s">
        <v>10156</v>
      </c>
      <c r="F7630" s="189" t="s">
        <v>10156</v>
      </c>
      <c r="G7630" s="191" t="s">
        <v>406</v>
      </c>
      <c r="H7630" s="189" t="str">
        <f>IF(Proc[[#This Row],[type]]="LFF (MDG-F)",MID(Proc[[#This Row],[Obj]],13,10),"")</f>
        <v>DE10PLD009</v>
      </c>
      <c r="I7630" s="191"/>
      <c r="J7630" s="189" t="b">
        <f>Proc[[#This Row],[Requested]]=Proc[[#This Row],[CurrentParent]]</f>
        <v>1</v>
      </c>
      <c r="K7630" s="189" t="str">
        <f>IF(Proc[[#This Row],[Author]]="Marcela Urrego",VLOOKUP(LEFT(Proc[[#This Row],[Requested]],1),Table3[#All],2,0),VLOOKUP(Proc[[#This Row],[Author]],Table4[],2,0))</f>
        <v>EL</v>
      </c>
      <c r="L7630" s="189" t="s">
        <v>9921</v>
      </c>
      <c r="M7630" s="178">
        <v>46073</v>
      </c>
      <c r="N7630" s="178"/>
      <c r="O7630" s="178"/>
      <c r="P7630" s="178" t="str">
        <f ca="1">IF(Proc[[#This Row],[DaysAgeing]]&gt;5,"yep","on track")</f>
        <v>yep</v>
      </c>
      <c r="Q7630" s="3">
        <f ca="1">IF(Proc[[#This Row],[DateClosed]]="",ABS(NETWORKDAYS(Proc[[#This Row],[DateOpened]],TODAY()))-1,ABS(NETWORKDAYS(Proc[[#This Row],[DateOpened]],Proc[[#This Row],[DateClosed]]))-1)</f>
        <v>9</v>
      </c>
      <c r="R7630" s="178" t="s">
        <v>5708</v>
      </c>
      <c r="S7630" s="189"/>
    </row>
    <row r="7631" spans="1:19" hidden="1">
      <c r="A7631" s="191" t="s">
        <v>10027</v>
      </c>
      <c r="B7631" s="189" t="str">
        <f>IFERROR(VLOOKUP(Proc[[#This Row],[App]],Table2[],3,0),"open")</f>
        <v>ok</v>
      </c>
      <c r="C7631" s="191" t="s">
        <v>369</v>
      </c>
      <c r="D7631" t="s">
        <v>10124</v>
      </c>
      <c r="E7631" t="s">
        <v>10157</v>
      </c>
      <c r="F7631" s="189" t="s">
        <v>10157</v>
      </c>
      <c r="G7631" s="191" t="s">
        <v>406</v>
      </c>
      <c r="H7631" s="189" t="str">
        <f>IF(Proc[[#This Row],[type]]="LFF (MDG-F)",MID(Proc[[#This Row],[Obj]],13,10),"")</f>
        <v>DE10PLD0C5</v>
      </c>
      <c r="I7631" s="191"/>
      <c r="J7631" s="189" t="b">
        <f>Proc[[#This Row],[Requested]]=Proc[[#This Row],[CurrentParent]]</f>
        <v>1</v>
      </c>
      <c r="K7631" s="189" t="str">
        <f>IF(Proc[[#This Row],[Author]]="Marcela Urrego",VLOOKUP(LEFT(Proc[[#This Row],[Requested]],1),Table3[#All],2,0),VLOOKUP(Proc[[#This Row],[Author]],Table4[],2,0))</f>
        <v>EL</v>
      </c>
      <c r="L7631" s="189" t="s">
        <v>9921</v>
      </c>
      <c r="M7631" s="178">
        <v>46073</v>
      </c>
      <c r="N7631" s="178"/>
      <c r="O7631" s="178"/>
      <c r="P7631" s="178" t="str">
        <f ca="1">IF(Proc[[#This Row],[DaysAgeing]]&gt;5,"yep","on track")</f>
        <v>yep</v>
      </c>
      <c r="Q7631" s="3">
        <f ca="1">IF(Proc[[#This Row],[DateClosed]]="",ABS(NETWORKDAYS(Proc[[#This Row],[DateOpened]],TODAY()))-1,ABS(NETWORKDAYS(Proc[[#This Row],[DateOpened]],Proc[[#This Row],[DateClosed]]))-1)</f>
        <v>9</v>
      </c>
      <c r="R7631" s="178" t="s">
        <v>5708</v>
      </c>
      <c r="S7631" s="189"/>
    </row>
    <row r="7632" spans="1:19" hidden="1">
      <c r="A7632" s="191" t="s">
        <v>10027</v>
      </c>
      <c r="B7632" s="189" t="str">
        <f>IFERROR(VLOOKUP(Proc[[#This Row],[App]],Table2[],3,0),"open")</f>
        <v>ok</v>
      </c>
      <c r="C7632" s="191" t="s">
        <v>369</v>
      </c>
      <c r="D7632" t="s">
        <v>10125</v>
      </c>
      <c r="E7632" t="s">
        <v>10156</v>
      </c>
      <c r="F7632" s="189" t="s">
        <v>10156</v>
      </c>
      <c r="G7632" s="191" t="s">
        <v>406</v>
      </c>
      <c r="H7632" s="189" t="str">
        <f>IF(Proc[[#This Row],[type]]="LFF (MDG-F)",MID(Proc[[#This Row],[Obj]],13,10),"")</f>
        <v>DE10PLD0C9</v>
      </c>
      <c r="I7632" s="191"/>
      <c r="J7632" s="189" t="b">
        <f>Proc[[#This Row],[Requested]]=Proc[[#This Row],[CurrentParent]]</f>
        <v>1</v>
      </c>
      <c r="K7632" s="189" t="str">
        <f>IF(Proc[[#This Row],[Author]]="Marcela Urrego",VLOOKUP(LEFT(Proc[[#This Row],[Requested]],1),Table3[#All],2,0),VLOOKUP(Proc[[#This Row],[Author]],Table4[],2,0))</f>
        <v>EL</v>
      </c>
      <c r="L7632" s="189" t="s">
        <v>9921</v>
      </c>
      <c r="M7632" s="178">
        <v>46073</v>
      </c>
      <c r="N7632" s="178"/>
      <c r="O7632" s="178"/>
      <c r="P7632" s="178" t="str">
        <f ca="1">IF(Proc[[#This Row],[DaysAgeing]]&gt;5,"yep","on track")</f>
        <v>yep</v>
      </c>
      <c r="Q7632" s="3">
        <f ca="1">IF(Proc[[#This Row],[DateClosed]]="",ABS(NETWORKDAYS(Proc[[#This Row],[DateOpened]],TODAY()))-1,ABS(NETWORKDAYS(Proc[[#This Row],[DateOpened]],Proc[[#This Row],[DateClosed]]))-1)</f>
        <v>9</v>
      </c>
      <c r="R7632" s="178" t="s">
        <v>5708</v>
      </c>
      <c r="S7632" s="189"/>
    </row>
    <row r="7633" spans="1:19" hidden="1">
      <c r="A7633" s="191" t="s">
        <v>10027</v>
      </c>
      <c r="B7633" s="189" t="str">
        <f>IFERROR(VLOOKUP(Proc[[#This Row],[App]],Table2[],3,0),"open")</f>
        <v>ok</v>
      </c>
      <c r="C7633" s="191" t="s">
        <v>377</v>
      </c>
      <c r="D7633" t="s">
        <v>10126</v>
      </c>
      <c r="E7633" t="s">
        <v>10158</v>
      </c>
      <c r="F7633" s="189"/>
      <c r="G7633" s="191" t="s">
        <v>406</v>
      </c>
      <c r="H7633" s="189" t="str">
        <f>IF(Proc[[#This Row],[type]]="LFF (MDG-F)",MID(Proc[[#This Row],[Obj]],13,10),"")</f>
        <v>E10PLD005</v>
      </c>
      <c r="I7633" s="191"/>
      <c r="J7633" s="189" t="b">
        <f>Proc[[#This Row],[Requested]]=Proc[[#This Row],[CurrentParent]]</f>
        <v>0</v>
      </c>
      <c r="K7633" s="189" t="str">
        <f>IF(Proc[[#This Row],[Author]]="Marcela Urrego",VLOOKUP(LEFT(Proc[[#This Row],[Requested]],1),Table3[#All],2,0),VLOOKUP(Proc[[#This Row],[Author]],Table4[],2,0))</f>
        <v>EL</v>
      </c>
      <c r="L7633" s="189" t="s">
        <v>9921</v>
      </c>
      <c r="M7633" s="178">
        <v>46073</v>
      </c>
      <c r="N7633" s="178"/>
      <c r="O7633" s="178"/>
      <c r="P7633" s="178" t="str">
        <f ca="1">IF(Proc[[#This Row],[DaysAgeing]]&gt;5,"yep","on track")</f>
        <v>yep</v>
      </c>
      <c r="Q7633" s="3">
        <f ca="1">IF(Proc[[#This Row],[DateClosed]]="",ABS(NETWORKDAYS(Proc[[#This Row],[DateOpened]],TODAY()))-1,ABS(NETWORKDAYS(Proc[[#This Row],[DateOpened]],Proc[[#This Row],[DateClosed]]))-1)</f>
        <v>9</v>
      </c>
      <c r="R7633" s="178" t="s">
        <v>5708</v>
      </c>
      <c r="S7633" s="189"/>
    </row>
    <row r="7634" spans="1:19" hidden="1">
      <c r="A7634" s="191" t="s">
        <v>10027</v>
      </c>
      <c r="B7634" s="189" t="str">
        <f>IFERROR(VLOOKUP(Proc[[#This Row],[App]],Table2[],3,0),"open")</f>
        <v>ok</v>
      </c>
      <c r="C7634" s="191" t="s">
        <v>369</v>
      </c>
      <c r="D7634" t="s">
        <v>10127</v>
      </c>
      <c r="E7634" t="s">
        <v>10158</v>
      </c>
      <c r="F7634" s="189" t="s">
        <v>10158</v>
      </c>
      <c r="G7634" s="191" t="s">
        <v>406</v>
      </c>
      <c r="H7634" s="189" t="str">
        <f>IF(Proc[[#This Row],[type]]="LFF (MDG-F)",MID(Proc[[#This Row],[Obj]],13,10),"")</f>
        <v>DE10PLD005</v>
      </c>
      <c r="I7634" s="191"/>
      <c r="J7634" s="189" t="b">
        <f>Proc[[#This Row],[Requested]]=Proc[[#This Row],[CurrentParent]]</f>
        <v>1</v>
      </c>
      <c r="K7634" s="189" t="str">
        <f>IF(Proc[[#This Row],[Author]]="Marcela Urrego",VLOOKUP(LEFT(Proc[[#This Row],[Requested]],1),Table3[#All],2,0),VLOOKUP(Proc[[#This Row],[Author]],Table4[],2,0))</f>
        <v>EL</v>
      </c>
      <c r="L7634" s="189" t="s">
        <v>9921</v>
      </c>
      <c r="M7634" s="178">
        <v>46073</v>
      </c>
      <c r="N7634" s="178"/>
      <c r="O7634" s="178"/>
      <c r="P7634" s="178" t="str">
        <f ca="1">IF(Proc[[#This Row],[DaysAgeing]]&gt;5,"yep","on track")</f>
        <v>yep</v>
      </c>
      <c r="Q7634" s="3">
        <f ca="1">IF(Proc[[#This Row],[DateClosed]]="",ABS(NETWORKDAYS(Proc[[#This Row],[DateOpened]],TODAY()))-1,ABS(NETWORKDAYS(Proc[[#This Row],[DateOpened]],Proc[[#This Row],[DateClosed]]))-1)</f>
        <v>9</v>
      </c>
      <c r="R7634" s="178" t="s">
        <v>5708</v>
      </c>
      <c r="S7634" s="189"/>
    </row>
    <row r="7635" spans="1:19" hidden="1">
      <c r="A7635" s="191" t="s">
        <v>10027</v>
      </c>
      <c r="B7635" s="189" t="str">
        <f>IFERROR(VLOOKUP(Proc[[#This Row],[App]],Table2[],3,0),"open")</f>
        <v>ok</v>
      </c>
      <c r="C7635" s="191" t="s">
        <v>369</v>
      </c>
      <c r="D7635" t="s">
        <v>10128</v>
      </c>
      <c r="E7635" t="s">
        <v>10159</v>
      </c>
      <c r="F7635" s="189" t="s">
        <v>10159</v>
      </c>
      <c r="G7635" s="191" t="s">
        <v>400</v>
      </c>
      <c r="H7635" s="189" t="str">
        <f>IF(Proc[[#This Row],[type]]="LFF (MDG-F)",MID(Proc[[#This Row],[Obj]],13,10),"")</f>
        <v/>
      </c>
      <c r="I7635" s="191"/>
      <c r="J7635" s="189" t="b">
        <f>Proc[[#This Row],[Requested]]=Proc[[#This Row],[CurrentParent]]</f>
        <v>1</v>
      </c>
      <c r="K7635" s="189" t="str">
        <f>IF(Proc[[#This Row],[Author]]="Marcela Urrego",VLOOKUP(LEFT(Proc[[#This Row],[Requested]],1),Table3[#All],2,0),VLOOKUP(Proc[[#This Row],[Author]],Table4[],2,0))</f>
        <v>EL</v>
      </c>
      <c r="L7635" s="189" t="s">
        <v>9921</v>
      </c>
      <c r="M7635" s="178">
        <v>46073</v>
      </c>
      <c r="N7635" s="178"/>
      <c r="O7635" s="178"/>
      <c r="P7635" s="178" t="str">
        <f ca="1">IF(Proc[[#This Row],[DaysAgeing]]&gt;5,"yep","on track")</f>
        <v>yep</v>
      </c>
      <c r="Q7635" s="3">
        <f ca="1">IF(Proc[[#This Row],[DateClosed]]="",ABS(NETWORKDAYS(Proc[[#This Row],[DateOpened]],TODAY()))-1,ABS(NETWORKDAYS(Proc[[#This Row],[DateOpened]],Proc[[#This Row],[DateClosed]]))-1)</f>
        <v>9</v>
      </c>
      <c r="R7635" s="178" t="s">
        <v>5708</v>
      </c>
      <c r="S7635" s="189"/>
    </row>
    <row r="7636" spans="1:19" hidden="1">
      <c r="A7636" s="191" t="s">
        <v>10027</v>
      </c>
      <c r="B7636" s="189" t="str">
        <f>IFERROR(VLOOKUP(Proc[[#This Row],[App]],Table2[],3,0),"open")</f>
        <v>ok</v>
      </c>
      <c r="C7636" s="191" t="s">
        <v>369</v>
      </c>
      <c r="D7636" t="s">
        <v>10129</v>
      </c>
      <c r="E7636" t="s">
        <v>6177</v>
      </c>
      <c r="F7636" s="189" t="s">
        <v>6177</v>
      </c>
      <c r="G7636" s="191" t="s">
        <v>400</v>
      </c>
      <c r="H7636" s="189" t="str">
        <f>IF(Proc[[#This Row],[type]]="LFF (MDG-F)",MID(Proc[[#This Row],[Obj]],13,10),"")</f>
        <v/>
      </c>
      <c r="I7636" s="191"/>
      <c r="J7636" s="189" t="b">
        <f>Proc[[#This Row],[Requested]]=Proc[[#This Row],[CurrentParent]]</f>
        <v>1</v>
      </c>
      <c r="K7636" s="189" t="str">
        <f>IF(Proc[[#This Row],[Author]]="Marcela Urrego",VLOOKUP(LEFT(Proc[[#This Row],[Requested]],1),Table3[#All],2,0),VLOOKUP(Proc[[#This Row],[Author]],Table4[],2,0))</f>
        <v>EL</v>
      </c>
      <c r="L7636" s="189" t="s">
        <v>9921</v>
      </c>
      <c r="M7636" s="178">
        <v>46073</v>
      </c>
      <c r="N7636" s="178"/>
      <c r="O7636" s="178"/>
      <c r="P7636" s="178" t="str">
        <f ca="1">IF(Proc[[#This Row],[DaysAgeing]]&gt;5,"yep","on track")</f>
        <v>yep</v>
      </c>
      <c r="Q7636" s="3">
        <f ca="1">IF(Proc[[#This Row],[DateClosed]]="",ABS(NETWORKDAYS(Proc[[#This Row],[DateOpened]],TODAY()))-1,ABS(NETWORKDAYS(Proc[[#This Row],[DateOpened]],Proc[[#This Row],[DateClosed]]))-1)</f>
        <v>9</v>
      </c>
      <c r="R7636" s="178" t="s">
        <v>5708</v>
      </c>
      <c r="S7636" s="189"/>
    </row>
    <row r="7637" spans="1:19" hidden="1">
      <c r="A7637" s="191" t="s">
        <v>10027</v>
      </c>
      <c r="B7637" s="189" t="str">
        <f>IFERROR(VLOOKUP(Proc[[#This Row],[App]],Table2[],3,0),"open")</f>
        <v>ok</v>
      </c>
      <c r="C7637" s="191" t="s">
        <v>369</v>
      </c>
      <c r="D7637" t="s">
        <v>10130</v>
      </c>
      <c r="E7637" t="s">
        <v>6177</v>
      </c>
      <c r="F7637" s="189" t="s">
        <v>6177</v>
      </c>
      <c r="G7637" s="191" t="s">
        <v>400</v>
      </c>
      <c r="H7637" s="189" t="str">
        <f>IF(Proc[[#This Row],[type]]="LFF (MDG-F)",MID(Proc[[#This Row],[Obj]],13,10),"")</f>
        <v/>
      </c>
      <c r="I7637" s="191"/>
      <c r="J7637" s="189" t="b">
        <f>Proc[[#This Row],[Requested]]=Proc[[#This Row],[CurrentParent]]</f>
        <v>1</v>
      </c>
      <c r="K7637" s="189" t="str">
        <f>IF(Proc[[#This Row],[Author]]="Marcela Urrego",VLOOKUP(LEFT(Proc[[#This Row],[Requested]],1),Table3[#All],2,0),VLOOKUP(Proc[[#This Row],[Author]],Table4[],2,0))</f>
        <v>EL</v>
      </c>
      <c r="L7637" s="189" t="s">
        <v>9921</v>
      </c>
      <c r="M7637" s="178">
        <v>46073</v>
      </c>
      <c r="N7637" s="178"/>
      <c r="O7637" s="178"/>
      <c r="P7637" s="178" t="str">
        <f ca="1">IF(Proc[[#This Row],[DaysAgeing]]&gt;5,"yep","on track")</f>
        <v>yep</v>
      </c>
      <c r="Q7637" s="3">
        <f ca="1">IF(Proc[[#This Row],[DateClosed]]="",ABS(NETWORKDAYS(Proc[[#This Row],[DateOpened]],TODAY()))-1,ABS(NETWORKDAYS(Proc[[#This Row],[DateOpened]],Proc[[#This Row],[DateClosed]]))-1)</f>
        <v>9</v>
      </c>
      <c r="R7637" s="178" t="s">
        <v>5708</v>
      </c>
      <c r="S7637" s="189"/>
    </row>
    <row r="7638" spans="1:19" hidden="1">
      <c r="A7638" s="191" t="s">
        <v>10027</v>
      </c>
      <c r="B7638" s="189" t="str">
        <f>IFERROR(VLOOKUP(Proc[[#This Row],[App]],Table2[],3,0),"open")</f>
        <v>ok</v>
      </c>
      <c r="C7638" s="191" t="s">
        <v>369</v>
      </c>
      <c r="D7638" t="s">
        <v>10131</v>
      </c>
      <c r="E7638" t="s">
        <v>6177</v>
      </c>
      <c r="F7638" s="189" t="s">
        <v>6177</v>
      </c>
      <c r="G7638" s="191" t="s">
        <v>406</v>
      </c>
      <c r="H7638" s="189" t="str">
        <f>IF(Proc[[#This Row],[type]]="LFF (MDG-F)",MID(Proc[[#This Row],[Obj]],13,10),"")</f>
        <v>DE10Z02141</v>
      </c>
      <c r="I7638" s="191"/>
      <c r="J7638" s="189" t="b">
        <f>Proc[[#This Row],[Requested]]=Proc[[#This Row],[CurrentParent]]</f>
        <v>1</v>
      </c>
      <c r="K7638" s="189" t="str">
        <f>IF(Proc[[#This Row],[Author]]="Marcela Urrego",VLOOKUP(LEFT(Proc[[#This Row],[Requested]],1),Table3[#All],2,0),VLOOKUP(Proc[[#This Row],[Author]],Table4[],2,0))</f>
        <v>EL</v>
      </c>
      <c r="L7638" s="189" t="s">
        <v>9921</v>
      </c>
      <c r="M7638" s="178">
        <v>46073</v>
      </c>
      <c r="N7638" s="178"/>
      <c r="O7638" s="178"/>
      <c r="P7638" s="178" t="str">
        <f ca="1">IF(Proc[[#This Row],[DaysAgeing]]&gt;5,"yep","on track")</f>
        <v>yep</v>
      </c>
      <c r="Q7638" s="3">
        <f ca="1">IF(Proc[[#This Row],[DateClosed]]="",ABS(NETWORKDAYS(Proc[[#This Row],[DateOpened]],TODAY()))-1,ABS(NETWORKDAYS(Proc[[#This Row],[DateOpened]],Proc[[#This Row],[DateClosed]]))-1)</f>
        <v>9</v>
      </c>
      <c r="R7638" s="178" t="s">
        <v>5708</v>
      </c>
      <c r="S7638" s="189"/>
    </row>
    <row r="7639" spans="1:19" hidden="1">
      <c r="A7639" s="191" t="s">
        <v>10027</v>
      </c>
      <c r="B7639" s="189" t="str">
        <f>IFERROR(VLOOKUP(Proc[[#This Row],[App]],Table2[],3,0),"open")</f>
        <v>ok</v>
      </c>
      <c r="C7639" s="191" t="s">
        <v>369</v>
      </c>
      <c r="D7639" t="s">
        <v>10132</v>
      </c>
      <c r="E7639" t="s">
        <v>6177</v>
      </c>
      <c r="F7639" s="189" t="s">
        <v>6177</v>
      </c>
      <c r="G7639" s="191" t="s">
        <v>406</v>
      </c>
      <c r="H7639" s="189" t="str">
        <f>IF(Proc[[#This Row],[type]]="LFF (MDG-F)",MID(Proc[[#This Row],[Obj]],13,10),"")</f>
        <v>KR11Z02141</v>
      </c>
      <c r="I7639" s="191"/>
      <c r="J7639" s="189" t="b">
        <f>Proc[[#This Row],[Requested]]=Proc[[#This Row],[CurrentParent]]</f>
        <v>1</v>
      </c>
      <c r="K7639" s="189" t="str">
        <f>IF(Proc[[#This Row],[Author]]="Marcela Urrego",VLOOKUP(LEFT(Proc[[#This Row],[Requested]],1),Table3[#All],2,0),VLOOKUP(Proc[[#This Row],[Author]],Table4[],2,0))</f>
        <v>EL</v>
      </c>
      <c r="L7639" s="189" t="s">
        <v>9921</v>
      </c>
      <c r="M7639" s="178">
        <v>46073</v>
      </c>
      <c r="N7639" s="178"/>
      <c r="O7639" s="178"/>
      <c r="P7639" s="178" t="str">
        <f ca="1">IF(Proc[[#This Row],[DaysAgeing]]&gt;5,"yep","on track")</f>
        <v>yep</v>
      </c>
      <c r="Q7639" s="3">
        <f ca="1">IF(Proc[[#This Row],[DateClosed]]="",ABS(NETWORKDAYS(Proc[[#This Row],[DateOpened]],TODAY()))-1,ABS(NETWORKDAYS(Proc[[#This Row],[DateOpened]],Proc[[#This Row],[DateClosed]]))-1)</f>
        <v>9</v>
      </c>
      <c r="R7639" s="178" t="s">
        <v>5708</v>
      </c>
      <c r="S7639" s="189"/>
    </row>
    <row r="7640" spans="1:19" hidden="1">
      <c r="A7640" s="191" t="s">
        <v>10027</v>
      </c>
      <c r="B7640" s="189" t="str">
        <f>IFERROR(VLOOKUP(Proc[[#This Row],[App]],Table2[],3,0),"open")</f>
        <v>ok</v>
      </c>
      <c r="C7640" s="191" t="s">
        <v>369</v>
      </c>
      <c r="D7640" t="s">
        <v>10133</v>
      </c>
      <c r="E7640" t="s">
        <v>6177</v>
      </c>
      <c r="F7640" s="189" t="s">
        <v>6177</v>
      </c>
      <c r="G7640" s="191" t="s">
        <v>406</v>
      </c>
      <c r="H7640" s="189" t="str">
        <f>IF(Proc[[#This Row],[type]]="LFF (MDG-F)",MID(Proc[[#This Row],[Obj]],13,10),"")</f>
        <v>DE04Z02144</v>
      </c>
      <c r="I7640" s="191"/>
      <c r="J7640" s="189" t="b">
        <f>Proc[[#This Row],[Requested]]=Proc[[#This Row],[CurrentParent]]</f>
        <v>1</v>
      </c>
      <c r="K7640" s="189" t="str">
        <f>IF(Proc[[#This Row],[Author]]="Marcela Urrego",VLOOKUP(LEFT(Proc[[#This Row],[Requested]],1),Table3[#All],2,0),VLOOKUP(Proc[[#This Row],[Author]],Table4[],2,0))</f>
        <v>EL</v>
      </c>
      <c r="L7640" s="189" t="s">
        <v>9921</v>
      </c>
      <c r="M7640" s="178">
        <v>46073</v>
      </c>
      <c r="N7640" s="178"/>
      <c r="O7640" s="178"/>
      <c r="P7640" s="178" t="str">
        <f ca="1">IF(Proc[[#This Row],[DaysAgeing]]&gt;5,"yep","on track")</f>
        <v>yep</v>
      </c>
      <c r="Q7640" s="3">
        <f ca="1">IF(Proc[[#This Row],[DateClosed]]="",ABS(NETWORKDAYS(Proc[[#This Row],[DateOpened]],TODAY()))-1,ABS(NETWORKDAYS(Proc[[#This Row],[DateOpened]],Proc[[#This Row],[DateClosed]]))-1)</f>
        <v>9</v>
      </c>
      <c r="R7640" s="178" t="s">
        <v>5708</v>
      </c>
      <c r="S7640" s="189"/>
    </row>
    <row r="7641" spans="1:19" hidden="1">
      <c r="A7641" s="191" t="s">
        <v>10027</v>
      </c>
      <c r="B7641" s="189" t="str">
        <f>IFERROR(VLOOKUP(Proc[[#This Row],[App]],Table2[],3,0),"open")</f>
        <v>ok</v>
      </c>
      <c r="C7641" s="191" t="s">
        <v>369</v>
      </c>
      <c r="D7641" t="s">
        <v>10134</v>
      </c>
      <c r="E7641" t="s">
        <v>6177</v>
      </c>
      <c r="F7641" s="189" t="s">
        <v>6177</v>
      </c>
      <c r="G7641" s="191" t="s">
        <v>406</v>
      </c>
      <c r="H7641" s="189" t="str">
        <f>IF(Proc[[#This Row],[type]]="LFF (MDG-F)",MID(Proc[[#This Row],[Obj]],13,10),"")</f>
        <v>FR01Z02001</v>
      </c>
      <c r="I7641" s="191"/>
      <c r="J7641" s="189" t="b">
        <f>Proc[[#This Row],[Requested]]=Proc[[#This Row],[CurrentParent]]</f>
        <v>1</v>
      </c>
      <c r="K7641" s="189" t="str">
        <f>IF(Proc[[#This Row],[Author]]="Marcela Urrego",VLOOKUP(LEFT(Proc[[#This Row],[Requested]],1),Table3[#All],2,0),VLOOKUP(Proc[[#This Row],[Author]],Table4[],2,0))</f>
        <v>EL</v>
      </c>
      <c r="L7641" s="189" t="s">
        <v>9921</v>
      </c>
      <c r="M7641" s="178">
        <v>46073</v>
      </c>
      <c r="N7641" s="178"/>
      <c r="O7641" s="178"/>
      <c r="P7641" s="178" t="str">
        <f ca="1">IF(Proc[[#This Row],[DaysAgeing]]&gt;5,"yep","on track")</f>
        <v>yep</v>
      </c>
      <c r="Q7641" s="3">
        <f ca="1">IF(Proc[[#This Row],[DateClosed]]="",ABS(NETWORKDAYS(Proc[[#This Row],[DateOpened]],TODAY()))-1,ABS(NETWORKDAYS(Proc[[#This Row],[DateOpened]],Proc[[#This Row],[DateClosed]]))-1)</f>
        <v>9</v>
      </c>
      <c r="R7641" s="178" t="s">
        <v>5708</v>
      </c>
      <c r="S7641" s="189"/>
    </row>
    <row r="7642" spans="1:19" hidden="1">
      <c r="A7642" s="191" t="s">
        <v>10027</v>
      </c>
      <c r="B7642" s="189" t="str">
        <f>IFERROR(VLOOKUP(Proc[[#This Row],[App]],Table2[],3,0),"open")</f>
        <v>ok</v>
      </c>
      <c r="C7642" s="191" t="s">
        <v>369</v>
      </c>
      <c r="D7642" t="s">
        <v>10135</v>
      </c>
      <c r="E7642" t="s">
        <v>6177</v>
      </c>
      <c r="F7642" s="189" t="s">
        <v>6177</v>
      </c>
      <c r="G7642" s="191" t="s">
        <v>406</v>
      </c>
      <c r="H7642" s="189" t="str">
        <f>IF(Proc[[#This Row],[type]]="LFF (MDG-F)",MID(Proc[[#This Row],[Obj]],13,10),"")</f>
        <v>JP02Z02144</v>
      </c>
      <c r="I7642" s="191"/>
      <c r="J7642" s="189" t="b">
        <f>Proc[[#This Row],[Requested]]=Proc[[#This Row],[CurrentParent]]</f>
        <v>1</v>
      </c>
      <c r="K7642" s="189" t="str">
        <f>IF(Proc[[#This Row],[Author]]="Marcela Urrego",VLOOKUP(LEFT(Proc[[#This Row],[Requested]],1),Table3[#All],2,0),VLOOKUP(Proc[[#This Row],[Author]],Table4[],2,0))</f>
        <v>EL</v>
      </c>
      <c r="L7642" s="189" t="s">
        <v>9921</v>
      </c>
      <c r="M7642" s="178">
        <v>46073</v>
      </c>
      <c r="N7642" s="178"/>
      <c r="O7642" s="178"/>
      <c r="P7642" s="178" t="str">
        <f ca="1">IF(Proc[[#This Row],[DaysAgeing]]&gt;5,"yep","on track")</f>
        <v>yep</v>
      </c>
      <c r="Q7642" s="3">
        <f ca="1">IF(Proc[[#This Row],[DateClosed]]="",ABS(NETWORKDAYS(Proc[[#This Row],[DateOpened]],TODAY()))-1,ABS(NETWORKDAYS(Proc[[#This Row],[DateOpened]],Proc[[#This Row],[DateClosed]]))-1)</f>
        <v>9</v>
      </c>
      <c r="R7642" s="178" t="s">
        <v>5708</v>
      </c>
      <c r="S7642" s="189"/>
    </row>
    <row r="7643" spans="1:19" hidden="1">
      <c r="A7643" s="191" t="s">
        <v>10027</v>
      </c>
      <c r="B7643" s="189" t="str">
        <f>IFERROR(VLOOKUP(Proc[[#This Row],[App]],Table2[],3,0),"open")</f>
        <v>ok</v>
      </c>
      <c r="C7643" s="191" t="s">
        <v>369</v>
      </c>
      <c r="D7643" t="s">
        <v>10136</v>
      </c>
      <c r="E7643" t="s">
        <v>10137</v>
      </c>
      <c r="F7643" s="189" t="s">
        <v>10137</v>
      </c>
      <c r="G7643" s="191" t="s">
        <v>400</v>
      </c>
      <c r="H7643" s="189" t="str">
        <f>IF(Proc[[#This Row],[type]]="LFF (MDG-F)",MID(Proc[[#This Row],[Obj]],13,10),"")</f>
        <v/>
      </c>
      <c r="I7643" s="191"/>
      <c r="J7643" s="189" t="b">
        <f>Proc[[#This Row],[Requested]]=Proc[[#This Row],[CurrentParent]]</f>
        <v>1</v>
      </c>
      <c r="K7643" s="189" t="str">
        <f>IF(Proc[[#This Row],[Author]]="Marcela Urrego",VLOOKUP(LEFT(Proc[[#This Row],[Requested]],1),Table3[#All],2,0),VLOOKUP(Proc[[#This Row],[Author]],Table4[],2,0))</f>
        <v>EL</v>
      </c>
      <c r="L7643" s="189" t="s">
        <v>9921</v>
      </c>
      <c r="M7643" s="178">
        <v>46073</v>
      </c>
      <c r="N7643" s="178"/>
      <c r="O7643" s="178"/>
      <c r="P7643" s="178" t="str">
        <f ca="1">IF(Proc[[#This Row],[DaysAgeing]]&gt;5,"yep","on track")</f>
        <v>yep</v>
      </c>
      <c r="Q7643" s="3">
        <f ca="1">IF(Proc[[#This Row],[DateClosed]]="",ABS(NETWORKDAYS(Proc[[#This Row],[DateOpened]],TODAY()))-1,ABS(NETWORKDAYS(Proc[[#This Row],[DateOpened]],Proc[[#This Row],[DateClosed]]))-1)</f>
        <v>9</v>
      </c>
      <c r="R7643" s="178" t="s">
        <v>5708</v>
      </c>
      <c r="S7643" s="189"/>
    </row>
    <row r="7644" spans="1:19" hidden="1">
      <c r="A7644" t="s">
        <v>10160</v>
      </c>
      <c r="B7644" s="189" t="str">
        <f>IFERROR(VLOOKUP(Proc[[#This Row],[App]],Table2[],3,0),"open")</f>
        <v>ok</v>
      </c>
      <c r="C7644" s="191" t="s">
        <v>369</v>
      </c>
      <c r="D7644" t="s">
        <v>10161</v>
      </c>
      <c r="E7644" t="s">
        <v>8469</v>
      </c>
      <c r="F7644" s="189" t="s">
        <v>8469</v>
      </c>
      <c r="G7644" s="191" t="s">
        <v>400</v>
      </c>
      <c r="H7644" s="189" t="str">
        <f>IF(Proc[[#This Row],[type]]="LFF (MDG-F)",MID(Proc[[#This Row],[Obj]],13,10),"")</f>
        <v/>
      </c>
      <c r="J7644" s="189" t="b">
        <f>Proc[[#This Row],[Requested]]=Proc[[#This Row],[CurrentParent]]</f>
        <v>1</v>
      </c>
      <c r="K7644" s="189" t="str">
        <f>IF(Proc[[#This Row],[Author]]="Marcela Urrego",VLOOKUP(LEFT(Proc[[#This Row],[Requested]],1),Table3[#All],2,0),VLOOKUP(Proc[[#This Row],[Author]],Table4[],2,0))</f>
        <v>EL</v>
      </c>
      <c r="L7644" s="189" t="s">
        <v>9921</v>
      </c>
      <c r="M7644" s="178">
        <v>46073</v>
      </c>
      <c r="N7644" s="178"/>
      <c r="O7644" s="178"/>
      <c r="P7644" s="178" t="str">
        <f ca="1">IF(Proc[[#This Row],[DaysAgeing]]&gt;5,"yep","on track")</f>
        <v>yep</v>
      </c>
      <c r="Q7644" s="3">
        <f ca="1">IF(Proc[[#This Row],[DateClosed]]="",ABS(NETWORKDAYS(Proc[[#This Row],[DateOpened]],TODAY()))-1,ABS(NETWORKDAYS(Proc[[#This Row],[DateOpened]],Proc[[#This Row],[DateClosed]]))-1)</f>
        <v>9</v>
      </c>
      <c r="R7644" s="178" t="s">
        <v>5708</v>
      </c>
      <c r="S7644" s="189"/>
    </row>
    <row r="7645" spans="1:19" hidden="1">
      <c r="A7645" s="191" t="s">
        <v>10160</v>
      </c>
      <c r="B7645" s="189" t="str">
        <f>IFERROR(VLOOKUP(Proc[[#This Row],[App]],Table2[],3,0),"open")</f>
        <v>ok</v>
      </c>
      <c r="C7645" s="191" t="s">
        <v>369</v>
      </c>
      <c r="D7645" t="s">
        <v>10162</v>
      </c>
      <c r="E7645" s="191" t="s">
        <v>8469</v>
      </c>
      <c r="F7645" s="189" t="s">
        <v>8469</v>
      </c>
      <c r="G7645" s="191" t="s">
        <v>400</v>
      </c>
      <c r="H7645" s="189" t="str">
        <f>IF(Proc[[#This Row],[type]]="LFF (MDG-F)",MID(Proc[[#This Row],[Obj]],13,10),"")</f>
        <v/>
      </c>
      <c r="J7645" s="189" t="b">
        <f>Proc[[#This Row],[Requested]]=Proc[[#This Row],[CurrentParent]]</f>
        <v>1</v>
      </c>
      <c r="K7645" s="189" t="str">
        <f>IF(Proc[[#This Row],[Author]]="Marcela Urrego",VLOOKUP(LEFT(Proc[[#This Row],[Requested]],1),Table3[#All],2,0),VLOOKUP(Proc[[#This Row],[Author]],Table4[],2,0))</f>
        <v>EL</v>
      </c>
      <c r="L7645" s="189" t="s">
        <v>9921</v>
      </c>
      <c r="M7645" s="178">
        <v>46073</v>
      </c>
      <c r="N7645" s="178"/>
      <c r="O7645" s="178"/>
      <c r="P7645" s="178" t="str">
        <f ca="1">IF(Proc[[#This Row],[DaysAgeing]]&gt;5,"yep","on track")</f>
        <v>yep</v>
      </c>
      <c r="Q7645" s="3">
        <f ca="1">IF(Proc[[#This Row],[DateClosed]]="",ABS(NETWORKDAYS(Proc[[#This Row],[DateOpened]],TODAY()))-1,ABS(NETWORKDAYS(Proc[[#This Row],[DateOpened]],Proc[[#This Row],[DateClosed]]))-1)</f>
        <v>9</v>
      </c>
      <c r="R7645" s="178" t="s">
        <v>5708</v>
      </c>
      <c r="S7645" s="189"/>
    </row>
    <row r="7646" spans="1:19" hidden="1">
      <c r="A7646" t="s">
        <v>10182</v>
      </c>
      <c r="B7646" s="189" t="str">
        <f>IFERROR(VLOOKUP(Proc[[#This Row],[App]],Table2[],3,0),"open")</f>
        <v>ok</v>
      </c>
      <c r="C7646" s="191" t="s">
        <v>369</v>
      </c>
      <c r="D7646" t="s">
        <v>10164</v>
      </c>
      <c r="E7646" t="s">
        <v>8579</v>
      </c>
      <c r="F7646" s="189" t="s">
        <v>8579</v>
      </c>
      <c r="G7646" t="s">
        <v>400</v>
      </c>
      <c r="H7646" s="189" t="str">
        <f>IF(Proc[[#This Row],[type]]="LFF (MDG-F)",MID(Proc[[#This Row],[Obj]],13,10),"")</f>
        <v/>
      </c>
      <c r="J7646" s="189" t="b">
        <f>Proc[[#This Row],[Requested]]=Proc[[#This Row],[CurrentParent]]</f>
        <v>1</v>
      </c>
      <c r="K7646" s="189" t="str">
        <f>IF(Proc[[#This Row],[Author]]="Marcela Urrego",VLOOKUP(LEFT(Proc[[#This Row],[Requested]],1),Table3[#All],2,0),VLOOKUP(Proc[[#This Row],[Author]],Table4[],2,0))</f>
        <v>HC</v>
      </c>
      <c r="L7646" s="189" t="s">
        <v>9921</v>
      </c>
      <c r="M7646" s="178">
        <v>46077</v>
      </c>
      <c r="N7646" s="178"/>
      <c r="O7646" s="178"/>
      <c r="P7646" s="178" t="str">
        <f ca="1">IF(Proc[[#This Row],[DaysAgeing]]&gt;5,"yep","on track")</f>
        <v>yep</v>
      </c>
      <c r="Q7646" s="3">
        <f ca="1">IF(Proc[[#This Row],[DateClosed]]="",ABS(NETWORKDAYS(Proc[[#This Row],[DateOpened]],TODAY()))-1,ABS(NETWORKDAYS(Proc[[#This Row],[DateOpened]],Proc[[#This Row],[DateClosed]]))-1)</f>
        <v>7</v>
      </c>
      <c r="R7646" s="178" t="s">
        <v>8561</v>
      </c>
      <c r="S7646" s="189"/>
    </row>
    <row r="7647" spans="1:19" hidden="1">
      <c r="A7647" s="191" t="s">
        <v>10182</v>
      </c>
      <c r="B7647" s="189" t="str">
        <f>IFERROR(VLOOKUP(Proc[[#This Row],[App]],Table2[],3,0),"open")</f>
        <v>ok</v>
      </c>
      <c r="C7647" s="191" t="s">
        <v>369</v>
      </c>
      <c r="D7647" t="s">
        <v>10165</v>
      </c>
      <c r="E7647" t="s">
        <v>10179</v>
      </c>
      <c r="F7647" s="189" t="s">
        <v>10179</v>
      </c>
      <c r="G7647" s="191" t="s">
        <v>400</v>
      </c>
      <c r="H7647" s="189" t="str">
        <f>IF(Proc[[#This Row],[type]]="LFF (MDG-F)",MID(Proc[[#This Row],[Obj]],13,10),"")</f>
        <v/>
      </c>
      <c r="J7647" s="189" t="b">
        <f>Proc[[#This Row],[Requested]]=Proc[[#This Row],[CurrentParent]]</f>
        <v>1</v>
      </c>
      <c r="K7647" s="189" t="str">
        <f>IF(Proc[[#This Row],[Author]]="Marcela Urrego",VLOOKUP(LEFT(Proc[[#This Row],[Requested]],1),Table3[#All],2,0),VLOOKUP(Proc[[#This Row],[Author]],Table4[],2,0))</f>
        <v>HC</v>
      </c>
      <c r="L7647" s="189" t="s">
        <v>9921</v>
      </c>
      <c r="M7647" s="178">
        <v>46077</v>
      </c>
      <c r="N7647" s="178"/>
      <c r="O7647" s="178"/>
      <c r="P7647" s="178" t="str">
        <f ca="1">IF(Proc[[#This Row],[DaysAgeing]]&gt;5,"yep","on track")</f>
        <v>yep</v>
      </c>
      <c r="Q7647" s="3">
        <f ca="1">IF(Proc[[#This Row],[DateClosed]]="",ABS(NETWORKDAYS(Proc[[#This Row],[DateOpened]],TODAY()))-1,ABS(NETWORKDAYS(Proc[[#This Row],[DateOpened]],Proc[[#This Row],[DateClosed]]))-1)</f>
        <v>7</v>
      </c>
      <c r="R7647" s="178" t="s">
        <v>8561</v>
      </c>
      <c r="S7647" s="189"/>
    </row>
    <row r="7648" spans="1:19" hidden="1">
      <c r="A7648" s="191" t="s">
        <v>10182</v>
      </c>
      <c r="B7648" s="189" t="str">
        <f>IFERROR(VLOOKUP(Proc[[#This Row],[App]],Table2[],3,0),"open")</f>
        <v>ok</v>
      </c>
      <c r="C7648" s="191" t="s">
        <v>369</v>
      </c>
      <c r="D7648" t="s">
        <v>10166</v>
      </c>
      <c r="E7648" t="s">
        <v>10180</v>
      </c>
      <c r="F7648" s="189" t="s">
        <v>10180</v>
      </c>
      <c r="G7648" s="191" t="s">
        <v>400</v>
      </c>
      <c r="H7648" s="189" t="str">
        <f>IF(Proc[[#This Row],[type]]="LFF (MDG-F)",MID(Proc[[#This Row],[Obj]],13,10),"")</f>
        <v/>
      </c>
      <c r="J7648" s="189" t="b">
        <f>Proc[[#This Row],[Requested]]=Proc[[#This Row],[CurrentParent]]</f>
        <v>1</v>
      </c>
      <c r="K7648" s="189" t="str">
        <f>IF(Proc[[#This Row],[Author]]="Marcela Urrego",VLOOKUP(LEFT(Proc[[#This Row],[Requested]],1),Table3[#All],2,0),VLOOKUP(Proc[[#This Row],[Author]],Table4[],2,0))</f>
        <v>HC</v>
      </c>
      <c r="L7648" s="189" t="s">
        <v>9921</v>
      </c>
      <c r="M7648" s="178">
        <v>46077</v>
      </c>
      <c r="N7648" s="178"/>
      <c r="O7648" s="178"/>
      <c r="P7648" s="178" t="str">
        <f ca="1">IF(Proc[[#This Row],[DaysAgeing]]&gt;5,"yep","on track")</f>
        <v>yep</v>
      </c>
      <c r="Q7648" s="3">
        <f ca="1">IF(Proc[[#This Row],[DateClosed]]="",ABS(NETWORKDAYS(Proc[[#This Row],[DateOpened]],TODAY()))-1,ABS(NETWORKDAYS(Proc[[#This Row],[DateOpened]],Proc[[#This Row],[DateClosed]]))-1)</f>
        <v>7</v>
      </c>
      <c r="R7648" s="178" t="s">
        <v>8561</v>
      </c>
      <c r="S7648" s="189"/>
    </row>
    <row r="7649" spans="1:19" hidden="1">
      <c r="A7649" s="191" t="s">
        <v>10182</v>
      </c>
      <c r="B7649" s="189" t="str">
        <f>IFERROR(VLOOKUP(Proc[[#This Row],[App]],Table2[],3,0),"open")</f>
        <v>ok</v>
      </c>
      <c r="C7649" s="191" t="s">
        <v>369</v>
      </c>
      <c r="D7649" t="s">
        <v>10167</v>
      </c>
      <c r="E7649" t="s">
        <v>10181</v>
      </c>
      <c r="F7649" s="189" t="s">
        <v>10181</v>
      </c>
      <c r="G7649" s="191" t="s">
        <v>400</v>
      </c>
      <c r="H7649" s="189" t="str">
        <f>IF(Proc[[#This Row],[type]]="LFF (MDG-F)",MID(Proc[[#This Row],[Obj]],13,10),"")</f>
        <v/>
      </c>
      <c r="J7649" s="189" t="b">
        <f>Proc[[#This Row],[Requested]]=Proc[[#This Row],[CurrentParent]]</f>
        <v>1</v>
      </c>
      <c r="K7649" s="189" t="str">
        <f>IF(Proc[[#This Row],[Author]]="Marcela Urrego",VLOOKUP(LEFT(Proc[[#This Row],[Requested]],1),Table3[#All],2,0),VLOOKUP(Proc[[#This Row],[Author]],Table4[],2,0))</f>
        <v>HC</v>
      </c>
      <c r="L7649" s="189" t="s">
        <v>9921</v>
      </c>
      <c r="M7649" s="178">
        <v>46077</v>
      </c>
      <c r="N7649" s="178"/>
      <c r="O7649" s="178"/>
      <c r="P7649" s="178" t="str">
        <f ca="1">IF(Proc[[#This Row],[DaysAgeing]]&gt;5,"yep","on track")</f>
        <v>yep</v>
      </c>
      <c r="Q7649" s="3">
        <f ca="1">IF(Proc[[#This Row],[DateClosed]]="",ABS(NETWORKDAYS(Proc[[#This Row],[DateOpened]],TODAY()))-1,ABS(NETWORKDAYS(Proc[[#This Row],[DateOpened]],Proc[[#This Row],[DateClosed]]))-1)</f>
        <v>7</v>
      </c>
      <c r="R7649" s="178" t="s">
        <v>8561</v>
      </c>
      <c r="S7649" s="189"/>
    </row>
    <row r="7650" spans="1:19" hidden="1">
      <c r="A7650" s="191" t="s">
        <v>10182</v>
      </c>
      <c r="B7650" s="189" t="str">
        <f>IFERROR(VLOOKUP(Proc[[#This Row],[App]],Table2[],3,0),"open")</f>
        <v>ok</v>
      </c>
      <c r="C7650" s="191" t="s">
        <v>369</v>
      </c>
      <c r="D7650" t="s">
        <v>10168</v>
      </c>
      <c r="E7650" t="s">
        <v>10181</v>
      </c>
      <c r="F7650" s="189" t="s">
        <v>10181</v>
      </c>
      <c r="G7650" s="191" t="s">
        <v>400</v>
      </c>
      <c r="H7650" s="189" t="str">
        <f>IF(Proc[[#This Row],[type]]="LFF (MDG-F)",MID(Proc[[#This Row],[Obj]],13,10),"")</f>
        <v/>
      </c>
      <c r="J7650" s="189" t="b">
        <f>Proc[[#This Row],[Requested]]=Proc[[#This Row],[CurrentParent]]</f>
        <v>1</v>
      </c>
      <c r="K7650" s="189" t="str">
        <f>IF(Proc[[#This Row],[Author]]="Marcela Urrego",VLOOKUP(LEFT(Proc[[#This Row],[Requested]],1),Table3[#All],2,0),VLOOKUP(Proc[[#This Row],[Author]],Table4[],2,0))</f>
        <v>HC</v>
      </c>
      <c r="L7650" s="189" t="s">
        <v>9921</v>
      </c>
      <c r="M7650" s="178">
        <v>46077</v>
      </c>
      <c r="N7650" s="178"/>
      <c r="O7650" s="178"/>
      <c r="P7650" s="178" t="str">
        <f ca="1">IF(Proc[[#This Row],[DaysAgeing]]&gt;5,"yep","on track")</f>
        <v>yep</v>
      </c>
      <c r="Q7650" s="3">
        <f ca="1">IF(Proc[[#This Row],[DateClosed]]="",ABS(NETWORKDAYS(Proc[[#This Row],[DateOpened]],TODAY()))-1,ABS(NETWORKDAYS(Proc[[#This Row],[DateOpened]],Proc[[#This Row],[DateClosed]]))-1)</f>
        <v>7</v>
      </c>
      <c r="R7650" s="178" t="s">
        <v>8561</v>
      </c>
      <c r="S7650" s="189"/>
    </row>
    <row r="7651" spans="1:19" hidden="1">
      <c r="A7651" s="191" t="s">
        <v>10182</v>
      </c>
      <c r="B7651" s="189" t="str">
        <f>IFERROR(VLOOKUP(Proc[[#This Row],[App]],Table2[],3,0),"open")</f>
        <v>ok</v>
      </c>
      <c r="C7651" s="191" t="s">
        <v>369</v>
      </c>
      <c r="D7651" t="s">
        <v>10169</v>
      </c>
      <c r="E7651" t="s">
        <v>10180</v>
      </c>
      <c r="F7651" s="189" t="s">
        <v>10180</v>
      </c>
      <c r="G7651" s="191" t="s">
        <v>400</v>
      </c>
      <c r="H7651" s="189" t="str">
        <f>IF(Proc[[#This Row],[type]]="LFF (MDG-F)",MID(Proc[[#This Row],[Obj]],13,10),"")</f>
        <v/>
      </c>
      <c r="J7651" s="189" t="b">
        <f>Proc[[#This Row],[Requested]]=Proc[[#This Row],[CurrentParent]]</f>
        <v>1</v>
      </c>
      <c r="K7651" s="189" t="str">
        <f>IF(Proc[[#This Row],[Author]]="Marcela Urrego",VLOOKUP(LEFT(Proc[[#This Row],[Requested]],1),Table3[#All],2,0),VLOOKUP(Proc[[#This Row],[Author]],Table4[],2,0))</f>
        <v>HC</v>
      </c>
      <c r="L7651" s="189" t="s">
        <v>9921</v>
      </c>
      <c r="M7651" s="178">
        <v>46077</v>
      </c>
      <c r="N7651" s="178"/>
      <c r="O7651" s="178"/>
      <c r="P7651" s="178" t="str">
        <f ca="1">IF(Proc[[#This Row],[DaysAgeing]]&gt;5,"yep","on track")</f>
        <v>yep</v>
      </c>
      <c r="Q7651" s="3">
        <f ca="1">IF(Proc[[#This Row],[DateClosed]]="",ABS(NETWORKDAYS(Proc[[#This Row],[DateOpened]],TODAY()))-1,ABS(NETWORKDAYS(Proc[[#This Row],[DateOpened]],Proc[[#This Row],[DateClosed]]))-1)</f>
        <v>7</v>
      </c>
      <c r="R7651" s="178" t="s">
        <v>8561</v>
      </c>
      <c r="S7651" s="189"/>
    </row>
    <row r="7652" spans="1:19" hidden="1">
      <c r="A7652" s="191" t="s">
        <v>10182</v>
      </c>
      <c r="B7652" s="189" t="str">
        <f>IFERROR(VLOOKUP(Proc[[#This Row],[App]],Table2[],3,0),"open")</f>
        <v>ok</v>
      </c>
      <c r="C7652" s="191" t="s">
        <v>369</v>
      </c>
      <c r="D7652" t="s">
        <v>10170</v>
      </c>
      <c r="E7652" t="s">
        <v>10180</v>
      </c>
      <c r="F7652" s="189" t="s">
        <v>10180</v>
      </c>
      <c r="G7652" s="191" t="s">
        <v>400</v>
      </c>
      <c r="H7652" s="189" t="str">
        <f>IF(Proc[[#This Row],[type]]="LFF (MDG-F)",MID(Proc[[#This Row],[Obj]],13,10),"")</f>
        <v/>
      </c>
      <c r="J7652" s="189" t="b">
        <f>Proc[[#This Row],[Requested]]=Proc[[#This Row],[CurrentParent]]</f>
        <v>1</v>
      </c>
      <c r="K7652" s="189" t="str">
        <f>IF(Proc[[#This Row],[Author]]="Marcela Urrego",VLOOKUP(LEFT(Proc[[#This Row],[Requested]],1),Table3[#All],2,0),VLOOKUP(Proc[[#This Row],[Author]],Table4[],2,0))</f>
        <v>HC</v>
      </c>
      <c r="L7652" s="189" t="s">
        <v>9921</v>
      </c>
      <c r="M7652" s="178">
        <v>46077</v>
      </c>
      <c r="N7652" s="178"/>
      <c r="O7652" s="178"/>
      <c r="P7652" s="178" t="str">
        <f ca="1">IF(Proc[[#This Row],[DaysAgeing]]&gt;5,"yep","on track")</f>
        <v>yep</v>
      </c>
      <c r="Q7652" s="3">
        <f ca="1">IF(Proc[[#This Row],[DateClosed]]="",ABS(NETWORKDAYS(Proc[[#This Row],[DateOpened]],TODAY()))-1,ABS(NETWORKDAYS(Proc[[#This Row],[DateOpened]],Proc[[#This Row],[DateClosed]]))-1)</f>
        <v>7</v>
      </c>
      <c r="R7652" s="178" t="s">
        <v>8561</v>
      </c>
      <c r="S7652" s="189"/>
    </row>
    <row r="7653" spans="1:19" hidden="1">
      <c r="A7653" s="191" t="s">
        <v>10182</v>
      </c>
      <c r="B7653" s="189" t="str">
        <f>IFERROR(VLOOKUP(Proc[[#This Row],[App]],Table2[],3,0),"open")</f>
        <v>ok</v>
      </c>
      <c r="C7653" s="191" t="s">
        <v>369</v>
      </c>
      <c r="D7653" t="s">
        <v>10171</v>
      </c>
      <c r="E7653" t="s">
        <v>10180</v>
      </c>
      <c r="F7653" s="189" t="s">
        <v>10180</v>
      </c>
      <c r="G7653" s="191" t="s">
        <v>400</v>
      </c>
      <c r="H7653" s="189" t="str">
        <f>IF(Proc[[#This Row],[type]]="LFF (MDG-F)",MID(Proc[[#This Row],[Obj]],13,10),"")</f>
        <v/>
      </c>
      <c r="J7653" s="189" t="b">
        <f>Proc[[#This Row],[Requested]]=Proc[[#This Row],[CurrentParent]]</f>
        <v>1</v>
      </c>
      <c r="K7653" s="189" t="str">
        <f>IF(Proc[[#This Row],[Author]]="Marcela Urrego",VLOOKUP(LEFT(Proc[[#This Row],[Requested]],1),Table3[#All],2,0),VLOOKUP(Proc[[#This Row],[Author]],Table4[],2,0))</f>
        <v>HC</v>
      </c>
      <c r="L7653" s="189" t="s">
        <v>9921</v>
      </c>
      <c r="M7653" s="178">
        <v>46077</v>
      </c>
      <c r="N7653" s="178"/>
      <c r="O7653" s="178"/>
      <c r="P7653" s="178" t="str">
        <f ca="1">IF(Proc[[#This Row],[DaysAgeing]]&gt;5,"yep","on track")</f>
        <v>yep</v>
      </c>
      <c r="Q7653" s="3">
        <f ca="1">IF(Proc[[#This Row],[DateClosed]]="",ABS(NETWORKDAYS(Proc[[#This Row],[DateOpened]],TODAY()))-1,ABS(NETWORKDAYS(Proc[[#This Row],[DateOpened]],Proc[[#This Row],[DateClosed]]))-1)</f>
        <v>7</v>
      </c>
      <c r="R7653" s="178" t="s">
        <v>8561</v>
      </c>
      <c r="S7653" s="189"/>
    </row>
    <row r="7654" spans="1:19" hidden="1">
      <c r="A7654" s="191" t="s">
        <v>10182</v>
      </c>
      <c r="B7654" s="189" t="str">
        <f>IFERROR(VLOOKUP(Proc[[#This Row],[App]],Table2[],3,0),"open")</f>
        <v>ok</v>
      </c>
      <c r="C7654" s="191" t="s">
        <v>369</v>
      </c>
      <c r="D7654" t="s">
        <v>10172</v>
      </c>
      <c r="E7654" t="s">
        <v>10180</v>
      </c>
      <c r="F7654" s="189" t="s">
        <v>10180</v>
      </c>
      <c r="G7654" s="191" t="s">
        <v>400</v>
      </c>
      <c r="H7654" s="189" t="str">
        <f>IF(Proc[[#This Row],[type]]="LFF (MDG-F)",MID(Proc[[#This Row],[Obj]],13,10),"")</f>
        <v/>
      </c>
      <c r="J7654" s="189" t="b">
        <f>Proc[[#This Row],[Requested]]=Proc[[#This Row],[CurrentParent]]</f>
        <v>1</v>
      </c>
      <c r="K7654" s="189" t="str">
        <f>IF(Proc[[#This Row],[Author]]="Marcela Urrego",VLOOKUP(LEFT(Proc[[#This Row],[Requested]],1),Table3[#All],2,0),VLOOKUP(Proc[[#This Row],[Author]],Table4[],2,0))</f>
        <v>HC</v>
      </c>
      <c r="L7654" s="189" t="s">
        <v>9921</v>
      </c>
      <c r="M7654" s="178">
        <v>46077</v>
      </c>
      <c r="N7654" s="178"/>
      <c r="O7654" s="178"/>
      <c r="P7654" s="178" t="str">
        <f ca="1">IF(Proc[[#This Row],[DaysAgeing]]&gt;5,"yep","on track")</f>
        <v>yep</v>
      </c>
      <c r="Q7654" s="3">
        <f ca="1">IF(Proc[[#This Row],[DateClosed]]="",ABS(NETWORKDAYS(Proc[[#This Row],[DateOpened]],TODAY()))-1,ABS(NETWORKDAYS(Proc[[#This Row],[DateOpened]],Proc[[#This Row],[DateClosed]]))-1)</f>
        <v>7</v>
      </c>
      <c r="R7654" s="178" t="s">
        <v>8561</v>
      </c>
      <c r="S7654" s="189"/>
    </row>
    <row r="7655" spans="1:19" hidden="1">
      <c r="A7655" s="191" t="s">
        <v>10182</v>
      </c>
      <c r="B7655" s="189" t="str">
        <f>IFERROR(VLOOKUP(Proc[[#This Row],[App]],Table2[],3,0),"open")</f>
        <v>ok</v>
      </c>
      <c r="C7655" s="191" t="s">
        <v>369</v>
      </c>
      <c r="D7655" t="s">
        <v>10173</v>
      </c>
      <c r="E7655" t="s">
        <v>10180</v>
      </c>
      <c r="F7655" s="189" t="s">
        <v>10180</v>
      </c>
      <c r="G7655" s="191" t="s">
        <v>400</v>
      </c>
      <c r="H7655" s="189" t="str">
        <f>IF(Proc[[#This Row],[type]]="LFF (MDG-F)",MID(Proc[[#This Row],[Obj]],13,10),"")</f>
        <v/>
      </c>
      <c r="J7655" s="189" t="b">
        <f>Proc[[#This Row],[Requested]]=Proc[[#This Row],[CurrentParent]]</f>
        <v>1</v>
      </c>
      <c r="K7655" s="189" t="str">
        <f>IF(Proc[[#This Row],[Author]]="Marcela Urrego",VLOOKUP(LEFT(Proc[[#This Row],[Requested]],1),Table3[#All],2,0),VLOOKUP(Proc[[#This Row],[Author]],Table4[],2,0))</f>
        <v>HC</v>
      </c>
      <c r="L7655" s="189" t="s">
        <v>9921</v>
      </c>
      <c r="M7655" s="178">
        <v>46077</v>
      </c>
      <c r="N7655" s="178"/>
      <c r="O7655" s="178"/>
      <c r="P7655" s="178" t="str">
        <f ca="1">IF(Proc[[#This Row],[DaysAgeing]]&gt;5,"yep","on track")</f>
        <v>yep</v>
      </c>
      <c r="Q7655" s="3">
        <f ca="1">IF(Proc[[#This Row],[DateClosed]]="",ABS(NETWORKDAYS(Proc[[#This Row],[DateOpened]],TODAY()))-1,ABS(NETWORKDAYS(Proc[[#This Row],[DateOpened]],Proc[[#This Row],[DateClosed]]))-1)</f>
        <v>7</v>
      </c>
      <c r="R7655" s="178" t="s">
        <v>8561</v>
      </c>
      <c r="S7655" s="189"/>
    </row>
    <row r="7656" spans="1:19" hidden="1">
      <c r="A7656" s="191" t="s">
        <v>10182</v>
      </c>
      <c r="B7656" s="189" t="str">
        <f>IFERROR(VLOOKUP(Proc[[#This Row],[App]],Table2[],3,0),"open")</f>
        <v>ok</v>
      </c>
      <c r="C7656" s="191" t="s">
        <v>369</v>
      </c>
      <c r="D7656" t="s">
        <v>10174</v>
      </c>
      <c r="E7656" t="s">
        <v>10180</v>
      </c>
      <c r="F7656" s="189" t="s">
        <v>10180</v>
      </c>
      <c r="G7656" s="191" t="s">
        <v>400</v>
      </c>
      <c r="H7656" s="189" t="str">
        <f>IF(Proc[[#This Row],[type]]="LFF (MDG-F)",MID(Proc[[#This Row],[Obj]],13,10),"")</f>
        <v/>
      </c>
      <c r="J7656" s="189" t="b">
        <f>Proc[[#This Row],[Requested]]=Proc[[#This Row],[CurrentParent]]</f>
        <v>1</v>
      </c>
      <c r="K7656" s="189" t="str">
        <f>IF(Proc[[#This Row],[Author]]="Marcela Urrego",VLOOKUP(LEFT(Proc[[#This Row],[Requested]],1),Table3[#All],2,0),VLOOKUP(Proc[[#This Row],[Author]],Table4[],2,0))</f>
        <v>HC</v>
      </c>
      <c r="L7656" s="189" t="s">
        <v>9921</v>
      </c>
      <c r="M7656" s="178">
        <v>46077</v>
      </c>
      <c r="N7656" s="178"/>
      <c r="O7656" s="178"/>
      <c r="P7656" s="178" t="str">
        <f ca="1">IF(Proc[[#This Row],[DaysAgeing]]&gt;5,"yep","on track")</f>
        <v>yep</v>
      </c>
      <c r="Q7656" s="3">
        <f ca="1">IF(Proc[[#This Row],[DateClosed]]="",ABS(NETWORKDAYS(Proc[[#This Row],[DateOpened]],TODAY()))-1,ABS(NETWORKDAYS(Proc[[#This Row],[DateOpened]],Proc[[#This Row],[DateClosed]]))-1)</f>
        <v>7</v>
      </c>
      <c r="R7656" s="178" t="s">
        <v>8561</v>
      </c>
      <c r="S7656" s="189"/>
    </row>
    <row r="7657" spans="1:19" hidden="1">
      <c r="A7657" s="191" t="s">
        <v>10182</v>
      </c>
      <c r="B7657" s="189" t="str">
        <f>IFERROR(VLOOKUP(Proc[[#This Row],[App]],Table2[],3,0),"open")</f>
        <v>ok</v>
      </c>
      <c r="C7657" s="191" t="s">
        <v>369</v>
      </c>
      <c r="D7657" t="s">
        <v>10175</v>
      </c>
      <c r="E7657" t="s">
        <v>10180</v>
      </c>
      <c r="F7657" s="189" t="s">
        <v>10180</v>
      </c>
      <c r="G7657" s="191" t="s">
        <v>400</v>
      </c>
      <c r="H7657" s="189" t="str">
        <f>IF(Proc[[#This Row],[type]]="LFF (MDG-F)",MID(Proc[[#This Row],[Obj]],13,10),"")</f>
        <v/>
      </c>
      <c r="J7657" s="189" t="b">
        <f>Proc[[#This Row],[Requested]]=Proc[[#This Row],[CurrentParent]]</f>
        <v>1</v>
      </c>
      <c r="K7657" s="189" t="str">
        <f>IF(Proc[[#This Row],[Author]]="Marcela Urrego",VLOOKUP(LEFT(Proc[[#This Row],[Requested]],1),Table3[#All],2,0),VLOOKUP(Proc[[#This Row],[Author]],Table4[],2,0))</f>
        <v>HC</v>
      </c>
      <c r="L7657" s="189" t="s">
        <v>9921</v>
      </c>
      <c r="M7657" s="178">
        <v>46077</v>
      </c>
      <c r="N7657" s="178"/>
      <c r="O7657" s="178"/>
      <c r="P7657" s="178" t="str">
        <f ca="1">IF(Proc[[#This Row],[DaysAgeing]]&gt;5,"yep","on track")</f>
        <v>yep</v>
      </c>
      <c r="Q7657" s="3">
        <f ca="1">IF(Proc[[#This Row],[DateClosed]]="",ABS(NETWORKDAYS(Proc[[#This Row],[DateOpened]],TODAY()))-1,ABS(NETWORKDAYS(Proc[[#This Row],[DateOpened]],Proc[[#This Row],[DateClosed]]))-1)</f>
        <v>7</v>
      </c>
      <c r="R7657" s="178" t="s">
        <v>8561</v>
      </c>
      <c r="S7657" s="189"/>
    </row>
    <row r="7658" spans="1:19" hidden="1">
      <c r="A7658" s="191" t="s">
        <v>10182</v>
      </c>
      <c r="B7658" s="189" t="str">
        <f>IFERROR(VLOOKUP(Proc[[#This Row],[App]],Table2[],3,0),"open")</f>
        <v>ok</v>
      </c>
      <c r="C7658" s="191" t="s">
        <v>369</v>
      </c>
      <c r="D7658" t="s">
        <v>10176</v>
      </c>
      <c r="E7658" t="s">
        <v>10180</v>
      </c>
      <c r="F7658" s="189" t="s">
        <v>10180</v>
      </c>
      <c r="G7658" s="191" t="s">
        <v>400</v>
      </c>
      <c r="H7658" s="189" t="str">
        <f>IF(Proc[[#This Row],[type]]="LFF (MDG-F)",MID(Proc[[#This Row],[Obj]],13,10),"")</f>
        <v/>
      </c>
      <c r="J7658" s="189" t="b">
        <f>Proc[[#This Row],[Requested]]=Proc[[#This Row],[CurrentParent]]</f>
        <v>1</v>
      </c>
      <c r="K7658" s="189" t="str">
        <f>IF(Proc[[#This Row],[Author]]="Marcela Urrego",VLOOKUP(LEFT(Proc[[#This Row],[Requested]],1),Table3[#All],2,0),VLOOKUP(Proc[[#This Row],[Author]],Table4[],2,0))</f>
        <v>HC</v>
      </c>
      <c r="L7658" s="189" t="s">
        <v>9921</v>
      </c>
      <c r="M7658" s="178">
        <v>46077</v>
      </c>
      <c r="N7658" s="178"/>
      <c r="O7658" s="178"/>
      <c r="P7658" s="178" t="str">
        <f ca="1">IF(Proc[[#This Row],[DaysAgeing]]&gt;5,"yep","on track")</f>
        <v>yep</v>
      </c>
      <c r="Q7658" s="3">
        <f ca="1">IF(Proc[[#This Row],[DateClosed]]="",ABS(NETWORKDAYS(Proc[[#This Row],[DateOpened]],TODAY()))-1,ABS(NETWORKDAYS(Proc[[#This Row],[DateOpened]],Proc[[#This Row],[DateClosed]]))-1)</f>
        <v>7</v>
      </c>
      <c r="R7658" s="178" t="s">
        <v>8561</v>
      </c>
      <c r="S7658" s="189"/>
    </row>
    <row r="7659" spans="1:19" hidden="1">
      <c r="A7659" s="191" t="s">
        <v>10182</v>
      </c>
      <c r="B7659" s="189" t="str">
        <f>IFERROR(VLOOKUP(Proc[[#This Row],[App]],Table2[],3,0),"open")</f>
        <v>ok</v>
      </c>
      <c r="C7659" s="191" t="s">
        <v>369</v>
      </c>
      <c r="D7659" t="s">
        <v>10177</v>
      </c>
      <c r="E7659" t="s">
        <v>10180</v>
      </c>
      <c r="F7659" s="189" t="s">
        <v>10180</v>
      </c>
      <c r="G7659" s="191" t="s">
        <v>400</v>
      </c>
      <c r="H7659" s="189" t="str">
        <f>IF(Proc[[#This Row],[type]]="LFF (MDG-F)",MID(Proc[[#This Row],[Obj]],13,10),"")</f>
        <v/>
      </c>
      <c r="J7659" s="189" t="b">
        <f>Proc[[#This Row],[Requested]]=Proc[[#This Row],[CurrentParent]]</f>
        <v>1</v>
      </c>
      <c r="K7659" s="189" t="str">
        <f>IF(Proc[[#This Row],[Author]]="Marcela Urrego",VLOOKUP(LEFT(Proc[[#This Row],[Requested]],1),Table3[#All],2,0),VLOOKUP(Proc[[#This Row],[Author]],Table4[],2,0))</f>
        <v>HC</v>
      </c>
      <c r="L7659" s="189" t="s">
        <v>9921</v>
      </c>
      <c r="M7659" s="178">
        <v>46077</v>
      </c>
      <c r="N7659" s="178"/>
      <c r="O7659" s="178"/>
      <c r="P7659" s="178" t="str">
        <f ca="1">IF(Proc[[#This Row],[DaysAgeing]]&gt;5,"yep","on track")</f>
        <v>yep</v>
      </c>
      <c r="Q7659" s="3">
        <f ca="1">IF(Proc[[#This Row],[DateClosed]]="",ABS(NETWORKDAYS(Proc[[#This Row],[DateOpened]],TODAY()))-1,ABS(NETWORKDAYS(Proc[[#This Row],[DateOpened]],Proc[[#This Row],[DateClosed]]))-1)</f>
        <v>7</v>
      </c>
      <c r="R7659" s="178" t="s">
        <v>8561</v>
      </c>
      <c r="S7659" s="189"/>
    </row>
    <row r="7660" spans="1:19" hidden="1">
      <c r="A7660" s="191" t="s">
        <v>10182</v>
      </c>
      <c r="B7660" s="189" t="str">
        <f>IFERROR(VLOOKUP(Proc[[#This Row],[App]],Table2[],3,0),"open")</f>
        <v>ok</v>
      </c>
      <c r="C7660" s="191" t="s">
        <v>369</v>
      </c>
      <c r="D7660" t="s">
        <v>10178</v>
      </c>
      <c r="E7660" t="s">
        <v>10180</v>
      </c>
      <c r="F7660" s="189" t="s">
        <v>10180</v>
      </c>
      <c r="G7660" s="191" t="s">
        <v>400</v>
      </c>
      <c r="H7660" s="189" t="str">
        <f>IF(Proc[[#This Row],[type]]="LFF (MDG-F)",MID(Proc[[#This Row],[Obj]],13,10),"")</f>
        <v/>
      </c>
      <c r="J7660" s="189" t="b">
        <f>Proc[[#This Row],[Requested]]=Proc[[#This Row],[CurrentParent]]</f>
        <v>1</v>
      </c>
      <c r="K7660" s="189" t="str">
        <f>IF(Proc[[#This Row],[Author]]="Marcela Urrego",VLOOKUP(LEFT(Proc[[#This Row],[Requested]],1),Table3[#All],2,0),VLOOKUP(Proc[[#This Row],[Author]],Table4[],2,0))</f>
        <v>HC</v>
      </c>
      <c r="L7660" s="189" t="s">
        <v>9921</v>
      </c>
      <c r="M7660" s="178">
        <v>46077</v>
      </c>
      <c r="N7660" s="178"/>
      <c r="O7660" s="178"/>
      <c r="P7660" s="178" t="str">
        <f ca="1">IF(Proc[[#This Row],[DaysAgeing]]&gt;5,"yep","on track")</f>
        <v>yep</v>
      </c>
      <c r="Q7660" s="3">
        <f ca="1">IF(Proc[[#This Row],[DateClosed]]="",ABS(NETWORKDAYS(Proc[[#This Row],[DateOpened]],TODAY()))-1,ABS(NETWORKDAYS(Proc[[#This Row],[DateOpened]],Proc[[#This Row],[DateClosed]]))-1)</f>
        <v>7</v>
      </c>
      <c r="R7660" s="178" t="s">
        <v>8561</v>
      </c>
      <c r="S7660" s="189"/>
    </row>
    <row r="7661" spans="1:19" hidden="1">
      <c r="A7661" t="s">
        <v>10189</v>
      </c>
      <c r="B7661" s="189" t="str">
        <f>IFERROR(VLOOKUP(Proc[[#This Row],[App]],Table2[],3,0),"open")</f>
        <v>ok</v>
      </c>
      <c r="C7661" t="s">
        <v>369</v>
      </c>
      <c r="D7661" t="s">
        <v>10186</v>
      </c>
      <c r="E7661" t="s">
        <v>10188</v>
      </c>
      <c r="F7661" s="189" t="s">
        <v>10188</v>
      </c>
      <c r="G7661" s="191" t="s">
        <v>400</v>
      </c>
      <c r="H7661" s="189" t="str">
        <f>IF(Proc[[#This Row],[type]]="LFF (MDG-F)",MID(Proc[[#This Row],[Obj]],13,10),"")</f>
        <v/>
      </c>
      <c r="J7661" s="189" t="b">
        <f>Proc[[#This Row],[Requested]]=Proc[[#This Row],[CurrentParent]]</f>
        <v>1</v>
      </c>
      <c r="K7661" s="189" t="str">
        <f>IF(Proc[[#This Row],[Author]]="Marcela Urrego",VLOOKUP(LEFT(Proc[[#This Row],[Requested]],1),Table3[#All],2,0),VLOOKUP(Proc[[#This Row],[Author]],Table4[],2,0))</f>
        <v>HC</v>
      </c>
      <c r="L7661" s="189" t="s">
        <v>9921</v>
      </c>
      <c r="M7661" s="178">
        <v>46077</v>
      </c>
      <c r="N7661" s="178"/>
      <c r="O7661" s="178"/>
      <c r="P7661" s="178" t="str">
        <f ca="1">IF(Proc[[#This Row],[DaysAgeing]]&gt;5,"yep","on track")</f>
        <v>yep</v>
      </c>
      <c r="Q7661" s="3">
        <f ca="1">IF(Proc[[#This Row],[DateClosed]]="",ABS(NETWORKDAYS(Proc[[#This Row],[DateOpened]],TODAY()))-1,ABS(NETWORKDAYS(Proc[[#This Row],[DateOpened]],Proc[[#This Row],[DateClosed]]))-1)</f>
        <v>7</v>
      </c>
      <c r="R7661" s="178" t="s">
        <v>8722</v>
      </c>
      <c r="S7661" s="189"/>
    </row>
    <row r="7662" spans="1:19" hidden="1">
      <c r="A7662" s="191" t="s">
        <v>10189</v>
      </c>
      <c r="B7662" s="189" t="str">
        <f>IFERROR(VLOOKUP(Proc[[#This Row],[App]],Table2[],3,0),"open")</f>
        <v>ok</v>
      </c>
      <c r="C7662" s="191" t="s">
        <v>369</v>
      </c>
      <c r="D7662" t="s">
        <v>10187</v>
      </c>
      <c r="E7662" t="s">
        <v>10188</v>
      </c>
      <c r="F7662" s="189" t="s">
        <v>10188</v>
      </c>
      <c r="G7662" s="191" t="s">
        <v>400</v>
      </c>
      <c r="H7662" s="189" t="str">
        <f>IF(Proc[[#This Row],[type]]="LFF (MDG-F)",MID(Proc[[#This Row],[Obj]],13,10),"")</f>
        <v/>
      </c>
      <c r="J7662" s="189" t="b">
        <f>Proc[[#This Row],[Requested]]=Proc[[#This Row],[CurrentParent]]</f>
        <v>1</v>
      </c>
      <c r="K7662" s="189" t="str">
        <f>IF(Proc[[#This Row],[Author]]="Marcela Urrego",VLOOKUP(LEFT(Proc[[#This Row],[Requested]],1),Table3[#All],2,0),VLOOKUP(Proc[[#This Row],[Author]],Table4[],2,0))</f>
        <v>HC</v>
      </c>
      <c r="L7662" s="189" t="s">
        <v>9921</v>
      </c>
      <c r="M7662" s="178">
        <v>46077</v>
      </c>
      <c r="N7662" s="178"/>
      <c r="O7662" s="178"/>
      <c r="P7662" s="178" t="str">
        <f ca="1">IF(Proc[[#This Row],[DaysAgeing]]&gt;5,"yep","on track")</f>
        <v>yep</v>
      </c>
      <c r="Q7662" s="3">
        <f ca="1">IF(Proc[[#This Row],[DateClosed]]="",ABS(NETWORKDAYS(Proc[[#This Row],[DateOpened]],TODAY()))-1,ABS(NETWORKDAYS(Proc[[#This Row],[DateOpened]],Proc[[#This Row],[DateClosed]]))-1)</f>
        <v>7</v>
      </c>
      <c r="R7662" s="178" t="s">
        <v>8722</v>
      </c>
      <c r="S7662" s="189"/>
    </row>
    <row r="7663" spans="1:19" hidden="1">
      <c r="A7663" t="s">
        <v>10190</v>
      </c>
      <c r="B7663" s="189" t="str">
        <f>IFERROR(VLOOKUP(Proc[[#This Row],[App]],Table2[],3,0),"open")</f>
        <v>ok</v>
      </c>
      <c r="C7663" s="191" t="s">
        <v>369</v>
      </c>
      <c r="D7663" t="s">
        <v>10191</v>
      </c>
      <c r="E7663" t="s">
        <v>3007</v>
      </c>
      <c r="F7663" s="189" t="s">
        <v>3007</v>
      </c>
      <c r="G7663" s="191" t="s">
        <v>400</v>
      </c>
      <c r="H7663" s="189" t="str">
        <f>IF(Proc[[#This Row],[type]]="LFF (MDG-F)",MID(Proc[[#This Row],[Obj]],13,10),"")</f>
        <v/>
      </c>
      <c r="J7663" s="189" t="b">
        <f>Proc[[#This Row],[Requested]]=Proc[[#This Row],[CurrentParent]]</f>
        <v>1</v>
      </c>
      <c r="K7663" s="189" t="str">
        <f>IF(Proc[[#This Row],[Author]]="Marcela Urrego",VLOOKUP(LEFT(Proc[[#This Row],[Requested]],1),Table3[#All],2,0),VLOOKUP(Proc[[#This Row],[Author]],Table4[],2,0))</f>
        <v>HC</v>
      </c>
      <c r="L7663" s="189" t="s">
        <v>9921</v>
      </c>
      <c r="M7663" s="178">
        <v>46077</v>
      </c>
      <c r="N7663" s="178"/>
      <c r="O7663" s="178"/>
      <c r="P7663" s="178" t="str">
        <f ca="1">IF(Proc[[#This Row],[DaysAgeing]]&gt;5,"yep","on track")</f>
        <v>yep</v>
      </c>
      <c r="Q7663" s="3">
        <f ca="1">IF(Proc[[#This Row],[DateClosed]]="",ABS(NETWORKDAYS(Proc[[#This Row],[DateOpened]],TODAY()))-1,ABS(NETWORKDAYS(Proc[[#This Row],[DateOpened]],Proc[[#This Row],[DateClosed]]))-1)</f>
        <v>7</v>
      </c>
      <c r="R7663" s="178" t="s">
        <v>1013</v>
      </c>
      <c r="S7663" s="189"/>
    </row>
    <row r="7664" spans="1:19" hidden="1">
      <c r="A7664" s="191" t="s">
        <v>10190</v>
      </c>
      <c r="B7664" s="189" t="str">
        <f>IFERROR(VLOOKUP(Proc[[#This Row],[App]],Table2[],3,0),"open")</f>
        <v>ok</v>
      </c>
      <c r="C7664" s="191" t="s">
        <v>369</v>
      </c>
      <c r="D7664" t="s">
        <v>10192</v>
      </c>
      <c r="E7664" t="s">
        <v>3005</v>
      </c>
      <c r="F7664" s="189" t="s">
        <v>3005</v>
      </c>
      <c r="G7664" s="191" t="s">
        <v>400</v>
      </c>
      <c r="H7664" s="189" t="str">
        <f>IF(Proc[[#This Row],[type]]="LFF (MDG-F)",MID(Proc[[#This Row],[Obj]],13,10),"")</f>
        <v/>
      </c>
      <c r="J7664" s="189" t="b">
        <f>Proc[[#This Row],[Requested]]=Proc[[#This Row],[CurrentParent]]</f>
        <v>1</v>
      </c>
      <c r="K7664" s="189" t="str">
        <f>IF(Proc[[#This Row],[Author]]="Marcela Urrego",VLOOKUP(LEFT(Proc[[#This Row],[Requested]],1),Table3[#All],2,0),VLOOKUP(Proc[[#This Row],[Author]],Table4[],2,0))</f>
        <v>HC</v>
      </c>
      <c r="L7664" s="189" t="s">
        <v>9921</v>
      </c>
      <c r="M7664" s="178">
        <v>46077</v>
      </c>
      <c r="N7664" s="178"/>
      <c r="O7664" s="178"/>
      <c r="P7664" s="178" t="str">
        <f ca="1">IF(Proc[[#This Row],[DaysAgeing]]&gt;5,"yep","on track")</f>
        <v>yep</v>
      </c>
      <c r="Q7664" s="3">
        <f ca="1">IF(Proc[[#This Row],[DateClosed]]="",ABS(NETWORKDAYS(Proc[[#This Row],[DateOpened]],TODAY()))-1,ABS(NETWORKDAYS(Proc[[#This Row],[DateOpened]],Proc[[#This Row],[DateClosed]]))-1)</f>
        <v>7</v>
      </c>
      <c r="R7664" s="178" t="s">
        <v>1013</v>
      </c>
      <c r="S7664" s="189"/>
    </row>
    <row r="7665" spans="1:19" hidden="1">
      <c r="A7665" s="191" t="s">
        <v>10190</v>
      </c>
      <c r="B7665" s="189" t="str">
        <f>IFERROR(VLOOKUP(Proc[[#This Row],[App]],Table2[],3,0),"open")</f>
        <v>ok</v>
      </c>
      <c r="C7665" s="191" t="s">
        <v>369</v>
      </c>
      <c r="D7665" t="s">
        <v>10193</v>
      </c>
      <c r="E7665" t="s">
        <v>3005</v>
      </c>
      <c r="F7665" s="189" t="s">
        <v>3005</v>
      </c>
      <c r="G7665" s="191" t="s">
        <v>400</v>
      </c>
      <c r="H7665" s="189" t="str">
        <f>IF(Proc[[#This Row],[type]]="LFF (MDG-F)",MID(Proc[[#This Row],[Obj]],13,10),"")</f>
        <v/>
      </c>
      <c r="J7665" s="189" t="b">
        <f>Proc[[#This Row],[Requested]]=Proc[[#This Row],[CurrentParent]]</f>
        <v>1</v>
      </c>
      <c r="K7665" s="189" t="str">
        <f>IF(Proc[[#This Row],[Author]]="Marcela Urrego",VLOOKUP(LEFT(Proc[[#This Row],[Requested]],1),Table3[#All],2,0),VLOOKUP(Proc[[#This Row],[Author]],Table4[],2,0))</f>
        <v>HC</v>
      </c>
      <c r="L7665" s="189" t="s">
        <v>9921</v>
      </c>
      <c r="M7665" s="178">
        <v>46077</v>
      </c>
      <c r="N7665" s="178"/>
      <c r="O7665" s="178"/>
      <c r="P7665" s="178" t="str">
        <f ca="1">IF(Proc[[#This Row],[DaysAgeing]]&gt;5,"yep","on track")</f>
        <v>yep</v>
      </c>
      <c r="Q7665" s="3">
        <f ca="1">IF(Proc[[#This Row],[DateClosed]]="",ABS(NETWORKDAYS(Proc[[#This Row],[DateOpened]],TODAY()))-1,ABS(NETWORKDAYS(Proc[[#This Row],[DateOpened]],Proc[[#This Row],[DateClosed]]))-1)</f>
        <v>7</v>
      </c>
      <c r="R7665" s="178" t="s">
        <v>1013</v>
      </c>
      <c r="S7665" s="189"/>
    </row>
    <row r="7666" spans="1:19" hidden="1">
      <c r="A7666" s="191" t="s">
        <v>10190</v>
      </c>
      <c r="B7666" s="189" t="str">
        <f>IFERROR(VLOOKUP(Proc[[#This Row],[App]],Table2[],3,0),"open")</f>
        <v>ok</v>
      </c>
      <c r="C7666" s="191" t="s">
        <v>369</v>
      </c>
      <c r="D7666" t="s">
        <v>10194</v>
      </c>
      <c r="E7666" t="s">
        <v>3002</v>
      </c>
      <c r="F7666" s="189" t="s">
        <v>3002</v>
      </c>
      <c r="G7666" s="191" t="s">
        <v>400</v>
      </c>
      <c r="H7666" s="189" t="str">
        <f>IF(Proc[[#This Row],[type]]="LFF (MDG-F)",MID(Proc[[#This Row],[Obj]],13,10),"")</f>
        <v/>
      </c>
      <c r="J7666" s="189" t="b">
        <f>Proc[[#This Row],[Requested]]=Proc[[#This Row],[CurrentParent]]</f>
        <v>1</v>
      </c>
      <c r="K7666" s="189" t="str">
        <f>IF(Proc[[#This Row],[Author]]="Marcela Urrego",VLOOKUP(LEFT(Proc[[#This Row],[Requested]],1),Table3[#All],2,0),VLOOKUP(Proc[[#This Row],[Author]],Table4[],2,0))</f>
        <v>HC</v>
      </c>
      <c r="L7666" s="189" t="s">
        <v>9921</v>
      </c>
      <c r="M7666" s="178">
        <v>46077</v>
      </c>
      <c r="N7666" s="178"/>
      <c r="O7666" s="178"/>
      <c r="P7666" s="178" t="str">
        <f ca="1">IF(Proc[[#This Row],[DaysAgeing]]&gt;5,"yep","on track")</f>
        <v>yep</v>
      </c>
      <c r="Q7666" s="3">
        <f ca="1">IF(Proc[[#This Row],[DateClosed]]="",ABS(NETWORKDAYS(Proc[[#This Row],[DateOpened]],TODAY()))-1,ABS(NETWORKDAYS(Proc[[#This Row],[DateOpened]],Proc[[#This Row],[DateClosed]]))-1)</f>
        <v>7</v>
      </c>
      <c r="R7666" s="178" t="s">
        <v>1013</v>
      </c>
      <c r="S7666" s="189"/>
    </row>
    <row r="7667" spans="1:19" hidden="1">
      <c r="A7667" s="191" t="s">
        <v>10190</v>
      </c>
      <c r="B7667" s="189" t="str">
        <f>IFERROR(VLOOKUP(Proc[[#This Row],[App]],Table2[],3,0),"open")</f>
        <v>ok</v>
      </c>
      <c r="C7667" s="191" t="s">
        <v>369</v>
      </c>
      <c r="D7667" t="s">
        <v>10195</v>
      </c>
      <c r="E7667" t="s">
        <v>3003</v>
      </c>
      <c r="F7667" s="189" t="s">
        <v>3003</v>
      </c>
      <c r="G7667" s="191" t="s">
        <v>400</v>
      </c>
      <c r="H7667" s="189" t="str">
        <f>IF(Proc[[#This Row],[type]]="LFF (MDG-F)",MID(Proc[[#This Row],[Obj]],13,10),"")</f>
        <v/>
      </c>
      <c r="J7667" s="189" t="b">
        <f>Proc[[#This Row],[Requested]]=Proc[[#This Row],[CurrentParent]]</f>
        <v>1</v>
      </c>
      <c r="K7667" s="189" t="str">
        <f>IF(Proc[[#This Row],[Author]]="Marcela Urrego",VLOOKUP(LEFT(Proc[[#This Row],[Requested]],1),Table3[#All],2,0),VLOOKUP(Proc[[#This Row],[Author]],Table4[],2,0))</f>
        <v>HC</v>
      </c>
      <c r="L7667" s="189" t="s">
        <v>9921</v>
      </c>
      <c r="M7667" s="178">
        <v>46077</v>
      </c>
      <c r="N7667" s="178"/>
      <c r="O7667" s="178"/>
      <c r="P7667" s="178" t="str">
        <f ca="1">IF(Proc[[#This Row],[DaysAgeing]]&gt;5,"yep","on track")</f>
        <v>yep</v>
      </c>
      <c r="Q7667" s="3">
        <f ca="1">IF(Proc[[#This Row],[DateClosed]]="",ABS(NETWORKDAYS(Proc[[#This Row],[DateOpened]],TODAY()))-1,ABS(NETWORKDAYS(Proc[[#This Row],[DateOpened]],Proc[[#This Row],[DateClosed]]))-1)</f>
        <v>7</v>
      </c>
      <c r="R7667" s="178" t="s">
        <v>1013</v>
      </c>
      <c r="S7667" s="189"/>
    </row>
    <row r="7668" spans="1:19" hidden="1">
      <c r="A7668" s="191" t="s">
        <v>10190</v>
      </c>
      <c r="B7668" s="189" t="str">
        <f>IFERROR(VLOOKUP(Proc[[#This Row],[App]],Table2[],3,0),"open")</f>
        <v>ok</v>
      </c>
      <c r="C7668" s="191" t="s">
        <v>369</v>
      </c>
      <c r="D7668" t="s">
        <v>10196</v>
      </c>
      <c r="E7668" t="s">
        <v>3005</v>
      </c>
      <c r="F7668" s="189" t="s">
        <v>3005</v>
      </c>
      <c r="G7668" s="191" t="s">
        <v>400</v>
      </c>
      <c r="H7668" s="189" t="str">
        <f>IF(Proc[[#This Row],[type]]="LFF (MDG-F)",MID(Proc[[#This Row],[Obj]],13,10),"")</f>
        <v/>
      </c>
      <c r="J7668" s="189" t="b">
        <f>Proc[[#This Row],[Requested]]=Proc[[#This Row],[CurrentParent]]</f>
        <v>1</v>
      </c>
      <c r="K7668" s="189" t="str">
        <f>IF(Proc[[#This Row],[Author]]="Marcela Urrego",VLOOKUP(LEFT(Proc[[#This Row],[Requested]],1),Table3[#All],2,0),VLOOKUP(Proc[[#This Row],[Author]],Table4[],2,0))</f>
        <v>HC</v>
      </c>
      <c r="L7668" s="189" t="s">
        <v>9921</v>
      </c>
      <c r="M7668" s="178">
        <v>46077</v>
      </c>
      <c r="N7668" s="178"/>
      <c r="O7668" s="178"/>
      <c r="P7668" s="178" t="str">
        <f ca="1">IF(Proc[[#This Row],[DaysAgeing]]&gt;5,"yep","on track")</f>
        <v>yep</v>
      </c>
      <c r="Q7668" s="3">
        <f ca="1">IF(Proc[[#This Row],[DateClosed]]="",ABS(NETWORKDAYS(Proc[[#This Row],[DateOpened]],TODAY()))-1,ABS(NETWORKDAYS(Proc[[#This Row],[DateOpened]],Proc[[#This Row],[DateClosed]]))-1)</f>
        <v>7</v>
      </c>
      <c r="R7668" s="178" t="s">
        <v>1013</v>
      </c>
      <c r="S7668" s="189"/>
    </row>
    <row r="7669" spans="1:19" hidden="1">
      <c r="A7669" s="191" t="s">
        <v>10190</v>
      </c>
      <c r="B7669" s="189" t="str">
        <f>IFERROR(VLOOKUP(Proc[[#This Row],[App]],Table2[],3,0),"open")</f>
        <v>ok</v>
      </c>
      <c r="C7669" s="191" t="s">
        <v>369</v>
      </c>
      <c r="D7669" t="s">
        <v>10197</v>
      </c>
      <c r="E7669" t="s">
        <v>3002</v>
      </c>
      <c r="F7669" s="189" t="s">
        <v>3002</v>
      </c>
      <c r="G7669" s="191" t="s">
        <v>400</v>
      </c>
      <c r="H7669" s="189" t="str">
        <f>IF(Proc[[#This Row],[type]]="LFF (MDG-F)",MID(Proc[[#This Row],[Obj]],13,10),"")</f>
        <v/>
      </c>
      <c r="J7669" s="189" t="b">
        <f>Proc[[#This Row],[Requested]]=Proc[[#This Row],[CurrentParent]]</f>
        <v>1</v>
      </c>
      <c r="K7669" s="189" t="str">
        <f>IF(Proc[[#This Row],[Author]]="Marcela Urrego",VLOOKUP(LEFT(Proc[[#This Row],[Requested]],1),Table3[#All],2,0),VLOOKUP(Proc[[#This Row],[Author]],Table4[],2,0))</f>
        <v>HC</v>
      </c>
      <c r="L7669" s="189" t="s">
        <v>9921</v>
      </c>
      <c r="M7669" s="178">
        <v>46077</v>
      </c>
      <c r="N7669" s="178"/>
      <c r="O7669" s="178"/>
      <c r="P7669" s="178" t="str">
        <f ca="1">IF(Proc[[#This Row],[DaysAgeing]]&gt;5,"yep","on track")</f>
        <v>yep</v>
      </c>
      <c r="Q7669" s="3">
        <f ca="1">IF(Proc[[#This Row],[DateClosed]]="",ABS(NETWORKDAYS(Proc[[#This Row],[DateOpened]],TODAY()))-1,ABS(NETWORKDAYS(Proc[[#This Row],[DateOpened]],Proc[[#This Row],[DateClosed]]))-1)</f>
        <v>7</v>
      </c>
      <c r="R7669" s="178" t="s">
        <v>1013</v>
      </c>
      <c r="S7669" s="189"/>
    </row>
    <row r="7670" spans="1:19" hidden="1">
      <c r="A7670" s="191" t="s">
        <v>10190</v>
      </c>
      <c r="B7670" s="189" t="str">
        <f>IFERROR(VLOOKUP(Proc[[#This Row],[App]],Table2[],3,0),"open")</f>
        <v>ok</v>
      </c>
      <c r="C7670" s="191" t="s">
        <v>369</v>
      </c>
      <c r="D7670" t="s">
        <v>10198</v>
      </c>
      <c r="E7670" t="s">
        <v>3004</v>
      </c>
      <c r="F7670" s="189" t="s">
        <v>3004</v>
      </c>
      <c r="G7670" s="191" t="s">
        <v>400</v>
      </c>
      <c r="H7670" s="189" t="str">
        <f>IF(Proc[[#This Row],[type]]="LFF (MDG-F)",MID(Proc[[#This Row],[Obj]],13,10),"")</f>
        <v/>
      </c>
      <c r="J7670" s="189" t="b">
        <f>Proc[[#This Row],[Requested]]=Proc[[#This Row],[CurrentParent]]</f>
        <v>1</v>
      </c>
      <c r="K7670" s="189" t="str">
        <f>IF(Proc[[#This Row],[Author]]="Marcela Urrego",VLOOKUP(LEFT(Proc[[#This Row],[Requested]],1),Table3[#All],2,0),VLOOKUP(Proc[[#This Row],[Author]],Table4[],2,0))</f>
        <v>HC</v>
      </c>
      <c r="L7670" s="189" t="s">
        <v>9921</v>
      </c>
      <c r="M7670" s="178">
        <v>46077</v>
      </c>
      <c r="N7670" s="178"/>
      <c r="O7670" s="178"/>
      <c r="P7670" s="178" t="str">
        <f ca="1">IF(Proc[[#This Row],[DaysAgeing]]&gt;5,"yep","on track")</f>
        <v>yep</v>
      </c>
      <c r="Q7670" s="3">
        <f ca="1">IF(Proc[[#This Row],[DateClosed]]="",ABS(NETWORKDAYS(Proc[[#This Row],[DateOpened]],TODAY()))-1,ABS(NETWORKDAYS(Proc[[#This Row],[DateOpened]],Proc[[#This Row],[DateClosed]]))-1)</f>
        <v>7</v>
      </c>
      <c r="R7670" s="178" t="s">
        <v>1013</v>
      </c>
      <c r="S7670" s="189"/>
    </row>
    <row r="7671" spans="1:19" hidden="1">
      <c r="A7671" s="191" t="s">
        <v>10190</v>
      </c>
      <c r="B7671" s="189" t="str">
        <f>IFERROR(VLOOKUP(Proc[[#This Row],[App]],Table2[],3,0),"open")</f>
        <v>ok</v>
      </c>
      <c r="C7671" s="191" t="s">
        <v>369</v>
      </c>
      <c r="D7671" t="s">
        <v>10199</v>
      </c>
      <c r="E7671" t="s">
        <v>3003</v>
      </c>
      <c r="F7671" s="189" t="s">
        <v>3003</v>
      </c>
      <c r="G7671" s="191" t="s">
        <v>400</v>
      </c>
      <c r="H7671" s="189" t="str">
        <f>IF(Proc[[#This Row],[type]]="LFF (MDG-F)",MID(Proc[[#This Row],[Obj]],13,10),"")</f>
        <v/>
      </c>
      <c r="J7671" s="189" t="b">
        <f>Proc[[#This Row],[Requested]]=Proc[[#This Row],[CurrentParent]]</f>
        <v>1</v>
      </c>
      <c r="K7671" s="189" t="str">
        <f>IF(Proc[[#This Row],[Author]]="Marcela Urrego",VLOOKUP(LEFT(Proc[[#This Row],[Requested]],1),Table3[#All],2,0),VLOOKUP(Proc[[#This Row],[Author]],Table4[],2,0))</f>
        <v>HC</v>
      </c>
      <c r="L7671" s="189" t="s">
        <v>9921</v>
      </c>
      <c r="M7671" s="178">
        <v>46077</v>
      </c>
      <c r="N7671" s="178"/>
      <c r="O7671" s="178"/>
      <c r="P7671" s="178" t="str">
        <f ca="1">IF(Proc[[#This Row],[DaysAgeing]]&gt;5,"yep","on track")</f>
        <v>yep</v>
      </c>
      <c r="Q7671" s="3">
        <f ca="1">IF(Proc[[#This Row],[DateClosed]]="",ABS(NETWORKDAYS(Proc[[#This Row],[DateOpened]],TODAY()))-1,ABS(NETWORKDAYS(Proc[[#This Row],[DateOpened]],Proc[[#This Row],[DateClosed]]))-1)</f>
        <v>7</v>
      </c>
      <c r="R7671" s="178" t="s">
        <v>1013</v>
      </c>
      <c r="S7671" s="189"/>
    </row>
    <row r="7672" spans="1:19" hidden="1">
      <c r="A7672" s="191" t="s">
        <v>10190</v>
      </c>
      <c r="B7672" s="189" t="str">
        <f>IFERROR(VLOOKUP(Proc[[#This Row],[App]],Table2[],3,0),"open")</f>
        <v>ok</v>
      </c>
      <c r="C7672" s="191" t="s">
        <v>369</v>
      </c>
      <c r="D7672" t="s">
        <v>10200</v>
      </c>
      <c r="E7672" t="s">
        <v>3005</v>
      </c>
      <c r="F7672" s="189" t="s">
        <v>3005</v>
      </c>
      <c r="G7672" s="191" t="s">
        <v>400</v>
      </c>
      <c r="H7672" s="189" t="str">
        <f>IF(Proc[[#This Row],[type]]="LFF (MDG-F)",MID(Proc[[#This Row],[Obj]],13,10),"")</f>
        <v/>
      </c>
      <c r="J7672" s="189" t="b">
        <f>Proc[[#This Row],[Requested]]=Proc[[#This Row],[CurrentParent]]</f>
        <v>1</v>
      </c>
      <c r="K7672" s="189" t="str">
        <f>IF(Proc[[#This Row],[Author]]="Marcela Urrego",VLOOKUP(LEFT(Proc[[#This Row],[Requested]],1),Table3[#All],2,0),VLOOKUP(Proc[[#This Row],[Author]],Table4[],2,0))</f>
        <v>HC</v>
      </c>
      <c r="L7672" s="189" t="s">
        <v>9921</v>
      </c>
      <c r="M7672" s="178">
        <v>46077</v>
      </c>
      <c r="N7672" s="178"/>
      <c r="O7672" s="178"/>
      <c r="P7672" s="178" t="str">
        <f ca="1">IF(Proc[[#This Row],[DaysAgeing]]&gt;5,"yep","on track")</f>
        <v>yep</v>
      </c>
      <c r="Q7672" s="3">
        <f ca="1">IF(Proc[[#This Row],[DateClosed]]="",ABS(NETWORKDAYS(Proc[[#This Row],[DateOpened]],TODAY()))-1,ABS(NETWORKDAYS(Proc[[#This Row],[DateOpened]],Proc[[#This Row],[DateClosed]]))-1)</f>
        <v>7</v>
      </c>
      <c r="R7672" s="178" t="s">
        <v>1013</v>
      </c>
      <c r="S7672" s="189"/>
    </row>
    <row r="7673" spans="1:19" hidden="1">
      <c r="A7673" s="191" t="s">
        <v>10190</v>
      </c>
      <c r="B7673" s="189" t="str">
        <f>IFERROR(VLOOKUP(Proc[[#This Row],[App]],Table2[],3,0),"open")</f>
        <v>ok</v>
      </c>
      <c r="C7673" s="191" t="s">
        <v>369</v>
      </c>
      <c r="D7673" t="s">
        <v>10201</v>
      </c>
      <c r="E7673" t="s">
        <v>3002</v>
      </c>
      <c r="F7673" s="189" t="s">
        <v>3002</v>
      </c>
      <c r="G7673" s="191" t="s">
        <v>400</v>
      </c>
      <c r="H7673" s="189" t="str">
        <f>IF(Proc[[#This Row],[type]]="LFF (MDG-F)",MID(Proc[[#This Row],[Obj]],13,10),"")</f>
        <v/>
      </c>
      <c r="J7673" s="189" t="b">
        <f>Proc[[#This Row],[Requested]]=Proc[[#This Row],[CurrentParent]]</f>
        <v>1</v>
      </c>
      <c r="K7673" s="189" t="str">
        <f>IF(Proc[[#This Row],[Author]]="Marcela Urrego",VLOOKUP(LEFT(Proc[[#This Row],[Requested]],1),Table3[#All],2,0),VLOOKUP(Proc[[#This Row],[Author]],Table4[],2,0))</f>
        <v>HC</v>
      </c>
      <c r="L7673" s="189" t="s">
        <v>9921</v>
      </c>
      <c r="M7673" s="178">
        <v>46077</v>
      </c>
      <c r="N7673" s="178"/>
      <c r="O7673" s="178"/>
      <c r="P7673" s="178" t="str">
        <f ca="1">IF(Proc[[#This Row],[DaysAgeing]]&gt;5,"yep","on track")</f>
        <v>yep</v>
      </c>
      <c r="Q7673" s="3">
        <f ca="1">IF(Proc[[#This Row],[DateClosed]]="",ABS(NETWORKDAYS(Proc[[#This Row],[DateOpened]],TODAY()))-1,ABS(NETWORKDAYS(Proc[[#This Row],[DateOpened]],Proc[[#This Row],[DateClosed]]))-1)</f>
        <v>7</v>
      </c>
      <c r="R7673" s="178" t="s">
        <v>1013</v>
      </c>
      <c r="S7673" s="189"/>
    </row>
    <row r="7674" spans="1:19" hidden="1">
      <c r="A7674" s="191" t="s">
        <v>10190</v>
      </c>
      <c r="B7674" s="189" t="str">
        <f>IFERROR(VLOOKUP(Proc[[#This Row],[App]],Table2[],3,0),"open")</f>
        <v>ok</v>
      </c>
      <c r="C7674" s="191" t="s">
        <v>369</v>
      </c>
      <c r="D7674" t="s">
        <v>10202</v>
      </c>
      <c r="E7674" t="s">
        <v>4068</v>
      </c>
      <c r="F7674" s="189" t="s">
        <v>4068</v>
      </c>
      <c r="G7674" s="191" t="s">
        <v>400</v>
      </c>
      <c r="H7674" s="189" t="str">
        <f>IF(Proc[[#This Row],[type]]="LFF (MDG-F)",MID(Proc[[#This Row],[Obj]],13,10),"")</f>
        <v/>
      </c>
      <c r="J7674" s="189" t="b">
        <f>Proc[[#This Row],[Requested]]=Proc[[#This Row],[CurrentParent]]</f>
        <v>1</v>
      </c>
      <c r="K7674" s="189" t="str">
        <f>IF(Proc[[#This Row],[Author]]="Marcela Urrego",VLOOKUP(LEFT(Proc[[#This Row],[Requested]],1),Table3[#All],2,0),VLOOKUP(Proc[[#This Row],[Author]],Table4[],2,0))</f>
        <v>HC</v>
      </c>
      <c r="L7674" s="189" t="s">
        <v>9921</v>
      </c>
      <c r="M7674" s="178">
        <v>46077</v>
      </c>
      <c r="N7674" s="178"/>
      <c r="O7674" s="178"/>
      <c r="P7674" s="178" t="str">
        <f ca="1">IF(Proc[[#This Row],[DaysAgeing]]&gt;5,"yep","on track")</f>
        <v>yep</v>
      </c>
      <c r="Q7674" s="3">
        <f ca="1">IF(Proc[[#This Row],[DateClosed]]="",ABS(NETWORKDAYS(Proc[[#This Row],[DateOpened]],TODAY()))-1,ABS(NETWORKDAYS(Proc[[#This Row],[DateOpened]],Proc[[#This Row],[DateClosed]]))-1)</f>
        <v>7</v>
      </c>
      <c r="R7674" s="178" t="s">
        <v>1013</v>
      </c>
      <c r="S7674" s="189"/>
    </row>
    <row r="7675" spans="1:19" hidden="1">
      <c r="A7675" s="191" t="s">
        <v>10190</v>
      </c>
      <c r="B7675" s="189" t="str">
        <f>IFERROR(VLOOKUP(Proc[[#This Row],[App]],Table2[],3,0),"open")</f>
        <v>ok</v>
      </c>
      <c r="C7675" s="191" t="s">
        <v>369</v>
      </c>
      <c r="D7675" t="s">
        <v>10203</v>
      </c>
      <c r="E7675" t="s">
        <v>4068</v>
      </c>
      <c r="F7675" s="189" t="s">
        <v>4068</v>
      </c>
      <c r="G7675" s="191" t="s">
        <v>400</v>
      </c>
      <c r="H7675" s="189" t="str">
        <f>IF(Proc[[#This Row],[type]]="LFF (MDG-F)",MID(Proc[[#This Row],[Obj]],13,10),"")</f>
        <v/>
      </c>
      <c r="J7675" s="189" t="b">
        <f>Proc[[#This Row],[Requested]]=Proc[[#This Row],[CurrentParent]]</f>
        <v>1</v>
      </c>
      <c r="K7675" s="189" t="str">
        <f>IF(Proc[[#This Row],[Author]]="Marcela Urrego",VLOOKUP(LEFT(Proc[[#This Row],[Requested]],1),Table3[#All],2,0),VLOOKUP(Proc[[#This Row],[Author]],Table4[],2,0))</f>
        <v>HC</v>
      </c>
      <c r="L7675" s="189" t="s">
        <v>9921</v>
      </c>
      <c r="M7675" s="178">
        <v>46077</v>
      </c>
      <c r="N7675" s="178"/>
      <c r="O7675" s="178"/>
      <c r="P7675" s="178" t="str">
        <f ca="1">IF(Proc[[#This Row],[DaysAgeing]]&gt;5,"yep","on track")</f>
        <v>yep</v>
      </c>
      <c r="Q7675" s="3">
        <f ca="1">IF(Proc[[#This Row],[DateClosed]]="",ABS(NETWORKDAYS(Proc[[#This Row],[DateOpened]],TODAY()))-1,ABS(NETWORKDAYS(Proc[[#This Row],[DateOpened]],Proc[[#This Row],[DateClosed]]))-1)</f>
        <v>7</v>
      </c>
      <c r="R7675" s="178" t="s">
        <v>1013</v>
      </c>
      <c r="S7675" s="189"/>
    </row>
    <row r="7676" spans="1:19" hidden="1">
      <c r="A7676" s="191" t="s">
        <v>10190</v>
      </c>
      <c r="B7676" s="189" t="str">
        <f>IFERROR(VLOOKUP(Proc[[#This Row],[App]],Table2[],3,0),"open")</f>
        <v>ok</v>
      </c>
      <c r="C7676" s="191" t="s">
        <v>369</v>
      </c>
      <c r="D7676" t="s">
        <v>10204</v>
      </c>
      <c r="E7676" t="s">
        <v>4068</v>
      </c>
      <c r="F7676" s="189" t="s">
        <v>4068</v>
      </c>
      <c r="G7676" s="191" t="s">
        <v>400</v>
      </c>
      <c r="H7676" s="189" t="str">
        <f>IF(Proc[[#This Row],[type]]="LFF (MDG-F)",MID(Proc[[#This Row],[Obj]],13,10),"")</f>
        <v/>
      </c>
      <c r="J7676" s="189" t="b">
        <f>Proc[[#This Row],[Requested]]=Proc[[#This Row],[CurrentParent]]</f>
        <v>1</v>
      </c>
      <c r="K7676" s="189" t="str">
        <f>IF(Proc[[#This Row],[Author]]="Marcela Urrego",VLOOKUP(LEFT(Proc[[#This Row],[Requested]],1),Table3[#All],2,0),VLOOKUP(Proc[[#This Row],[Author]],Table4[],2,0))</f>
        <v>HC</v>
      </c>
      <c r="L7676" s="189" t="s">
        <v>9921</v>
      </c>
      <c r="M7676" s="178">
        <v>46077</v>
      </c>
      <c r="N7676" s="178"/>
      <c r="O7676" s="178"/>
      <c r="P7676" s="178" t="str">
        <f ca="1">IF(Proc[[#This Row],[DaysAgeing]]&gt;5,"yep","on track")</f>
        <v>yep</v>
      </c>
      <c r="Q7676" s="3">
        <f ca="1">IF(Proc[[#This Row],[DateClosed]]="",ABS(NETWORKDAYS(Proc[[#This Row],[DateOpened]],TODAY()))-1,ABS(NETWORKDAYS(Proc[[#This Row],[DateOpened]],Proc[[#This Row],[DateClosed]]))-1)</f>
        <v>7</v>
      </c>
      <c r="R7676" s="178" t="s">
        <v>1013</v>
      </c>
      <c r="S7676" s="189"/>
    </row>
    <row r="7677" spans="1:19" hidden="1">
      <c r="A7677" s="191" t="s">
        <v>10190</v>
      </c>
      <c r="B7677" s="189" t="str">
        <f>IFERROR(VLOOKUP(Proc[[#This Row],[App]],Table2[],3,0),"open")</f>
        <v>ok</v>
      </c>
      <c r="C7677" s="191" t="s">
        <v>369</v>
      </c>
      <c r="D7677" t="s">
        <v>10205</v>
      </c>
      <c r="E7677" t="s">
        <v>4068</v>
      </c>
      <c r="F7677" s="189" t="s">
        <v>4068</v>
      </c>
      <c r="G7677" s="191" t="s">
        <v>400</v>
      </c>
      <c r="H7677" s="189" t="str">
        <f>IF(Proc[[#This Row],[type]]="LFF (MDG-F)",MID(Proc[[#This Row],[Obj]],13,10),"")</f>
        <v/>
      </c>
      <c r="J7677" s="189" t="b">
        <f>Proc[[#This Row],[Requested]]=Proc[[#This Row],[CurrentParent]]</f>
        <v>1</v>
      </c>
      <c r="K7677" s="189" t="str">
        <f>IF(Proc[[#This Row],[Author]]="Marcela Urrego",VLOOKUP(LEFT(Proc[[#This Row],[Requested]],1),Table3[#All],2,0),VLOOKUP(Proc[[#This Row],[Author]],Table4[],2,0))</f>
        <v>HC</v>
      </c>
      <c r="L7677" s="189" t="s">
        <v>9921</v>
      </c>
      <c r="M7677" s="178">
        <v>46077</v>
      </c>
      <c r="N7677" s="178"/>
      <c r="O7677" s="178"/>
      <c r="P7677" s="178" t="str">
        <f ca="1">IF(Proc[[#This Row],[DaysAgeing]]&gt;5,"yep","on track")</f>
        <v>yep</v>
      </c>
      <c r="Q7677" s="3">
        <f ca="1">IF(Proc[[#This Row],[DateClosed]]="",ABS(NETWORKDAYS(Proc[[#This Row],[DateOpened]],TODAY()))-1,ABS(NETWORKDAYS(Proc[[#This Row],[DateOpened]],Proc[[#This Row],[DateClosed]]))-1)</f>
        <v>7</v>
      </c>
      <c r="R7677" s="178" t="s">
        <v>1013</v>
      </c>
      <c r="S7677" s="189"/>
    </row>
    <row r="7678" spans="1:19" hidden="1">
      <c r="A7678" s="191" t="s">
        <v>10190</v>
      </c>
      <c r="B7678" s="189" t="str">
        <f>IFERROR(VLOOKUP(Proc[[#This Row],[App]],Table2[],3,0),"open")</f>
        <v>ok</v>
      </c>
      <c r="C7678" s="191" t="s">
        <v>369</v>
      </c>
      <c r="D7678" t="s">
        <v>10206</v>
      </c>
      <c r="E7678" t="s">
        <v>4068</v>
      </c>
      <c r="F7678" s="189" t="s">
        <v>4068</v>
      </c>
      <c r="G7678" s="191" t="s">
        <v>400</v>
      </c>
      <c r="H7678" s="189" t="str">
        <f>IF(Proc[[#This Row],[type]]="LFF (MDG-F)",MID(Proc[[#This Row],[Obj]],13,10),"")</f>
        <v/>
      </c>
      <c r="J7678" s="189" t="b">
        <f>Proc[[#This Row],[Requested]]=Proc[[#This Row],[CurrentParent]]</f>
        <v>1</v>
      </c>
      <c r="K7678" s="189" t="str">
        <f>IF(Proc[[#This Row],[Author]]="Marcela Urrego",VLOOKUP(LEFT(Proc[[#This Row],[Requested]],1),Table3[#All],2,0),VLOOKUP(Proc[[#This Row],[Author]],Table4[],2,0))</f>
        <v>HC</v>
      </c>
      <c r="L7678" s="189" t="s">
        <v>9921</v>
      </c>
      <c r="M7678" s="178">
        <v>46077</v>
      </c>
      <c r="N7678" s="178"/>
      <c r="O7678" s="178"/>
      <c r="P7678" s="178" t="str">
        <f ca="1">IF(Proc[[#This Row],[DaysAgeing]]&gt;5,"yep","on track")</f>
        <v>yep</v>
      </c>
      <c r="Q7678" s="3">
        <f ca="1">IF(Proc[[#This Row],[DateClosed]]="",ABS(NETWORKDAYS(Proc[[#This Row],[DateOpened]],TODAY()))-1,ABS(NETWORKDAYS(Proc[[#This Row],[DateOpened]],Proc[[#This Row],[DateClosed]]))-1)</f>
        <v>7</v>
      </c>
      <c r="R7678" s="178" t="s">
        <v>1013</v>
      </c>
      <c r="S7678" s="189"/>
    </row>
    <row r="7679" spans="1:19" hidden="1">
      <c r="A7679" s="191" t="s">
        <v>10190</v>
      </c>
      <c r="B7679" s="189" t="str">
        <f>IFERROR(VLOOKUP(Proc[[#This Row],[App]],Table2[],3,0),"open")</f>
        <v>ok</v>
      </c>
      <c r="C7679" s="191" t="s">
        <v>369</v>
      </c>
      <c r="D7679" t="s">
        <v>10207</v>
      </c>
      <c r="E7679" t="s">
        <v>4068</v>
      </c>
      <c r="F7679" s="189" t="s">
        <v>4068</v>
      </c>
      <c r="G7679" s="191" t="s">
        <v>400</v>
      </c>
      <c r="H7679" s="189" t="str">
        <f>IF(Proc[[#This Row],[type]]="LFF (MDG-F)",MID(Proc[[#This Row],[Obj]],13,10),"")</f>
        <v/>
      </c>
      <c r="J7679" s="189" t="b">
        <f>Proc[[#This Row],[Requested]]=Proc[[#This Row],[CurrentParent]]</f>
        <v>1</v>
      </c>
      <c r="K7679" s="189" t="str">
        <f>IF(Proc[[#This Row],[Author]]="Marcela Urrego",VLOOKUP(LEFT(Proc[[#This Row],[Requested]],1),Table3[#All],2,0),VLOOKUP(Proc[[#This Row],[Author]],Table4[],2,0))</f>
        <v>HC</v>
      </c>
      <c r="L7679" s="189" t="s">
        <v>9921</v>
      </c>
      <c r="M7679" s="178">
        <v>46077</v>
      </c>
      <c r="N7679" s="178"/>
      <c r="O7679" s="178"/>
      <c r="P7679" s="178" t="str">
        <f ca="1">IF(Proc[[#This Row],[DaysAgeing]]&gt;5,"yep","on track")</f>
        <v>yep</v>
      </c>
      <c r="Q7679" s="3">
        <f ca="1">IF(Proc[[#This Row],[DateClosed]]="",ABS(NETWORKDAYS(Proc[[#This Row],[DateOpened]],TODAY()))-1,ABS(NETWORKDAYS(Proc[[#This Row],[DateOpened]],Proc[[#This Row],[DateClosed]]))-1)</f>
        <v>7</v>
      </c>
      <c r="R7679" s="178" t="s">
        <v>1013</v>
      </c>
      <c r="S7679" s="189"/>
    </row>
    <row r="7680" spans="1:19" hidden="1">
      <c r="A7680" s="191" t="s">
        <v>10190</v>
      </c>
      <c r="B7680" s="189" t="str">
        <f>IFERROR(VLOOKUP(Proc[[#This Row],[App]],Table2[],3,0),"open")</f>
        <v>ok</v>
      </c>
      <c r="C7680" s="191" t="s">
        <v>369</v>
      </c>
      <c r="D7680" t="s">
        <v>10208</v>
      </c>
      <c r="E7680" t="s">
        <v>4068</v>
      </c>
      <c r="F7680" s="189" t="s">
        <v>4068</v>
      </c>
      <c r="G7680" s="191" t="s">
        <v>400</v>
      </c>
      <c r="H7680" s="189" t="str">
        <f>IF(Proc[[#This Row],[type]]="LFF (MDG-F)",MID(Proc[[#This Row],[Obj]],13,10),"")</f>
        <v/>
      </c>
      <c r="J7680" s="189" t="b">
        <f>Proc[[#This Row],[Requested]]=Proc[[#This Row],[CurrentParent]]</f>
        <v>1</v>
      </c>
      <c r="K7680" s="189" t="str">
        <f>IF(Proc[[#This Row],[Author]]="Marcela Urrego",VLOOKUP(LEFT(Proc[[#This Row],[Requested]],1),Table3[#All],2,0),VLOOKUP(Proc[[#This Row],[Author]],Table4[],2,0))</f>
        <v>HC</v>
      </c>
      <c r="L7680" s="189" t="s">
        <v>9921</v>
      </c>
      <c r="M7680" s="178">
        <v>46077</v>
      </c>
      <c r="N7680" s="178"/>
      <c r="O7680" s="178"/>
      <c r="P7680" s="178" t="str">
        <f ca="1">IF(Proc[[#This Row],[DaysAgeing]]&gt;5,"yep","on track")</f>
        <v>yep</v>
      </c>
      <c r="Q7680" s="3">
        <f ca="1">IF(Proc[[#This Row],[DateClosed]]="",ABS(NETWORKDAYS(Proc[[#This Row],[DateOpened]],TODAY()))-1,ABS(NETWORKDAYS(Proc[[#This Row],[DateOpened]],Proc[[#This Row],[DateClosed]]))-1)</f>
        <v>7</v>
      </c>
      <c r="R7680" s="178" t="s">
        <v>1013</v>
      </c>
      <c r="S7680" s="189"/>
    </row>
    <row r="7681" spans="1:19" hidden="1">
      <c r="A7681" s="191" t="s">
        <v>10190</v>
      </c>
      <c r="B7681" s="189" t="str">
        <f>IFERROR(VLOOKUP(Proc[[#This Row],[App]],Table2[],3,0),"open")</f>
        <v>ok</v>
      </c>
      <c r="C7681" s="191" t="s">
        <v>369</v>
      </c>
      <c r="D7681" t="s">
        <v>10209</v>
      </c>
      <c r="E7681" t="s">
        <v>2274</v>
      </c>
      <c r="F7681" s="189" t="s">
        <v>2274</v>
      </c>
      <c r="G7681" s="191" t="s">
        <v>400</v>
      </c>
      <c r="H7681" s="189" t="str">
        <f>IF(Proc[[#This Row],[type]]="LFF (MDG-F)",MID(Proc[[#This Row],[Obj]],13,10),"")</f>
        <v/>
      </c>
      <c r="J7681" s="189" t="b">
        <f>Proc[[#This Row],[Requested]]=Proc[[#This Row],[CurrentParent]]</f>
        <v>1</v>
      </c>
      <c r="K7681" s="189" t="str">
        <f>IF(Proc[[#This Row],[Author]]="Marcela Urrego",VLOOKUP(LEFT(Proc[[#This Row],[Requested]],1),Table3[#All],2,0),VLOOKUP(Proc[[#This Row],[Author]],Table4[],2,0))</f>
        <v>HC</v>
      </c>
      <c r="L7681" s="189" t="s">
        <v>9921</v>
      </c>
      <c r="M7681" s="178">
        <v>46077</v>
      </c>
      <c r="N7681" s="178"/>
      <c r="O7681" s="178"/>
      <c r="P7681" s="178" t="str">
        <f ca="1">IF(Proc[[#This Row],[DaysAgeing]]&gt;5,"yep","on track")</f>
        <v>yep</v>
      </c>
      <c r="Q7681" s="3">
        <f ca="1">IF(Proc[[#This Row],[DateClosed]]="",ABS(NETWORKDAYS(Proc[[#This Row],[DateOpened]],TODAY()))-1,ABS(NETWORKDAYS(Proc[[#This Row],[DateOpened]],Proc[[#This Row],[DateClosed]]))-1)</f>
        <v>7</v>
      </c>
      <c r="R7681" s="178" t="s">
        <v>1013</v>
      </c>
      <c r="S7681" s="189"/>
    </row>
    <row r="7682" spans="1:19" hidden="1">
      <c r="A7682" s="191" t="s">
        <v>10190</v>
      </c>
      <c r="B7682" s="189" t="str">
        <f>IFERROR(VLOOKUP(Proc[[#This Row],[App]],Table2[],3,0),"open")</f>
        <v>ok</v>
      </c>
      <c r="C7682" s="191" t="s">
        <v>369</v>
      </c>
      <c r="D7682" t="s">
        <v>10210</v>
      </c>
      <c r="E7682" t="s">
        <v>2274</v>
      </c>
      <c r="F7682" s="189" t="s">
        <v>2274</v>
      </c>
      <c r="G7682" s="191" t="s">
        <v>400</v>
      </c>
      <c r="H7682" s="189" t="str">
        <f>IF(Proc[[#This Row],[type]]="LFF (MDG-F)",MID(Proc[[#This Row],[Obj]],13,10),"")</f>
        <v/>
      </c>
      <c r="J7682" s="189" t="b">
        <f>Proc[[#This Row],[Requested]]=Proc[[#This Row],[CurrentParent]]</f>
        <v>1</v>
      </c>
      <c r="K7682" s="189" t="str">
        <f>IF(Proc[[#This Row],[Author]]="Marcela Urrego",VLOOKUP(LEFT(Proc[[#This Row],[Requested]],1),Table3[#All],2,0),VLOOKUP(Proc[[#This Row],[Author]],Table4[],2,0))</f>
        <v>HC</v>
      </c>
      <c r="L7682" s="189" t="s">
        <v>9921</v>
      </c>
      <c r="M7682" s="178">
        <v>46077</v>
      </c>
      <c r="N7682" s="178"/>
      <c r="O7682" s="178"/>
      <c r="P7682" s="178" t="str">
        <f ca="1">IF(Proc[[#This Row],[DaysAgeing]]&gt;5,"yep","on track")</f>
        <v>yep</v>
      </c>
      <c r="Q7682" s="3">
        <f ca="1">IF(Proc[[#This Row],[DateClosed]]="",ABS(NETWORKDAYS(Proc[[#This Row],[DateOpened]],TODAY()))-1,ABS(NETWORKDAYS(Proc[[#This Row],[DateOpened]],Proc[[#This Row],[DateClosed]]))-1)</f>
        <v>7</v>
      </c>
      <c r="R7682" s="178" t="s">
        <v>1013</v>
      </c>
      <c r="S7682" s="189"/>
    </row>
    <row r="7683" spans="1:19" hidden="1">
      <c r="A7683" s="191" t="s">
        <v>10190</v>
      </c>
      <c r="B7683" s="189" t="str">
        <f>IFERROR(VLOOKUP(Proc[[#This Row],[App]],Table2[],3,0),"open")</f>
        <v>ok</v>
      </c>
      <c r="C7683" s="191" t="s">
        <v>369</v>
      </c>
      <c r="D7683" t="s">
        <v>10211</v>
      </c>
      <c r="E7683" t="s">
        <v>2274</v>
      </c>
      <c r="F7683" s="189" t="s">
        <v>2274</v>
      </c>
      <c r="G7683" s="191" t="s">
        <v>400</v>
      </c>
      <c r="H7683" s="189" t="str">
        <f>IF(Proc[[#This Row],[type]]="LFF (MDG-F)",MID(Proc[[#This Row],[Obj]],13,10),"")</f>
        <v/>
      </c>
      <c r="J7683" s="189" t="b">
        <f>Proc[[#This Row],[Requested]]=Proc[[#This Row],[CurrentParent]]</f>
        <v>1</v>
      </c>
      <c r="K7683" s="189" t="str">
        <f>IF(Proc[[#This Row],[Author]]="Marcela Urrego",VLOOKUP(LEFT(Proc[[#This Row],[Requested]],1),Table3[#All],2,0),VLOOKUP(Proc[[#This Row],[Author]],Table4[],2,0))</f>
        <v>HC</v>
      </c>
      <c r="L7683" s="189" t="s">
        <v>9921</v>
      </c>
      <c r="M7683" s="178">
        <v>46077</v>
      </c>
      <c r="N7683" s="178"/>
      <c r="O7683" s="178"/>
      <c r="P7683" s="178" t="str">
        <f ca="1">IF(Proc[[#This Row],[DaysAgeing]]&gt;5,"yep","on track")</f>
        <v>yep</v>
      </c>
      <c r="Q7683" s="3">
        <f ca="1">IF(Proc[[#This Row],[DateClosed]]="",ABS(NETWORKDAYS(Proc[[#This Row],[DateOpened]],TODAY()))-1,ABS(NETWORKDAYS(Proc[[#This Row],[DateOpened]],Proc[[#This Row],[DateClosed]]))-1)</f>
        <v>7</v>
      </c>
      <c r="R7683" s="178" t="s">
        <v>1013</v>
      </c>
      <c r="S7683" s="189"/>
    </row>
    <row r="7684" spans="1:19" hidden="1">
      <c r="A7684" s="191" t="s">
        <v>10190</v>
      </c>
      <c r="B7684" s="189" t="str">
        <f>IFERROR(VLOOKUP(Proc[[#This Row],[App]],Table2[],3,0),"open")</f>
        <v>ok</v>
      </c>
      <c r="C7684" s="191" t="s">
        <v>369</v>
      </c>
      <c r="D7684" t="s">
        <v>10212</v>
      </c>
      <c r="E7684" t="s">
        <v>2274</v>
      </c>
      <c r="F7684" s="189" t="s">
        <v>2274</v>
      </c>
      <c r="G7684" s="191" t="s">
        <v>400</v>
      </c>
      <c r="H7684" s="189" t="str">
        <f>IF(Proc[[#This Row],[type]]="LFF (MDG-F)",MID(Proc[[#This Row],[Obj]],13,10),"")</f>
        <v/>
      </c>
      <c r="J7684" s="189" t="b">
        <f>Proc[[#This Row],[Requested]]=Proc[[#This Row],[CurrentParent]]</f>
        <v>1</v>
      </c>
      <c r="K7684" s="189" t="str">
        <f>IF(Proc[[#This Row],[Author]]="Marcela Urrego",VLOOKUP(LEFT(Proc[[#This Row],[Requested]],1),Table3[#All],2,0),VLOOKUP(Proc[[#This Row],[Author]],Table4[],2,0))</f>
        <v>HC</v>
      </c>
      <c r="L7684" s="189" t="s">
        <v>9921</v>
      </c>
      <c r="M7684" s="178">
        <v>46077</v>
      </c>
      <c r="N7684" s="178"/>
      <c r="O7684" s="178"/>
      <c r="P7684" s="178" t="str">
        <f ca="1">IF(Proc[[#This Row],[DaysAgeing]]&gt;5,"yep","on track")</f>
        <v>yep</v>
      </c>
      <c r="Q7684" s="3">
        <f ca="1">IF(Proc[[#This Row],[DateClosed]]="",ABS(NETWORKDAYS(Proc[[#This Row],[DateOpened]],TODAY()))-1,ABS(NETWORKDAYS(Proc[[#This Row],[DateOpened]],Proc[[#This Row],[DateClosed]]))-1)</f>
        <v>7</v>
      </c>
      <c r="R7684" s="178" t="s">
        <v>1013</v>
      </c>
      <c r="S7684" s="189"/>
    </row>
    <row r="7685" spans="1:19" hidden="1">
      <c r="A7685" s="191" t="s">
        <v>10190</v>
      </c>
      <c r="B7685" s="189" t="str">
        <f>IFERROR(VLOOKUP(Proc[[#This Row],[App]],Table2[],3,0),"open")</f>
        <v>ok</v>
      </c>
      <c r="C7685" s="191" t="s">
        <v>369</v>
      </c>
      <c r="D7685" t="s">
        <v>10213</v>
      </c>
      <c r="E7685" t="s">
        <v>2274</v>
      </c>
      <c r="F7685" s="189" t="s">
        <v>2274</v>
      </c>
      <c r="G7685" s="191" t="s">
        <v>400</v>
      </c>
      <c r="H7685" s="189" t="str">
        <f>IF(Proc[[#This Row],[type]]="LFF (MDG-F)",MID(Proc[[#This Row],[Obj]],13,10),"")</f>
        <v/>
      </c>
      <c r="J7685" s="189" t="b">
        <f>Proc[[#This Row],[Requested]]=Proc[[#This Row],[CurrentParent]]</f>
        <v>1</v>
      </c>
      <c r="K7685" s="189" t="str">
        <f>IF(Proc[[#This Row],[Author]]="Marcela Urrego",VLOOKUP(LEFT(Proc[[#This Row],[Requested]],1),Table3[#All],2,0),VLOOKUP(Proc[[#This Row],[Author]],Table4[],2,0))</f>
        <v>HC</v>
      </c>
      <c r="L7685" s="189" t="s">
        <v>9921</v>
      </c>
      <c r="M7685" s="178">
        <v>46077</v>
      </c>
      <c r="N7685" s="178"/>
      <c r="O7685" s="178"/>
      <c r="P7685" s="178" t="str">
        <f ca="1">IF(Proc[[#This Row],[DaysAgeing]]&gt;5,"yep","on track")</f>
        <v>yep</v>
      </c>
      <c r="Q7685" s="3">
        <f ca="1">IF(Proc[[#This Row],[DateClosed]]="",ABS(NETWORKDAYS(Proc[[#This Row],[DateOpened]],TODAY()))-1,ABS(NETWORKDAYS(Proc[[#This Row],[DateOpened]],Proc[[#This Row],[DateClosed]]))-1)</f>
        <v>7</v>
      </c>
      <c r="R7685" s="178" t="s">
        <v>1013</v>
      </c>
      <c r="S7685" s="189"/>
    </row>
    <row r="7686" spans="1:19" hidden="1">
      <c r="A7686" s="191" t="s">
        <v>10190</v>
      </c>
      <c r="B7686" s="189" t="str">
        <f>IFERROR(VLOOKUP(Proc[[#This Row],[App]],Table2[],3,0),"open")</f>
        <v>ok</v>
      </c>
      <c r="C7686" s="191" t="s">
        <v>369</v>
      </c>
      <c r="D7686" t="s">
        <v>10214</v>
      </c>
      <c r="E7686" t="s">
        <v>2274</v>
      </c>
      <c r="F7686" s="189" t="s">
        <v>2274</v>
      </c>
      <c r="G7686" s="191" t="s">
        <v>400</v>
      </c>
      <c r="H7686" s="189" t="str">
        <f>IF(Proc[[#This Row],[type]]="LFF (MDG-F)",MID(Proc[[#This Row],[Obj]],13,10),"")</f>
        <v/>
      </c>
      <c r="J7686" s="189" t="b">
        <f>Proc[[#This Row],[Requested]]=Proc[[#This Row],[CurrentParent]]</f>
        <v>1</v>
      </c>
      <c r="K7686" s="189" t="str">
        <f>IF(Proc[[#This Row],[Author]]="Marcela Urrego",VLOOKUP(LEFT(Proc[[#This Row],[Requested]],1),Table3[#All],2,0),VLOOKUP(Proc[[#This Row],[Author]],Table4[],2,0))</f>
        <v>HC</v>
      </c>
      <c r="L7686" s="189" t="s">
        <v>9921</v>
      </c>
      <c r="M7686" s="178">
        <v>46077</v>
      </c>
      <c r="N7686" s="178"/>
      <c r="O7686" s="178"/>
      <c r="P7686" s="178" t="str">
        <f ca="1">IF(Proc[[#This Row],[DaysAgeing]]&gt;5,"yep","on track")</f>
        <v>yep</v>
      </c>
      <c r="Q7686" s="3">
        <f ca="1">IF(Proc[[#This Row],[DateClosed]]="",ABS(NETWORKDAYS(Proc[[#This Row],[DateOpened]],TODAY()))-1,ABS(NETWORKDAYS(Proc[[#This Row],[DateOpened]],Proc[[#This Row],[DateClosed]]))-1)</f>
        <v>7</v>
      </c>
      <c r="R7686" s="178" t="s">
        <v>1013</v>
      </c>
      <c r="S7686" s="189"/>
    </row>
    <row r="7687" spans="1:19" hidden="1">
      <c r="A7687" s="191" t="s">
        <v>10190</v>
      </c>
      <c r="B7687" s="189" t="str">
        <f>IFERROR(VLOOKUP(Proc[[#This Row],[App]],Table2[],3,0),"open")</f>
        <v>ok</v>
      </c>
      <c r="C7687" s="191" t="s">
        <v>369</v>
      </c>
      <c r="D7687" t="s">
        <v>10215</v>
      </c>
      <c r="E7687" t="s">
        <v>2274</v>
      </c>
      <c r="F7687" s="189" t="s">
        <v>2274</v>
      </c>
      <c r="G7687" s="191" t="s">
        <v>400</v>
      </c>
      <c r="H7687" s="189" t="str">
        <f>IF(Proc[[#This Row],[type]]="LFF (MDG-F)",MID(Proc[[#This Row],[Obj]],13,10),"")</f>
        <v/>
      </c>
      <c r="J7687" s="189" t="b">
        <f>Proc[[#This Row],[Requested]]=Proc[[#This Row],[CurrentParent]]</f>
        <v>1</v>
      </c>
      <c r="K7687" s="189" t="str">
        <f>IF(Proc[[#This Row],[Author]]="Marcela Urrego",VLOOKUP(LEFT(Proc[[#This Row],[Requested]],1),Table3[#All],2,0),VLOOKUP(Proc[[#This Row],[Author]],Table4[],2,0))</f>
        <v>HC</v>
      </c>
      <c r="L7687" s="189" t="s">
        <v>9921</v>
      </c>
      <c r="M7687" s="178">
        <v>46077</v>
      </c>
      <c r="N7687" s="178"/>
      <c r="O7687" s="178"/>
      <c r="P7687" s="178" t="str">
        <f ca="1">IF(Proc[[#This Row],[DaysAgeing]]&gt;5,"yep","on track")</f>
        <v>yep</v>
      </c>
      <c r="Q7687" s="3">
        <f ca="1">IF(Proc[[#This Row],[DateClosed]]="",ABS(NETWORKDAYS(Proc[[#This Row],[DateOpened]],TODAY()))-1,ABS(NETWORKDAYS(Proc[[#This Row],[DateOpened]],Proc[[#This Row],[DateClosed]]))-1)</f>
        <v>7</v>
      </c>
      <c r="R7687" s="178" t="s">
        <v>1013</v>
      </c>
      <c r="S7687" s="189"/>
    </row>
    <row r="7688" spans="1:19" hidden="1">
      <c r="A7688" s="191" t="s">
        <v>10190</v>
      </c>
      <c r="B7688" s="189" t="str">
        <f>IFERROR(VLOOKUP(Proc[[#This Row],[App]],Table2[],3,0),"open")</f>
        <v>ok</v>
      </c>
      <c r="C7688" s="191" t="s">
        <v>369</v>
      </c>
      <c r="D7688" t="s">
        <v>10216</v>
      </c>
      <c r="E7688" t="s">
        <v>2274</v>
      </c>
      <c r="F7688" s="189" t="s">
        <v>2274</v>
      </c>
      <c r="G7688" s="191" t="s">
        <v>400</v>
      </c>
      <c r="H7688" s="189" t="str">
        <f>IF(Proc[[#This Row],[type]]="LFF (MDG-F)",MID(Proc[[#This Row],[Obj]],13,10),"")</f>
        <v/>
      </c>
      <c r="J7688" s="189" t="b">
        <f>Proc[[#This Row],[Requested]]=Proc[[#This Row],[CurrentParent]]</f>
        <v>1</v>
      </c>
      <c r="K7688" s="189" t="str">
        <f>IF(Proc[[#This Row],[Author]]="Marcela Urrego",VLOOKUP(LEFT(Proc[[#This Row],[Requested]],1),Table3[#All],2,0),VLOOKUP(Proc[[#This Row],[Author]],Table4[],2,0))</f>
        <v>HC</v>
      </c>
      <c r="L7688" s="189" t="s">
        <v>9921</v>
      </c>
      <c r="M7688" s="178">
        <v>46077</v>
      </c>
      <c r="N7688" s="178"/>
      <c r="O7688" s="178"/>
      <c r="P7688" s="178" t="str">
        <f ca="1">IF(Proc[[#This Row],[DaysAgeing]]&gt;5,"yep","on track")</f>
        <v>yep</v>
      </c>
      <c r="Q7688" s="3">
        <f ca="1">IF(Proc[[#This Row],[DateClosed]]="",ABS(NETWORKDAYS(Proc[[#This Row],[DateOpened]],TODAY()))-1,ABS(NETWORKDAYS(Proc[[#This Row],[DateOpened]],Proc[[#This Row],[DateClosed]]))-1)</f>
        <v>7</v>
      </c>
      <c r="R7688" s="178" t="s">
        <v>1013</v>
      </c>
      <c r="S7688" s="189"/>
    </row>
    <row r="7689" spans="1:19" hidden="1">
      <c r="A7689" s="191" t="s">
        <v>10190</v>
      </c>
      <c r="B7689" s="189" t="str">
        <f>IFERROR(VLOOKUP(Proc[[#This Row],[App]],Table2[],3,0),"open")</f>
        <v>ok</v>
      </c>
      <c r="C7689" s="191" t="s">
        <v>369</v>
      </c>
      <c r="D7689" t="s">
        <v>10217</v>
      </c>
      <c r="E7689" t="s">
        <v>2274</v>
      </c>
      <c r="F7689" s="189" t="s">
        <v>2274</v>
      </c>
      <c r="G7689" s="191" t="s">
        <v>400</v>
      </c>
      <c r="H7689" s="189" t="str">
        <f>IF(Proc[[#This Row],[type]]="LFF (MDG-F)",MID(Proc[[#This Row],[Obj]],13,10),"")</f>
        <v/>
      </c>
      <c r="J7689" s="189" t="b">
        <f>Proc[[#This Row],[Requested]]=Proc[[#This Row],[CurrentParent]]</f>
        <v>1</v>
      </c>
      <c r="K7689" s="189" t="str">
        <f>IF(Proc[[#This Row],[Author]]="Marcela Urrego",VLOOKUP(LEFT(Proc[[#This Row],[Requested]],1),Table3[#All],2,0),VLOOKUP(Proc[[#This Row],[Author]],Table4[],2,0))</f>
        <v>HC</v>
      </c>
      <c r="L7689" s="189" t="s">
        <v>9921</v>
      </c>
      <c r="M7689" s="178">
        <v>46077</v>
      </c>
      <c r="N7689" s="178"/>
      <c r="O7689" s="178"/>
      <c r="P7689" s="178" t="str">
        <f ca="1">IF(Proc[[#This Row],[DaysAgeing]]&gt;5,"yep","on track")</f>
        <v>yep</v>
      </c>
      <c r="Q7689" s="3">
        <f ca="1">IF(Proc[[#This Row],[DateClosed]]="",ABS(NETWORKDAYS(Proc[[#This Row],[DateOpened]],TODAY()))-1,ABS(NETWORKDAYS(Proc[[#This Row],[DateOpened]],Proc[[#This Row],[DateClosed]]))-1)</f>
        <v>7</v>
      </c>
      <c r="R7689" s="178" t="s">
        <v>1013</v>
      </c>
      <c r="S7689" s="189"/>
    </row>
    <row r="7690" spans="1:19" hidden="1">
      <c r="A7690" s="191" t="s">
        <v>10190</v>
      </c>
      <c r="B7690" s="189" t="str">
        <f>IFERROR(VLOOKUP(Proc[[#This Row],[App]],Table2[],3,0),"open")</f>
        <v>ok</v>
      </c>
      <c r="C7690" s="191" t="s">
        <v>369</v>
      </c>
      <c r="D7690" t="s">
        <v>10218</v>
      </c>
      <c r="E7690" t="s">
        <v>2274</v>
      </c>
      <c r="F7690" s="189" t="s">
        <v>2274</v>
      </c>
      <c r="G7690" s="191" t="s">
        <v>400</v>
      </c>
      <c r="H7690" s="189" t="str">
        <f>IF(Proc[[#This Row],[type]]="LFF (MDG-F)",MID(Proc[[#This Row],[Obj]],13,10),"")</f>
        <v/>
      </c>
      <c r="J7690" s="189" t="b">
        <f>Proc[[#This Row],[Requested]]=Proc[[#This Row],[CurrentParent]]</f>
        <v>1</v>
      </c>
      <c r="K7690" s="189" t="str">
        <f>IF(Proc[[#This Row],[Author]]="Marcela Urrego",VLOOKUP(LEFT(Proc[[#This Row],[Requested]],1),Table3[#All],2,0),VLOOKUP(Proc[[#This Row],[Author]],Table4[],2,0))</f>
        <v>HC</v>
      </c>
      <c r="L7690" s="189" t="s">
        <v>9921</v>
      </c>
      <c r="M7690" s="178">
        <v>46077</v>
      </c>
      <c r="N7690" s="178"/>
      <c r="O7690" s="178"/>
      <c r="P7690" s="178" t="str">
        <f ca="1">IF(Proc[[#This Row],[DaysAgeing]]&gt;5,"yep","on track")</f>
        <v>yep</v>
      </c>
      <c r="Q7690" s="3">
        <f ca="1">IF(Proc[[#This Row],[DateClosed]]="",ABS(NETWORKDAYS(Proc[[#This Row],[DateOpened]],TODAY()))-1,ABS(NETWORKDAYS(Proc[[#This Row],[DateOpened]],Proc[[#This Row],[DateClosed]]))-1)</f>
        <v>7</v>
      </c>
      <c r="R7690" s="178" t="s">
        <v>1013</v>
      </c>
      <c r="S7690" s="189"/>
    </row>
    <row r="7691" spans="1:19" hidden="1">
      <c r="A7691" s="191" t="s">
        <v>10190</v>
      </c>
      <c r="B7691" s="189" t="str">
        <f>IFERROR(VLOOKUP(Proc[[#This Row],[App]],Table2[],3,0),"open")</f>
        <v>ok</v>
      </c>
      <c r="C7691" s="191" t="s">
        <v>369</v>
      </c>
      <c r="D7691" t="s">
        <v>10219</v>
      </c>
      <c r="E7691" t="s">
        <v>2274</v>
      </c>
      <c r="F7691" s="189" t="s">
        <v>2274</v>
      </c>
      <c r="G7691" s="191" t="s">
        <v>400</v>
      </c>
      <c r="H7691" s="189" t="str">
        <f>IF(Proc[[#This Row],[type]]="LFF (MDG-F)",MID(Proc[[#This Row],[Obj]],13,10),"")</f>
        <v/>
      </c>
      <c r="J7691" s="189" t="b">
        <f>Proc[[#This Row],[Requested]]=Proc[[#This Row],[CurrentParent]]</f>
        <v>1</v>
      </c>
      <c r="K7691" s="189" t="str">
        <f>IF(Proc[[#This Row],[Author]]="Marcela Urrego",VLOOKUP(LEFT(Proc[[#This Row],[Requested]],1),Table3[#All],2,0),VLOOKUP(Proc[[#This Row],[Author]],Table4[],2,0))</f>
        <v>HC</v>
      </c>
      <c r="L7691" s="189" t="s">
        <v>9921</v>
      </c>
      <c r="M7691" s="178">
        <v>46077</v>
      </c>
      <c r="N7691" s="178"/>
      <c r="O7691" s="178"/>
      <c r="P7691" s="178" t="str">
        <f ca="1">IF(Proc[[#This Row],[DaysAgeing]]&gt;5,"yep","on track")</f>
        <v>yep</v>
      </c>
      <c r="Q7691" s="3">
        <f ca="1">IF(Proc[[#This Row],[DateClosed]]="",ABS(NETWORKDAYS(Proc[[#This Row],[DateOpened]],TODAY()))-1,ABS(NETWORKDAYS(Proc[[#This Row],[DateOpened]],Proc[[#This Row],[DateClosed]]))-1)</f>
        <v>7</v>
      </c>
      <c r="R7691" s="178" t="s">
        <v>1013</v>
      </c>
      <c r="S7691" s="189"/>
    </row>
    <row r="7692" spans="1:19" hidden="1">
      <c r="A7692" s="191" t="s">
        <v>10190</v>
      </c>
      <c r="B7692" s="189" t="str">
        <f>IFERROR(VLOOKUP(Proc[[#This Row],[App]],Table2[],3,0),"open")</f>
        <v>ok</v>
      </c>
      <c r="C7692" s="191" t="s">
        <v>369</v>
      </c>
      <c r="D7692" t="s">
        <v>10220</v>
      </c>
      <c r="E7692" t="s">
        <v>2274</v>
      </c>
      <c r="F7692" s="189" t="s">
        <v>2274</v>
      </c>
      <c r="G7692" s="191" t="s">
        <v>400</v>
      </c>
      <c r="H7692" s="189" t="str">
        <f>IF(Proc[[#This Row],[type]]="LFF (MDG-F)",MID(Proc[[#This Row],[Obj]],13,10),"")</f>
        <v/>
      </c>
      <c r="J7692" s="189" t="b">
        <f>Proc[[#This Row],[Requested]]=Proc[[#This Row],[CurrentParent]]</f>
        <v>1</v>
      </c>
      <c r="K7692" s="189" t="str">
        <f>IF(Proc[[#This Row],[Author]]="Marcela Urrego",VLOOKUP(LEFT(Proc[[#This Row],[Requested]],1),Table3[#All],2,0),VLOOKUP(Proc[[#This Row],[Author]],Table4[],2,0))</f>
        <v>HC</v>
      </c>
      <c r="L7692" s="189" t="s">
        <v>9921</v>
      </c>
      <c r="M7692" s="178">
        <v>46077</v>
      </c>
      <c r="N7692" s="178"/>
      <c r="O7692" s="178"/>
      <c r="P7692" s="178" t="str">
        <f ca="1">IF(Proc[[#This Row],[DaysAgeing]]&gt;5,"yep","on track")</f>
        <v>yep</v>
      </c>
      <c r="Q7692" s="3">
        <f ca="1">IF(Proc[[#This Row],[DateClosed]]="",ABS(NETWORKDAYS(Proc[[#This Row],[DateOpened]],TODAY()))-1,ABS(NETWORKDAYS(Proc[[#This Row],[DateOpened]],Proc[[#This Row],[DateClosed]]))-1)</f>
        <v>7</v>
      </c>
      <c r="R7692" s="178" t="s">
        <v>1013</v>
      </c>
      <c r="S7692" s="189"/>
    </row>
    <row r="7693" spans="1:19" hidden="1">
      <c r="A7693" s="191" t="s">
        <v>10190</v>
      </c>
      <c r="B7693" s="189" t="str">
        <f>IFERROR(VLOOKUP(Proc[[#This Row],[App]],Table2[],3,0),"open")</f>
        <v>ok</v>
      </c>
      <c r="C7693" s="191" t="s">
        <v>369</v>
      </c>
      <c r="D7693" t="s">
        <v>10221</v>
      </c>
      <c r="E7693" t="s">
        <v>2274</v>
      </c>
      <c r="F7693" s="189" t="s">
        <v>2274</v>
      </c>
      <c r="G7693" s="191" t="s">
        <v>400</v>
      </c>
      <c r="H7693" s="189" t="str">
        <f>IF(Proc[[#This Row],[type]]="LFF (MDG-F)",MID(Proc[[#This Row],[Obj]],13,10),"")</f>
        <v/>
      </c>
      <c r="J7693" s="189" t="b">
        <f>Proc[[#This Row],[Requested]]=Proc[[#This Row],[CurrentParent]]</f>
        <v>1</v>
      </c>
      <c r="K7693" s="189" t="str">
        <f>IF(Proc[[#This Row],[Author]]="Marcela Urrego",VLOOKUP(LEFT(Proc[[#This Row],[Requested]],1),Table3[#All],2,0),VLOOKUP(Proc[[#This Row],[Author]],Table4[],2,0))</f>
        <v>HC</v>
      </c>
      <c r="L7693" s="189" t="s">
        <v>9921</v>
      </c>
      <c r="M7693" s="178">
        <v>46077</v>
      </c>
      <c r="N7693" s="178"/>
      <c r="O7693" s="178"/>
      <c r="P7693" s="178" t="str">
        <f ca="1">IF(Proc[[#This Row],[DaysAgeing]]&gt;5,"yep","on track")</f>
        <v>yep</v>
      </c>
      <c r="Q7693" s="3">
        <f ca="1">IF(Proc[[#This Row],[DateClosed]]="",ABS(NETWORKDAYS(Proc[[#This Row],[DateOpened]],TODAY()))-1,ABS(NETWORKDAYS(Proc[[#This Row],[DateOpened]],Proc[[#This Row],[DateClosed]]))-1)</f>
        <v>7</v>
      </c>
      <c r="R7693" s="178" t="s">
        <v>1013</v>
      </c>
      <c r="S7693" s="189"/>
    </row>
    <row r="7694" spans="1:19" hidden="1">
      <c r="A7694" s="191" t="s">
        <v>10190</v>
      </c>
      <c r="B7694" s="189" t="str">
        <f>IFERROR(VLOOKUP(Proc[[#This Row],[App]],Table2[],3,0),"open")</f>
        <v>ok</v>
      </c>
      <c r="C7694" s="191" t="s">
        <v>369</v>
      </c>
      <c r="D7694" t="s">
        <v>10222</v>
      </c>
      <c r="E7694" t="s">
        <v>2274</v>
      </c>
      <c r="F7694" s="189" t="s">
        <v>2274</v>
      </c>
      <c r="G7694" s="191" t="s">
        <v>400</v>
      </c>
      <c r="H7694" s="189" t="str">
        <f>IF(Proc[[#This Row],[type]]="LFF (MDG-F)",MID(Proc[[#This Row],[Obj]],13,10),"")</f>
        <v/>
      </c>
      <c r="J7694" s="189" t="b">
        <f>Proc[[#This Row],[Requested]]=Proc[[#This Row],[CurrentParent]]</f>
        <v>1</v>
      </c>
      <c r="K7694" s="189" t="str">
        <f>IF(Proc[[#This Row],[Author]]="Marcela Urrego",VLOOKUP(LEFT(Proc[[#This Row],[Requested]],1),Table3[#All],2,0),VLOOKUP(Proc[[#This Row],[Author]],Table4[],2,0))</f>
        <v>HC</v>
      </c>
      <c r="L7694" s="189" t="s">
        <v>9921</v>
      </c>
      <c r="M7694" s="178">
        <v>46077</v>
      </c>
      <c r="N7694" s="178"/>
      <c r="O7694" s="178"/>
      <c r="P7694" s="178" t="str">
        <f ca="1">IF(Proc[[#This Row],[DaysAgeing]]&gt;5,"yep","on track")</f>
        <v>yep</v>
      </c>
      <c r="Q7694" s="3">
        <f ca="1">IF(Proc[[#This Row],[DateClosed]]="",ABS(NETWORKDAYS(Proc[[#This Row],[DateOpened]],TODAY()))-1,ABS(NETWORKDAYS(Proc[[#This Row],[DateOpened]],Proc[[#This Row],[DateClosed]]))-1)</f>
        <v>7</v>
      </c>
      <c r="R7694" s="178" t="s">
        <v>1013</v>
      </c>
      <c r="S7694" s="189"/>
    </row>
    <row r="7695" spans="1:19" hidden="1">
      <c r="A7695" s="191" t="s">
        <v>10190</v>
      </c>
      <c r="B7695" s="189" t="str">
        <f>IFERROR(VLOOKUP(Proc[[#This Row],[App]],Table2[],3,0),"open")</f>
        <v>ok</v>
      </c>
      <c r="C7695" s="191" t="s">
        <v>369</v>
      </c>
      <c r="D7695" t="s">
        <v>10223</v>
      </c>
      <c r="E7695" t="s">
        <v>2274</v>
      </c>
      <c r="F7695" s="189" t="s">
        <v>2274</v>
      </c>
      <c r="G7695" s="191" t="s">
        <v>400</v>
      </c>
      <c r="H7695" s="189" t="str">
        <f>IF(Proc[[#This Row],[type]]="LFF (MDG-F)",MID(Proc[[#This Row],[Obj]],13,10),"")</f>
        <v/>
      </c>
      <c r="J7695" s="189" t="b">
        <f>Proc[[#This Row],[Requested]]=Proc[[#This Row],[CurrentParent]]</f>
        <v>1</v>
      </c>
      <c r="K7695" s="189" t="str">
        <f>IF(Proc[[#This Row],[Author]]="Marcela Urrego",VLOOKUP(LEFT(Proc[[#This Row],[Requested]],1),Table3[#All],2,0),VLOOKUP(Proc[[#This Row],[Author]],Table4[],2,0))</f>
        <v>HC</v>
      </c>
      <c r="L7695" s="189" t="s">
        <v>9921</v>
      </c>
      <c r="M7695" s="178">
        <v>46077</v>
      </c>
      <c r="N7695" s="178"/>
      <c r="O7695" s="178"/>
      <c r="P7695" s="178" t="str">
        <f ca="1">IF(Proc[[#This Row],[DaysAgeing]]&gt;5,"yep","on track")</f>
        <v>yep</v>
      </c>
      <c r="Q7695" s="3">
        <f ca="1">IF(Proc[[#This Row],[DateClosed]]="",ABS(NETWORKDAYS(Proc[[#This Row],[DateOpened]],TODAY()))-1,ABS(NETWORKDAYS(Proc[[#This Row],[DateOpened]],Proc[[#This Row],[DateClosed]]))-1)</f>
        <v>7</v>
      </c>
      <c r="R7695" s="178" t="s">
        <v>1013</v>
      </c>
      <c r="S7695" s="189"/>
    </row>
    <row r="7696" spans="1:19" hidden="1">
      <c r="A7696" s="191" t="s">
        <v>10190</v>
      </c>
      <c r="B7696" s="189" t="str">
        <f>IFERROR(VLOOKUP(Proc[[#This Row],[App]],Table2[],3,0),"open")</f>
        <v>ok</v>
      </c>
      <c r="C7696" s="191" t="s">
        <v>369</v>
      </c>
      <c r="D7696" t="s">
        <v>10224</v>
      </c>
      <c r="E7696" t="s">
        <v>2274</v>
      </c>
      <c r="F7696" s="189" t="s">
        <v>2274</v>
      </c>
      <c r="G7696" s="191" t="s">
        <v>400</v>
      </c>
      <c r="H7696" s="189" t="str">
        <f>IF(Proc[[#This Row],[type]]="LFF (MDG-F)",MID(Proc[[#This Row],[Obj]],13,10),"")</f>
        <v/>
      </c>
      <c r="J7696" s="189" t="b">
        <f>Proc[[#This Row],[Requested]]=Proc[[#This Row],[CurrentParent]]</f>
        <v>1</v>
      </c>
      <c r="K7696" s="189" t="str">
        <f>IF(Proc[[#This Row],[Author]]="Marcela Urrego",VLOOKUP(LEFT(Proc[[#This Row],[Requested]],1),Table3[#All],2,0),VLOOKUP(Proc[[#This Row],[Author]],Table4[],2,0))</f>
        <v>HC</v>
      </c>
      <c r="L7696" s="189" t="s">
        <v>9921</v>
      </c>
      <c r="M7696" s="178">
        <v>46077</v>
      </c>
      <c r="N7696" s="178"/>
      <c r="O7696" s="178"/>
      <c r="P7696" s="178" t="str">
        <f ca="1">IF(Proc[[#This Row],[DaysAgeing]]&gt;5,"yep","on track")</f>
        <v>yep</v>
      </c>
      <c r="Q7696" s="3">
        <f ca="1">IF(Proc[[#This Row],[DateClosed]]="",ABS(NETWORKDAYS(Proc[[#This Row],[DateOpened]],TODAY()))-1,ABS(NETWORKDAYS(Proc[[#This Row],[DateOpened]],Proc[[#This Row],[DateClosed]]))-1)</f>
        <v>7</v>
      </c>
      <c r="R7696" s="178" t="s">
        <v>1013</v>
      </c>
      <c r="S7696" s="189"/>
    </row>
    <row r="7697" spans="1:19" hidden="1">
      <c r="A7697" s="191" t="s">
        <v>10190</v>
      </c>
      <c r="B7697" s="189" t="str">
        <f>IFERROR(VLOOKUP(Proc[[#This Row],[App]],Table2[],3,0),"open")</f>
        <v>ok</v>
      </c>
      <c r="C7697" s="191" t="s">
        <v>369</v>
      </c>
      <c r="D7697" t="s">
        <v>10225</v>
      </c>
      <c r="E7697" t="s">
        <v>2274</v>
      </c>
      <c r="F7697" s="189" t="s">
        <v>2274</v>
      </c>
      <c r="G7697" s="191" t="s">
        <v>400</v>
      </c>
      <c r="H7697" s="189" t="str">
        <f>IF(Proc[[#This Row],[type]]="LFF (MDG-F)",MID(Proc[[#This Row],[Obj]],13,10),"")</f>
        <v/>
      </c>
      <c r="J7697" s="189" t="b">
        <f>Proc[[#This Row],[Requested]]=Proc[[#This Row],[CurrentParent]]</f>
        <v>1</v>
      </c>
      <c r="K7697" s="189" t="str">
        <f>IF(Proc[[#This Row],[Author]]="Marcela Urrego",VLOOKUP(LEFT(Proc[[#This Row],[Requested]],1),Table3[#All],2,0),VLOOKUP(Proc[[#This Row],[Author]],Table4[],2,0))</f>
        <v>HC</v>
      </c>
      <c r="L7697" s="189" t="s">
        <v>9921</v>
      </c>
      <c r="M7697" s="178">
        <v>46077</v>
      </c>
      <c r="N7697" s="178"/>
      <c r="O7697" s="178"/>
      <c r="P7697" s="178" t="str">
        <f ca="1">IF(Proc[[#This Row],[DaysAgeing]]&gt;5,"yep","on track")</f>
        <v>yep</v>
      </c>
      <c r="Q7697" s="3">
        <f ca="1">IF(Proc[[#This Row],[DateClosed]]="",ABS(NETWORKDAYS(Proc[[#This Row],[DateOpened]],TODAY()))-1,ABS(NETWORKDAYS(Proc[[#This Row],[DateOpened]],Proc[[#This Row],[DateClosed]]))-1)</f>
        <v>7</v>
      </c>
      <c r="R7697" s="178" t="s">
        <v>1013</v>
      </c>
      <c r="S7697" s="189"/>
    </row>
    <row r="7698" spans="1:19" hidden="1">
      <c r="A7698" s="191" t="s">
        <v>10190</v>
      </c>
      <c r="B7698" s="189" t="str">
        <f>IFERROR(VLOOKUP(Proc[[#This Row],[App]],Table2[],3,0),"open")</f>
        <v>ok</v>
      </c>
      <c r="C7698" s="191" t="s">
        <v>369</v>
      </c>
      <c r="D7698" t="s">
        <v>10226</v>
      </c>
      <c r="E7698" t="s">
        <v>2274</v>
      </c>
      <c r="F7698" s="189" t="s">
        <v>2274</v>
      </c>
      <c r="G7698" s="191" t="s">
        <v>400</v>
      </c>
      <c r="H7698" s="189" t="str">
        <f>IF(Proc[[#This Row],[type]]="LFF (MDG-F)",MID(Proc[[#This Row],[Obj]],13,10),"")</f>
        <v/>
      </c>
      <c r="J7698" s="189" t="b">
        <f>Proc[[#This Row],[Requested]]=Proc[[#This Row],[CurrentParent]]</f>
        <v>1</v>
      </c>
      <c r="K7698" s="189" t="str">
        <f>IF(Proc[[#This Row],[Author]]="Marcela Urrego",VLOOKUP(LEFT(Proc[[#This Row],[Requested]],1),Table3[#All],2,0),VLOOKUP(Proc[[#This Row],[Author]],Table4[],2,0))</f>
        <v>HC</v>
      </c>
      <c r="L7698" s="189" t="s">
        <v>9921</v>
      </c>
      <c r="M7698" s="178">
        <v>46077</v>
      </c>
      <c r="N7698" s="178"/>
      <c r="O7698" s="178"/>
      <c r="P7698" s="178" t="str">
        <f ca="1">IF(Proc[[#This Row],[DaysAgeing]]&gt;5,"yep","on track")</f>
        <v>yep</v>
      </c>
      <c r="Q7698" s="3">
        <f ca="1">IF(Proc[[#This Row],[DateClosed]]="",ABS(NETWORKDAYS(Proc[[#This Row],[DateOpened]],TODAY()))-1,ABS(NETWORKDAYS(Proc[[#This Row],[DateOpened]],Proc[[#This Row],[DateClosed]]))-1)</f>
        <v>7</v>
      </c>
      <c r="R7698" s="178" t="s">
        <v>1013</v>
      </c>
      <c r="S7698" s="189"/>
    </row>
    <row r="7699" spans="1:19" hidden="1">
      <c r="A7699" s="191" t="s">
        <v>10190</v>
      </c>
      <c r="B7699" s="189" t="str">
        <f>IFERROR(VLOOKUP(Proc[[#This Row],[App]],Table2[],3,0),"open")</f>
        <v>ok</v>
      </c>
      <c r="C7699" s="191" t="s">
        <v>369</v>
      </c>
      <c r="D7699" t="s">
        <v>10227</v>
      </c>
      <c r="E7699" t="s">
        <v>2274</v>
      </c>
      <c r="F7699" s="189" t="s">
        <v>2274</v>
      </c>
      <c r="G7699" s="191" t="s">
        <v>400</v>
      </c>
      <c r="H7699" s="189" t="str">
        <f>IF(Proc[[#This Row],[type]]="LFF (MDG-F)",MID(Proc[[#This Row],[Obj]],13,10),"")</f>
        <v/>
      </c>
      <c r="J7699" s="189" t="b">
        <f>Proc[[#This Row],[Requested]]=Proc[[#This Row],[CurrentParent]]</f>
        <v>1</v>
      </c>
      <c r="K7699" s="189" t="str">
        <f>IF(Proc[[#This Row],[Author]]="Marcela Urrego",VLOOKUP(LEFT(Proc[[#This Row],[Requested]],1),Table3[#All],2,0),VLOOKUP(Proc[[#This Row],[Author]],Table4[],2,0))</f>
        <v>HC</v>
      </c>
      <c r="L7699" s="189" t="s">
        <v>9921</v>
      </c>
      <c r="M7699" s="178">
        <v>46077</v>
      </c>
      <c r="N7699" s="178"/>
      <c r="O7699" s="178"/>
      <c r="P7699" s="178" t="str">
        <f ca="1">IF(Proc[[#This Row],[DaysAgeing]]&gt;5,"yep","on track")</f>
        <v>yep</v>
      </c>
      <c r="Q7699" s="3">
        <f ca="1">IF(Proc[[#This Row],[DateClosed]]="",ABS(NETWORKDAYS(Proc[[#This Row],[DateOpened]],TODAY()))-1,ABS(NETWORKDAYS(Proc[[#This Row],[DateOpened]],Proc[[#This Row],[DateClosed]]))-1)</f>
        <v>7</v>
      </c>
      <c r="R7699" s="178" t="s">
        <v>1013</v>
      </c>
      <c r="S7699" s="189"/>
    </row>
    <row r="7700" spans="1:19" hidden="1">
      <c r="A7700" s="191" t="s">
        <v>10190</v>
      </c>
      <c r="B7700" s="189" t="str">
        <f>IFERROR(VLOOKUP(Proc[[#This Row],[App]],Table2[],3,0),"open")</f>
        <v>ok</v>
      </c>
      <c r="C7700" s="191" t="s">
        <v>369</v>
      </c>
      <c r="D7700" t="s">
        <v>10228</v>
      </c>
      <c r="E7700" t="s">
        <v>2274</v>
      </c>
      <c r="F7700" s="189" t="s">
        <v>2274</v>
      </c>
      <c r="G7700" s="191" t="s">
        <v>400</v>
      </c>
      <c r="H7700" s="189" t="str">
        <f>IF(Proc[[#This Row],[type]]="LFF (MDG-F)",MID(Proc[[#This Row],[Obj]],13,10),"")</f>
        <v/>
      </c>
      <c r="J7700" s="189" t="b">
        <f>Proc[[#This Row],[Requested]]=Proc[[#This Row],[CurrentParent]]</f>
        <v>1</v>
      </c>
      <c r="K7700" s="189" t="str">
        <f>IF(Proc[[#This Row],[Author]]="Marcela Urrego",VLOOKUP(LEFT(Proc[[#This Row],[Requested]],1),Table3[#All],2,0),VLOOKUP(Proc[[#This Row],[Author]],Table4[],2,0))</f>
        <v>HC</v>
      </c>
      <c r="L7700" s="189" t="s">
        <v>9921</v>
      </c>
      <c r="M7700" s="178">
        <v>46077</v>
      </c>
      <c r="N7700" s="178"/>
      <c r="O7700" s="178"/>
      <c r="P7700" s="178" t="str">
        <f ca="1">IF(Proc[[#This Row],[DaysAgeing]]&gt;5,"yep","on track")</f>
        <v>yep</v>
      </c>
      <c r="Q7700" s="3">
        <f ca="1">IF(Proc[[#This Row],[DateClosed]]="",ABS(NETWORKDAYS(Proc[[#This Row],[DateOpened]],TODAY()))-1,ABS(NETWORKDAYS(Proc[[#This Row],[DateOpened]],Proc[[#This Row],[DateClosed]]))-1)</f>
        <v>7</v>
      </c>
      <c r="R7700" s="178" t="s">
        <v>1013</v>
      </c>
      <c r="S7700" s="189"/>
    </row>
    <row r="7701" spans="1:19" hidden="1">
      <c r="A7701" s="191" t="s">
        <v>10190</v>
      </c>
      <c r="B7701" s="189" t="str">
        <f>IFERROR(VLOOKUP(Proc[[#This Row],[App]],Table2[],3,0),"open")</f>
        <v>ok</v>
      </c>
      <c r="C7701" s="191" t="s">
        <v>369</v>
      </c>
      <c r="D7701" t="s">
        <v>10229</v>
      </c>
      <c r="E7701" t="s">
        <v>4068</v>
      </c>
      <c r="F7701" s="189" t="s">
        <v>4068</v>
      </c>
      <c r="G7701" s="191" t="s">
        <v>400</v>
      </c>
      <c r="H7701" s="189" t="str">
        <f>IF(Proc[[#This Row],[type]]="LFF (MDG-F)",MID(Proc[[#This Row],[Obj]],13,10),"")</f>
        <v/>
      </c>
      <c r="J7701" s="189" t="b">
        <f>Proc[[#This Row],[Requested]]=Proc[[#This Row],[CurrentParent]]</f>
        <v>1</v>
      </c>
      <c r="K7701" s="189" t="str">
        <f>IF(Proc[[#This Row],[Author]]="Marcela Urrego",VLOOKUP(LEFT(Proc[[#This Row],[Requested]],1),Table3[#All],2,0),VLOOKUP(Proc[[#This Row],[Author]],Table4[],2,0))</f>
        <v>HC</v>
      </c>
      <c r="L7701" s="189" t="s">
        <v>9921</v>
      </c>
      <c r="M7701" s="178">
        <v>46077</v>
      </c>
      <c r="N7701" s="178"/>
      <c r="O7701" s="178"/>
      <c r="P7701" s="178" t="str">
        <f ca="1">IF(Proc[[#This Row],[DaysAgeing]]&gt;5,"yep","on track")</f>
        <v>yep</v>
      </c>
      <c r="Q7701" s="3">
        <f ca="1">IF(Proc[[#This Row],[DateClosed]]="",ABS(NETWORKDAYS(Proc[[#This Row],[DateOpened]],TODAY()))-1,ABS(NETWORKDAYS(Proc[[#This Row],[DateOpened]],Proc[[#This Row],[DateClosed]]))-1)</f>
        <v>7</v>
      </c>
      <c r="R7701" s="178" t="s">
        <v>1013</v>
      </c>
      <c r="S7701" s="189"/>
    </row>
    <row r="7702" spans="1:19" hidden="1">
      <c r="A7702" s="191" t="s">
        <v>10190</v>
      </c>
      <c r="B7702" s="189" t="str">
        <f>IFERROR(VLOOKUP(Proc[[#This Row],[App]],Table2[],3,0),"open")</f>
        <v>ok</v>
      </c>
      <c r="C7702" s="191" t="s">
        <v>369</v>
      </c>
      <c r="D7702" t="s">
        <v>10230</v>
      </c>
      <c r="E7702" t="s">
        <v>4068</v>
      </c>
      <c r="F7702" s="189" t="s">
        <v>4068</v>
      </c>
      <c r="G7702" s="191" t="s">
        <v>400</v>
      </c>
      <c r="H7702" s="189" t="str">
        <f>IF(Proc[[#This Row],[type]]="LFF (MDG-F)",MID(Proc[[#This Row],[Obj]],13,10),"")</f>
        <v/>
      </c>
      <c r="J7702" s="189" t="b">
        <f>Proc[[#This Row],[Requested]]=Proc[[#This Row],[CurrentParent]]</f>
        <v>1</v>
      </c>
      <c r="K7702" s="189" t="str">
        <f>IF(Proc[[#This Row],[Author]]="Marcela Urrego",VLOOKUP(LEFT(Proc[[#This Row],[Requested]],1),Table3[#All],2,0),VLOOKUP(Proc[[#This Row],[Author]],Table4[],2,0))</f>
        <v>HC</v>
      </c>
      <c r="L7702" s="189" t="s">
        <v>9921</v>
      </c>
      <c r="M7702" s="178">
        <v>46077</v>
      </c>
      <c r="N7702" s="178"/>
      <c r="O7702" s="178"/>
      <c r="P7702" s="178" t="str">
        <f ca="1">IF(Proc[[#This Row],[DaysAgeing]]&gt;5,"yep","on track")</f>
        <v>yep</v>
      </c>
      <c r="Q7702" s="3">
        <f ca="1">IF(Proc[[#This Row],[DateClosed]]="",ABS(NETWORKDAYS(Proc[[#This Row],[DateOpened]],TODAY()))-1,ABS(NETWORKDAYS(Proc[[#This Row],[DateOpened]],Proc[[#This Row],[DateClosed]]))-1)</f>
        <v>7</v>
      </c>
      <c r="R7702" s="178" t="s">
        <v>1013</v>
      </c>
      <c r="S7702" s="189"/>
    </row>
    <row r="7703" spans="1:19" hidden="1">
      <c r="A7703" s="191" t="s">
        <v>10190</v>
      </c>
      <c r="B7703" s="189" t="str">
        <f>IFERROR(VLOOKUP(Proc[[#This Row],[App]],Table2[],3,0),"open")</f>
        <v>ok</v>
      </c>
      <c r="C7703" s="191" t="s">
        <v>369</v>
      </c>
      <c r="D7703" t="s">
        <v>10231</v>
      </c>
      <c r="E7703" t="s">
        <v>4068</v>
      </c>
      <c r="F7703" s="189" t="s">
        <v>4068</v>
      </c>
      <c r="G7703" s="191" t="s">
        <v>400</v>
      </c>
      <c r="H7703" s="189" t="str">
        <f>IF(Proc[[#This Row],[type]]="LFF (MDG-F)",MID(Proc[[#This Row],[Obj]],13,10),"")</f>
        <v/>
      </c>
      <c r="J7703" s="189" t="b">
        <f>Proc[[#This Row],[Requested]]=Proc[[#This Row],[CurrentParent]]</f>
        <v>1</v>
      </c>
      <c r="K7703" s="189" t="str">
        <f>IF(Proc[[#This Row],[Author]]="Marcela Urrego",VLOOKUP(LEFT(Proc[[#This Row],[Requested]],1),Table3[#All],2,0),VLOOKUP(Proc[[#This Row],[Author]],Table4[],2,0))</f>
        <v>HC</v>
      </c>
      <c r="L7703" s="189" t="s">
        <v>9921</v>
      </c>
      <c r="M7703" s="178">
        <v>46077</v>
      </c>
      <c r="N7703" s="178"/>
      <c r="O7703" s="178"/>
      <c r="P7703" s="178" t="str">
        <f ca="1">IF(Proc[[#This Row],[DaysAgeing]]&gt;5,"yep","on track")</f>
        <v>yep</v>
      </c>
      <c r="Q7703" s="3">
        <f ca="1">IF(Proc[[#This Row],[DateClosed]]="",ABS(NETWORKDAYS(Proc[[#This Row],[DateOpened]],TODAY()))-1,ABS(NETWORKDAYS(Proc[[#This Row],[DateOpened]],Proc[[#This Row],[DateClosed]]))-1)</f>
        <v>7</v>
      </c>
      <c r="R7703" s="178" t="s">
        <v>1013</v>
      </c>
      <c r="S7703" s="189"/>
    </row>
    <row r="7704" spans="1:19" hidden="1">
      <c r="A7704" s="191" t="s">
        <v>10190</v>
      </c>
      <c r="B7704" s="189" t="str">
        <f>IFERROR(VLOOKUP(Proc[[#This Row],[App]],Table2[],3,0),"open")</f>
        <v>ok</v>
      </c>
      <c r="C7704" s="191" t="s">
        <v>369</v>
      </c>
      <c r="D7704" t="s">
        <v>10232</v>
      </c>
      <c r="E7704" t="s">
        <v>4068</v>
      </c>
      <c r="F7704" s="189" t="s">
        <v>4068</v>
      </c>
      <c r="G7704" s="191" t="s">
        <v>400</v>
      </c>
      <c r="H7704" s="189" t="str">
        <f>IF(Proc[[#This Row],[type]]="LFF (MDG-F)",MID(Proc[[#This Row],[Obj]],13,10),"")</f>
        <v/>
      </c>
      <c r="J7704" s="189" t="b">
        <f>Proc[[#This Row],[Requested]]=Proc[[#This Row],[CurrentParent]]</f>
        <v>1</v>
      </c>
      <c r="K7704" s="189" t="str">
        <f>IF(Proc[[#This Row],[Author]]="Marcela Urrego",VLOOKUP(LEFT(Proc[[#This Row],[Requested]],1),Table3[#All],2,0),VLOOKUP(Proc[[#This Row],[Author]],Table4[],2,0))</f>
        <v>HC</v>
      </c>
      <c r="L7704" s="189" t="s">
        <v>9921</v>
      </c>
      <c r="M7704" s="178">
        <v>46077</v>
      </c>
      <c r="N7704" s="178"/>
      <c r="O7704" s="178"/>
      <c r="P7704" s="178" t="str">
        <f ca="1">IF(Proc[[#This Row],[DaysAgeing]]&gt;5,"yep","on track")</f>
        <v>yep</v>
      </c>
      <c r="Q7704" s="3">
        <f ca="1">IF(Proc[[#This Row],[DateClosed]]="",ABS(NETWORKDAYS(Proc[[#This Row],[DateOpened]],TODAY()))-1,ABS(NETWORKDAYS(Proc[[#This Row],[DateOpened]],Proc[[#This Row],[DateClosed]]))-1)</f>
        <v>7</v>
      </c>
      <c r="R7704" s="178" t="s">
        <v>1013</v>
      </c>
      <c r="S7704" s="189"/>
    </row>
    <row r="7705" spans="1:19" hidden="1">
      <c r="A7705" s="191" t="s">
        <v>10190</v>
      </c>
      <c r="B7705" s="189" t="str">
        <f>IFERROR(VLOOKUP(Proc[[#This Row],[App]],Table2[],3,0),"open")</f>
        <v>ok</v>
      </c>
      <c r="C7705" s="191" t="s">
        <v>369</v>
      </c>
      <c r="D7705" t="s">
        <v>10233</v>
      </c>
      <c r="E7705" t="s">
        <v>4068</v>
      </c>
      <c r="F7705" s="189" t="s">
        <v>4068</v>
      </c>
      <c r="G7705" s="191" t="s">
        <v>400</v>
      </c>
      <c r="H7705" s="189" t="str">
        <f>IF(Proc[[#This Row],[type]]="LFF (MDG-F)",MID(Proc[[#This Row],[Obj]],13,10),"")</f>
        <v/>
      </c>
      <c r="J7705" s="189" t="b">
        <f>Proc[[#This Row],[Requested]]=Proc[[#This Row],[CurrentParent]]</f>
        <v>1</v>
      </c>
      <c r="K7705" s="189" t="str">
        <f>IF(Proc[[#This Row],[Author]]="Marcela Urrego",VLOOKUP(LEFT(Proc[[#This Row],[Requested]],1),Table3[#All],2,0),VLOOKUP(Proc[[#This Row],[Author]],Table4[],2,0))</f>
        <v>HC</v>
      </c>
      <c r="L7705" s="189" t="s">
        <v>9921</v>
      </c>
      <c r="M7705" s="178">
        <v>46077</v>
      </c>
      <c r="N7705" s="178"/>
      <c r="O7705" s="178"/>
      <c r="P7705" s="178" t="str">
        <f ca="1">IF(Proc[[#This Row],[DaysAgeing]]&gt;5,"yep","on track")</f>
        <v>yep</v>
      </c>
      <c r="Q7705" s="3">
        <f ca="1">IF(Proc[[#This Row],[DateClosed]]="",ABS(NETWORKDAYS(Proc[[#This Row],[DateOpened]],TODAY()))-1,ABS(NETWORKDAYS(Proc[[#This Row],[DateOpened]],Proc[[#This Row],[DateClosed]]))-1)</f>
        <v>7</v>
      </c>
      <c r="R7705" s="178" t="s">
        <v>1013</v>
      </c>
      <c r="S7705" s="189"/>
    </row>
    <row r="7706" spans="1:19" hidden="1">
      <c r="A7706" s="191" t="s">
        <v>10190</v>
      </c>
      <c r="B7706" s="189" t="str">
        <f>IFERROR(VLOOKUP(Proc[[#This Row],[App]],Table2[],3,0),"open")</f>
        <v>ok</v>
      </c>
      <c r="C7706" s="191" t="s">
        <v>369</v>
      </c>
      <c r="D7706" t="s">
        <v>10234</v>
      </c>
      <c r="E7706" t="s">
        <v>4068</v>
      </c>
      <c r="F7706" s="189" t="s">
        <v>4068</v>
      </c>
      <c r="G7706" s="191" t="s">
        <v>400</v>
      </c>
      <c r="H7706" s="189" t="str">
        <f>IF(Proc[[#This Row],[type]]="LFF (MDG-F)",MID(Proc[[#This Row],[Obj]],13,10),"")</f>
        <v/>
      </c>
      <c r="J7706" s="189" t="b">
        <f>Proc[[#This Row],[Requested]]=Proc[[#This Row],[CurrentParent]]</f>
        <v>1</v>
      </c>
      <c r="K7706" s="189" t="str">
        <f>IF(Proc[[#This Row],[Author]]="Marcela Urrego",VLOOKUP(LEFT(Proc[[#This Row],[Requested]],1),Table3[#All],2,0),VLOOKUP(Proc[[#This Row],[Author]],Table4[],2,0))</f>
        <v>HC</v>
      </c>
      <c r="L7706" s="189" t="s">
        <v>9921</v>
      </c>
      <c r="M7706" s="178">
        <v>46077</v>
      </c>
      <c r="N7706" s="178"/>
      <c r="O7706" s="178"/>
      <c r="P7706" s="178" t="str">
        <f ca="1">IF(Proc[[#This Row],[DaysAgeing]]&gt;5,"yep","on track")</f>
        <v>yep</v>
      </c>
      <c r="Q7706" s="3">
        <f ca="1">IF(Proc[[#This Row],[DateClosed]]="",ABS(NETWORKDAYS(Proc[[#This Row],[DateOpened]],TODAY()))-1,ABS(NETWORKDAYS(Proc[[#This Row],[DateOpened]],Proc[[#This Row],[DateClosed]]))-1)</f>
        <v>7</v>
      </c>
      <c r="R7706" s="178" t="s">
        <v>1013</v>
      </c>
      <c r="S7706" s="189"/>
    </row>
    <row r="7707" spans="1:19" hidden="1">
      <c r="A7707" s="191" t="s">
        <v>10190</v>
      </c>
      <c r="B7707" s="189" t="str">
        <f>IFERROR(VLOOKUP(Proc[[#This Row],[App]],Table2[],3,0),"open")</f>
        <v>ok</v>
      </c>
      <c r="C7707" s="191" t="s">
        <v>369</v>
      </c>
      <c r="D7707" t="s">
        <v>10235</v>
      </c>
      <c r="E7707" t="s">
        <v>4068</v>
      </c>
      <c r="F7707" s="189" t="s">
        <v>4068</v>
      </c>
      <c r="G7707" s="191" t="s">
        <v>400</v>
      </c>
      <c r="H7707" s="189" t="str">
        <f>IF(Proc[[#This Row],[type]]="LFF (MDG-F)",MID(Proc[[#This Row],[Obj]],13,10),"")</f>
        <v/>
      </c>
      <c r="J7707" s="189" t="b">
        <f>Proc[[#This Row],[Requested]]=Proc[[#This Row],[CurrentParent]]</f>
        <v>1</v>
      </c>
      <c r="K7707" s="189" t="str">
        <f>IF(Proc[[#This Row],[Author]]="Marcela Urrego",VLOOKUP(LEFT(Proc[[#This Row],[Requested]],1),Table3[#All],2,0),VLOOKUP(Proc[[#This Row],[Author]],Table4[],2,0))</f>
        <v>HC</v>
      </c>
      <c r="L7707" s="189" t="s">
        <v>9921</v>
      </c>
      <c r="M7707" s="178">
        <v>46077</v>
      </c>
      <c r="N7707" s="178"/>
      <c r="O7707" s="178"/>
      <c r="P7707" s="178" t="str">
        <f ca="1">IF(Proc[[#This Row],[DaysAgeing]]&gt;5,"yep","on track")</f>
        <v>yep</v>
      </c>
      <c r="Q7707" s="3">
        <f ca="1">IF(Proc[[#This Row],[DateClosed]]="",ABS(NETWORKDAYS(Proc[[#This Row],[DateOpened]],TODAY()))-1,ABS(NETWORKDAYS(Proc[[#This Row],[DateOpened]],Proc[[#This Row],[DateClosed]]))-1)</f>
        <v>7</v>
      </c>
      <c r="R7707" s="178" t="s">
        <v>1013</v>
      </c>
      <c r="S7707" s="189"/>
    </row>
    <row r="7708" spans="1:19" hidden="1">
      <c r="A7708" s="191" t="s">
        <v>10190</v>
      </c>
      <c r="B7708" s="189" t="str">
        <f>IFERROR(VLOOKUP(Proc[[#This Row],[App]],Table2[],3,0),"open")</f>
        <v>ok</v>
      </c>
      <c r="C7708" s="191" t="s">
        <v>369</v>
      </c>
      <c r="D7708" t="s">
        <v>10236</v>
      </c>
      <c r="E7708" t="s">
        <v>4068</v>
      </c>
      <c r="F7708" s="189" t="s">
        <v>4068</v>
      </c>
      <c r="G7708" s="191" t="s">
        <v>400</v>
      </c>
      <c r="H7708" s="189" t="str">
        <f>IF(Proc[[#This Row],[type]]="LFF (MDG-F)",MID(Proc[[#This Row],[Obj]],13,10),"")</f>
        <v/>
      </c>
      <c r="J7708" s="189" t="b">
        <f>Proc[[#This Row],[Requested]]=Proc[[#This Row],[CurrentParent]]</f>
        <v>1</v>
      </c>
      <c r="K7708" s="189" t="str">
        <f>IF(Proc[[#This Row],[Author]]="Marcela Urrego",VLOOKUP(LEFT(Proc[[#This Row],[Requested]],1),Table3[#All],2,0),VLOOKUP(Proc[[#This Row],[Author]],Table4[],2,0))</f>
        <v>HC</v>
      </c>
      <c r="L7708" s="189" t="s">
        <v>9921</v>
      </c>
      <c r="M7708" s="178">
        <v>46077</v>
      </c>
      <c r="N7708" s="178"/>
      <c r="O7708" s="178"/>
      <c r="P7708" s="178" t="str">
        <f ca="1">IF(Proc[[#This Row],[DaysAgeing]]&gt;5,"yep","on track")</f>
        <v>yep</v>
      </c>
      <c r="Q7708" s="3">
        <f ca="1">IF(Proc[[#This Row],[DateClosed]]="",ABS(NETWORKDAYS(Proc[[#This Row],[DateOpened]],TODAY()))-1,ABS(NETWORKDAYS(Proc[[#This Row],[DateOpened]],Proc[[#This Row],[DateClosed]]))-1)</f>
        <v>7</v>
      </c>
      <c r="R7708" s="178" t="s">
        <v>1013</v>
      </c>
      <c r="S7708" s="189"/>
    </row>
    <row r="7709" spans="1:19" hidden="1">
      <c r="A7709" s="191" t="s">
        <v>10190</v>
      </c>
      <c r="B7709" s="189" t="str">
        <f>IFERROR(VLOOKUP(Proc[[#This Row],[App]],Table2[],3,0),"open")</f>
        <v>ok</v>
      </c>
      <c r="C7709" s="191" t="s">
        <v>369</v>
      </c>
      <c r="D7709" t="s">
        <v>10237</v>
      </c>
      <c r="E7709" t="s">
        <v>4068</v>
      </c>
      <c r="F7709" s="189" t="s">
        <v>4068</v>
      </c>
      <c r="G7709" s="191" t="s">
        <v>400</v>
      </c>
      <c r="H7709" s="189" t="str">
        <f>IF(Proc[[#This Row],[type]]="LFF (MDG-F)",MID(Proc[[#This Row],[Obj]],13,10),"")</f>
        <v/>
      </c>
      <c r="J7709" s="189" t="b">
        <f>Proc[[#This Row],[Requested]]=Proc[[#This Row],[CurrentParent]]</f>
        <v>1</v>
      </c>
      <c r="K7709" s="189" t="str">
        <f>IF(Proc[[#This Row],[Author]]="Marcela Urrego",VLOOKUP(LEFT(Proc[[#This Row],[Requested]],1),Table3[#All],2,0),VLOOKUP(Proc[[#This Row],[Author]],Table4[],2,0))</f>
        <v>HC</v>
      </c>
      <c r="L7709" s="189" t="s">
        <v>9921</v>
      </c>
      <c r="M7709" s="178">
        <v>46077</v>
      </c>
      <c r="N7709" s="178"/>
      <c r="O7709" s="178"/>
      <c r="P7709" s="178" t="str">
        <f ca="1">IF(Proc[[#This Row],[DaysAgeing]]&gt;5,"yep","on track")</f>
        <v>yep</v>
      </c>
      <c r="Q7709" s="3">
        <f ca="1">IF(Proc[[#This Row],[DateClosed]]="",ABS(NETWORKDAYS(Proc[[#This Row],[DateOpened]],TODAY()))-1,ABS(NETWORKDAYS(Proc[[#This Row],[DateOpened]],Proc[[#This Row],[DateClosed]]))-1)</f>
        <v>7</v>
      </c>
      <c r="R7709" s="178" t="s">
        <v>1013</v>
      </c>
      <c r="S7709" s="189"/>
    </row>
    <row r="7710" spans="1:19" hidden="1">
      <c r="A7710" s="191" t="s">
        <v>10190</v>
      </c>
      <c r="B7710" s="189" t="str">
        <f>IFERROR(VLOOKUP(Proc[[#This Row],[App]],Table2[],3,0),"open")</f>
        <v>ok</v>
      </c>
      <c r="C7710" s="191" t="s">
        <v>369</v>
      </c>
      <c r="D7710" t="s">
        <v>10238</v>
      </c>
      <c r="E7710" t="s">
        <v>4068</v>
      </c>
      <c r="F7710" s="189" t="s">
        <v>4068</v>
      </c>
      <c r="G7710" s="191" t="s">
        <v>400</v>
      </c>
      <c r="H7710" s="189" t="str">
        <f>IF(Proc[[#This Row],[type]]="LFF (MDG-F)",MID(Proc[[#This Row],[Obj]],13,10),"")</f>
        <v/>
      </c>
      <c r="J7710" s="189" t="b">
        <f>Proc[[#This Row],[Requested]]=Proc[[#This Row],[CurrentParent]]</f>
        <v>1</v>
      </c>
      <c r="K7710" s="189" t="str">
        <f>IF(Proc[[#This Row],[Author]]="Marcela Urrego",VLOOKUP(LEFT(Proc[[#This Row],[Requested]],1),Table3[#All],2,0),VLOOKUP(Proc[[#This Row],[Author]],Table4[],2,0))</f>
        <v>HC</v>
      </c>
      <c r="L7710" s="189" t="s">
        <v>9921</v>
      </c>
      <c r="M7710" s="178">
        <v>46077</v>
      </c>
      <c r="N7710" s="178"/>
      <c r="O7710" s="178"/>
      <c r="P7710" s="178" t="str">
        <f ca="1">IF(Proc[[#This Row],[DaysAgeing]]&gt;5,"yep","on track")</f>
        <v>yep</v>
      </c>
      <c r="Q7710" s="3">
        <f ca="1">IF(Proc[[#This Row],[DateClosed]]="",ABS(NETWORKDAYS(Proc[[#This Row],[DateOpened]],TODAY()))-1,ABS(NETWORKDAYS(Proc[[#This Row],[DateOpened]],Proc[[#This Row],[DateClosed]]))-1)</f>
        <v>7</v>
      </c>
      <c r="R7710" s="178" t="s">
        <v>1013</v>
      </c>
      <c r="S7710" s="189"/>
    </row>
    <row r="7711" spans="1:19" hidden="1">
      <c r="A7711" s="191" t="s">
        <v>10190</v>
      </c>
      <c r="B7711" s="189" t="str">
        <f>IFERROR(VLOOKUP(Proc[[#This Row],[App]],Table2[],3,0),"open")</f>
        <v>ok</v>
      </c>
      <c r="C7711" s="191" t="s">
        <v>369</v>
      </c>
      <c r="D7711" t="s">
        <v>10239</v>
      </c>
      <c r="E7711" t="s">
        <v>4068</v>
      </c>
      <c r="F7711" s="189" t="s">
        <v>4068</v>
      </c>
      <c r="G7711" s="191" t="s">
        <v>400</v>
      </c>
      <c r="H7711" s="189" t="str">
        <f>IF(Proc[[#This Row],[type]]="LFF (MDG-F)",MID(Proc[[#This Row],[Obj]],13,10),"")</f>
        <v/>
      </c>
      <c r="J7711" s="189" t="b">
        <f>Proc[[#This Row],[Requested]]=Proc[[#This Row],[CurrentParent]]</f>
        <v>1</v>
      </c>
      <c r="K7711" s="189" t="str">
        <f>IF(Proc[[#This Row],[Author]]="Marcela Urrego",VLOOKUP(LEFT(Proc[[#This Row],[Requested]],1),Table3[#All],2,0),VLOOKUP(Proc[[#This Row],[Author]],Table4[],2,0))</f>
        <v>HC</v>
      </c>
      <c r="L7711" s="189" t="s">
        <v>9921</v>
      </c>
      <c r="M7711" s="178">
        <v>46077</v>
      </c>
      <c r="N7711" s="178"/>
      <c r="O7711" s="178"/>
      <c r="P7711" s="178" t="str">
        <f ca="1">IF(Proc[[#This Row],[DaysAgeing]]&gt;5,"yep","on track")</f>
        <v>yep</v>
      </c>
      <c r="Q7711" s="3">
        <f ca="1">IF(Proc[[#This Row],[DateClosed]]="",ABS(NETWORKDAYS(Proc[[#This Row],[DateOpened]],TODAY()))-1,ABS(NETWORKDAYS(Proc[[#This Row],[DateOpened]],Proc[[#This Row],[DateClosed]]))-1)</f>
        <v>7</v>
      </c>
      <c r="R7711" s="178" t="s">
        <v>1013</v>
      </c>
      <c r="S7711" s="189"/>
    </row>
    <row r="7712" spans="1:19" hidden="1">
      <c r="A7712" s="191" t="s">
        <v>10190</v>
      </c>
      <c r="B7712" s="189" t="str">
        <f>IFERROR(VLOOKUP(Proc[[#This Row],[App]],Table2[],3,0),"open")</f>
        <v>ok</v>
      </c>
      <c r="C7712" s="191" t="s">
        <v>369</v>
      </c>
      <c r="D7712" t="s">
        <v>10240</v>
      </c>
      <c r="E7712" t="s">
        <v>4068</v>
      </c>
      <c r="F7712" s="189" t="s">
        <v>4068</v>
      </c>
      <c r="G7712" s="191" t="s">
        <v>400</v>
      </c>
      <c r="H7712" s="189" t="str">
        <f>IF(Proc[[#This Row],[type]]="LFF (MDG-F)",MID(Proc[[#This Row],[Obj]],13,10),"")</f>
        <v/>
      </c>
      <c r="J7712" s="189" t="b">
        <f>Proc[[#This Row],[Requested]]=Proc[[#This Row],[CurrentParent]]</f>
        <v>1</v>
      </c>
      <c r="K7712" s="189" t="str">
        <f>IF(Proc[[#This Row],[Author]]="Marcela Urrego",VLOOKUP(LEFT(Proc[[#This Row],[Requested]],1),Table3[#All],2,0),VLOOKUP(Proc[[#This Row],[Author]],Table4[],2,0))</f>
        <v>HC</v>
      </c>
      <c r="L7712" s="189" t="s">
        <v>9921</v>
      </c>
      <c r="M7712" s="178">
        <v>46077</v>
      </c>
      <c r="N7712" s="178"/>
      <c r="O7712" s="178"/>
      <c r="P7712" s="178" t="str">
        <f ca="1">IF(Proc[[#This Row],[DaysAgeing]]&gt;5,"yep","on track")</f>
        <v>yep</v>
      </c>
      <c r="Q7712" s="3">
        <f ca="1">IF(Proc[[#This Row],[DateClosed]]="",ABS(NETWORKDAYS(Proc[[#This Row],[DateOpened]],TODAY()))-1,ABS(NETWORKDAYS(Proc[[#This Row],[DateOpened]],Proc[[#This Row],[DateClosed]]))-1)</f>
        <v>7</v>
      </c>
      <c r="R7712" s="178" t="s">
        <v>1013</v>
      </c>
      <c r="S7712" s="189"/>
    </row>
    <row r="7713" spans="1:19" hidden="1">
      <c r="A7713" s="191" t="s">
        <v>10190</v>
      </c>
      <c r="B7713" s="189" t="str">
        <f>IFERROR(VLOOKUP(Proc[[#This Row],[App]],Table2[],3,0),"open")</f>
        <v>ok</v>
      </c>
      <c r="C7713" s="191" t="s">
        <v>369</v>
      </c>
      <c r="D7713" t="s">
        <v>10241</v>
      </c>
      <c r="E7713" t="s">
        <v>4068</v>
      </c>
      <c r="F7713" s="189" t="s">
        <v>4068</v>
      </c>
      <c r="G7713" s="191" t="s">
        <v>400</v>
      </c>
      <c r="H7713" s="189" t="str">
        <f>IF(Proc[[#This Row],[type]]="LFF (MDG-F)",MID(Proc[[#This Row],[Obj]],13,10),"")</f>
        <v/>
      </c>
      <c r="J7713" s="189" t="b">
        <f>Proc[[#This Row],[Requested]]=Proc[[#This Row],[CurrentParent]]</f>
        <v>1</v>
      </c>
      <c r="K7713" s="189" t="str">
        <f>IF(Proc[[#This Row],[Author]]="Marcela Urrego",VLOOKUP(LEFT(Proc[[#This Row],[Requested]],1),Table3[#All],2,0),VLOOKUP(Proc[[#This Row],[Author]],Table4[],2,0))</f>
        <v>HC</v>
      </c>
      <c r="L7713" s="189" t="s">
        <v>9921</v>
      </c>
      <c r="M7713" s="178">
        <v>46077</v>
      </c>
      <c r="N7713" s="178"/>
      <c r="O7713" s="178"/>
      <c r="P7713" s="178" t="str">
        <f ca="1">IF(Proc[[#This Row],[DaysAgeing]]&gt;5,"yep","on track")</f>
        <v>yep</v>
      </c>
      <c r="Q7713" s="3">
        <f ca="1">IF(Proc[[#This Row],[DateClosed]]="",ABS(NETWORKDAYS(Proc[[#This Row],[DateOpened]],TODAY()))-1,ABS(NETWORKDAYS(Proc[[#This Row],[DateOpened]],Proc[[#This Row],[DateClosed]]))-1)</f>
        <v>7</v>
      </c>
      <c r="R7713" s="178" t="s">
        <v>1013</v>
      </c>
      <c r="S7713" s="189"/>
    </row>
    <row r="7714" spans="1:19" hidden="1">
      <c r="A7714" s="191" t="s">
        <v>10190</v>
      </c>
      <c r="B7714" s="189" t="str">
        <f>IFERROR(VLOOKUP(Proc[[#This Row],[App]],Table2[],3,0),"open")</f>
        <v>ok</v>
      </c>
      <c r="C7714" s="191" t="s">
        <v>369</v>
      </c>
      <c r="D7714" t="s">
        <v>10242</v>
      </c>
      <c r="E7714" t="s">
        <v>4068</v>
      </c>
      <c r="F7714" s="189" t="s">
        <v>4068</v>
      </c>
      <c r="G7714" s="191" t="s">
        <v>400</v>
      </c>
      <c r="H7714" s="189" t="str">
        <f>IF(Proc[[#This Row],[type]]="LFF (MDG-F)",MID(Proc[[#This Row],[Obj]],13,10),"")</f>
        <v/>
      </c>
      <c r="J7714" s="189" t="b">
        <f>Proc[[#This Row],[Requested]]=Proc[[#This Row],[CurrentParent]]</f>
        <v>1</v>
      </c>
      <c r="K7714" s="189" t="str">
        <f>IF(Proc[[#This Row],[Author]]="Marcela Urrego",VLOOKUP(LEFT(Proc[[#This Row],[Requested]],1),Table3[#All],2,0),VLOOKUP(Proc[[#This Row],[Author]],Table4[],2,0))</f>
        <v>HC</v>
      </c>
      <c r="L7714" s="189" t="s">
        <v>9921</v>
      </c>
      <c r="M7714" s="178">
        <v>46077</v>
      </c>
      <c r="N7714" s="178"/>
      <c r="O7714" s="178"/>
      <c r="P7714" s="178" t="str">
        <f ca="1">IF(Proc[[#This Row],[DaysAgeing]]&gt;5,"yep","on track")</f>
        <v>yep</v>
      </c>
      <c r="Q7714" s="3">
        <f ca="1">IF(Proc[[#This Row],[DateClosed]]="",ABS(NETWORKDAYS(Proc[[#This Row],[DateOpened]],TODAY()))-1,ABS(NETWORKDAYS(Proc[[#This Row],[DateOpened]],Proc[[#This Row],[DateClosed]]))-1)</f>
        <v>7</v>
      </c>
      <c r="R7714" s="178" t="s">
        <v>1013</v>
      </c>
      <c r="S7714" s="189"/>
    </row>
    <row r="7715" spans="1:19" hidden="1">
      <c r="A7715" s="191" t="s">
        <v>10190</v>
      </c>
      <c r="B7715" s="189" t="str">
        <f>IFERROR(VLOOKUP(Proc[[#This Row],[App]],Table2[],3,0),"open")</f>
        <v>ok</v>
      </c>
      <c r="C7715" s="191" t="s">
        <v>369</v>
      </c>
      <c r="D7715" t="s">
        <v>10243</v>
      </c>
      <c r="E7715" t="s">
        <v>4068</v>
      </c>
      <c r="F7715" s="189" t="s">
        <v>4068</v>
      </c>
      <c r="G7715" s="191" t="s">
        <v>400</v>
      </c>
      <c r="H7715" s="189" t="str">
        <f>IF(Proc[[#This Row],[type]]="LFF (MDG-F)",MID(Proc[[#This Row],[Obj]],13,10),"")</f>
        <v/>
      </c>
      <c r="J7715" s="189" t="b">
        <f>Proc[[#This Row],[Requested]]=Proc[[#This Row],[CurrentParent]]</f>
        <v>1</v>
      </c>
      <c r="K7715" s="189" t="str">
        <f>IF(Proc[[#This Row],[Author]]="Marcela Urrego",VLOOKUP(LEFT(Proc[[#This Row],[Requested]],1),Table3[#All],2,0),VLOOKUP(Proc[[#This Row],[Author]],Table4[],2,0))</f>
        <v>HC</v>
      </c>
      <c r="L7715" s="189" t="s">
        <v>9921</v>
      </c>
      <c r="M7715" s="178">
        <v>46077</v>
      </c>
      <c r="N7715" s="178"/>
      <c r="O7715" s="178"/>
      <c r="P7715" s="178" t="str">
        <f ca="1">IF(Proc[[#This Row],[DaysAgeing]]&gt;5,"yep","on track")</f>
        <v>yep</v>
      </c>
      <c r="Q7715" s="3">
        <f ca="1">IF(Proc[[#This Row],[DateClosed]]="",ABS(NETWORKDAYS(Proc[[#This Row],[DateOpened]],TODAY()))-1,ABS(NETWORKDAYS(Proc[[#This Row],[DateOpened]],Proc[[#This Row],[DateClosed]]))-1)</f>
        <v>7</v>
      </c>
      <c r="R7715" s="178" t="s">
        <v>1013</v>
      </c>
      <c r="S7715" s="189"/>
    </row>
    <row r="7716" spans="1:19" hidden="1">
      <c r="A7716" s="191" t="s">
        <v>10190</v>
      </c>
      <c r="B7716" s="189" t="str">
        <f>IFERROR(VLOOKUP(Proc[[#This Row],[App]],Table2[],3,0),"open")</f>
        <v>ok</v>
      </c>
      <c r="C7716" s="191" t="s">
        <v>369</v>
      </c>
      <c r="D7716" t="s">
        <v>10244</v>
      </c>
      <c r="E7716" t="s">
        <v>4068</v>
      </c>
      <c r="F7716" s="189" t="s">
        <v>4068</v>
      </c>
      <c r="G7716" s="191" t="s">
        <v>400</v>
      </c>
      <c r="H7716" s="189" t="str">
        <f>IF(Proc[[#This Row],[type]]="LFF (MDG-F)",MID(Proc[[#This Row],[Obj]],13,10),"")</f>
        <v/>
      </c>
      <c r="J7716" s="189" t="b">
        <f>Proc[[#This Row],[Requested]]=Proc[[#This Row],[CurrentParent]]</f>
        <v>1</v>
      </c>
      <c r="K7716" s="189" t="str">
        <f>IF(Proc[[#This Row],[Author]]="Marcela Urrego",VLOOKUP(LEFT(Proc[[#This Row],[Requested]],1),Table3[#All],2,0),VLOOKUP(Proc[[#This Row],[Author]],Table4[],2,0))</f>
        <v>HC</v>
      </c>
      <c r="L7716" s="189" t="s">
        <v>9921</v>
      </c>
      <c r="M7716" s="178">
        <v>46077</v>
      </c>
      <c r="N7716" s="178"/>
      <c r="O7716" s="178"/>
      <c r="P7716" s="178" t="str">
        <f ca="1">IF(Proc[[#This Row],[DaysAgeing]]&gt;5,"yep","on track")</f>
        <v>yep</v>
      </c>
      <c r="Q7716" s="3">
        <f ca="1">IF(Proc[[#This Row],[DateClosed]]="",ABS(NETWORKDAYS(Proc[[#This Row],[DateOpened]],TODAY()))-1,ABS(NETWORKDAYS(Proc[[#This Row],[DateOpened]],Proc[[#This Row],[DateClosed]]))-1)</f>
        <v>7</v>
      </c>
      <c r="R7716" s="178" t="s">
        <v>1013</v>
      </c>
      <c r="S7716" s="189"/>
    </row>
    <row r="7717" spans="1:19" hidden="1">
      <c r="A7717" s="191" t="s">
        <v>10190</v>
      </c>
      <c r="B7717" s="189" t="str">
        <f>IFERROR(VLOOKUP(Proc[[#This Row],[App]],Table2[],3,0),"open")</f>
        <v>ok</v>
      </c>
      <c r="C7717" s="191" t="s">
        <v>369</v>
      </c>
      <c r="D7717" t="s">
        <v>10245</v>
      </c>
      <c r="E7717" t="s">
        <v>4068</v>
      </c>
      <c r="F7717" s="189" t="s">
        <v>4068</v>
      </c>
      <c r="G7717" s="191" t="s">
        <v>400</v>
      </c>
      <c r="H7717" s="189" t="str">
        <f>IF(Proc[[#This Row],[type]]="LFF (MDG-F)",MID(Proc[[#This Row],[Obj]],13,10),"")</f>
        <v/>
      </c>
      <c r="J7717" s="189" t="b">
        <f>Proc[[#This Row],[Requested]]=Proc[[#This Row],[CurrentParent]]</f>
        <v>1</v>
      </c>
      <c r="K7717" s="189" t="str">
        <f>IF(Proc[[#This Row],[Author]]="Marcela Urrego",VLOOKUP(LEFT(Proc[[#This Row],[Requested]],1),Table3[#All],2,0),VLOOKUP(Proc[[#This Row],[Author]],Table4[],2,0))</f>
        <v>HC</v>
      </c>
      <c r="L7717" s="189" t="s">
        <v>9921</v>
      </c>
      <c r="M7717" s="178">
        <v>46077</v>
      </c>
      <c r="N7717" s="178"/>
      <c r="O7717" s="178"/>
      <c r="P7717" s="178" t="str">
        <f ca="1">IF(Proc[[#This Row],[DaysAgeing]]&gt;5,"yep","on track")</f>
        <v>yep</v>
      </c>
      <c r="Q7717" s="3">
        <f ca="1">IF(Proc[[#This Row],[DateClosed]]="",ABS(NETWORKDAYS(Proc[[#This Row],[DateOpened]],TODAY()))-1,ABS(NETWORKDAYS(Proc[[#This Row],[DateOpened]],Proc[[#This Row],[DateClosed]]))-1)</f>
        <v>7</v>
      </c>
      <c r="R7717" s="178" t="s">
        <v>1013</v>
      </c>
      <c r="S7717" s="189"/>
    </row>
    <row r="7718" spans="1:19" hidden="1">
      <c r="A7718" s="191" t="s">
        <v>10190</v>
      </c>
      <c r="B7718" s="189" t="str">
        <f>IFERROR(VLOOKUP(Proc[[#This Row],[App]],Table2[],3,0),"open")</f>
        <v>ok</v>
      </c>
      <c r="C7718" s="191" t="s">
        <v>369</v>
      </c>
      <c r="D7718" t="s">
        <v>10246</v>
      </c>
      <c r="E7718" t="s">
        <v>4068</v>
      </c>
      <c r="F7718" s="189" t="s">
        <v>4068</v>
      </c>
      <c r="G7718" s="191" t="s">
        <v>400</v>
      </c>
      <c r="H7718" s="189" t="str">
        <f>IF(Proc[[#This Row],[type]]="LFF (MDG-F)",MID(Proc[[#This Row],[Obj]],13,10),"")</f>
        <v/>
      </c>
      <c r="J7718" s="189" t="b">
        <f>Proc[[#This Row],[Requested]]=Proc[[#This Row],[CurrentParent]]</f>
        <v>1</v>
      </c>
      <c r="K7718" s="189" t="str">
        <f>IF(Proc[[#This Row],[Author]]="Marcela Urrego",VLOOKUP(LEFT(Proc[[#This Row],[Requested]],1),Table3[#All],2,0),VLOOKUP(Proc[[#This Row],[Author]],Table4[],2,0))</f>
        <v>HC</v>
      </c>
      <c r="L7718" s="189" t="s">
        <v>9921</v>
      </c>
      <c r="M7718" s="178">
        <v>46077</v>
      </c>
      <c r="N7718" s="178"/>
      <c r="O7718" s="178"/>
      <c r="P7718" s="178" t="str">
        <f ca="1">IF(Proc[[#This Row],[DaysAgeing]]&gt;5,"yep","on track")</f>
        <v>yep</v>
      </c>
      <c r="Q7718" s="3">
        <f ca="1">IF(Proc[[#This Row],[DateClosed]]="",ABS(NETWORKDAYS(Proc[[#This Row],[DateOpened]],TODAY()))-1,ABS(NETWORKDAYS(Proc[[#This Row],[DateOpened]],Proc[[#This Row],[DateClosed]]))-1)</f>
        <v>7</v>
      </c>
      <c r="R7718" s="178" t="s">
        <v>1013</v>
      </c>
      <c r="S7718" s="189"/>
    </row>
    <row r="7719" spans="1:19" hidden="1">
      <c r="A7719" s="191" t="s">
        <v>10190</v>
      </c>
      <c r="B7719" s="189" t="str">
        <f>IFERROR(VLOOKUP(Proc[[#This Row],[App]],Table2[],3,0),"open")</f>
        <v>ok</v>
      </c>
      <c r="C7719" s="191" t="s">
        <v>369</v>
      </c>
      <c r="D7719" t="s">
        <v>10247</v>
      </c>
      <c r="E7719" t="s">
        <v>4068</v>
      </c>
      <c r="F7719" s="189" t="s">
        <v>4068</v>
      </c>
      <c r="G7719" s="191" t="s">
        <v>400</v>
      </c>
      <c r="H7719" s="189" t="str">
        <f>IF(Proc[[#This Row],[type]]="LFF (MDG-F)",MID(Proc[[#This Row],[Obj]],13,10),"")</f>
        <v/>
      </c>
      <c r="J7719" s="189" t="b">
        <f>Proc[[#This Row],[Requested]]=Proc[[#This Row],[CurrentParent]]</f>
        <v>1</v>
      </c>
      <c r="K7719" s="189" t="str">
        <f>IF(Proc[[#This Row],[Author]]="Marcela Urrego",VLOOKUP(LEFT(Proc[[#This Row],[Requested]],1),Table3[#All],2,0),VLOOKUP(Proc[[#This Row],[Author]],Table4[],2,0))</f>
        <v>HC</v>
      </c>
      <c r="L7719" s="189" t="s">
        <v>9921</v>
      </c>
      <c r="M7719" s="178">
        <v>46077</v>
      </c>
      <c r="N7719" s="178"/>
      <c r="O7719" s="178"/>
      <c r="P7719" s="178" t="str">
        <f ca="1">IF(Proc[[#This Row],[DaysAgeing]]&gt;5,"yep","on track")</f>
        <v>yep</v>
      </c>
      <c r="Q7719" s="3">
        <f ca="1">IF(Proc[[#This Row],[DateClosed]]="",ABS(NETWORKDAYS(Proc[[#This Row],[DateOpened]],TODAY()))-1,ABS(NETWORKDAYS(Proc[[#This Row],[DateOpened]],Proc[[#This Row],[DateClosed]]))-1)</f>
        <v>7</v>
      </c>
      <c r="R7719" s="178" t="s">
        <v>1013</v>
      </c>
      <c r="S7719" s="189"/>
    </row>
    <row r="7720" spans="1:19" hidden="1">
      <c r="A7720" s="191" t="s">
        <v>10190</v>
      </c>
      <c r="B7720" s="189" t="str">
        <f>IFERROR(VLOOKUP(Proc[[#This Row],[App]],Table2[],3,0),"open")</f>
        <v>ok</v>
      </c>
      <c r="C7720" s="191" t="s">
        <v>369</v>
      </c>
      <c r="D7720" t="s">
        <v>10248</v>
      </c>
      <c r="E7720" t="s">
        <v>4068</v>
      </c>
      <c r="F7720" s="189" t="s">
        <v>4068</v>
      </c>
      <c r="G7720" s="191" t="s">
        <v>400</v>
      </c>
      <c r="H7720" s="189" t="str">
        <f>IF(Proc[[#This Row],[type]]="LFF (MDG-F)",MID(Proc[[#This Row],[Obj]],13,10),"")</f>
        <v/>
      </c>
      <c r="J7720" s="189" t="b">
        <f>Proc[[#This Row],[Requested]]=Proc[[#This Row],[CurrentParent]]</f>
        <v>1</v>
      </c>
      <c r="K7720" s="189" t="str">
        <f>IF(Proc[[#This Row],[Author]]="Marcela Urrego",VLOOKUP(LEFT(Proc[[#This Row],[Requested]],1),Table3[#All],2,0),VLOOKUP(Proc[[#This Row],[Author]],Table4[],2,0))</f>
        <v>HC</v>
      </c>
      <c r="L7720" s="189" t="s">
        <v>9921</v>
      </c>
      <c r="M7720" s="178">
        <v>46077</v>
      </c>
      <c r="N7720" s="178"/>
      <c r="O7720" s="178"/>
      <c r="P7720" s="178" t="str">
        <f ca="1">IF(Proc[[#This Row],[DaysAgeing]]&gt;5,"yep","on track")</f>
        <v>yep</v>
      </c>
      <c r="Q7720" s="3">
        <f ca="1">IF(Proc[[#This Row],[DateClosed]]="",ABS(NETWORKDAYS(Proc[[#This Row],[DateOpened]],TODAY()))-1,ABS(NETWORKDAYS(Proc[[#This Row],[DateOpened]],Proc[[#This Row],[DateClosed]]))-1)</f>
        <v>7</v>
      </c>
      <c r="R7720" s="178" t="s">
        <v>1013</v>
      </c>
      <c r="S7720" s="189"/>
    </row>
    <row r="7721" spans="1:19" hidden="1">
      <c r="A7721" s="191" t="s">
        <v>10190</v>
      </c>
      <c r="B7721" s="189" t="str">
        <f>IFERROR(VLOOKUP(Proc[[#This Row],[App]],Table2[],3,0),"open")</f>
        <v>ok</v>
      </c>
      <c r="C7721" s="191" t="s">
        <v>369</v>
      </c>
      <c r="D7721" t="s">
        <v>10249</v>
      </c>
      <c r="E7721" t="s">
        <v>4068</v>
      </c>
      <c r="F7721" s="189" t="s">
        <v>4068</v>
      </c>
      <c r="G7721" s="191" t="s">
        <v>400</v>
      </c>
      <c r="H7721" s="189" t="str">
        <f>IF(Proc[[#This Row],[type]]="LFF (MDG-F)",MID(Proc[[#This Row],[Obj]],13,10),"")</f>
        <v/>
      </c>
      <c r="J7721" s="189" t="b">
        <f>Proc[[#This Row],[Requested]]=Proc[[#This Row],[CurrentParent]]</f>
        <v>1</v>
      </c>
      <c r="K7721" s="189" t="str">
        <f>IF(Proc[[#This Row],[Author]]="Marcela Urrego",VLOOKUP(LEFT(Proc[[#This Row],[Requested]],1),Table3[#All],2,0),VLOOKUP(Proc[[#This Row],[Author]],Table4[],2,0))</f>
        <v>HC</v>
      </c>
      <c r="L7721" s="189" t="s">
        <v>9921</v>
      </c>
      <c r="M7721" s="178">
        <v>46077</v>
      </c>
      <c r="N7721" s="178"/>
      <c r="O7721" s="178"/>
      <c r="P7721" s="178" t="str">
        <f ca="1">IF(Proc[[#This Row],[DaysAgeing]]&gt;5,"yep","on track")</f>
        <v>yep</v>
      </c>
      <c r="Q7721" s="3">
        <f ca="1">IF(Proc[[#This Row],[DateClosed]]="",ABS(NETWORKDAYS(Proc[[#This Row],[DateOpened]],TODAY()))-1,ABS(NETWORKDAYS(Proc[[#This Row],[DateOpened]],Proc[[#This Row],[DateClosed]]))-1)</f>
        <v>7</v>
      </c>
      <c r="R7721" s="178" t="s">
        <v>1013</v>
      </c>
      <c r="S7721" s="189"/>
    </row>
    <row r="7722" spans="1:19" hidden="1">
      <c r="A7722" s="191" t="s">
        <v>10190</v>
      </c>
      <c r="B7722" s="189" t="str">
        <f>IFERROR(VLOOKUP(Proc[[#This Row],[App]],Table2[],3,0),"open")</f>
        <v>ok</v>
      </c>
      <c r="C7722" s="191" t="s">
        <v>369</v>
      </c>
      <c r="D7722" t="s">
        <v>10250</v>
      </c>
      <c r="E7722" t="s">
        <v>3007</v>
      </c>
      <c r="F7722" s="189" t="s">
        <v>3007</v>
      </c>
      <c r="G7722" s="191" t="s">
        <v>400</v>
      </c>
      <c r="H7722" s="189" t="str">
        <f>IF(Proc[[#This Row],[type]]="LFF (MDG-F)",MID(Proc[[#This Row],[Obj]],13,10),"")</f>
        <v/>
      </c>
      <c r="J7722" s="189" t="b">
        <f>Proc[[#This Row],[Requested]]=Proc[[#This Row],[CurrentParent]]</f>
        <v>1</v>
      </c>
      <c r="K7722" s="189" t="str">
        <f>IF(Proc[[#This Row],[Author]]="Marcela Urrego",VLOOKUP(LEFT(Proc[[#This Row],[Requested]],1),Table3[#All],2,0),VLOOKUP(Proc[[#This Row],[Author]],Table4[],2,0))</f>
        <v>HC</v>
      </c>
      <c r="L7722" s="189" t="s">
        <v>9921</v>
      </c>
      <c r="M7722" s="178">
        <v>46077</v>
      </c>
      <c r="N7722" s="178"/>
      <c r="O7722" s="178"/>
      <c r="P7722" s="178" t="str">
        <f ca="1">IF(Proc[[#This Row],[DaysAgeing]]&gt;5,"yep","on track")</f>
        <v>yep</v>
      </c>
      <c r="Q7722" s="3">
        <f ca="1">IF(Proc[[#This Row],[DateClosed]]="",ABS(NETWORKDAYS(Proc[[#This Row],[DateOpened]],TODAY()))-1,ABS(NETWORKDAYS(Proc[[#This Row],[DateOpened]],Proc[[#This Row],[DateClosed]]))-1)</f>
        <v>7</v>
      </c>
      <c r="R7722" s="178" t="s">
        <v>1013</v>
      </c>
      <c r="S7722" s="189"/>
    </row>
    <row r="7723" spans="1:19" hidden="1">
      <c r="A7723" s="191" t="s">
        <v>10190</v>
      </c>
      <c r="B7723" s="189" t="str">
        <f>IFERROR(VLOOKUP(Proc[[#This Row],[App]],Table2[],3,0),"open")</f>
        <v>ok</v>
      </c>
      <c r="C7723" s="191" t="s">
        <v>369</v>
      </c>
      <c r="D7723" t="s">
        <v>10251</v>
      </c>
      <c r="E7723" t="s">
        <v>3008</v>
      </c>
      <c r="F7723" s="189" t="s">
        <v>3008</v>
      </c>
      <c r="G7723" s="191" t="s">
        <v>400</v>
      </c>
      <c r="H7723" s="189" t="str">
        <f>IF(Proc[[#This Row],[type]]="LFF (MDG-F)",MID(Proc[[#This Row],[Obj]],13,10),"")</f>
        <v/>
      </c>
      <c r="J7723" s="189" t="b">
        <f>Proc[[#This Row],[Requested]]=Proc[[#This Row],[CurrentParent]]</f>
        <v>1</v>
      </c>
      <c r="K7723" s="189" t="str">
        <f>IF(Proc[[#This Row],[Author]]="Marcela Urrego",VLOOKUP(LEFT(Proc[[#This Row],[Requested]],1),Table3[#All],2,0),VLOOKUP(Proc[[#This Row],[Author]],Table4[],2,0))</f>
        <v>HC</v>
      </c>
      <c r="L7723" s="189" t="s">
        <v>9921</v>
      </c>
      <c r="M7723" s="178">
        <v>46077</v>
      </c>
      <c r="N7723" s="178"/>
      <c r="O7723" s="178"/>
      <c r="P7723" s="178" t="str">
        <f ca="1">IF(Proc[[#This Row],[DaysAgeing]]&gt;5,"yep","on track")</f>
        <v>yep</v>
      </c>
      <c r="Q7723" s="3">
        <f ca="1">IF(Proc[[#This Row],[DateClosed]]="",ABS(NETWORKDAYS(Proc[[#This Row],[DateOpened]],TODAY()))-1,ABS(NETWORKDAYS(Proc[[#This Row],[DateOpened]],Proc[[#This Row],[DateClosed]]))-1)</f>
        <v>7</v>
      </c>
      <c r="R7723" s="178" t="s">
        <v>1013</v>
      </c>
      <c r="S7723" s="189"/>
    </row>
    <row r="7724" spans="1:19" hidden="1">
      <c r="A7724" s="191" t="s">
        <v>10190</v>
      </c>
      <c r="B7724" s="189" t="str">
        <f>IFERROR(VLOOKUP(Proc[[#This Row],[App]],Table2[],3,0),"open")</f>
        <v>ok</v>
      </c>
      <c r="C7724" s="191" t="s">
        <v>369</v>
      </c>
      <c r="D7724" t="s">
        <v>10252</v>
      </c>
      <c r="E7724" t="s">
        <v>3008</v>
      </c>
      <c r="F7724" s="189" t="s">
        <v>3008</v>
      </c>
      <c r="G7724" s="191" t="s">
        <v>400</v>
      </c>
      <c r="H7724" s="189" t="str">
        <f>IF(Proc[[#This Row],[type]]="LFF (MDG-F)",MID(Proc[[#This Row],[Obj]],13,10),"")</f>
        <v/>
      </c>
      <c r="J7724" s="189" t="b">
        <f>Proc[[#This Row],[Requested]]=Proc[[#This Row],[CurrentParent]]</f>
        <v>1</v>
      </c>
      <c r="K7724" s="189" t="str">
        <f>IF(Proc[[#This Row],[Author]]="Marcela Urrego",VLOOKUP(LEFT(Proc[[#This Row],[Requested]],1),Table3[#All],2,0),VLOOKUP(Proc[[#This Row],[Author]],Table4[],2,0))</f>
        <v>HC</v>
      </c>
      <c r="L7724" s="189" t="s">
        <v>9921</v>
      </c>
      <c r="M7724" s="178">
        <v>46077</v>
      </c>
      <c r="N7724" s="178"/>
      <c r="O7724" s="178"/>
      <c r="P7724" s="178" t="str">
        <f ca="1">IF(Proc[[#This Row],[DaysAgeing]]&gt;5,"yep","on track")</f>
        <v>yep</v>
      </c>
      <c r="Q7724" s="3">
        <f ca="1">IF(Proc[[#This Row],[DateClosed]]="",ABS(NETWORKDAYS(Proc[[#This Row],[DateOpened]],TODAY()))-1,ABS(NETWORKDAYS(Proc[[#This Row],[DateOpened]],Proc[[#This Row],[DateClosed]]))-1)</f>
        <v>7</v>
      </c>
      <c r="R7724" s="178" t="s">
        <v>1013</v>
      </c>
      <c r="S7724" s="189"/>
    </row>
    <row r="7725" spans="1:19" hidden="1">
      <c r="A7725" s="191" t="s">
        <v>10190</v>
      </c>
      <c r="B7725" s="189" t="str">
        <f>IFERROR(VLOOKUP(Proc[[#This Row],[App]],Table2[],3,0),"open")</f>
        <v>ok</v>
      </c>
      <c r="C7725" s="191" t="s">
        <v>369</v>
      </c>
      <c r="D7725" t="s">
        <v>10253</v>
      </c>
      <c r="E7725" t="s">
        <v>3006</v>
      </c>
      <c r="F7725" s="189" t="s">
        <v>3006</v>
      </c>
      <c r="G7725" s="191" t="s">
        <v>400</v>
      </c>
      <c r="H7725" s="189" t="str">
        <f>IF(Proc[[#This Row],[type]]="LFF (MDG-F)",MID(Proc[[#This Row],[Obj]],13,10),"")</f>
        <v/>
      </c>
      <c r="J7725" s="189" t="b">
        <f>Proc[[#This Row],[Requested]]=Proc[[#This Row],[CurrentParent]]</f>
        <v>1</v>
      </c>
      <c r="K7725" s="189" t="str">
        <f>IF(Proc[[#This Row],[Author]]="Marcela Urrego",VLOOKUP(LEFT(Proc[[#This Row],[Requested]],1),Table3[#All],2,0),VLOOKUP(Proc[[#This Row],[Author]],Table4[],2,0))</f>
        <v>HC</v>
      </c>
      <c r="L7725" s="189" t="s">
        <v>9921</v>
      </c>
      <c r="M7725" s="178">
        <v>46077</v>
      </c>
      <c r="N7725" s="178"/>
      <c r="O7725" s="178"/>
      <c r="P7725" s="178" t="str">
        <f ca="1">IF(Proc[[#This Row],[DaysAgeing]]&gt;5,"yep","on track")</f>
        <v>yep</v>
      </c>
      <c r="Q7725" s="3">
        <f ca="1">IF(Proc[[#This Row],[DateClosed]]="",ABS(NETWORKDAYS(Proc[[#This Row],[DateOpened]],TODAY()))-1,ABS(NETWORKDAYS(Proc[[#This Row],[DateOpened]],Proc[[#This Row],[DateClosed]]))-1)</f>
        <v>7</v>
      </c>
      <c r="R7725" s="178" t="s">
        <v>1013</v>
      </c>
      <c r="S7725" s="189"/>
    </row>
    <row r="7726" spans="1:19" hidden="1">
      <c r="A7726" s="191" t="s">
        <v>10190</v>
      </c>
      <c r="B7726" s="189" t="str">
        <f>IFERROR(VLOOKUP(Proc[[#This Row],[App]],Table2[],3,0),"open")</f>
        <v>ok</v>
      </c>
      <c r="C7726" s="191" t="s">
        <v>369</v>
      </c>
      <c r="D7726" t="s">
        <v>10254</v>
      </c>
      <c r="E7726" t="s">
        <v>3007</v>
      </c>
      <c r="F7726" s="189" t="s">
        <v>3007</v>
      </c>
      <c r="G7726" s="191" t="s">
        <v>400</v>
      </c>
      <c r="H7726" s="189" t="str">
        <f>IF(Proc[[#This Row],[type]]="LFF (MDG-F)",MID(Proc[[#This Row],[Obj]],13,10),"")</f>
        <v/>
      </c>
      <c r="J7726" s="189" t="b">
        <f>Proc[[#This Row],[Requested]]=Proc[[#This Row],[CurrentParent]]</f>
        <v>1</v>
      </c>
      <c r="K7726" s="189" t="str">
        <f>IF(Proc[[#This Row],[Author]]="Marcela Urrego",VLOOKUP(LEFT(Proc[[#This Row],[Requested]],1),Table3[#All],2,0),VLOOKUP(Proc[[#This Row],[Author]],Table4[],2,0))</f>
        <v>HC</v>
      </c>
      <c r="L7726" s="189" t="s">
        <v>9921</v>
      </c>
      <c r="M7726" s="178">
        <v>46077</v>
      </c>
      <c r="N7726" s="178"/>
      <c r="O7726" s="178"/>
      <c r="P7726" s="178" t="str">
        <f ca="1">IF(Proc[[#This Row],[DaysAgeing]]&gt;5,"yep","on track")</f>
        <v>yep</v>
      </c>
      <c r="Q7726" s="3">
        <f ca="1">IF(Proc[[#This Row],[DateClosed]]="",ABS(NETWORKDAYS(Proc[[#This Row],[DateOpened]],TODAY()))-1,ABS(NETWORKDAYS(Proc[[#This Row],[DateOpened]],Proc[[#This Row],[DateClosed]]))-1)</f>
        <v>7</v>
      </c>
      <c r="R7726" s="178" t="s">
        <v>1013</v>
      </c>
      <c r="S7726" s="189"/>
    </row>
    <row r="7727" spans="1:19" hidden="1">
      <c r="A7727" s="191" t="s">
        <v>10190</v>
      </c>
      <c r="B7727" s="189" t="str">
        <f>IFERROR(VLOOKUP(Proc[[#This Row],[App]],Table2[],3,0),"open")</f>
        <v>ok</v>
      </c>
      <c r="C7727" s="191" t="s">
        <v>369</v>
      </c>
      <c r="D7727" t="s">
        <v>10255</v>
      </c>
      <c r="E7727" t="s">
        <v>3002</v>
      </c>
      <c r="F7727" s="189" t="s">
        <v>3002</v>
      </c>
      <c r="G7727" s="191" t="s">
        <v>400</v>
      </c>
      <c r="H7727" s="189" t="str">
        <f>IF(Proc[[#This Row],[type]]="LFF (MDG-F)",MID(Proc[[#This Row],[Obj]],13,10),"")</f>
        <v/>
      </c>
      <c r="J7727" s="189" t="b">
        <f>Proc[[#This Row],[Requested]]=Proc[[#This Row],[CurrentParent]]</f>
        <v>1</v>
      </c>
      <c r="K7727" s="189" t="str">
        <f>IF(Proc[[#This Row],[Author]]="Marcela Urrego",VLOOKUP(LEFT(Proc[[#This Row],[Requested]],1),Table3[#All],2,0),VLOOKUP(Proc[[#This Row],[Author]],Table4[],2,0))</f>
        <v>HC</v>
      </c>
      <c r="L7727" s="189" t="s">
        <v>9921</v>
      </c>
      <c r="M7727" s="178">
        <v>46077</v>
      </c>
      <c r="N7727" s="178"/>
      <c r="O7727" s="178"/>
      <c r="P7727" s="178" t="str">
        <f ca="1">IF(Proc[[#This Row],[DaysAgeing]]&gt;5,"yep","on track")</f>
        <v>yep</v>
      </c>
      <c r="Q7727" s="3">
        <f ca="1">IF(Proc[[#This Row],[DateClosed]]="",ABS(NETWORKDAYS(Proc[[#This Row],[DateOpened]],TODAY()))-1,ABS(NETWORKDAYS(Proc[[#This Row],[DateOpened]],Proc[[#This Row],[DateClosed]]))-1)</f>
        <v>7</v>
      </c>
      <c r="R7727" s="178" t="s">
        <v>1013</v>
      </c>
      <c r="S7727" s="189"/>
    </row>
    <row r="7728" spans="1:19" hidden="1">
      <c r="A7728" s="191" t="s">
        <v>10190</v>
      </c>
      <c r="B7728" s="189" t="str">
        <f>IFERROR(VLOOKUP(Proc[[#This Row],[App]],Table2[],3,0),"open")</f>
        <v>ok</v>
      </c>
      <c r="C7728" s="191" t="s">
        <v>369</v>
      </c>
      <c r="D7728" t="s">
        <v>10256</v>
      </c>
      <c r="E7728" t="s">
        <v>3746</v>
      </c>
      <c r="F7728" s="189" t="s">
        <v>3746</v>
      </c>
      <c r="G7728" s="191" t="s">
        <v>400</v>
      </c>
      <c r="H7728" s="189" t="str">
        <f>IF(Proc[[#This Row],[type]]="LFF (MDG-F)",MID(Proc[[#This Row],[Obj]],13,10),"")</f>
        <v/>
      </c>
      <c r="J7728" s="189" t="b">
        <f>Proc[[#This Row],[Requested]]=Proc[[#This Row],[CurrentParent]]</f>
        <v>1</v>
      </c>
      <c r="K7728" s="189" t="str">
        <f>IF(Proc[[#This Row],[Author]]="Marcela Urrego",VLOOKUP(LEFT(Proc[[#This Row],[Requested]],1),Table3[#All],2,0),VLOOKUP(Proc[[#This Row],[Author]],Table4[],2,0))</f>
        <v>HC</v>
      </c>
      <c r="L7728" s="189" t="s">
        <v>9921</v>
      </c>
      <c r="M7728" s="178">
        <v>46077</v>
      </c>
      <c r="N7728" s="178"/>
      <c r="O7728" s="178"/>
      <c r="P7728" s="178" t="str">
        <f ca="1">IF(Proc[[#This Row],[DaysAgeing]]&gt;5,"yep","on track")</f>
        <v>yep</v>
      </c>
      <c r="Q7728" s="3">
        <f ca="1">IF(Proc[[#This Row],[DateClosed]]="",ABS(NETWORKDAYS(Proc[[#This Row],[DateOpened]],TODAY()))-1,ABS(NETWORKDAYS(Proc[[#This Row],[DateOpened]],Proc[[#This Row],[DateClosed]]))-1)</f>
        <v>7</v>
      </c>
      <c r="R7728" s="178" t="s">
        <v>1013</v>
      </c>
      <c r="S7728" s="189"/>
    </row>
    <row r="7729" spans="1:19" hidden="1">
      <c r="A7729" s="191" t="s">
        <v>10190</v>
      </c>
      <c r="B7729" s="189" t="str">
        <f>IFERROR(VLOOKUP(Proc[[#This Row],[App]],Table2[],3,0),"open")</f>
        <v>ok</v>
      </c>
      <c r="C7729" s="191" t="s">
        <v>369</v>
      </c>
      <c r="D7729" t="s">
        <v>10257</v>
      </c>
      <c r="E7729" t="s">
        <v>3401</v>
      </c>
      <c r="F7729" s="189" t="s">
        <v>3401</v>
      </c>
      <c r="G7729" s="191" t="s">
        <v>400</v>
      </c>
      <c r="H7729" s="189" t="str">
        <f>IF(Proc[[#This Row],[type]]="LFF (MDG-F)",MID(Proc[[#This Row],[Obj]],13,10),"")</f>
        <v/>
      </c>
      <c r="J7729" s="189" t="b">
        <f>Proc[[#This Row],[Requested]]=Proc[[#This Row],[CurrentParent]]</f>
        <v>1</v>
      </c>
      <c r="K7729" s="189" t="str">
        <f>IF(Proc[[#This Row],[Author]]="Marcela Urrego",VLOOKUP(LEFT(Proc[[#This Row],[Requested]],1),Table3[#All],2,0),VLOOKUP(Proc[[#This Row],[Author]],Table4[],2,0))</f>
        <v>HC</v>
      </c>
      <c r="L7729" s="189" t="s">
        <v>9921</v>
      </c>
      <c r="M7729" s="178">
        <v>46077</v>
      </c>
      <c r="N7729" s="178"/>
      <c r="O7729" s="178"/>
      <c r="P7729" s="178" t="str">
        <f ca="1">IF(Proc[[#This Row],[DaysAgeing]]&gt;5,"yep","on track")</f>
        <v>yep</v>
      </c>
      <c r="Q7729" s="3">
        <f ca="1">IF(Proc[[#This Row],[DateClosed]]="",ABS(NETWORKDAYS(Proc[[#This Row],[DateOpened]],TODAY()))-1,ABS(NETWORKDAYS(Proc[[#This Row],[DateOpened]],Proc[[#This Row],[DateClosed]]))-1)</f>
        <v>7</v>
      </c>
      <c r="R7729" s="178" t="s">
        <v>1013</v>
      </c>
      <c r="S7729" s="189"/>
    </row>
    <row r="7730" spans="1:19" hidden="1">
      <c r="A7730" s="191" t="s">
        <v>10190</v>
      </c>
      <c r="B7730" s="189" t="str">
        <f>IFERROR(VLOOKUP(Proc[[#This Row],[App]],Table2[],3,0),"open")</f>
        <v>ok</v>
      </c>
      <c r="C7730" s="191" t="s">
        <v>369</v>
      </c>
      <c r="D7730" t="s">
        <v>10258</v>
      </c>
      <c r="E7730" t="s">
        <v>3401</v>
      </c>
      <c r="F7730" s="189" t="s">
        <v>3401</v>
      </c>
      <c r="G7730" s="191" t="s">
        <v>400</v>
      </c>
      <c r="H7730" s="189" t="str">
        <f>IF(Proc[[#This Row],[type]]="LFF (MDG-F)",MID(Proc[[#This Row],[Obj]],13,10),"")</f>
        <v/>
      </c>
      <c r="J7730" s="189" t="b">
        <f>Proc[[#This Row],[Requested]]=Proc[[#This Row],[CurrentParent]]</f>
        <v>1</v>
      </c>
      <c r="K7730" s="189" t="str">
        <f>IF(Proc[[#This Row],[Author]]="Marcela Urrego",VLOOKUP(LEFT(Proc[[#This Row],[Requested]],1),Table3[#All],2,0),VLOOKUP(Proc[[#This Row],[Author]],Table4[],2,0))</f>
        <v>HC</v>
      </c>
      <c r="L7730" s="189" t="s">
        <v>9921</v>
      </c>
      <c r="M7730" s="178">
        <v>46077</v>
      </c>
      <c r="N7730" s="178"/>
      <c r="O7730" s="178"/>
      <c r="P7730" s="178" t="str">
        <f ca="1">IF(Proc[[#This Row],[DaysAgeing]]&gt;5,"yep","on track")</f>
        <v>yep</v>
      </c>
      <c r="Q7730" s="3">
        <f ca="1">IF(Proc[[#This Row],[DateClosed]]="",ABS(NETWORKDAYS(Proc[[#This Row],[DateOpened]],TODAY()))-1,ABS(NETWORKDAYS(Proc[[#This Row],[DateOpened]],Proc[[#This Row],[DateClosed]]))-1)</f>
        <v>7</v>
      </c>
      <c r="R7730" s="178" t="s">
        <v>1013</v>
      </c>
      <c r="S7730" s="189"/>
    </row>
    <row r="7731" spans="1:19" hidden="1">
      <c r="A7731" s="191" t="s">
        <v>10190</v>
      </c>
      <c r="B7731" s="189" t="str">
        <f>IFERROR(VLOOKUP(Proc[[#This Row],[App]],Table2[],3,0),"open")</f>
        <v>ok</v>
      </c>
      <c r="C7731" s="191" t="s">
        <v>369</v>
      </c>
      <c r="D7731" t="s">
        <v>10259</v>
      </c>
      <c r="E7731" t="s">
        <v>3401</v>
      </c>
      <c r="F7731" s="189" t="s">
        <v>3401</v>
      </c>
      <c r="G7731" s="191" t="s">
        <v>400</v>
      </c>
      <c r="H7731" s="189" t="str">
        <f>IF(Proc[[#This Row],[type]]="LFF (MDG-F)",MID(Proc[[#This Row],[Obj]],13,10),"")</f>
        <v/>
      </c>
      <c r="J7731" s="189" t="b">
        <f>Proc[[#This Row],[Requested]]=Proc[[#This Row],[CurrentParent]]</f>
        <v>1</v>
      </c>
      <c r="K7731" s="189" t="str">
        <f>IF(Proc[[#This Row],[Author]]="Marcela Urrego",VLOOKUP(LEFT(Proc[[#This Row],[Requested]],1),Table3[#All],2,0),VLOOKUP(Proc[[#This Row],[Author]],Table4[],2,0))</f>
        <v>HC</v>
      </c>
      <c r="L7731" s="189" t="s">
        <v>9921</v>
      </c>
      <c r="M7731" s="178">
        <v>46077</v>
      </c>
      <c r="N7731" s="178"/>
      <c r="O7731" s="178"/>
      <c r="P7731" s="178" t="str">
        <f ca="1">IF(Proc[[#This Row],[DaysAgeing]]&gt;5,"yep","on track")</f>
        <v>yep</v>
      </c>
      <c r="Q7731" s="3">
        <f ca="1">IF(Proc[[#This Row],[DateClosed]]="",ABS(NETWORKDAYS(Proc[[#This Row],[DateOpened]],TODAY()))-1,ABS(NETWORKDAYS(Proc[[#This Row],[DateOpened]],Proc[[#This Row],[DateClosed]]))-1)</f>
        <v>7</v>
      </c>
      <c r="R7731" s="178" t="s">
        <v>1013</v>
      </c>
      <c r="S7731" s="189"/>
    </row>
    <row r="7732" spans="1:19" hidden="1">
      <c r="A7732" s="191" t="s">
        <v>10190</v>
      </c>
      <c r="B7732" s="189" t="str">
        <f>IFERROR(VLOOKUP(Proc[[#This Row],[App]],Table2[],3,0),"open")</f>
        <v>ok</v>
      </c>
      <c r="C7732" s="191" t="s">
        <v>369</v>
      </c>
      <c r="D7732" t="s">
        <v>10260</v>
      </c>
      <c r="E7732" t="s">
        <v>10282</v>
      </c>
      <c r="F7732" s="189" t="s">
        <v>10282</v>
      </c>
      <c r="G7732" s="191" t="s">
        <v>400</v>
      </c>
      <c r="H7732" s="189" t="str">
        <f>IF(Proc[[#This Row],[type]]="LFF (MDG-F)",MID(Proc[[#This Row],[Obj]],13,10),"")</f>
        <v/>
      </c>
      <c r="J7732" s="189" t="b">
        <f>Proc[[#This Row],[Requested]]=Proc[[#This Row],[CurrentParent]]</f>
        <v>1</v>
      </c>
      <c r="K7732" s="189" t="str">
        <f>IF(Proc[[#This Row],[Author]]="Marcela Urrego",VLOOKUP(LEFT(Proc[[#This Row],[Requested]],1),Table3[#All],2,0),VLOOKUP(Proc[[#This Row],[Author]],Table4[],2,0))</f>
        <v>HC</v>
      </c>
      <c r="L7732" s="189" t="s">
        <v>9921</v>
      </c>
      <c r="M7732" s="178">
        <v>46077</v>
      </c>
      <c r="N7732" s="178"/>
      <c r="O7732" s="178"/>
      <c r="P7732" s="178" t="str">
        <f ca="1">IF(Proc[[#This Row],[DaysAgeing]]&gt;5,"yep","on track")</f>
        <v>yep</v>
      </c>
      <c r="Q7732" s="3">
        <f ca="1">IF(Proc[[#This Row],[DateClosed]]="",ABS(NETWORKDAYS(Proc[[#This Row],[DateOpened]],TODAY()))-1,ABS(NETWORKDAYS(Proc[[#This Row],[DateOpened]],Proc[[#This Row],[DateClosed]]))-1)</f>
        <v>7</v>
      </c>
      <c r="R7732" s="178" t="s">
        <v>1013</v>
      </c>
      <c r="S7732" s="189"/>
    </row>
    <row r="7733" spans="1:19" hidden="1">
      <c r="A7733" s="191" t="s">
        <v>10190</v>
      </c>
      <c r="B7733" s="189" t="str">
        <f>IFERROR(VLOOKUP(Proc[[#This Row],[App]],Table2[],3,0),"open")</f>
        <v>ok</v>
      </c>
      <c r="C7733" s="191" t="s">
        <v>369</v>
      </c>
      <c r="D7733" t="s">
        <v>10261</v>
      </c>
      <c r="E7733" t="s">
        <v>10282</v>
      </c>
      <c r="F7733" s="189" t="s">
        <v>10282</v>
      </c>
      <c r="G7733" s="191" t="s">
        <v>400</v>
      </c>
      <c r="H7733" s="189" t="str">
        <f>IF(Proc[[#This Row],[type]]="LFF (MDG-F)",MID(Proc[[#This Row],[Obj]],13,10),"")</f>
        <v/>
      </c>
      <c r="J7733" s="189" t="b">
        <f>Proc[[#This Row],[Requested]]=Proc[[#This Row],[CurrentParent]]</f>
        <v>1</v>
      </c>
      <c r="K7733" s="189" t="str">
        <f>IF(Proc[[#This Row],[Author]]="Marcela Urrego",VLOOKUP(LEFT(Proc[[#This Row],[Requested]],1),Table3[#All],2,0),VLOOKUP(Proc[[#This Row],[Author]],Table4[],2,0))</f>
        <v>HC</v>
      </c>
      <c r="L7733" s="189" t="s">
        <v>9921</v>
      </c>
      <c r="M7733" s="178">
        <v>46077</v>
      </c>
      <c r="N7733" s="178"/>
      <c r="O7733" s="178"/>
      <c r="P7733" s="178" t="str">
        <f ca="1">IF(Proc[[#This Row],[DaysAgeing]]&gt;5,"yep","on track")</f>
        <v>yep</v>
      </c>
      <c r="Q7733" s="3">
        <f ca="1">IF(Proc[[#This Row],[DateClosed]]="",ABS(NETWORKDAYS(Proc[[#This Row],[DateOpened]],TODAY()))-1,ABS(NETWORKDAYS(Proc[[#This Row],[DateOpened]],Proc[[#This Row],[DateClosed]]))-1)</f>
        <v>7</v>
      </c>
      <c r="R7733" s="178" t="s">
        <v>1013</v>
      </c>
      <c r="S7733" s="189"/>
    </row>
    <row r="7734" spans="1:19" hidden="1">
      <c r="A7734" s="191" t="s">
        <v>10190</v>
      </c>
      <c r="B7734" s="189" t="str">
        <f>IFERROR(VLOOKUP(Proc[[#This Row],[App]],Table2[],3,0),"open")</f>
        <v>ok</v>
      </c>
      <c r="C7734" s="191" t="s">
        <v>369</v>
      </c>
      <c r="D7734" t="s">
        <v>10262</v>
      </c>
      <c r="E7734" t="s">
        <v>10283</v>
      </c>
      <c r="F7734" s="189" t="s">
        <v>10283</v>
      </c>
      <c r="G7734" s="191" t="s">
        <v>400</v>
      </c>
      <c r="H7734" s="189" t="str">
        <f>IF(Proc[[#This Row],[type]]="LFF (MDG-F)",MID(Proc[[#This Row],[Obj]],13,10),"")</f>
        <v/>
      </c>
      <c r="J7734" s="189" t="b">
        <f>Proc[[#This Row],[Requested]]=Proc[[#This Row],[CurrentParent]]</f>
        <v>1</v>
      </c>
      <c r="K7734" s="189" t="str">
        <f>IF(Proc[[#This Row],[Author]]="Marcela Urrego",VLOOKUP(LEFT(Proc[[#This Row],[Requested]],1),Table3[#All],2,0),VLOOKUP(Proc[[#This Row],[Author]],Table4[],2,0))</f>
        <v>HC</v>
      </c>
      <c r="L7734" s="189" t="s">
        <v>9921</v>
      </c>
      <c r="M7734" s="178">
        <v>46077</v>
      </c>
      <c r="N7734" s="178"/>
      <c r="O7734" s="178"/>
      <c r="P7734" s="178" t="str">
        <f ca="1">IF(Proc[[#This Row],[DaysAgeing]]&gt;5,"yep","on track")</f>
        <v>yep</v>
      </c>
      <c r="Q7734" s="3">
        <f ca="1">IF(Proc[[#This Row],[DateClosed]]="",ABS(NETWORKDAYS(Proc[[#This Row],[DateOpened]],TODAY()))-1,ABS(NETWORKDAYS(Proc[[#This Row],[DateOpened]],Proc[[#This Row],[DateClosed]]))-1)</f>
        <v>7</v>
      </c>
      <c r="R7734" s="178" t="s">
        <v>1013</v>
      </c>
      <c r="S7734" s="189"/>
    </row>
    <row r="7735" spans="1:19" hidden="1">
      <c r="A7735" s="191" t="s">
        <v>10190</v>
      </c>
      <c r="B7735" s="189" t="str">
        <f>IFERROR(VLOOKUP(Proc[[#This Row],[App]],Table2[],3,0),"open")</f>
        <v>ok</v>
      </c>
      <c r="C7735" s="191" t="s">
        <v>369</v>
      </c>
      <c r="D7735" t="s">
        <v>10263</v>
      </c>
      <c r="E7735" t="s">
        <v>10283</v>
      </c>
      <c r="F7735" s="189" t="s">
        <v>10283</v>
      </c>
      <c r="G7735" s="191" t="s">
        <v>400</v>
      </c>
      <c r="H7735" s="189" t="str">
        <f>IF(Proc[[#This Row],[type]]="LFF (MDG-F)",MID(Proc[[#This Row],[Obj]],13,10),"")</f>
        <v/>
      </c>
      <c r="J7735" s="189" t="b">
        <f>Proc[[#This Row],[Requested]]=Proc[[#This Row],[CurrentParent]]</f>
        <v>1</v>
      </c>
      <c r="K7735" s="189" t="str">
        <f>IF(Proc[[#This Row],[Author]]="Marcela Urrego",VLOOKUP(LEFT(Proc[[#This Row],[Requested]],1),Table3[#All],2,0),VLOOKUP(Proc[[#This Row],[Author]],Table4[],2,0))</f>
        <v>HC</v>
      </c>
      <c r="L7735" s="189" t="s">
        <v>9921</v>
      </c>
      <c r="M7735" s="178">
        <v>46077</v>
      </c>
      <c r="N7735" s="178"/>
      <c r="O7735" s="178"/>
      <c r="P7735" s="178" t="str">
        <f ca="1">IF(Proc[[#This Row],[DaysAgeing]]&gt;5,"yep","on track")</f>
        <v>yep</v>
      </c>
      <c r="Q7735" s="3">
        <f ca="1">IF(Proc[[#This Row],[DateClosed]]="",ABS(NETWORKDAYS(Proc[[#This Row],[DateOpened]],TODAY()))-1,ABS(NETWORKDAYS(Proc[[#This Row],[DateOpened]],Proc[[#This Row],[DateClosed]]))-1)</f>
        <v>7</v>
      </c>
      <c r="R7735" s="178" t="s">
        <v>1013</v>
      </c>
      <c r="S7735" s="189"/>
    </row>
    <row r="7736" spans="1:19" hidden="1">
      <c r="A7736" s="191" t="s">
        <v>10190</v>
      </c>
      <c r="B7736" s="189" t="str">
        <f>IFERROR(VLOOKUP(Proc[[#This Row],[App]],Table2[],3,0),"open")</f>
        <v>ok</v>
      </c>
      <c r="C7736" s="191" t="s">
        <v>369</v>
      </c>
      <c r="D7736" t="s">
        <v>10264</v>
      </c>
      <c r="E7736" t="s">
        <v>10283</v>
      </c>
      <c r="F7736" s="189" t="s">
        <v>10283</v>
      </c>
      <c r="G7736" s="191" t="s">
        <v>400</v>
      </c>
      <c r="H7736" s="189" t="str">
        <f>IF(Proc[[#This Row],[type]]="LFF (MDG-F)",MID(Proc[[#This Row],[Obj]],13,10),"")</f>
        <v/>
      </c>
      <c r="J7736" s="189" t="b">
        <f>Proc[[#This Row],[Requested]]=Proc[[#This Row],[CurrentParent]]</f>
        <v>1</v>
      </c>
      <c r="K7736" s="189" t="str">
        <f>IF(Proc[[#This Row],[Author]]="Marcela Urrego",VLOOKUP(LEFT(Proc[[#This Row],[Requested]],1),Table3[#All],2,0),VLOOKUP(Proc[[#This Row],[Author]],Table4[],2,0))</f>
        <v>HC</v>
      </c>
      <c r="L7736" s="189" t="s">
        <v>9921</v>
      </c>
      <c r="M7736" s="178">
        <v>46077</v>
      </c>
      <c r="N7736" s="178"/>
      <c r="O7736" s="178"/>
      <c r="P7736" s="178" t="str">
        <f ca="1">IF(Proc[[#This Row],[DaysAgeing]]&gt;5,"yep","on track")</f>
        <v>yep</v>
      </c>
      <c r="Q7736" s="3">
        <f ca="1">IF(Proc[[#This Row],[DateClosed]]="",ABS(NETWORKDAYS(Proc[[#This Row],[DateOpened]],TODAY()))-1,ABS(NETWORKDAYS(Proc[[#This Row],[DateOpened]],Proc[[#This Row],[DateClosed]]))-1)</f>
        <v>7</v>
      </c>
      <c r="R7736" s="178" t="s">
        <v>1013</v>
      </c>
      <c r="S7736" s="189"/>
    </row>
    <row r="7737" spans="1:19" hidden="1">
      <c r="A7737" s="191" t="s">
        <v>10190</v>
      </c>
      <c r="B7737" s="189" t="str">
        <f>IFERROR(VLOOKUP(Proc[[#This Row],[App]],Table2[],3,0),"open")</f>
        <v>ok</v>
      </c>
      <c r="C7737" s="191" t="s">
        <v>369</v>
      </c>
      <c r="D7737" t="s">
        <v>10265</v>
      </c>
      <c r="E7737" t="s">
        <v>3401</v>
      </c>
      <c r="F7737" s="189" t="s">
        <v>3401</v>
      </c>
      <c r="G7737" s="191" t="s">
        <v>400</v>
      </c>
      <c r="H7737" s="189" t="str">
        <f>IF(Proc[[#This Row],[type]]="LFF (MDG-F)",MID(Proc[[#This Row],[Obj]],13,10),"")</f>
        <v/>
      </c>
      <c r="J7737" s="189" t="b">
        <f>Proc[[#This Row],[Requested]]=Proc[[#This Row],[CurrentParent]]</f>
        <v>1</v>
      </c>
      <c r="K7737" s="189" t="str">
        <f>IF(Proc[[#This Row],[Author]]="Marcela Urrego",VLOOKUP(LEFT(Proc[[#This Row],[Requested]],1),Table3[#All],2,0),VLOOKUP(Proc[[#This Row],[Author]],Table4[],2,0))</f>
        <v>HC</v>
      </c>
      <c r="L7737" s="189" t="s">
        <v>9921</v>
      </c>
      <c r="M7737" s="178">
        <v>46077</v>
      </c>
      <c r="N7737" s="178"/>
      <c r="O7737" s="178"/>
      <c r="P7737" s="178" t="str">
        <f ca="1">IF(Proc[[#This Row],[DaysAgeing]]&gt;5,"yep","on track")</f>
        <v>yep</v>
      </c>
      <c r="Q7737" s="3">
        <f ca="1">IF(Proc[[#This Row],[DateClosed]]="",ABS(NETWORKDAYS(Proc[[#This Row],[DateOpened]],TODAY()))-1,ABS(NETWORKDAYS(Proc[[#This Row],[DateOpened]],Proc[[#This Row],[DateClosed]]))-1)</f>
        <v>7</v>
      </c>
      <c r="R7737" s="178" t="s">
        <v>1013</v>
      </c>
      <c r="S7737" s="189"/>
    </row>
    <row r="7738" spans="1:19" hidden="1">
      <c r="A7738" s="191" t="s">
        <v>10190</v>
      </c>
      <c r="B7738" s="189" t="str">
        <f>IFERROR(VLOOKUP(Proc[[#This Row],[App]],Table2[],3,0),"open")</f>
        <v>ok</v>
      </c>
      <c r="C7738" s="191" t="s">
        <v>369</v>
      </c>
      <c r="D7738" t="s">
        <v>10266</v>
      </c>
      <c r="E7738" t="s">
        <v>7218</v>
      </c>
      <c r="F7738" s="189" t="s">
        <v>7218</v>
      </c>
      <c r="G7738" s="191" t="s">
        <v>400</v>
      </c>
      <c r="H7738" s="189" t="str">
        <f>IF(Proc[[#This Row],[type]]="LFF (MDG-F)",MID(Proc[[#This Row],[Obj]],13,10),"")</f>
        <v/>
      </c>
      <c r="J7738" s="189" t="b">
        <f>Proc[[#This Row],[Requested]]=Proc[[#This Row],[CurrentParent]]</f>
        <v>1</v>
      </c>
      <c r="K7738" s="189" t="str">
        <f>IF(Proc[[#This Row],[Author]]="Marcela Urrego",VLOOKUP(LEFT(Proc[[#This Row],[Requested]],1),Table3[#All],2,0),VLOOKUP(Proc[[#This Row],[Author]],Table4[],2,0))</f>
        <v>HC</v>
      </c>
      <c r="L7738" s="189" t="s">
        <v>9921</v>
      </c>
      <c r="M7738" s="178">
        <v>46077</v>
      </c>
      <c r="N7738" s="178"/>
      <c r="O7738" s="178"/>
      <c r="P7738" s="178" t="str">
        <f ca="1">IF(Proc[[#This Row],[DaysAgeing]]&gt;5,"yep","on track")</f>
        <v>yep</v>
      </c>
      <c r="Q7738" s="3">
        <f ca="1">IF(Proc[[#This Row],[DateClosed]]="",ABS(NETWORKDAYS(Proc[[#This Row],[DateOpened]],TODAY()))-1,ABS(NETWORKDAYS(Proc[[#This Row],[DateOpened]],Proc[[#This Row],[DateClosed]]))-1)</f>
        <v>7</v>
      </c>
      <c r="R7738" s="178" t="s">
        <v>1013</v>
      </c>
      <c r="S7738" s="189"/>
    </row>
    <row r="7739" spans="1:19" hidden="1">
      <c r="A7739" s="191" t="s">
        <v>10190</v>
      </c>
      <c r="B7739" s="189" t="str">
        <f>IFERROR(VLOOKUP(Proc[[#This Row],[App]],Table2[],3,0),"open")</f>
        <v>ok</v>
      </c>
      <c r="C7739" s="191" t="s">
        <v>369</v>
      </c>
      <c r="D7739" t="s">
        <v>10267</v>
      </c>
      <c r="E7739" t="s">
        <v>10282</v>
      </c>
      <c r="F7739" s="189" t="s">
        <v>10282</v>
      </c>
      <c r="G7739" s="191" t="s">
        <v>400</v>
      </c>
      <c r="H7739" s="189" t="str">
        <f>IF(Proc[[#This Row],[type]]="LFF (MDG-F)",MID(Proc[[#This Row],[Obj]],13,10),"")</f>
        <v/>
      </c>
      <c r="J7739" s="189" t="b">
        <f>Proc[[#This Row],[Requested]]=Proc[[#This Row],[CurrentParent]]</f>
        <v>1</v>
      </c>
      <c r="K7739" s="189" t="str">
        <f>IF(Proc[[#This Row],[Author]]="Marcela Urrego",VLOOKUP(LEFT(Proc[[#This Row],[Requested]],1),Table3[#All],2,0),VLOOKUP(Proc[[#This Row],[Author]],Table4[],2,0))</f>
        <v>HC</v>
      </c>
      <c r="L7739" s="189" t="s">
        <v>9921</v>
      </c>
      <c r="M7739" s="178">
        <v>46077</v>
      </c>
      <c r="N7739" s="178"/>
      <c r="O7739" s="178"/>
      <c r="P7739" s="178" t="str">
        <f ca="1">IF(Proc[[#This Row],[DaysAgeing]]&gt;5,"yep","on track")</f>
        <v>yep</v>
      </c>
      <c r="Q7739" s="3">
        <f ca="1">IF(Proc[[#This Row],[DateClosed]]="",ABS(NETWORKDAYS(Proc[[#This Row],[DateOpened]],TODAY()))-1,ABS(NETWORKDAYS(Proc[[#This Row],[DateOpened]],Proc[[#This Row],[DateClosed]]))-1)</f>
        <v>7</v>
      </c>
      <c r="R7739" s="178" t="s">
        <v>1013</v>
      </c>
      <c r="S7739" s="189"/>
    </row>
    <row r="7740" spans="1:19" hidden="1">
      <c r="A7740" s="191" t="s">
        <v>10190</v>
      </c>
      <c r="B7740" s="189" t="str">
        <f>IFERROR(VLOOKUP(Proc[[#This Row],[App]],Table2[],3,0),"open")</f>
        <v>ok</v>
      </c>
      <c r="C7740" s="191" t="s">
        <v>369</v>
      </c>
      <c r="D7740" t="s">
        <v>10268</v>
      </c>
      <c r="E7740" t="s">
        <v>10282</v>
      </c>
      <c r="F7740" s="189" t="s">
        <v>10282</v>
      </c>
      <c r="G7740" s="191" t="s">
        <v>400</v>
      </c>
      <c r="H7740" s="189" t="str">
        <f>IF(Proc[[#This Row],[type]]="LFF (MDG-F)",MID(Proc[[#This Row],[Obj]],13,10),"")</f>
        <v/>
      </c>
      <c r="J7740" s="189" t="b">
        <f>Proc[[#This Row],[Requested]]=Proc[[#This Row],[CurrentParent]]</f>
        <v>1</v>
      </c>
      <c r="K7740" s="189" t="str">
        <f>IF(Proc[[#This Row],[Author]]="Marcela Urrego",VLOOKUP(LEFT(Proc[[#This Row],[Requested]],1),Table3[#All],2,0),VLOOKUP(Proc[[#This Row],[Author]],Table4[],2,0))</f>
        <v>HC</v>
      </c>
      <c r="L7740" s="189" t="s">
        <v>9921</v>
      </c>
      <c r="M7740" s="178">
        <v>46077</v>
      </c>
      <c r="N7740" s="178"/>
      <c r="O7740" s="178"/>
      <c r="P7740" s="178" t="str">
        <f ca="1">IF(Proc[[#This Row],[DaysAgeing]]&gt;5,"yep","on track")</f>
        <v>yep</v>
      </c>
      <c r="Q7740" s="3">
        <f ca="1">IF(Proc[[#This Row],[DateClosed]]="",ABS(NETWORKDAYS(Proc[[#This Row],[DateOpened]],TODAY()))-1,ABS(NETWORKDAYS(Proc[[#This Row],[DateOpened]],Proc[[#This Row],[DateClosed]]))-1)</f>
        <v>7</v>
      </c>
      <c r="R7740" s="178" t="s">
        <v>1013</v>
      </c>
      <c r="S7740" s="189"/>
    </row>
    <row r="7741" spans="1:19" hidden="1">
      <c r="A7741" s="191" t="s">
        <v>10190</v>
      </c>
      <c r="B7741" s="189" t="str">
        <f>IFERROR(VLOOKUP(Proc[[#This Row],[App]],Table2[],3,0),"open")</f>
        <v>ok</v>
      </c>
      <c r="C7741" s="191" t="s">
        <v>369</v>
      </c>
      <c r="D7741" t="s">
        <v>10269</v>
      </c>
      <c r="E7741" t="s">
        <v>10284</v>
      </c>
      <c r="F7741" s="189" t="s">
        <v>10284</v>
      </c>
      <c r="G7741" s="191" t="s">
        <v>400</v>
      </c>
      <c r="H7741" s="189" t="str">
        <f>IF(Proc[[#This Row],[type]]="LFF (MDG-F)",MID(Proc[[#This Row],[Obj]],13,10),"")</f>
        <v/>
      </c>
      <c r="J7741" s="189" t="b">
        <f>Proc[[#This Row],[Requested]]=Proc[[#This Row],[CurrentParent]]</f>
        <v>1</v>
      </c>
      <c r="K7741" s="189" t="str">
        <f>IF(Proc[[#This Row],[Author]]="Marcela Urrego",VLOOKUP(LEFT(Proc[[#This Row],[Requested]],1),Table3[#All],2,0),VLOOKUP(Proc[[#This Row],[Author]],Table4[],2,0))</f>
        <v>HC</v>
      </c>
      <c r="L7741" s="189" t="s">
        <v>9921</v>
      </c>
      <c r="M7741" s="178">
        <v>46077</v>
      </c>
      <c r="N7741" s="178"/>
      <c r="O7741" s="178"/>
      <c r="P7741" s="178" t="str">
        <f ca="1">IF(Proc[[#This Row],[DaysAgeing]]&gt;5,"yep","on track")</f>
        <v>yep</v>
      </c>
      <c r="Q7741" s="3">
        <f ca="1">IF(Proc[[#This Row],[DateClosed]]="",ABS(NETWORKDAYS(Proc[[#This Row],[DateOpened]],TODAY()))-1,ABS(NETWORKDAYS(Proc[[#This Row],[DateOpened]],Proc[[#This Row],[DateClosed]]))-1)</f>
        <v>7</v>
      </c>
      <c r="R7741" s="178" t="s">
        <v>1013</v>
      </c>
      <c r="S7741" s="189"/>
    </row>
    <row r="7742" spans="1:19" hidden="1">
      <c r="A7742" s="191" t="s">
        <v>10190</v>
      </c>
      <c r="B7742" s="189" t="str">
        <f>IFERROR(VLOOKUP(Proc[[#This Row],[App]],Table2[],3,0),"open")</f>
        <v>ok</v>
      </c>
      <c r="C7742" s="191" t="s">
        <v>369</v>
      </c>
      <c r="D7742" t="s">
        <v>10270</v>
      </c>
      <c r="E7742" t="s">
        <v>10284</v>
      </c>
      <c r="F7742" s="189" t="s">
        <v>10284</v>
      </c>
      <c r="G7742" s="191" t="s">
        <v>400</v>
      </c>
      <c r="H7742" s="189" t="str">
        <f>IF(Proc[[#This Row],[type]]="LFF (MDG-F)",MID(Proc[[#This Row],[Obj]],13,10),"")</f>
        <v/>
      </c>
      <c r="J7742" s="189" t="b">
        <f>Proc[[#This Row],[Requested]]=Proc[[#This Row],[CurrentParent]]</f>
        <v>1</v>
      </c>
      <c r="K7742" s="189" t="str">
        <f>IF(Proc[[#This Row],[Author]]="Marcela Urrego",VLOOKUP(LEFT(Proc[[#This Row],[Requested]],1),Table3[#All],2,0),VLOOKUP(Proc[[#This Row],[Author]],Table4[],2,0))</f>
        <v>HC</v>
      </c>
      <c r="L7742" s="189" t="s">
        <v>9921</v>
      </c>
      <c r="M7742" s="178">
        <v>46077</v>
      </c>
      <c r="N7742" s="178"/>
      <c r="O7742" s="178"/>
      <c r="P7742" s="178" t="str">
        <f ca="1">IF(Proc[[#This Row],[DaysAgeing]]&gt;5,"yep","on track")</f>
        <v>yep</v>
      </c>
      <c r="Q7742" s="3">
        <f ca="1">IF(Proc[[#This Row],[DateClosed]]="",ABS(NETWORKDAYS(Proc[[#This Row],[DateOpened]],TODAY()))-1,ABS(NETWORKDAYS(Proc[[#This Row],[DateOpened]],Proc[[#This Row],[DateClosed]]))-1)</f>
        <v>7</v>
      </c>
      <c r="R7742" s="178" t="s">
        <v>1013</v>
      </c>
      <c r="S7742" s="189"/>
    </row>
    <row r="7743" spans="1:19" hidden="1">
      <c r="A7743" s="191" t="s">
        <v>10190</v>
      </c>
      <c r="B7743" s="189" t="str">
        <f>IFERROR(VLOOKUP(Proc[[#This Row],[App]],Table2[],3,0),"open")</f>
        <v>ok</v>
      </c>
      <c r="C7743" s="191" t="s">
        <v>369</v>
      </c>
      <c r="D7743" t="s">
        <v>10271</v>
      </c>
      <c r="E7743" t="s">
        <v>10283</v>
      </c>
      <c r="F7743" s="189" t="s">
        <v>10283</v>
      </c>
      <c r="G7743" s="191" t="s">
        <v>400</v>
      </c>
      <c r="H7743" s="189" t="str">
        <f>IF(Proc[[#This Row],[type]]="LFF (MDG-F)",MID(Proc[[#This Row],[Obj]],13,10),"")</f>
        <v/>
      </c>
      <c r="J7743" s="189" t="b">
        <f>Proc[[#This Row],[Requested]]=Proc[[#This Row],[CurrentParent]]</f>
        <v>1</v>
      </c>
      <c r="K7743" s="189" t="str">
        <f>IF(Proc[[#This Row],[Author]]="Marcela Urrego",VLOOKUP(LEFT(Proc[[#This Row],[Requested]],1),Table3[#All],2,0),VLOOKUP(Proc[[#This Row],[Author]],Table4[],2,0))</f>
        <v>HC</v>
      </c>
      <c r="L7743" s="189" t="s">
        <v>9921</v>
      </c>
      <c r="M7743" s="178">
        <v>46077</v>
      </c>
      <c r="N7743" s="178"/>
      <c r="O7743" s="178"/>
      <c r="P7743" s="178" t="str">
        <f ca="1">IF(Proc[[#This Row],[DaysAgeing]]&gt;5,"yep","on track")</f>
        <v>yep</v>
      </c>
      <c r="Q7743" s="3">
        <f ca="1">IF(Proc[[#This Row],[DateClosed]]="",ABS(NETWORKDAYS(Proc[[#This Row],[DateOpened]],TODAY()))-1,ABS(NETWORKDAYS(Proc[[#This Row],[DateOpened]],Proc[[#This Row],[DateClosed]]))-1)</f>
        <v>7</v>
      </c>
      <c r="R7743" s="178" t="s">
        <v>1013</v>
      </c>
      <c r="S7743" s="189"/>
    </row>
    <row r="7744" spans="1:19" hidden="1">
      <c r="A7744" s="191" t="s">
        <v>10190</v>
      </c>
      <c r="B7744" s="189" t="str">
        <f>IFERROR(VLOOKUP(Proc[[#This Row],[App]],Table2[],3,0),"open")</f>
        <v>ok</v>
      </c>
      <c r="C7744" s="191" t="s">
        <v>369</v>
      </c>
      <c r="D7744" t="s">
        <v>10272</v>
      </c>
      <c r="E7744" t="s">
        <v>7218</v>
      </c>
      <c r="F7744" s="189" t="s">
        <v>7218</v>
      </c>
      <c r="G7744" s="191" t="s">
        <v>400</v>
      </c>
      <c r="H7744" s="189" t="str">
        <f>IF(Proc[[#This Row],[type]]="LFF (MDG-F)",MID(Proc[[#This Row],[Obj]],13,10),"")</f>
        <v/>
      </c>
      <c r="J7744" s="189" t="b">
        <f>Proc[[#This Row],[Requested]]=Proc[[#This Row],[CurrentParent]]</f>
        <v>1</v>
      </c>
      <c r="K7744" s="189" t="str">
        <f>IF(Proc[[#This Row],[Author]]="Marcela Urrego",VLOOKUP(LEFT(Proc[[#This Row],[Requested]],1),Table3[#All],2,0),VLOOKUP(Proc[[#This Row],[Author]],Table4[],2,0))</f>
        <v>HC</v>
      </c>
      <c r="L7744" s="189" t="s">
        <v>9921</v>
      </c>
      <c r="M7744" s="178">
        <v>46077</v>
      </c>
      <c r="N7744" s="178"/>
      <c r="O7744" s="178"/>
      <c r="P7744" s="178" t="str">
        <f ca="1">IF(Proc[[#This Row],[DaysAgeing]]&gt;5,"yep","on track")</f>
        <v>yep</v>
      </c>
      <c r="Q7744" s="3">
        <f ca="1">IF(Proc[[#This Row],[DateClosed]]="",ABS(NETWORKDAYS(Proc[[#This Row],[DateOpened]],TODAY()))-1,ABS(NETWORKDAYS(Proc[[#This Row],[DateOpened]],Proc[[#This Row],[DateClosed]]))-1)</f>
        <v>7</v>
      </c>
      <c r="R7744" s="178" t="s">
        <v>1013</v>
      </c>
      <c r="S7744" s="189"/>
    </row>
    <row r="7745" spans="1:19" hidden="1">
      <c r="A7745" s="191" t="s">
        <v>10190</v>
      </c>
      <c r="B7745" s="189" t="str">
        <f>IFERROR(VLOOKUP(Proc[[#This Row],[App]],Table2[],3,0),"open")</f>
        <v>ok</v>
      </c>
      <c r="C7745" s="191" t="s">
        <v>369</v>
      </c>
      <c r="D7745" t="s">
        <v>10273</v>
      </c>
      <c r="E7745" t="s">
        <v>10282</v>
      </c>
      <c r="F7745" s="189" t="s">
        <v>10282</v>
      </c>
      <c r="G7745" s="191" t="s">
        <v>400</v>
      </c>
      <c r="H7745" s="189" t="str">
        <f>IF(Proc[[#This Row],[type]]="LFF (MDG-F)",MID(Proc[[#This Row],[Obj]],13,10),"")</f>
        <v/>
      </c>
      <c r="J7745" s="189" t="b">
        <f>Proc[[#This Row],[Requested]]=Proc[[#This Row],[CurrentParent]]</f>
        <v>1</v>
      </c>
      <c r="K7745" s="189" t="str">
        <f>IF(Proc[[#This Row],[Author]]="Marcela Urrego",VLOOKUP(LEFT(Proc[[#This Row],[Requested]],1),Table3[#All],2,0),VLOOKUP(Proc[[#This Row],[Author]],Table4[],2,0))</f>
        <v>HC</v>
      </c>
      <c r="L7745" s="189" t="s">
        <v>9921</v>
      </c>
      <c r="M7745" s="178">
        <v>46077</v>
      </c>
      <c r="N7745" s="178"/>
      <c r="O7745" s="178"/>
      <c r="P7745" s="178" t="str">
        <f ca="1">IF(Proc[[#This Row],[DaysAgeing]]&gt;5,"yep","on track")</f>
        <v>yep</v>
      </c>
      <c r="Q7745" s="3">
        <f ca="1">IF(Proc[[#This Row],[DateClosed]]="",ABS(NETWORKDAYS(Proc[[#This Row],[DateOpened]],TODAY()))-1,ABS(NETWORKDAYS(Proc[[#This Row],[DateOpened]],Proc[[#This Row],[DateClosed]]))-1)</f>
        <v>7</v>
      </c>
      <c r="R7745" s="178" t="s">
        <v>1013</v>
      </c>
      <c r="S7745" s="189"/>
    </row>
    <row r="7746" spans="1:19" hidden="1">
      <c r="A7746" s="191" t="s">
        <v>10190</v>
      </c>
      <c r="B7746" s="189" t="str">
        <f>IFERROR(VLOOKUP(Proc[[#This Row],[App]],Table2[],3,0),"open")</f>
        <v>ok</v>
      </c>
      <c r="C7746" s="191" t="s">
        <v>369</v>
      </c>
      <c r="D7746" t="s">
        <v>10274</v>
      </c>
      <c r="E7746" t="s">
        <v>3745</v>
      </c>
      <c r="F7746" s="189" t="s">
        <v>3745</v>
      </c>
      <c r="G7746" s="191" t="s">
        <v>400</v>
      </c>
      <c r="H7746" s="189" t="str">
        <f>IF(Proc[[#This Row],[type]]="LFF (MDG-F)",MID(Proc[[#This Row],[Obj]],13,10),"")</f>
        <v/>
      </c>
      <c r="J7746" s="189" t="b">
        <f>Proc[[#This Row],[Requested]]=Proc[[#This Row],[CurrentParent]]</f>
        <v>1</v>
      </c>
      <c r="K7746" s="189" t="str">
        <f>IF(Proc[[#This Row],[Author]]="Marcela Urrego",VLOOKUP(LEFT(Proc[[#This Row],[Requested]],1),Table3[#All],2,0),VLOOKUP(Proc[[#This Row],[Author]],Table4[],2,0))</f>
        <v>HC</v>
      </c>
      <c r="L7746" s="189" t="s">
        <v>9921</v>
      </c>
      <c r="M7746" s="178">
        <v>46077</v>
      </c>
      <c r="N7746" s="178"/>
      <c r="O7746" s="178"/>
      <c r="P7746" s="178" t="str">
        <f ca="1">IF(Proc[[#This Row],[DaysAgeing]]&gt;5,"yep","on track")</f>
        <v>yep</v>
      </c>
      <c r="Q7746" s="3">
        <f ca="1">IF(Proc[[#This Row],[DateClosed]]="",ABS(NETWORKDAYS(Proc[[#This Row],[DateOpened]],TODAY()))-1,ABS(NETWORKDAYS(Proc[[#This Row],[DateOpened]],Proc[[#This Row],[DateClosed]]))-1)</f>
        <v>7</v>
      </c>
      <c r="R7746" s="178" t="s">
        <v>1013</v>
      </c>
      <c r="S7746" s="189"/>
    </row>
    <row r="7747" spans="1:19" hidden="1">
      <c r="A7747" s="191" t="s">
        <v>10190</v>
      </c>
      <c r="B7747" s="189" t="str">
        <f>IFERROR(VLOOKUP(Proc[[#This Row],[App]],Table2[],3,0),"open")</f>
        <v>ok</v>
      </c>
      <c r="C7747" s="191" t="s">
        <v>369</v>
      </c>
      <c r="D7747" t="s">
        <v>10275</v>
      </c>
      <c r="E7747" t="s">
        <v>2274</v>
      </c>
      <c r="F7747" s="189" t="s">
        <v>2274</v>
      </c>
      <c r="G7747" s="191" t="s">
        <v>400</v>
      </c>
      <c r="H7747" s="189" t="str">
        <f>IF(Proc[[#This Row],[type]]="LFF (MDG-F)",MID(Proc[[#This Row],[Obj]],13,10),"")</f>
        <v/>
      </c>
      <c r="J7747" s="189" t="b">
        <f>Proc[[#This Row],[Requested]]=Proc[[#This Row],[CurrentParent]]</f>
        <v>1</v>
      </c>
      <c r="K7747" s="189" t="str">
        <f>IF(Proc[[#This Row],[Author]]="Marcela Urrego",VLOOKUP(LEFT(Proc[[#This Row],[Requested]],1),Table3[#All],2,0),VLOOKUP(Proc[[#This Row],[Author]],Table4[],2,0))</f>
        <v>HC</v>
      </c>
      <c r="L7747" s="189" t="s">
        <v>9921</v>
      </c>
      <c r="M7747" s="178">
        <v>46077</v>
      </c>
      <c r="N7747" s="178"/>
      <c r="O7747" s="178"/>
      <c r="P7747" s="178" t="str">
        <f ca="1">IF(Proc[[#This Row],[DaysAgeing]]&gt;5,"yep","on track")</f>
        <v>yep</v>
      </c>
      <c r="Q7747" s="3">
        <f ca="1">IF(Proc[[#This Row],[DateClosed]]="",ABS(NETWORKDAYS(Proc[[#This Row],[DateOpened]],TODAY()))-1,ABS(NETWORKDAYS(Proc[[#This Row],[DateOpened]],Proc[[#This Row],[DateClosed]]))-1)</f>
        <v>7</v>
      </c>
      <c r="R7747" s="178" t="s">
        <v>1013</v>
      </c>
      <c r="S7747" s="189"/>
    </row>
    <row r="7748" spans="1:19" hidden="1">
      <c r="A7748" s="191" t="s">
        <v>10190</v>
      </c>
      <c r="B7748" s="189" t="str">
        <f>IFERROR(VLOOKUP(Proc[[#This Row],[App]],Table2[],3,0),"open")</f>
        <v>ok</v>
      </c>
      <c r="C7748" s="191" t="s">
        <v>369</v>
      </c>
      <c r="D7748" t="s">
        <v>10276</v>
      </c>
      <c r="E7748" t="s">
        <v>2274</v>
      </c>
      <c r="F7748" s="189" t="s">
        <v>2274</v>
      </c>
      <c r="G7748" s="191" t="s">
        <v>400</v>
      </c>
      <c r="H7748" s="189" t="str">
        <f>IF(Proc[[#This Row],[type]]="LFF (MDG-F)",MID(Proc[[#This Row],[Obj]],13,10),"")</f>
        <v/>
      </c>
      <c r="J7748" s="189" t="b">
        <f>Proc[[#This Row],[Requested]]=Proc[[#This Row],[CurrentParent]]</f>
        <v>1</v>
      </c>
      <c r="K7748" s="189" t="str">
        <f>IF(Proc[[#This Row],[Author]]="Marcela Urrego",VLOOKUP(LEFT(Proc[[#This Row],[Requested]],1),Table3[#All],2,0),VLOOKUP(Proc[[#This Row],[Author]],Table4[],2,0))</f>
        <v>HC</v>
      </c>
      <c r="L7748" s="189" t="s">
        <v>9921</v>
      </c>
      <c r="M7748" s="178">
        <v>46077</v>
      </c>
      <c r="N7748" s="178"/>
      <c r="O7748" s="178"/>
      <c r="P7748" s="178" t="str">
        <f ca="1">IF(Proc[[#This Row],[DaysAgeing]]&gt;5,"yep","on track")</f>
        <v>yep</v>
      </c>
      <c r="Q7748" s="3">
        <f ca="1">IF(Proc[[#This Row],[DateClosed]]="",ABS(NETWORKDAYS(Proc[[#This Row],[DateOpened]],TODAY()))-1,ABS(NETWORKDAYS(Proc[[#This Row],[DateOpened]],Proc[[#This Row],[DateClosed]]))-1)</f>
        <v>7</v>
      </c>
      <c r="R7748" s="178" t="s">
        <v>1013</v>
      </c>
      <c r="S7748" s="189"/>
    </row>
    <row r="7749" spans="1:19" hidden="1">
      <c r="A7749" s="191" t="s">
        <v>10190</v>
      </c>
      <c r="B7749" s="189" t="str">
        <f>IFERROR(VLOOKUP(Proc[[#This Row],[App]],Table2[],3,0),"open")</f>
        <v>ok</v>
      </c>
      <c r="C7749" s="191" t="s">
        <v>369</v>
      </c>
      <c r="D7749" t="s">
        <v>10277</v>
      </c>
      <c r="E7749" t="s">
        <v>2274</v>
      </c>
      <c r="F7749" s="189" t="s">
        <v>2274</v>
      </c>
      <c r="G7749" s="191" t="s">
        <v>400</v>
      </c>
      <c r="H7749" s="189" t="str">
        <f>IF(Proc[[#This Row],[type]]="LFF (MDG-F)",MID(Proc[[#This Row],[Obj]],13,10),"")</f>
        <v/>
      </c>
      <c r="J7749" s="189" t="b">
        <f>Proc[[#This Row],[Requested]]=Proc[[#This Row],[CurrentParent]]</f>
        <v>1</v>
      </c>
      <c r="K7749" s="189" t="str">
        <f>IF(Proc[[#This Row],[Author]]="Marcela Urrego",VLOOKUP(LEFT(Proc[[#This Row],[Requested]],1),Table3[#All],2,0),VLOOKUP(Proc[[#This Row],[Author]],Table4[],2,0))</f>
        <v>HC</v>
      </c>
      <c r="L7749" s="189" t="s">
        <v>9921</v>
      </c>
      <c r="M7749" s="178">
        <v>46077</v>
      </c>
      <c r="N7749" s="178"/>
      <c r="O7749" s="178"/>
      <c r="P7749" s="178" t="str">
        <f ca="1">IF(Proc[[#This Row],[DaysAgeing]]&gt;5,"yep","on track")</f>
        <v>yep</v>
      </c>
      <c r="Q7749" s="3">
        <f ca="1">IF(Proc[[#This Row],[DateClosed]]="",ABS(NETWORKDAYS(Proc[[#This Row],[DateOpened]],TODAY()))-1,ABS(NETWORKDAYS(Proc[[#This Row],[DateOpened]],Proc[[#This Row],[DateClosed]]))-1)</f>
        <v>7</v>
      </c>
      <c r="R7749" s="178" t="s">
        <v>1013</v>
      </c>
      <c r="S7749" s="189"/>
    </row>
    <row r="7750" spans="1:19" hidden="1">
      <c r="A7750" s="191" t="s">
        <v>10190</v>
      </c>
      <c r="B7750" s="189" t="str">
        <f>IFERROR(VLOOKUP(Proc[[#This Row],[App]],Table2[],3,0),"open")</f>
        <v>ok</v>
      </c>
      <c r="C7750" s="191" t="s">
        <v>369</v>
      </c>
      <c r="D7750" t="s">
        <v>10278</v>
      </c>
      <c r="E7750" t="s">
        <v>2274</v>
      </c>
      <c r="F7750" s="189" t="s">
        <v>2274</v>
      </c>
      <c r="G7750" s="191" t="s">
        <v>400</v>
      </c>
      <c r="H7750" s="189" t="str">
        <f>IF(Proc[[#This Row],[type]]="LFF (MDG-F)",MID(Proc[[#This Row],[Obj]],13,10),"")</f>
        <v/>
      </c>
      <c r="J7750" s="189" t="b">
        <f>Proc[[#This Row],[Requested]]=Proc[[#This Row],[CurrentParent]]</f>
        <v>1</v>
      </c>
      <c r="K7750" s="189" t="str">
        <f>IF(Proc[[#This Row],[Author]]="Marcela Urrego",VLOOKUP(LEFT(Proc[[#This Row],[Requested]],1),Table3[#All],2,0),VLOOKUP(Proc[[#This Row],[Author]],Table4[],2,0))</f>
        <v>HC</v>
      </c>
      <c r="L7750" s="189" t="s">
        <v>9921</v>
      </c>
      <c r="M7750" s="178">
        <v>46077</v>
      </c>
      <c r="N7750" s="178"/>
      <c r="O7750" s="178"/>
      <c r="P7750" s="178" t="str">
        <f ca="1">IF(Proc[[#This Row],[DaysAgeing]]&gt;5,"yep","on track")</f>
        <v>yep</v>
      </c>
      <c r="Q7750" s="3">
        <f ca="1">IF(Proc[[#This Row],[DateClosed]]="",ABS(NETWORKDAYS(Proc[[#This Row],[DateOpened]],TODAY()))-1,ABS(NETWORKDAYS(Proc[[#This Row],[DateOpened]],Proc[[#This Row],[DateClosed]]))-1)</f>
        <v>7</v>
      </c>
      <c r="R7750" s="178" t="s">
        <v>1013</v>
      </c>
      <c r="S7750" s="189"/>
    </row>
    <row r="7751" spans="1:19" hidden="1">
      <c r="A7751" s="191" t="s">
        <v>10190</v>
      </c>
      <c r="B7751" s="189" t="str">
        <f>IFERROR(VLOOKUP(Proc[[#This Row],[App]],Table2[],3,0),"open")</f>
        <v>ok</v>
      </c>
      <c r="C7751" s="191" t="s">
        <v>369</v>
      </c>
      <c r="D7751" t="s">
        <v>10279</v>
      </c>
      <c r="E7751" t="s">
        <v>2274</v>
      </c>
      <c r="F7751" s="189" t="s">
        <v>2274</v>
      </c>
      <c r="G7751" s="191" t="s">
        <v>400</v>
      </c>
      <c r="H7751" s="189" t="str">
        <f>IF(Proc[[#This Row],[type]]="LFF (MDG-F)",MID(Proc[[#This Row],[Obj]],13,10),"")</f>
        <v/>
      </c>
      <c r="J7751" s="189" t="b">
        <f>Proc[[#This Row],[Requested]]=Proc[[#This Row],[CurrentParent]]</f>
        <v>1</v>
      </c>
      <c r="K7751" s="189" t="str">
        <f>IF(Proc[[#This Row],[Author]]="Marcela Urrego",VLOOKUP(LEFT(Proc[[#This Row],[Requested]],1),Table3[#All],2,0),VLOOKUP(Proc[[#This Row],[Author]],Table4[],2,0))</f>
        <v>HC</v>
      </c>
      <c r="L7751" s="189" t="s">
        <v>9921</v>
      </c>
      <c r="M7751" s="178">
        <v>46077</v>
      </c>
      <c r="N7751" s="178"/>
      <c r="O7751" s="178"/>
      <c r="P7751" s="178" t="str">
        <f ca="1">IF(Proc[[#This Row],[DaysAgeing]]&gt;5,"yep","on track")</f>
        <v>yep</v>
      </c>
      <c r="Q7751" s="3">
        <f ca="1">IF(Proc[[#This Row],[DateClosed]]="",ABS(NETWORKDAYS(Proc[[#This Row],[DateOpened]],TODAY()))-1,ABS(NETWORKDAYS(Proc[[#This Row],[DateOpened]],Proc[[#This Row],[DateClosed]]))-1)</f>
        <v>7</v>
      </c>
      <c r="R7751" s="178" t="s">
        <v>1013</v>
      </c>
      <c r="S7751" s="189"/>
    </row>
    <row r="7752" spans="1:19" hidden="1">
      <c r="A7752" s="191" t="s">
        <v>10190</v>
      </c>
      <c r="B7752" s="189" t="str">
        <f>IFERROR(VLOOKUP(Proc[[#This Row],[App]],Table2[],3,0),"open")</f>
        <v>ok</v>
      </c>
      <c r="C7752" s="191" t="s">
        <v>369</v>
      </c>
      <c r="D7752" t="s">
        <v>10280</v>
      </c>
      <c r="E7752" t="s">
        <v>2274</v>
      </c>
      <c r="F7752" s="189" t="s">
        <v>2274</v>
      </c>
      <c r="G7752" s="191" t="s">
        <v>400</v>
      </c>
      <c r="H7752" s="189" t="str">
        <f>IF(Proc[[#This Row],[type]]="LFF (MDG-F)",MID(Proc[[#This Row],[Obj]],13,10),"")</f>
        <v/>
      </c>
      <c r="J7752" s="189" t="b">
        <f>Proc[[#This Row],[Requested]]=Proc[[#This Row],[CurrentParent]]</f>
        <v>1</v>
      </c>
      <c r="K7752" s="189" t="str">
        <f>IF(Proc[[#This Row],[Author]]="Marcela Urrego",VLOOKUP(LEFT(Proc[[#This Row],[Requested]],1),Table3[#All],2,0),VLOOKUP(Proc[[#This Row],[Author]],Table4[],2,0))</f>
        <v>HC</v>
      </c>
      <c r="L7752" s="189" t="s">
        <v>9921</v>
      </c>
      <c r="M7752" s="178">
        <v>46077</v>
      </c>
      <c r="N7752" s="178"/>
      <c r="O7752" s="178"/>
      <c r="P7752" s="178" t="str">
        <f ca="1">IF(Proc[[#This Row],[DaysAgeing]]&gt;5,"yep","on track")</f>
        <v>yep</v>
      </c>
      <c r="Q7752" s="3">
        <f ca="1">IF(Proc[[#This Row],[DateClosed]]="",ABS(NETWORKDAYS(Proc[[#This Row],[DateOpened]],TODAY()))-1,ABS(NETWORKDAYS(Proc[[#This Row],[DateOpened]],Proc[[#This Row],[DateClosed]]))-1)</f>
        <v>7</v>
      </c>
      <c r="R7752" s="178" t="s">
        <v>1013</v>
      </c>
      <c r="S7752" s="189"/>
    </row>
    <row r="7753" spans="1:19" hidden="1">
      <c r="A7753" s="191" t="s">
        <v>10190</v>
      </c>
      <c r="B7753" s="189" t="str">
        <f>IFERROR(VLOOKUP(Proc[[#This Row],[App]],Table2[],3,0),"open")</f>
        <v>ok</v>
      </c>
      <c r="C7753" s="191" t="s">
        <v>369</v>
      </c>
      <c r="D7753" t="s">
        <v>10281</v>
      </c>
      <c r="E7753" t="s">
        <v>3401</v>
      </c>
      <c r="F7753" s="189" t="s">
        <v>3401</v>
      </c>
      <c r="G7753" s="191" t="s">
        <v>400</v>
      </c>
      <c r="H7753" s="189" t="str">
        <f>IF(Proc[[#This Row],[type]]="LFF (MDG-F)",MID(Proc[[#This Row],[Obj]],13,10),"")</f>
        <v/>
      </c>
      <c r="J7753" s="189" t="b">
        <f>Proc[[#This Row],[Requested]]=Proc[[#This Row],[CurrentParent]]</f>
        <v>1</v>
      </c>
      <c r="K7753" s="189" t="str">
        <f>IF(Proc[[#This Row],[Author]]="Marcela Urrego",VLOOKUP(LEFT(Proc[[#This Row],[Requested]],1),Table3[#All],2,0),VLOOKUP(Proc[[#This Row],[Author]],Table4[],2,0))</f>
        <v>HC</v>
      </c>
      <c r="L7753" s="189" t="s">
        <v>9921</v>
      </c>
      <c r="M7753" s="178">
        <v>46077</v>
      </c>
      <c r="N7753" s="178"/>
      <c r="O7753" s="178"/>
      <c r="P7753" s="178" t="str">
        <f ca="1">IF(Proc[[#This Row],[DaysAgeing]]&gt;5,"yep","on track")</f>
        <v>yep</v>
      </c>
      <c r="Q7753" s="3">
        <f ca="1">IF(Proc[[#This Row],[DateClosed]]="",ABS(NETWORKDAYS(Proc[[#This Row],[DateOpened]],TODAY()))-1,ABS(NETWORKDAYS(Proc[[#This Row],[DateOpened]],Proc[[#This Row],[DateClosed]]))-1)</f>
        <v>7</v>
      </c>
      <c r="R7753" s="178" t="s">
        <v>1013</v>
      </c>
      <c r="S7753" s="189"/>
    </row>
    <row r="7754" spans="1:19" hidden="1">
      <c r="A7754" t="s">
        <v>10285</v>
      </c>
      <c r="B7754" s="189" t="str">
        <f>IFERROR(VLOOKUP(Proc[[#This Row],[App]],Table2[],3,0),"open")</f>
        <v>ok</v>
      </c>
      <c r="C7754" s="191" t="s">
        <v>369</v>
      </c>
      <c r="D7754" t="s">
        <v>8670</v>
      </c>
      <c r="E7754" t="s">
        <v>2417</v>
      </c>
      <c r="F7754" s="189" t="s">
        <v>2417</v>
      </c>
      <c r="G7754" t="s">
        <v>400</v>
      </c>
      <c r="H7754" s="189" t="str">
        <f>IF(Proc[[#This Row],[type]]="LFF (MDG-F)",MID(Proc[[#This Row],[Obj]],13,10),"")</f>
        <v/>
      </c>
      <c r="J7754" s="189" t="b">
        <f>Proc[[#This Row],[Requested]]=Proc[[#This Row],[CurrentParent]]</f>
        <v>1</v>
      </c>
      <c r="K7754" s="189" t="str">
        <f>IF(Proc[[#This Row],[Author]]="Marcela Urrego",VLOOKUP(LEFT(Proc[[#This Row],[Requested]],1),Table3[#All],2,0),VLOOKUP(Proc[[#This Row],[Author]],Table4[],2,0))</f>
        <v>MGF</v>
      </c>
      <c r="L7754" s="189" t="s">
        <v>9921</v>
      </c>
      <c r="M7754" s="178">
        <v>46077</v>
      </c>
      <c r="N7754" s="178"/>
      <c r="O7754" s="178"/>
      <c r="P7754" s="178" t="str">
        <f ca="1">IF(Proc[[#This Row],[DaysAgeing]]&gt;5,"yep","on track")</f>
        <v>yep</v>
      </c>
      <c r="Q7754" s="3">
        <f ca="1">IF(Proc[[#This Row],[DateClosed]]="",ABS(NETWORKDAYS(Proc[[#This Row],[DateOpened]],TODAY()))-1,ABS(NETWORKDAYS(Proc[[#This Row],[DateOpened]],Proc[[#This Row],[DateClosed]]))-1)</f>
        <v>7</v>
      </c>
      <c r="R7754" s="178" t="s">
        <v>515</v>
      </c>
      <c r="S7754" s="189"/>
    </row>
    <row r="7755" spans="1:19" hidden="1">
      <c r="A7755" s="191" t="s">
        <v>10285</v>
      </c>
      <c r="B7755" s="189" t="str">
        <f>IFERROR(VLOOKUP(Proc[[#This Row],[App]],Table2[],3,0),"open")</f>
        <v>ok</v>
      </c>
      <c r="C7755" s="191" t="s">
        <v>369</v>
      </c>
      <c r="D7755" t="s">
        <v>8664</v>
      </c>
      <c r="E7755" t="s">
        <v>2417</v>
      </c>
      <c r="F7755" s="189" t="s">
        <v>2417</v>
      </c>
      <c r="G7755" s="191" t="s">
        <v>400</v>
      </c>
      <c r="H7755" s="189" t="str">
        <f>IF(Proc[[#This Row],[type]]="LFF (MDG-F)",MID(Proc[[#This Row],[Obj]],13,10),"")</f>
        <v/>
      </c>
      <c r="J7755" s="189" t="b">
        <f>Proc[[#This Row],[Requested]]=Proc[[#This Row],[CurrentParent]]</f>
        <v>1</v>
      </c>
      <c r="K7755" s="189" t="str">
        <f>IF(Proc[[#This Row],[Author]]="Marcela Urrego",VLOOKUP(LEFT(Proc[[#This Row],[Requested]],1),Table3[#All],2,0),VLOOKUP(Proc[[#This Row],[Author]],Table4[],2,0))</f>
        <v>MGF</v>
      </c>
      <c r="L7755" s="189" t="s">
        <v>9921</v>
      </c>
      <c r="M7755" s="178">
        <v>46077</v>
      </c>
      <c r="N7755" s="178"/>
      <c r="O7755" s="178"/>
      <c r="P7755" s="178" t="str">
        <f ca="1">IF(Proc[[#This Row],[DaysAgeing]]&gt;5,"yep","on track")</f>
        <v>yep</v>
      </c>
      <c r="Q7755" s="3">
        <f ca="1">IF(Proc[[#This Row],[DateClosed]]="",ABS(NETWORKDAYS(Proc[[#This Row],[DateOpened]],TODAY()))-1,ABS(NETWORKDAYS(Proc[[#This Row],[DateOpened]],Proc[[#This Row],[DateClosed]]))-1)</f>
        <v>7</v>
      </c>
      <c r="R7755" s="178" t="s">
        <v>515</v>
      </c>
      <c r="S7755" s="189"/>
    </row>
    <row r="7756" spans="1:19" hidden="1">
      <c r="A7756" s="191" t="s">
        <v>10285</v>
      </c>
      <c r="B7756" s="189" t="str">
        <f>IFERROR(VLOOKUP(Proc[[#This Row],[App]],Table2[],3,0),"open")</f>
        <v>ok</v>
      </c>
      <c r="C7756" s="191" t="s">
        <v>369</v>
      </c>
      <c r="D7756" t="s">
        <v>8689</v>
      </c>
      <c r="E7756" t="s">
        <v>2417</v>
      </c>
      <c r="F7756" s="189" t="s">
        <v>2417</v>
      </c>
      <c r="G7756" s="191" t="s">
        <v>400</v>
      </c>
      <c r="H7756" s="189" t="str">
        <f>IF(Proc[[#This Row],[type]]="LFF (MDG-F)",MID(Proc[[#This Row],[Obj]],13,10),"")</f>
        <v/>
      </c>
      <c r="J7756" s="189" t="b">
        <f>Proc[[#This Row],[Requested]]=Proc[[#This Row],[CurrentParent]]</f>
        <v>1</v>
      </c>
      <c r="K7756" s="189" t="str">
        <f>IF(Proc[[#This Row],[Author]]="Marcela Urrego",VLOOKUP(LEFT(Proc[[#This Row],[Requested]],1),Table3[#All],2,0),VLOOKUP(Proc[[#This Row],[Author]],Table4[],2,0))</f>
        <v>MGF</v>
      </c>
      <c r="L7756" s="189" t="s">
        <v>9921</v>
      </c>
      <c r="M7756" s="178">
        <v>46077</v>
      </c>
      <c r="N7756" s="178"/>
      <c r="O7756" s="178"/>
      <c r="P7756" s="178" t="str">
        <f ca="1">IF(Proc[[#This Row],[DaysAgeing]]&gt;5,"yep","on track")</f>
        <v>yep</v>
      </c>
      <c r="Q7756" s="3">
        <f ca="1">IF(Proc[[#This Row],[DateClosed]]="",ABS(NETWORKDAYS(Proc[[#This Row],[DateOpened]],TODAY()))-1,ABS(NETWORKDAYS(Proc[[#This Row],[DateOpened]],Proc[[#This Row],[DateClosed]]))-1)</f>
        <v>7</v>
      </c>
      <c r="R7756" s="178" t="s">
        <v>515</v>
      </c>
      <c r="S7756" s="189"/>
    </row>
    <row r="7757" spans="1:19" hidden="1">
      <c r="A7757" s="191" t="s">
        <v>10285</v>
      </c>
      <c r="B7757" s="189" t="str">
        <f>IFERROR(VLOOKUP(Proc[[#This Row],[App]],Table2[],3,0),"open")</f>
        <v>ok</v>
      </c>
      <c r="C7757" s="191" t="s">
        <v>369</v>
      </c>
      <c r="D7757" t="s">
        <v>8665</v>
      </c>
      <c r="E7757" t="s">
        <v>2417</v>
      </c>
      <c r="F7757" s="189" t="s">
        <v>2417</v>
      </c>
      <c r="G7757" s="191" t="s">
        <v>400</v>
      </c>
      <c r="H7757" s="189" t="str">
        <f>IF(Proc[[#This Row],[type]]="LFF (MDG-F)",MID(Proc[[#This Row],[Obj]],13,10),"")</f>
        <v/>
      </c>
      <c r="J7757" s="189" t="b">
        <f>Proc[[#This Row],[Requested]]=Proc[[#This Row],[CurrentParent]]</f>
        <v>1</v>
      </c>
      <c r="K7757" s="189" t="str">
        <f>IF(Proc[[#This Row],[Author]]="Marcela Urrego",VLOOKUP(LEFT(Proc[[#This Row],[Requested]],1),Table3[#All],2,0),VLOOKUP(Proc[[#This Row],[Author]],Table4[],2,0))</f>
        <v>MGF</v>
      </c>
      <c r="L7757" s="189" t="s">
        <v>9921</v>
      </c>
      <c r="M7757" s="178">
        <v>46077</v>
      </c>
      <c r="N7757" s="178"/>
      <c r="O7757" s="178"/>
      <c r="P7757" s="178" t="str">
        <f ca="1">IF(Proc[[#This Row],[DaysAgeing]]&gt;5,"yep","on track")</f>
        <v>yep</v>
      </c>
      <c r="Q7757" s="3">
        <f ca="1">IF(Proc[[#This Row],[DateClosed]]="",ABS(NETWORKDAYS(Proc[[#This Row],[DateOpened]],TODAY()))-1,ABS(NETWORKDAYS(Proc[[#This Row],[DateOpened]],Proc[[#This Row],[DateClosed]]))-1)</f>
        <v>7</v>
      </c>
      <c r="R7757" s="178" t="s">
        <v>515</v>
      </c>
      <c r="S7757" s="189"/>
    </row>
    <row r="7758" spans="1:19" hidden="1">
      <c r="A7758" s="191" t="s">
        <v>10285</v>
      </c>
      <c r="B7758" s="189" t="str">
        <f>IFERROR(VLOOKUP(Proc[[#This Row],[App]],Table2[],3,0),"open")</f>
        <v>ok</v>
      </c>
      <c r="C7758" s="191" t="s">
        <v>369</v>
      </c>
      <c r="D7758" t="s">
        <v>10286</v>
      </c>
      <c r="E7758" t="s">
        <v>476</v>
      </c>
      <c r="F7758" s="189" t="e">
        <v>#REF!</v>
      </c>
      <c r="G7758" t="s">
        <v>406</v>
      </c>
      <c r="H7758" s="189" t="str">
        <f>IF(Proc[[#This Row],[type]]="LFF (MDG-F)",MID(Proc[[#This Row],[Obj]],13,10),"")</f>
        <v>EE50GM1000</v>
      </c>
      <c r="J7758" s="189" t="e">
        <f>Proc[[#This Row],[Requested]]=Proc[[#This Row],[CurrentParent]]</f>
        <v>#REF!</v>
      </c>
      <c r="K7758" s="189" t="str">
        <f>IF(Proc[[#This Row],[Author]]="Marcela Urrego",VLOOKUP(LEFT(Proc[[#This Row],[Requested]],1),Table3[#All],2,0),VLOOKUP(Proc[[#This Row],[Author]],Table4[],2,0))</f>
        <v>MGF</v>
      </c>
      <c r="L7758" s="189" t="s">
        <v>9921</v>
      </c>
      <c r="M7758" s="178">
        <v>46077</v>
      </c>
      <c r="N7758" s="178"/>
      <c r="O7758" s="178"/>
      <c r="P7758" s="178" t="str">
        <f ca="1">IF(Proc[[#This Row],[DaysAgeing]]&gt;5,"yep","on track")</f>
        <v>yep</v>
      </c>
      <c r="Q7758" s="3">
        <f ca="1">IF(Proc[[#This Row],[DateClosed]]="",ABS(NETWORKDAYS(Proc[[#This Row],[DateOpened]],TODAY()))-1,ABS(NETWORKDAYS(Proc[[#This Row],[DateOpened]],Proc[[#This Row],[DateClosed]]))-1)</f>
        <v>7</v>
      </c>
      <c r="R7758" s="178" t="s">
        <v>515</v>
      </c>
      <c r="S7758" s="189"/>
    </row>
    <row r="7759" spans="1:19" hidden="1">
      <c r="A7759" s="191" t="s">
        <v>10285</v>
      </c>
      <c r="B7759" s="189" t="str">
        <f>IFERROR(VLOOKUP(Proc[[#This Row],[App]],Table2[],3,0),"open")</f>
        <v>ok</v>
      </c>
      <c r="C7759" s="191" t="s">
        <v>369</v>
      </c>
      <c r="D7759" t="s">
        <v>10287</v>
      </c>
      <c r="E7759" t="s">
        <v>476</v>
      </c>
      <c r="F7759" s="189" t="e">
        <v>#REF!</v>
      </c>
      <c r="G7759" s="191" t="s">
        <v>406</v>
      </c>
      <c r="H7759" s="189" t="str">
        <f>IF(Proc[[#This Row],[type]]="LFF (MDG-F)",MID(Proc[[#This Row],[Obj]],13,10),"")</f>
        <v>FI50GM1000</v>
      </c>
      <c r="J7759" s="189" t="e">
        <f>Proc[[#This Row],[Requested]]=Proc[[#This Row],[CurrentParent]]</f>
        <v>#REF!</v>
      </c>
      <c r="K7759" s="189" t="str">
        <f>IF(Proc[[#This Row],[Author]]="Marcela Urrego",VLOOKUP(LEFT(Proc[[#This Row],[Requested]],1),Table3[#All],2,0),VLOOKUP(Proc[[#This Row],[Author]],Table4[],2,0))</f>
        <v>MGF</v>
      </c>
      <c r="L7759" s="189" t="s">
        <v>9921</v>
      </c>
      <c r="M7759" s="178">
        <v>46077</v>
      </c>
      <c r="N7759" s="178"/>
      <c r="O7759" s="178"/>
      <c r="P7759" s="178" t="str">
        <f ca="1">IF(Proc[[#This Row],[DaysAgeing]]&gt;5,"yep","on track")</f>
        <v>yep</v>
      </c>
      <c r="Q7759" s="3">
        <f ca="1">IF(Proc[[#This Row],[DateClosed]]="",ABS(NETWORKDAYS(Proc[[#This Row],[DateOpened]],TODAY()))-1,ABS(NETWORKDAYS(Proc[[#This Row],[DateOpened]],Proc[[#This Row],[DateClosed]]))-1)</f>
        <v>7</v>
      </c>
      <c r="R7759" s="178" t="s">
        <v>515</v>
      </c>
      <c r="S7759" s="189"/>
    </row>
    <row r="7760" spans="1:19" hidden="1">
      <c r="A7760" t="s">
        <v>10288</v>
      </c>
      <c r="B7760" s="189" t="str">
        <f>IFERROR(VLOOKUP(Proc[[#This Row],[App]],Table2[],3,0),"open")</f>
        <v>ok</v>
      </c>
      <c r="C7760" s="191" t="s">
        <v>369</v>
      </c>
      <c r="D7760" t="s">
        <v>10289</v>
      </c>
      <c r="E7760" s="191" t="s">
        <v>2222</v>
      </c>
      <c r="F7760" s="189" t="s">
        <v>2222</v>
      </c>
      <c r="G7760" s="191" t="s">
        <v>400</v>
      </c>
      <c r="H7760" s="189" t="str">
        <f>IF(Proc[[#This Row],[type]]="LFF (MDG-F)",MID(Proc[[#This Row],[Obj]],13,10),"")</f>
        <v/>
      </c>
      <c r="J7760" s="189" t="b">
        <f>Proc[[#This Row],[Requested]]=Proc[[#This Row],[CurrentParent]]</f>
        <v>1</v>
      </c>
      <c r="K7760" s="189" t="str">
        <f>IF(Proc[[#This Row],[Author]]="Marcela Urrego",VLOOKUP(LEFT(Proc[[#This Row],[Requested]],1),Table3[#All],2,0),VLOOKUP(Proc[[#This Row],[Author]],Table4[],2,0))</f>
        <v>HC</v>
      </c>
      <c r="L7760" s="189" t="s">
        <v>9921</v>
      </c>
      <c r="M7760" s="178">
        <v>46077</v>
      </c>
      <c r="N7760" s="178"/>
      <c r="O7760" s="178"/>
      <c r="P7760" s="178" t="str">
        <f ca="1">IF(Proc[[#This Row],[DaysAgeing]]&gt;5,"yep","on track")</f>
        <v>yep</v>
      </c>
      <c r="Q7760" s="3">
        <f ca="1">IF(Proc[[#This Row],[DateClosed]]="",ABS(NETWORKDAYS(Proc[[#This Row],[DateOpened]],TODAY()))-1,ABS(NETWORKDAYS(Proc[[#This Row],[DateOpened]],Proc[[#This Row],[DateClosed]]))-1)</f>
        <v>7</v>
      </c>
      <c r="R7760" s="178" t="s">
        <v>10348</v>
      </c>
      <c r="S7760" s="189"/>
    </row>
    <row r="7761" spans="1:19" hidden="1">
      <c r="A7761" s="191" t="s">
        <v>10288</v>
      </c>
      <c r="B7761" s="189" t="str">
        <f>IFERROR(VLOOKUP(Proc[[#This Row],[App]],Table2[],3,0),"open")</f>
        <v>ok</v>
      </c>
      <c r="C7761" s="191" t="s">
        <v>369</v>
      </c>
      <c r="D7761" t="s">
        <v>10290</v>
      </c>
      <c r="E7761" s="191" t="s">
        <v>2222</v>
      </c>
      <c r="F7761" s="189" t="s">
        <v>2222</v>
      </c>
      <c r="G7761" s="191" t="s">
        <v>400</v>
      </c>
      <c r="H7761" s="189" t="str">
        <f>IF(Proc[[#This Row],[type]]="LFF (MDG-F)",MID(Proc[[#This Row],[Obj]],13,10),"")</f>
        <v/>
      </c>
      <c r="J7761" s="189" t="b">
        <f>Proc[[#This Row],[Requested]]=Proc[[#This Row],[CurrentParent]]</f>
        <v>1</v>
      </c>
      <c r="K7761" s="189" t="str">
        <f>IF(Proc[[#This Row],[Author]]="Marcela Urrego",VLOOKUP(LEFT(Proc[[#This Row],[Requested]],1),Table3[#All],2,0),VLOOKUP(Proc[[#This Row],[Author]],Table4[],2,0))</f>
        <v>HC</v>
      </c>
      <c r="L7761" s="189" t="s">
        <v>9921</v>
      </c>
      <c r="M7761" s="178">
        <v>46077</v>
      </c>
      <c r="N7761" s="178"/>
      <c r="O7761" s="178"/>
      <c r="P7761" s="178" t="str">
        <f ca="1">IF(Proc[[#This Row],[DaysAgeing]]&gt;5,"yep","on track")</f>
        <v>yep</v>
      </c>
      <c r="Q7761" s="3">
        <f ca="1">IF(Proc[[#This Row],[DateClosed]]="",ABS(NETWORKDAYS(Proc[[#This Row],[DateOpened]],TODAY()))-1,ABS(NETWORKDAYS(Proc[[#This Row],[DateOpened]],Proc[[#This Row],[DateClosed]]))-1)</f>
        <v>7</v>
      </c>
      <c r="R7761" s="178" t="s">
        <v>10348</v>
      </c>
      <c r="S7761" s="189"/>
    </row>
    <row r="7762" spans="1:19" hidden="1">
      <c r="A7762" s="191" t="s">
        <v>10288</v>
      </c>
      <c r="B7762" s="189" t="str">
        <f>IFERROR(VLOOKUP(Proc[[#This Row],[App]],Table2[],3,0),"open")</f>
        <v>ok</v>
      </c>
      <c r="C7762" s="191" t="s">
        <v>369</v>
      </c>
      <c r="D7762" t="s">
        <v>10291</v>
      </c>
      <c r="E7762" t="s">
        <v>2222</v>
      </c>
      <c r="F7762" s="189" t="e">
        <v>#REF!</v>
      </c>
      <c r="G7762" s="191" t="s">
        <v>406</v>
      </c>
      <c r="H7762" s="189" t="str">
        <f>IF(Proc[[#This Row],[type]]="LFF (MDG-F)",MID(Proc[[#This Row],[Obj]],13,10),"")</f>
        <v>BE50C06369</v>
      </c>
      <c r="J7762" s="189" t="e">
        <f>Proc[[#This Row],[Requested]]=Proc[[#This Row],[CurrentParent]]</f>
        <v>#REF!</v>
      </c>
      <c r="K7762" s="189" t="str">
        <f>IF(Proc[[#This Row],[Author]]="Marcela Urrego",VLOOKUP(LEFT(Proc[[#This Row],[Requested]],1),Table3[#All],2,0),VLOOKUP(Proc[[#This Row],[Author]],Table4[],2,0))</f>
        <v>HC</v>
      </c>
      <c r="L7762" s="189" t="s">
        <v>9921</v>
      </c>
      <c r="M7762" s="178">
        <v>46077</v>
      </c>
      <c r="N7762" s="178"/>
      <c r="O7762" s="178"/>
      <c r="P7762" s="178" t="str">
        <f ca="1">IF(Proc[[#This Row],[DaysAgeing]]&gt;5,"yep","on track")</f>
        <v>yep</v>
      </c>
      <c r="Q7762" s="3">
        <f ca="1">IF(Proc[[#This Row],[DateClosed]]="",ABS(NETWORKDAYS(Proc[[#This Row],[DateOpened]],TODAY()))-1,ABS(NETWORKDAYS(Proc[[#This Row],[DateOpened]],Proc[[#This Row],[DateClosed]]))-1)</f>
        <v>7</v>
      </c>
      <c r="R7762" s="178" t="s">
        <v>10348</v>
      </c>
      <c r="S7762" s="189"/>
    </row>
    <row r="7763" spans="1:19" hidden="1">
      <c r="A7763" s="191" t="s">
        <v>10288</v>
      </c>
      <c r="B7763" s="189" t="str">
        <f>IFERROR(VLOOKUP(Proc[[#This Row],[App]],Table2[],3,0),"open")</f>
        <v>ok</v>
      </c>
      <c r="C7763" s="191" t="s">
        <v>369</v>
      </c>
      <c r="D7763" t="s">
        <v>10292</v>
      </c>
      <c r="E7763" s="191" t="s">
        <v>2222</v>
      </c>
      <c r="F7763" s="189" t="e">
        <v>#REF!</v>
      </c>
      <c r="G7763" s="191" t="s">
        <v>406</v>
      </c>
      <c r="H7763" s="189" t="str">
        <f>IF(Proc[[#This Row],[type]]="LFF (MDG-F)",MID(Proc[[#This Row],[Obj]],13,10),"")</f>
        <v>CH50L98027</v>
      </c>
      <c r="J7763" s="189" t="e">
        <f>Proc[[#This Row],[Requested]]=Proc[[#This Row],[CurrentParent]]</f>
        <v>#REF!</v>
      </c>
      <c r="K7763" s="189" t="str">
        <f>IF(Proc[[#This Row],[Author]]="Marcela Urrego",VLOOKUP(LEFT(Proc[[#This Row],[Requested]],1),Table3[#All],2,0),VLOOKUP(Proc[[#This Row],[Author]],Table4[],2,0))</f>
        <v>HC</v>
      </c>
      <c r="L7763" s="189" t="s">
        <v>9921</v>
      </c>
      <c r="M7763" s="178">
        <v>46077</v>
      </c>
      <c r="N7763" s="178"/>
      <c r="O7763" s="178"/>
      <c r="P7763" s="178" t="str">
        <f ca="1">IF(Proc[[#This Row],[DaysAgeing]]&gt;5,"yep","on track")</f>
        <v>yep</v>
      </c>
      <c r="Q7763" s="3">
        <f ca="1">IF(Proc[[#This Row],[DateClosed]]="",ABS(NETWORKDAYS(Proc[[#This Row],[DateOpened]],TODAY()))-1,ABS(NETWORKDAYS(Proc[[#This Row],[DateOpened]],Proc[[#This Row],[DateClosed]]))-1)</f>
        <v>7</v>
      </c>
      <c r="R7763" s="178" t="s">
        <v>10348</v>
      </c>
      <c r="S7763" s="189"/>
    </row>
    <row r="7764" spans="1:19" hidden="1">
      <c r="A7764" s="191" t="s">
        <v>10288</v>
      </c>
      <c r="B7764" s="189" t="str">
        <f>IFERROR(VLOOKUP(Proc[[#This Row],[App]],Table2[],3,0),"open")</f>
        <v>ok</v>
      </c>
      <c r="C7764" s="191" t="s">
        <v>369</v>
      </c>
      <c r="D7764" t="s">
        <v>10293</v>
      </c>
      <c r="E7764" s="191" t="s">
        <v>2222</v>
      </c>
      <c r="F7764" s="189" t="e">
        <v>#REF!</v>
      </c>
      <c r="G7764" s="191" t="s">
        <v>406</v>
      </c>
      <c r="H7764" s="189" t="str">
        <f>IF(Proc[[#This Row],[type]]="LFF (MDG-F)",MID(Proc[[#This Row],[Obj]],13,10),"")</f>
        <v>CH65GMF002</v>
      </c>
      <c r="J7764" s="189" t="e">
        <f>Proc[[#This Row],[Requested]]=Proc[[#This Row],[CurrentParent]]</f>
        <v>#REF!</v>
      </c>
      <c r="K7764" s="189" t="str">
        <f>IF(Proc[[#This Row],[Author]]="Marcela Urrego",VLOOKUP(LEFT(Proc[[#This Row],[Requested]],1),Table3[#All],2,0),VLOOKUP(Proc[[#This Row],[Author]],Table4[],2,0))</f>
        <v>HC</v>
      </c>
      <c r="L7764" s="189" t="s">
        <v>9921</v>
      </c>
      <c r="M7764" s="178">
        <v>46077</v>
      </c>
      <c r="N7764" s="178"/>
      <c r="O7764" s="178"/>
      <c r="P7764" s="178" t="str">
        <f ca="1">IF(Proc[[#This Row],[DaysAgeing]]&gt;5,"yep","on track")</f>
        <v>yep</v>
      </c>
      <c r="Q7764" s="3">
        <f ca="1">IF(Proc[[#This Row],[DateClosed]]="",ABS(NETWORKDAYS(Proc[[#This Row],[DateOpened]],TODAY()))-1,ABS(NETWORKDAYS(Proc[[#This Row],[DateOpened]],Proc[[#This Row],[DateClosed]]))-1)</f>
        <v>7</v>
      </c>
      <c r="R7764" s="178" t="s">
        <v>10348</v>
      </c>
      <c r="S7764" s="189"/>
    </row>
    <row r="7765" spans="1:19" hidden="1">
      <c r="A7765" s="191" t="s">
        <v>10288</v>
      </c>
      <c r="B7765" s="189" t="str">
        <f>IFERROR(VLOOKUP(Proc[[#This Row],[App]],Table2[],3,0),"open")</f>
        <v>ok</v>
      </c>
      <c r="C7765" s="191" t="s">
        <v>369</v>
      </c>
      <c r="D7765" t="s">
        <v>10294</v>
      </c>
      <c r="E7765" s="191" t="s">
        <v>2222</v>
      </c>
      <c r="F7765" s="189" t="e">
        <v>#REF!</v>
      </c>
      <c r="G7765" s="191" t="s">
        <v>406</v>
      </c>
      <c r="H7765" s="189" t="str">
        <f>IF(Proc[[#This Row],[type]]="LFF (MDG-F)",MID(Proc[[#This Row],[Obj]],13,10),"")</f>
        <v>CH65GMF003</v>
      </c>
      <c r="J7765" s="189" t="e">
        <f>Proc[[#This Row],[Requested]]=Proc[[#This Row],[CurrentParent]]</f>
        <v>#REF!</v>
      </c>
      <c r="K7765" s="189" t="str">
        <f>IF(Proc[[#This Row],[Author]]="Marcela Urrego",VLOOKUP(LEFT(Proc[[#This Row],[Requested]],1),Table3[#All],2,0),VLOOKUP(Proc[[#This Row],[Author]],Table4[],2,0))</f>
        <v>HC</v>
      </c>
      <c r="L7765" s="189" t="s">
        <v>9921</v>
      </c>
      <c r="M7765" s="178">
        <v>46077</v>
      </c>
      <c r="N7765" s="178"/>
      <c r="O7765" s="178"/>
      <c r="P7765" s="178" t="str">
        <f ca="1">IF(Proc[[#This Row],[DaysAgeing]]&gt;5,"yep","on track")</f>
        <v>yep</v>
      </c>
      <c r="Q7765" s="3">
        <f ca="1">IF(Proc[[#This Row],[DateClosed]]="",ABS(NETWORKDAYS(Proc[[#This Row],[DateOpened]],TODAY()))-1,ABS(NETWORKDAYS(Proc[[#This Row],[DateOpened]],Proc[[#This Row],[DateClosed]]))-1)</f>
        <v>7</v>
      </c>
      <c r="R7765" s="178" t="s">
        <v>10348</v>
      </c>
      <c r="S7765" s="189"/>
    </row>
    <row r="7766" spans="1:19" hidden="1">
      <c r="A7766" s="191" t="s">
        <v>10288</v>
      </c>
      <c r="B7766" s="189" t="str">
        <f>IFERROR(VLOOKUP(Proc[[#This Row],[App]],Table2[],3,0),"open")</f>
        <v>ok</v>
      </c>
      <c r="C7766" s="191" t="s">
        <v>369</v>
      </c>
      <c r="D7766" t="s">
        <v>10295</v>
      </c>
      <c r="E7766" s="191" t="s">
        <v>2222</v>
      </c>
      <c r="F7766" s="189" t="e">
        <v>#REF!</v>
      </c>
      <c r="G7766" s="191" t="s">
        <v>406</v>
      </c>
      <c r="H7766" s="189" t="str">
        <f>IF(Proc[[#This Row],[type]]="LFF (MDG-F)",MID(Proc[[#This Row],[Obj]],13,10),"")</f>
        <v>CH65O05009</v>
      </c>
      <c r="J7766" s="189" t="e">
        <f>Proc[[#This Row],[Requested]]=Proc[[#This Row],[CurrentParent]]</f>
        <v>#REF!</v>
      </c>
      <c r="K7766" s="189" t="str">
        <f>IF(Proc[[#This Row],[Author]]="Marcela Urrego",VLOOKUP(LEFT(Proc[[#This Row],[Requested]],1),Table3[#All],2,0),VLOOKUP(Proc[[#This Row],[Author]],Table4[],2,0))</f>
        <v>HC</v>
      </c>
      <c r="L7766" s="189" t="s">
        <v>9921</v>
      </c>
      <c r="M7766" s="178">
        <v>46077</v>
      </c>
      <c r="N7766" s="178"/>
      <c r="O7766" s="178"/>
      <c r="P7766" s="178" t="str">
        <f ca="1">IF(Proc[[#This Row],[DaysAgeing]]&gt;5,"yep","on track")</f>
        <v>yep</v>
      </c>
      <c r="Q7766" s="3">
        <f ca="1">IF(Proc[[#This Row],[DateClosed]]="",ABS(NETWORKDAYS(Proc[[#This Row],[DateOpened]],TODAY()))-1,ABS(NETWORKDAYS(Proc[[#This Row],[DateOpened]],Proc[[#This Row],[DateClosed]]))-1)</f>
        <v>7</v>
      </c>
      <c r="R7766" s="178" t="s">
        <v>10348</v>
      </c>
      <c r="S7766" s="189"/>
    </row>
    <row r="7767" spans="1:19" hidden="1">
      <c r="A7767" s="191" t="s">
        <v>10288</v>
      </c>
      <c r="B7767" s="189" t="str">
        <f>IFERROR(VLOOKUP(Proc[[#This Row],[App]],Table2[],3,0),"open")</f>
        <v>ok</v>
      </c>
      <c r="C7767" s="191" t="s">
        <v>369</v>
      </c>
      <c r="D7767" t="s">
        <v>10296</v>
      </c>
      <c r="E7767" s="191" t="s">
        <v>2222</v>
      </c>
      <c r="F7767" s="189" t="e">
        <v>#REF!</v>
      </c>
      <c r="G7767" s="191" t="s">
        <v>406</v>
      </c>
      <c r="H7767" s="189" t="str">
        <f>IF(Proc[[#This Row],[type]]="LFF (MDG-F)",MID(Proc[[#This Row],[Obj]],13,10),"")</f>
        <v>CH65OF0100</v>
      </c>
      <c r="J7767" s="189" t="e">
        <f>Proc[[#This Row],[Requested]]=Proc[[#This Row],[CurrentParent]]</f>
        <v>#REF!</v>
      </c>
      <c r="K7767" s="189" t="str">
        <f>IF(Proc[[#This Row],[Author]]="Marcela Urrego",VLOOKUP(LEFT(Proc[[#This Row],[Requested]],1),Table3[#All],2,0),VLOOKUP(Proc[[#This Row],[Author]],Table4[],2,0))</f>
        <v>HC</v>
      </c>
      <c r="L7767" s="189" t="s">
        <v>9921</v>
      </c>
      <c r="M7767" s="178">
        <v>46077</v>
      </c>
      <c r="N7767" s="178"/>
      <c r="O7767" s="178"/>
      <c r="P7767" s="178" t="str">
        <f ca="1">IF(Proc[[#This Row],[DaysAgeing]]&gt;5,"yep","on track")</f>
        <v>yep</v>
      </c>
      <c r="Q7767" s="3">
        <f ca="1">IF(Proc[[#This Row],[DateClosed]]="",ABS(NETWORKDAYS(Proc[[#This Row],[DateOpened]],TODAY()))-1,ABS(NETWORKDAYS(Proc[[#This Row],[DateOpened]],Proc[[#This Row],[DateClosed]]))-1)</f>
        <v>7</v>
      </c>
      <c r="R7767" s="178" t="s">
        <v>10348</v>
      </c>
      <c r="S7767" s="189"/>
    </row>
    <row r="7768" spans="1:19" hidden="1">
      <c r="A7768" s="191" t="s">
        <v>10288</v>
      </c>
      <c r="B7768" s="189" t="str">
        <f>IFERROR(VLOOKUP(Proc[[#This Row],[App]],Table2[],3,0),"open")</f>
        <v>ok</v>
      </c>
      <c r="C7768" s="191" t="s">
        <v>369</v>
      </c>
      <c r="D7768" t="s">
        <v>10297</v>
      </c>
      <c r="E7768" s="191" t="s">
        <v>2222</v>
      </c>
      <c r="F7768" s="189" t="e">
        <v>#REF!</v>
      </c>
      <c r="G7768" s="191" t="s">
        <v>406</v>
      </c>
      <c r="H7768" s="189" t="str">
        <f>IF(Proc[[#This Row],[type]]="LFF (MDG-F)",MID(Proc[[#This Row],[Obj]],13,10),"")</f>
        <v>ES50C06059</v>
      </c>
      <c r="J7768" s="189" t="e">
        <f>Proc[[#This Row],[Requested]]=Proc[[#This Row],[CurrentParent]]</f>
        <v>#REF!</v>
      </c>
      <c r="K7768" s="189" t="str">
        <f>IF(Proc[[#This Row],[Author]]="Marcela Urrego",VLOOKUP(LEFT(Proc[[#This Row],[Requested]],1),Table3[#All],2,0),VLOOKUP(Proc[[#This Row],[Author]],Table4[],2,0))</f>
        <v>HC</v>
      </c>
      <c r="L7768" s="189" t="s">
        <v>9921</v>
      </c>
      <c r="M7768" s="178">
        <v>46077</v>
      </c>
      <c r="N7768" s="178"/>
      <c r="O7768" s="178"/>
      <c r="P7768" s="178" t="str">
        <f ca="1">IF(Proc[[#This Row],[DaysAgeing]]&gt;5,"yep","on track")</f>
        <v>yep</v>
      </c>
      <c r="Q7768" s="3">
        <f ca="1">IF(Proc[[#This Row],[DateClosed]]="",ABS(NETWORKDAYS(Proc[[#This Row],[DateOpened]],TODAY()))-1,ABS(NETWORKDAYS(Proc[[#This Row],[DateOpened]],Proc[[#This Row],[DateClosed]]))-1)</f>
        <v>7</v>
      </c>
      <c r="R7768" s="178" t="s">
        <v>10348</v>
      </c>
      <c r="S7768" s="189"/>
    </row>
    <row r="7769" spans="1:19" hidden="1">
      <c r="A7769" s="191" t="s">
        <v>10288</v>
      </c>
      <c r="B7769" s="189" t="str">
        <f>IFERROR(VLOOKUP(Proc[[#This Row],[App]],Table2[],3,0),"open")</f>
        <v>ok</v>
      </c>
      <c r="C7769" s="191" t="s">
        <v>369</v>
      </c>
      <c r="D7769" t="s">
        <v>10298</v>
      </c>
      <c r="E7769" s="191" t="s">
        <v>2222</v>
      </c>
      <c r="F7769" s="189" t="s">
        <v>2222</v>
      </c>
      <c r="G7769" s="191" t="s">
        <v>400</v>
      </c>
      <c r="H7769" s="189" t="str">
        <f>IF(Proc[[#This Row],[type]]="LFF (MDG-F)",MID(Proc[[#This Row],[Obj]],13,10),"")</f>
        <v/>
      </c>
      <c r="J7769" s="189" t="b">
        <f>Proc[[#This Row],[Requested]]=Proc[[#This Row],[CurrentParent]]</f>
        <v>1</v>
      </c>
      <c r="K7769" s="189" t="str">
        <f>IF(Proc[[#This Row],[Author]]="Marcela Urrego",VLOOKUP(LEFT(Proc[[#This Row],[Requested]],1),Table3[#All],2,0),VLOOKUP(Proc[[#This Row],[Author]],Table4[],2,0))</f>
        <v>HC</v>
      </c>
      <c r="L7769" s="189" t="s">
        <v>9921</v>
      </c>
      <c r="M7769" s="178">
        <v>46077</v>
      </c>
      <c r="N7769" s="178"/>
      <c r="O7769" s="178"/>
      <c r="P7769" s="178" t="str">
        <f ca="1">IF(Proc[[#This Row],[DaysAgeing]]&gt;5,"yep","on track")</f>
        <v>yep</v>
      </c>
      <c r="Q7769" s="3">
        <f ca="1">IF(Proc[[#This Row],[DateClosed]]="",ABS(NETWORKDAYS(Proc[[#This Row],[DateOpened]],TODAY()))-1,ABS(NETWORKDAYS(Proc[[#This Row],[DateOpened]],Proc[[#This Row],[DateClosed]]))-1)</f>
        <v>7</v>
      </c>
      <c r="R7769" s="178" t="s">
        <v>10348</v>
      </c>
      <c r="S7769" s="189"/>
    </row>
    <row r="7770" spans="1:19" hidden="1">
      <c r="A7770" s="191" t="s">
        <v>10288</v>
      </c>
      <c r="B7770" s="189" t="str">
        <f>IFERROR(VLOOKUP(Proc[[#This Row],[App]],Table2[],3,0),"open")</f>
        <v>ok</v>
      </c>
      <c r="C7770" s="191" t="s">
        <v>369</v>
      </c>
      <c r="D7770" t="s">
        <v>2223</v>
      </c>
      <c r="E7770" s="191" t="s">
        <v>2222</v>
      </c>
      <c r="F7770" s="189" t="s">
        <v>2222</v>
      </c>
      <c r="G7770" s="191" t="s">
        <v>400</v>
      </c>
      <c r="H7770" s="189" t="str">
        <f>IF(Proc[[#This Row],[type]]="LFF (MDG-F)",MID(Proc[[#This Row],[Obj]],13,10),"")</f>
        <v/>
      </c>
      <c r="J7770" s="189" t="b">
        <f>Proc[[#This Row],[Requested]]=Proc[[#This Row],[CurrentParent]]</f>
        <v>1</v>
      </c>
      <c r="K7770" s="189" t="str">
        <f>IF(Proc[[#This Row],[Author]]="Marcela Urrego",VLOOKUP(LEFT(Proc[[#This Row],[Requested]],1),Table3[#All],2,0),VLOOKUP(Proc[[#This Row],[Author]],Table4[],2,0))</f>
        <v>HC</v>
      </c>
      <c r="L7770" s="189" t="s">
        <v>9921</v>
      </c>
      <c r="M7770" s="178">
        <v>46077</v>
      </c>
      <c r="N7770" s="178"/>
      <c r="O7770" s="178"/>
      <c r="P7770" s="178" t="str">
        <f ca="1">IF(Proc[[#This Row],[DaysAgeing]]&gt;5,"yep","on track")</f>
        <v>yep</v>
      </c>
      <c r="Q7770" s="3">
        <f ca="1">IF(Proc[[#This Row],[DateClosed]]="",ABS(NETWORKDAYS(Proc[[#This Row],[DateOpened]],TODAY()))-1,ABS(NETWORKDAYS(Proc[[#This Row],[DateOpened]],Proc[[#This Row],[DateClosed]]))-1)</f>
        <v>7</v>
      </c>
      <c r="R7770" s="178" t="s">
        <v>10348</v>
      </c>
      <c r="S7770" s="189"/>
    </row>
    <row r="7771" spans="1:19" hidden="1">
      <c r="A7771" s="191" t="s">
        <v>10288</v>
      </c>
      <c r="B7771" s="189" t="str">
        <f>IFERROR(VLOOKUP(Proc[[#This Row],[App]],Table2[],3,0),"open")</f>
        <v>ok</v>
      </c>
      <c r="C7771" s="191" t="s">
        <v>369</v>
      </c>
      <c r="D7771" t="s">
        <v>2225</v>
      </c>
      <c r="E7771" s="191" t="s">
        <v>2222</v>
      </c>
      <c r="F7771" s="189" t="s">
        <v>2222</v>
      </c>
      <c r="G7771" s="191" t="s">
        <v>400</v>
      </c>
      <c r="H7771" s="189" t="str">
        <f>IF(Proc[[#This Row],[type]]="LFF (MDG-F)",MID(Proc[[#This Row],[Obj]],13,10),"")</f>
        <v/>
      </c>
      <c r="J7771" s="189" t="b">
        <f>Proc[[#This Row],[Requested]]=Proc[[#This Row],[CurrentParent]]</f>
        <v>1</v>
      </c>
      <c r="K7771" s="189" t="str">
        <f>IF(Proc[[#This Row],[Author]]="Marcela Urrego",VLOOKUP(LEFT(Proc[[#This Row],[Requested]],1),Table3[#All],2,0),VLOOKUP(Proc[[#This Row],[Author]],Table4[],2,0))</f>
        <v>HC</v>
      </c>
      <c r="L7771" s="189" t="s">
        <v>9921</v>
      </c>
      <c r="M7771" s="178">
        <v>46077</v>
      </c>
      <c r="N7771" s="178"/>
      <c r="O7771" s="178"/>
      <c r="P7771" s="178" t="str">
        <f ca="1">IF(Proc[[#This Row],[DaysAgeing]]&gt;5,"yep","on track")</f>
        <v>yep</v>
      </c>
      <c r="Q7771" s="3">
        <f ca="1">IF(Proc[[#This Row],[DateClosed]]="",ABS(NETWORKDAYS(Proc[[#This Row],[DateOpened]],TODAY()))-1,ABS(NETWORKDAYS(Proc[[#This Row],[DateOpened]],Proc[[#This Row],[DateClosed]]))-1)</f>
        <v>7</v>
      </c>
      <c r="R7771" s="178" t="s">
        <v>10348</v>
      </c>
      <c r="S7771" s="189"/>
    </row>
    <row r="7772" spans="1:19" hidden="1">
      <c r="A7772" s="191" t="s">
        <v>10288</v>
      </c>
      <c r="B7772" s="189" t="str">
        <f>IFERROR(VLOOKUP(Proc[[#This Row],[App]],Table2[],3,0),"open")</f>
        <v>ok</v>
      </c>
      <c r="C7772" s="191" t="s">
        <v>369</v>
      </c>
      <c r="D7772" t="s">
        <v>2226</v>
      </c>
      <c r="E7772" s="191" t="s">
        <v>2222</v>
      </c>
      <c r="F7772" s="189" t="s">
        <v>2222</v>
      </c>
      <c r="G7772" s="191" t="s">
        <v>400</v>
      </c>
      <c r="H7772" s="189" t="str">
        <f>IF(Proc[[#This Row],[type]]="LFF (MDG-F)",MID(Proc[[#This Row],[Obj]],13,10),"")</f>
        <v/>
      </c>
      <c r="J7772" s="189" t="b">
        <f>Proc[[#This Row],[Requested]]=Proc[[#This Row],[CurrentParent]]</f>
        <v>1</v>
      </c>
      <c r="K7772" s="189" t="str">
        <f>IF(Proc[[#This Row],[Author]]="Marcela Urrego",VLOOKUP(LEFT(Proc[[#This Row],[Requested]],1),Table3[#All],2,0),VLOOKUP(Proc[[#This Row],[Author]],Table4[],2,0))</f>
        <v>HC</v>
      </c>
      <c r="L7772" s="189" t="s">
        <v>9921</v>
      </c>
      <c r="M7772" s="178">
        <v>46077</v>
      </c>
      <c r="N7772" s="178"/>
      <c r="O7772" s="178"/>
      <c r="P7772" s="178" t="str">
        <f ca="1">IF(Proc[[#This Row],[DaysAgeing]]&gt;5,"yep","on track")</f>
        <v>yep</v>
      </c>
      <c r="Q7772" s="3">
        <f ca="1">IF(Proc[[#This Row],[DateClosed]]="",ABS(NETWORKDAYS(Proc[[#This Row],[DateOpened]],TODAY()))-1,ABS(NETWORKDAYS(Proc[[#This Row],[DateOpened]],Proc[[#This Row],[DateClosed]]))-1)</f>
        <v>7</v>
      </c>
      <c r="R7772" s="178" t="s">
        <v>10348</v>
      </c>
      <c r="S7772" s="189"/>
    </row>
    <row r="7773" spans="1:19" hidden="1">
      <c r="A7773" s="191" t="s">
        <v>10288</v>
      </c>
      <c r="B7773" s="189" t="str">
        <f>IFERROR(VLOOKUP(Proc[[#This Row],[App]],Table2[],3,0),"open")</f>
        <v>ok</v>
      </c>
      <c r="C7773" s="191" t="s">
        <v>369</v>
      </c>
      <c r="D7773" t="s">
        <v>2227</v>
      </c>
      <c r="E7773" s="191" t="s">
        <v>2222</v>
      </c>
      <c r="F7773" s="189" t="s">
        <v>2222</v>
      </c>
      <c r="G7773" s="191" t="s">
        <v>400</v>
      </c>
      <c r="H7773" s="189" t="str">
        <f>IF(Proc[[#This Row],[type]]="LFF (MDG-F)",MID(Proc[[#This Row],[Obj]],13,10),"")</f>
        <v/>
      </c>
      <c r="J7773" s="189" t="b">
        <f>Proc[[#This Row],[Requested]]=Proc[[#This Row],[CurrentParent]]</f>
        <v>1</v>
      </c>
      <c r="K7773" s="189" t="str">
        <f>IF(Proc[[#This Row],[Author]]="Marcela Urrego",VLOOKUP(LEFT(Proc[[#This Row],[Requested]],1),Table3[#All],2,0),VLOOKUP(Proc[[#This Row],[Author]],Table4[],2,0))</f>
        <v>HC</v>
      </c>
      <c r="L7773" s="189" t="s">
        <v>9921</v>
      </c>
      <c r="M7773" s="178">
        <v>46077</v>
      </c>
      <c r="N7773" s="178"/>
      <c r="O7773" s="178"/>
      <c r="P7773" s="178" t="str">
        <f ca="1">IF(Proc[[#This Row],[DaysAgeing]]&gt;5,"yep","on track")</f>
        <v>yep</v>
      </c>
      <c r="Q7773" s="3">
        <f ca="1">IF(Proc[[#This Row],[DateClosed]]="",ABS(NETWORKDAYS(Proc[[#This Row],[DateOpened]],TODAY()))-1,ABS(NETWORKDAYS(Proc[[#This Row],[DateOpened]],Proc[[#This Row],[DateClosed]]))-1)</f>
        <v>7</v>
      </c>
      <c r="R7773" s="178" t="s">
        <v>10348</v>
      </c>
      <c r="S7773" s="189"/>
    </row>
    <row r="7774" spans="1:19" hidden="1">
      <c r="A7774" s="191" t="s">
        <v>10288</v>
      </c>
      <c r="B7774" s="189" t="str">
        <f>IFERROR(VLOOKUP(Proc[[#This Row],[App]],Table2[],3,0),"open")</f>
        <v>ok</v>
      </c>
      <c r="C7774" s="191" t="s">
        <v>369</v>
      </c>
      <c r="D7774" t="s">
        <v>2228</v>
      </c>
      <c r="E7774" s="191" t="s">
        <v>2222</v>
      </c>
      <c r="F7774" s="189" t="s">
        <v>2222</v>
      </c>
      <c r="G7774" s="191" t="s">
        <v>400</v>
      </c>
      <c r="H7774" s="189" t="str">
        <f>IF(Proc[[#This Row],[type]]="LFF (MDG-F)",MID(Proc[[#This Row],[Obj]],13,10),"")</f>
        <v/>
      </c>
      <c r="J7774" s="189" t="b">
        <f>Proc[[#This Row],[Requested]]=Proc[[#This Row],[CurrentParent]]</f>
        <v>1</v>
      </c>
      <c r="K7774" s="189" t="str">
        <f>IF(Proc[[#This Row],[Author]]="Marcela Urrego",VLOOKUP(LEFT(Proc[[#This Row],[Requested]],1),Table3[#All],2,0),VLOOKUP(Proc[[#This Row],[Author]],Table4[],2,0))</f>
        <v>HC</v>
      </c>
      <c r="L7774" s="189" t="s">
        <v>9921</v>
      </c>
      <c r="M7774" s="178">
        <v>46077</v>
      </c>
      <c r="N7774" s="178"/>
      <c r="O7774" s="178"/>
      <c r="P7774" s="178" t="str">
        <f ca="1">IF(Proc[[#This Row],[DaysAgeing]]&gt;5,"yep","on track")</f>
        <v>yep</v>
      </c>
      <c r="Q7774" s="3">
        <f ca="1">IF(Proc[[#This Row],[DateClosed]]="",ABS(NETWORKDAYS(Proc[[#This Row],[DateOpened]],TODAY()))-1,ABS(NETWORKDAYS(Proc[[#This Row],[DateOpened]],Proc[[#This Row],[DateClosed]]))-1)</f>
        <v>7</v>
      </c>
      <c r="R7774" s="178" t="s">
        <v>10348</v>
      </c>
      <c r="S7774" s="189"/>
    </row>
    <row r="7775" spans="1:19" hidden="1">
      <c r="A7775" s="191" t="s">
        <v>10288</v>
      </c>
      <c r="B7775" s="189" t="str">
        <f>IFERROR(VLOOKUP(Proc[[#This Row],[App]],Table2[],3,0),"open")</f>
        <v>ok</v>
      </c>
      <c r="C7775" s="191" t="s">
        <v>369</v>
      </c>
      <c r="D7775" t="s">
        <v>2229</v>
      </c>
      <c r="E7775" s="191" t="s">
        <v>2222</v>
      </c>
      <c r="F7775" s="189" t="s">
        <v>2222</v>
      </c>
      <c r="G7775" s="191" t="s">
        <v>400</v>
      </c>
      <c r="H7775" s="189" t="str">
        <f>IF(Proc[[#This Row],[type]]="LFF (MDG-F)",MID(Proc[[#This Row],[Obj]],13,10),"")</f>
        <v/>
      </c>
      <c r="J7775" s="189" t="b">
        <f>Proc[[#This Row],[Requested]]=Proc[[#This Row],[CurrentParent]]</f>
        <v>1</v>
      </c>
      <c r="K7775" s="189" t="str">
        <f>IF(Proc[[#This Row],[Author]]="Marcela Urrego",VLOOKUP(LEFT(Proc[[#This Row],[Requested]],1),Table3[#All],2,0),VLOOKUP(Proc[[#This Row],[Author]],Table4[],2,0))</f>
        <v>HC</v>
      </c>
      <c r="L7775" s="189" t="s">
        <v>9921</v>
      </c>
      <c r="M7775" s="178">
        <v>46077</v>
      </c>
      <c r="N7775" s="178"/>
      <c r="O7775" s="178"/>
      <c r="P7775" s="178" t="str">
        <f ca="1">IF(Proc[[#This Row],[DaysAgeing]]&gt;5,"yep","on track")</f>
        <v>yep</v>
      </c>
      <c r="Q7775" s="3">
        <f ca="1">IF(Proc[[#This Row],[DateClosed]]="",ABS(NETWORKDAYS(Proc[[#This Row],[DateOpened]],TODAY()))-1,ABS(NETWORKDAYS(Proc[[#This Row],[DateOpened]],Proc[[#This Row],[DateClosed]]))-1)</f>
        <v>7</v>
      </c>
      <c r="R7775" s="178" t="s">
        <v>10348</v>
      </c>
      <c r="S7775" s="189"/>
    </row>
    <row r="7776" spans="1:19" hidden="1">
      <c r="A7776" s="191" t="s">
        <v>10288</v>
      </c>
      <c r="B7776" s="189" t="str">
        <f>IFERROR(VLOOKUP(Proc[[#This Row],[App]],Table2[],3,0),"open")</f>
        <v>ok</v>
      </c>
      <c r="C7776" s="191" t="s">
        <v>369</v>
      </c>
      <c r="D7776" t="s">
        <v>2230</v>
      </c>
      <c r="E7776" s="191" t="s">
        <v>2222</v>
      </c>
      <c r="F7776" s="189" t="s">
        <v>2222</v>
      </c>
      <c r="G7776" s="191" t="s">
        <v>400</v>
      </c>
      <c r="H7776" s="189" t="str">
        <f>IF(Proc[[#This Row],[type]]="LFF (MDG-F)",MID(Proc[[#This Row],[Obj]],13,10),"")</f>
        <v/>
      </c>
      <c r="J7776" s="189" t="b">
        <f>Proc[[#This Row],[Requested]]=Proc[[#This Row],[CurrentParent]]</f>
        <v>1</v>
      </c>
      <c r="K7776" s="189" t="str">
        <f>IF(Proc[[#This Row],[Author]]="Marcela Urrego",VLOOKUP(LEFT(Proc[[#This Row],[Requested]],1),Table3[#All],2,0),VLOOKUP(Proc[[#This Row],[Author]],Table4[],2,0))</f>
        <v>HC</v>
      </c>
      <c r="L7776" s="189" t="s">
        <v>9921</v>
      </c>
      <c r="M7776" s="178">
        <v>46077</v>
      </c>
      <c r="N7776" s="178"/>
      <c r="O7776" s="178"/>
      <c r="P7776" s="178" t="str">
        <f ca="1">IF(Proc[[#This Row],[DaysAgeing]]&gt;5,"yep","on track")</f>
        <v>yep</v>
      </c>
      <c r="Q7776" s="3">
        <f ca="1">IF(Proc[[#This Row],[DateClosed]]="",ABS(NETWORKDAYS(Proc[[#This Row],[DateOpened]],TODAY()))-1,ABS(NETWORKDAYS(Proc[[#This Row],[DateOpened]],Proc[[#This Row],[DateClosed]]))-1)</f>
        <v>7</v>
      </c>
      <c r="R7776" s="178" t="s">
        <v>10348</v>
      </c>
      <c r="S7776" s="189"/>
    </row>
    <row r="7777" spans="1:19" hidden="1">
      <c r="A7777" s="191" t="s">
        <v>10288</v>
      </c>
      <c r="B7777" s="189" t="str">
        <f>IFERROR(VLOOKUP(Proc[[#This Row],[App]],Table2[],3,0),"open")</f>
        <v>ok</v>
      </c>
      <c r="C7777" s="191" t="s">
        <v>369</v>
      </c>
      <c r="D7777" t="s">
        <v>2231</v>
      </c>
      <c r="E7777" s="191" t="s">
        <v>2222</v>
      </c>
      <c r="F7777" s="189" t="s">
        <v>2222</v>
      </c>
      <c r="G7777" s="191" t="s">
        <v>400</v>
      </c>
      <c r="H7777" s="189" t="str">
        <f>IF(Proc[[#This Row],[type]]="LFF (MDG-F)",MID(Proc[[#This Row],[Obj]],13,10),"")</f>
        <v/>
      </c>
      <c r="J7777" s="189" t="b">
        <f>Proc[[#This Row],[Requested]]=Proc[[#This Row],[CurrentParent]]</f>
        <v>1</v>
      </c>
      <c r="K7777" s="189" t="str">
        <f>IF(Proc[[#This Row],[Author]]="Marcela Urrego",VLOOKUP(LEFT(Proc[[#This Row],[Requested]],1),Table3[#All],2,0),VLOOKUP(Proc[[#This Row],[Author]],Table4[],2,0))</f>
        <v>HC</v>
      </c>
      <c r="L7777" s="189" t="s">
        <v>9921</v>
      </c>
      <c r="M7777" s="178">
        <v>46077</v>
      </c>
      <c r="N7777" s="178"/>
      <c r="O7777" s="178"/>
      <c r="P7777" s="178" t="str">
        <f ca="1">IF(Proc[[#This Row],[DaysAgeing]]&gt;5,"yep","on track")</f>
        <v>yep</v>
      </c>
      <c r="Q7777" s="3">
        <f ca="1">IF(Proc[[#This Row],[DateClosed]]="",ABS(NETWORKDAYS(Proc[[#This Row],[DateOpened]],TODAY()))-1,ABS(NETWORKDAYS(Proc[[#This Row],[DateOpened]],Proc[[#This Row],[DateClosed]]))-1)</f>
        <v>7</v>
      </c>
      <c r="R7777" s="178" t="s">
        <v>10348</v>
      </c>
      <c r="S7777" s="189"/>
    </row>
    <row r="7778" spans="1:19" hidden="1">
      <c r="A7778" s="191" t="s">
        <v>10288</v>
      </c>
      <c r="B7778" s="189" t="str">
        <f>IFERROR(VLOOKUP(Proc[[#This Row],[App]],Table2[],3,0),"open")</f>
        <v>ok</v>
      </c>
      <c r="C7778" s="191" t="s">
        <v>369</v>
      </c>
      <c r="D7778" t="s">
        <v>2232</v>
      </c>
      <c r="E7778" s="191" t="s">
        <v>2222</v>
      </c>
      <c r="F7778" s="189" t="s">
        <v>2222</v>
      </c>
      <c r="G7778" s="191" t="s">
        <v>400</v>
      </c>
      <c r="H7778" s="189" t="str">
        <f>IF(Proc[[#This Row],[type]]="LFF (MDG-F)",MID(Proc[[#This Row],[Obj]],13,10),"")</f>
        <v/>
      </c>
      <c r="J7778" s="189" t="b">
        <f>Proc[[#This Row],[Requested]]=Proc[[#This Row],[CurrentParent]]</f>
        <v>1</v>
      </c>
      <c r="K7778" s="189" t="str">
        <f>IF(Proc[[#This Row],[Author]]="Marcela Urrego",VLOOKUP(LEFT(Proc[[#This Row],[Requested]],1),Table3[#All],2,0),VLOOKUP(Proc[[#This Row],[Author]],Table4[],2,0))</f>
        <v>HC</v>
      </c>
      <c r="L7778" s="189" t="s">
        <v>9921</v>
      </c>
      <c r="M7778" s="178">
        <v>46077</v>
      </c>
      <c r="N7778" s="178"/>
      <c r="O7778" s="178"/>
      <c r="P7778" s="178" t="str">
        <f ca="1">IF(Proc[[#This Row],[DaysAgeing]]&gt;5,"yep","on track")</f>
        <v>yep</v>
      </c>
      <c r="Q7778" s="3">
        <f ca="1">IF(Proc[[#This Row],[DateClosed]]="",ABS(NETWORKDAYS(Proc[[#This Row],[DateOpened]],TODAY()))-1,ABS(NETWORKDAYS(Proc[[#This Row],[DateOpened]],Proc[[#This Row],[DateClosed]]))-1)</f>
        <v>7</v>
      </c>
      <c r="R7778" s="178" t="s">
        <v>10348</v>
      </c>
      <c r="S7778" s="189"/>
    </row>
    <row r="7779" spans="1:19" hidden="1">
      <c r="A7779" s="191" t="s">
        <v>10288</v>
      </c>
      <c r="B7779" s="189" t="str">
        <f>IFERROR(VLOOKUP(Proc[[#This Row],[App]],Table2[],3,0),"open")</f>
        <v>ok</v>
      </c>
      <c r="C7779" s="191" t="s">
        <v>369</v>
      </c>
      <c r="D7779" t="s">
        <v>2233</v>
      </c>
      <c r="E7779" s="191" t="s">
        <v>2222</v>
      </c>
      <c r="F7779" s="189" t="s">
        <v>2222</v>
      </c>
      <c r="G7779" s="191" t="s">
        <v>400</v>
      </c>
      <c r="H7779" s="189" t="str">
        <f>IF(Proc[[#This Row],[type]]="LFF (MDG-F)",MID(Proc[[#This Row],[Obj]],13,10),"")</f>
        <v/>
      </c>
      <c r="J7779" s="189" t="b">
        <f>Proc[[#This Row],[Requested]]=Proc[[#This Row],[CurrentParent]]</f>
        <v>1</v>
      </c>
      <c r="K7779" s="189" t="str">
        <f>IF(Proc[[#This Row],[Author]]="Marcela Urrego",VLOOKUP(LEFT(Proc[[#This Row],[Requested]],1),Table3[#All],2,0),VLOOKUP(Proc[[#This Row],[Author]],Table4[],2,0))</f>
        <v>HC</v>
      </c>
      <c r="L7779" s="189" t="s">
        <v>9921</v>
      </c>
      <c r="M7779" s="178">
        <v>46077</v>
      </c>
      <c r="N7779" s="178"/>
      <c r="O7779" s="178"/>
      <c r="P7779" s="178" t="str">
        <f ca="1">IF(Proc[[#This Row],[DaysAgeing]]&gt;5,"yep","on track")</f>
        <v>yep</v>
      </c>
      <c r="Q7779" s="3">
        <f ca="1">IF(Proc[[#This Row],[DateClosed]]="",ABS(NETWORKDAYS(Proc[[#This Row],[DateOpened]],TODAY()))-1,ABS(NETWORKDAYS(Proc[[#This Row],[DateOpened]],Proc[[#This Row],[DateClosed]]))-1)</f>
        <v>7</v>
      </c>
      <c r="R7779" s="178" t="s">
        <v>10348</v>
      </c>
      <c r="S7779" s="189"/>
    </row>
    <row r="7780" spans="1:19" hidden="1">
      <c r="A7780" s="191" t="s">
        <v>10288</v>
      </c>
      <c r="B7780" s="189" t="str">
        <f>IFERROR(VLOOKUP(Proc[[#This Row],[App]],Table2[],3,0),"open")</f>
        <v>ok</v>
      </c>
      <c r="C7780" s="191" t="s">
        <v>369</v>
      </c>
      <c r="D7780" t="s">
        <v>2234</v>
      </c>
      <c r="E7780" s="191" t="s">
        <v>2222</v>
      </c>
      <c r="F7780" s="189" t="s">
        <v>2222</v>
      </c>
      <c r="G7780" s="191" t="s">
        <v>400</v>
      </c>
      <c r="H7780" s="189" t="str">
        <f>IF(Proc[[#This Row],[type]]="LFF (MDG-F)",MID(Proc[[#This Row],[Obj]],13,10),"")</f>
        <v/>
      </c>
      <c r="J7780" s="189" t="b">
        <f>Proc[[#This Row],[Requested]]=Proc[[#This Row],[CurrentParent]]</f>
        <v>1</v>
      </c>
      <c r="K7780" s="189" t="str">
        <f>IF(Proc[[#This Row],[Author]]="Marcela Urrego",VLOOKUP(LEFT(Proc[[#This Row],[Requested]],1),Table3[#All],2,0),VLOOKUP(Proc[[#This Row],[Author]],Table4[],2,0))</f>
        <v>HC</v>
      </c>
      <c r="L7780" s="189" t="s">
        <v>9921</v>
      </c>
      <c r="M7780" s="178">
        <v>46077</v>
      </c>
      <c r="N7780" s="178"/>
      <c r="O7780" s="178"/>
      <c r="P7780" s="178" t="str">
        <f ca="1">IF(Proc[[#This Row],[DaysAgeing]]&gt;5,"yep","on track")</f>
        <v>yep</v>
      </c>
      <c r="Q7780" s="3">
        <f ca="1">IF(Proc[[#This Row],[DateClosed]]="",ABS(NETWORKDAYS(Proc[[#This Row],[DateOpened]],TODAY()))-1,ABS(NETWORKDAYS(Proc[[#This Row],[DateOpened]],Proc[[#This Row],[DateClosed]]))-1)</f>
        <v>7</v>
      </c>
      <c r="R7780" s="178" t="s">
        <v>10348</v>
      </c>
      <c r="S7780" s="189"/>
    </row>
    <row r="7781" spans="1:19" hidden="1">
      <c r="A7781" s="191" t="s">
        <v>10288</v>
      </c>
      <c r="B7781" s="189" t="str">
        <f>IFERROR(VLOOKUP(Proc[[#This Row],[App]],Table2[],3,0),"open")</f>
        <v>ok</v>
      </c>
      <c r="C7781" s="191" t="s">
        <v>369</v>
      </c>
      <c r="D7781" t="s">
        <v>2235</v>
      </c>
      <c r="E7781" s="191" t="s">
        <v>2222</v>
      </c>
      <c r="F7781" s="189" t="s">
        <v>2222</v>
      </c>
      <c r="G7781" s="191" t="s">
        <v>400</v>
      </c>
      <c r="H7781" s="189" t="str">
        <f>IF(Proc[[#This Row],[type]]="LFF (MDG-F)",MID(Proc[[#This Row],[Obj]],13,10),"")</f>
        <v/>
      </c>
      <c r="J7781" s="189" t="b">
        <f>Proc[[#This Row],[Requested]]=Proc[[#This Row],[CurrentParent]]</f>
        <v>1</v>
      </c>
      <c r="K7781" s="189" t="str">
        <f>IF(Proc[[#This Row],[Author]]="Marcela Urrego",VLOOKUP(LEFT(Proc[[#This Row],[Requested]],1),Table3[#All],2,0),VLOOKUP(Proc[[#This Row],[Author]],Table4[],2,0))</f>
        <v>HC</v>
      </c>
      <c r="L7781" s="189" t="s">
        <v>9921</v>
      </c>
      <c r="M7781" s="178">
        <v>46077</v>
      </c>
      <c r="N7781" s="178"/>
      <c r="O7781" s="178"/>
      <c r="P7781" s="178" t="str">
        <f ca="1">IF(Proc[[#This Row],[DaysAgeing]]&gt;5,"yep","on track")</f>
        <v>yep</v>
      </c>
      <c r="Q7781" s="3">
        <f ca="1">IF(Proc[[#This Row],[DateClosed]]="",ABS(NETWORKDAYS(Proc[[#This Row],[DateOpened]],TODAY()))-1,ABS(NETWORKDAYS(Proc[[#This Row],[DateOpened]],Proc[[#This Row],[DateClosed]]))-1)</f>
        <v>7</v>
      </c>
      <c r="R7781" s="178" t="s">
        <v>10348</v>
      </c>
      <c r="S7781" s="189"/>
    </row>
    <row r="7782" spans="1:19" hidden="1">
      <c r="A7782" s="191" t="s">
        <v>10288</v>
      </c>
      <c r="B7782" s="189" t="str">
        <f>IFERROR(VLOOKUP(Proc[[#This Row],[App]],Table2[],3,0),"open")</f>
        <v>ok</v>
      </c>
      <c r="C7782" s="191" t="s">
        <v>369</v>
      </c>
      <c r="D7782" t="s">
        <v>2236</v>
      </c>
      <c r="E7782" s="191" t="s">
        <v>2222</v>
      </c>
      <c r="F7782" s="189" t="s">
        <v>2222</v>
      </c>
      <c r="G7782" s="191" t="s">
        <v>400</v>
      </c>
      <c r="H7782" s="189" t="str">
        <f>IF(Proc[[#This Row],[type]]="LFF (MDG-F)",MID(Proc[[#This Row],[Obj]],13,10),"")</f>
        <v/>
      </c>
      <c r="J7782" s="189" t="b">
        <f>Proc[[#This Row],[Requested]]=Proc[[#This Row],[CurrentParent]]</f>
        <v>1</v>
      </c>
      <c r="K7782" s="189" t="str">
        <f>IF(Proc[[#This Row],[Author]]="Marcela Urrego",VLOOKUP(LEFT(Proc[[#This Row],[Requested]],1),Table3[#All],2,0),VLOOKUP(Proc[[#This Row],[Author]],Table4[],2,0))</f>
        <v>HC</v>
      </c>
      <c r="L7782" s="189" t="s">
        <v>9921</v>
      </c>
      <c r="M7782" s="178">
        <v>46077</v>
      </c>
      <c r="N7782" s="178"/>
      <c r="O7782" s="178"/>
      <c r="P7782" s="178" t="str">
        <f ca="1">IF(Proc[[#This Row],[DaysAgeing]]&gt;5,"yep","on track")</f>
        <v>yep</v>
      </c>
      <c r="Q7782" s="3">
        <f ca="1">IF(Proc[[#This Row],[DateClosed]]="",ABS(NETWORKDAYS(Proc[[#This Row],[DateOpened]],TODAY()))-1,ABS(NETWORKDAYS(Proc[[#This Row],[DateOpened]],Proc[[#This Row],[DateClosed]]))-1)</f>
        <v>7</v>
      </c>
      <c r="R7782" s="178" t="s">
        <v>10348</v>
      </c>
      <c r="S7782" s="189"/>
    </row>
    <row r="7783" spans="1:19" hidden="1">
      <c r="A7783" s="191" t="s">
        <v>10288</v>
      </c>
      <c r="B7783" s="189" t="str">
        <f>IFERROR(VLOOKUP(Proc[[#This Row],[App]],Table2[],3,0),"open")</f>
        <v>ok</v>
      </c>
      <c r="C7783" s="191" t="s">
        <v>369</v>
      </c>
      <c r="D7783" t="s">
        <v>2237</v>
      </c>
      <c r="E7783" s="191" t="s">
        <v>2222</v>
      </c>
      <c r="F7783" s="189" t="s">
        <v>2222</v>
      </c>
      <c r="G7783" s="191" t="s">
        <v>400</v>
      </c>
      <c r="H7783" s="189" t="str">
        <f>IF(Proc[[#This Row],[type]]="LFF (MDG-F)",MID(Proc[[#This Row],[Obj]],13,10),"")</f>
        <v/>
      </c>
      <c r="J7783" s="189" t="b">
        <f>Proc[[#This Row],[Requested]]=Proc[[#This Row],[CurrentParent]]</f>
        <v>1</v>
      </c>
      <c r="K7783" s="189" t="str">
        <f>IF(Proc[[#This Row],[Author]]="Marcela Urrego",VLOOKUP(LEFT(Proc[[#This Row],[Requested]],1),Table3[#All],2,0),VLOOKUP(Proc[[#This Row],[Author]],Table4[],2,0))</f>
        <v>HC</v>
      </c>
      <c r="L7783" s="189" t="s">
        <v>9921</v>
      </c>
      <c r="M7783" s="178">
        <v>46077</v>
      </c>
      <c r="N7783" s="178"/>
      <c r="O7783" s="178"/>
      <c r="P7783" s="178" t="str">
        <f ca="1">IF(Proc[[#This Row],[DaysAgeing]]&gt;5,"yep","on track")</f>
        <v>yep</v>
      </c>
      <c r="Q7783" s="3">
        <f ca="1">IF(Proc[[#This Row],[DateClosed]]="",ABS(NETWORKDAYS(Proc[[#This Row],[DateOpened]],TODAY()))-1,ABS(NETWORKDAYS(Proc[[#This Row],[DateOpened]],Proc[[#This Row],[DateClosed]]))-1)</f>
        <v>7</v>
      </c>
      <c r="R7783" s="178" t="s">
        <v>10348</v>
      </c>
      <c r="S7783" s="189"/>
    </row>
    <row r="7784" spans="1:19" hidden="1">
      <c r="A7784" s="191" t="s">
        <v>10288</v>
      </c>
      <c r="B7784" s="189" t="str">
        <f>IFERROR(VLOOKUP(Proc[[#This Row],[App]],Table2[],3,0),"open")</f>
        <v>ok</v>
      </c>
      <c r="C7784" s="191" t="s">
        <v>369</v>
      </c>
      <c r="D7784" t="s">
        <v>2238</v>
      </c>
      <c r="E7784" s="191" t="s">
        <v>2222</v>
      </c>
      <c r="F7784" s="189" t="s">
        <v>2222</v>
      </c>
      <c r="G7784" s="191" t="s">
        <v>400</v>
      </c>
      <c r="H7784" s="189" t="str">
        <f>IF(Proc[[#This Row],[type]]="LFF (MDG-F)",MID(Proc[[#This Row],[Obj]],13,10),"")</f>
        <v/>
      </c>
      <c r="J7784" s="189" t="b">
        <f>Proc[[#This Row],[Requested]]=Proc[[#This Row],[CurrentParent]]</f>
        <v>1</v>
      </c>
      <c r="K7784" s="189" t="str">
        <f>IF(Proc[[#This Row],[Author]]="Marcela Urrego",VLOOKUP(LEFT(Proc[[#This Row],[Requested]],1),Table3[#All],2,0),VLOOKUP(Proc[[#This Row],[Author]],Table4[],2,0))</f>
        <v>HC</v>
      </c>
      <c r="L7784" s="189" t="s">
        <v>9921</v>
      </c>
      <c r="M7784" s="178">
        <v>46077</v>
      </c>
      <c r="N7784" s="178"/>
      <c r="O7784" s="178"/>
      <c r="P7784" s="178" t="str">
        <f ca="1">IF(Proc[[#This Row],[DaysAgeing]]&gt;5,"yep","on track")</f>
        <v>yep</v>
      </c>
      <c r="Q7784" s="3">
        <f ca="1">IF(Proc[[#This Row],[DateClosed]]="",ABS(NETWORKDAYS(Proc[[#This Row],[DateOpened]],TODAY()))-1,ABS(NETWORKDAYS(Proc[[#This Row],[DateOpened]],Proc[[#This Row],[DateClosed]]))-1)</f>
        <v>7</v>
      </c>
      <c r="R7784" s="178" t="s">
        <v>10348</v>
      </c>
      <c r="S7784" s="189"/>
    </row>
    <row r="7785" spans="1:19" hidden="1">
      <c r="A7785" s="191" t="s">
        <v>10288</v>
      </c>
      <c r="B7785" s="189" t="str">
        <f>IFERROR(VLOOKUP(Proc[[#This Row],[App]],Table2[],3,0),"open")</f>
        <v>ok</v>
      </c>
      <c r="C7785" s="191" t="s">
        <v>369</v>
      </c>
      <c r="D7785" t="s">
        <v>2239</v>
      </c>
      <c r="E7785" s="191" t="s">
        <v>2222</v>
      </c>
      <c r="F7785" s="189" t="s">
        <v>2222</v>
      </c>
      <c r="G7785" s="191" t="s">
        <v>400</v>
      </c>
      <c r="H7785" s="189" t="str">
        <f>IF(Proc[[#This Row],[type]]="LFF (MDG-F)",MID(Proc[[#This Row],[Obj]],13,10),"")</f>
        <v/>
      </c>
      <c r="J7785" s="189" t="b">
        <f>Proc[[#This Row],[Requested]]=Proc[[#This Row],[CurrentParent]]</f>
        <v>1</v>
      </c>
      <c r="K7785" s="189" t="str">
        <f>IF(Proc[[#This Row],[Author]]="Marcela Urrego",VLOOKUP(LEFT(Proc[[#This Row],[Requested]],1),Table3[#All],2,0),VLOOKUP(Proc[[#This Row],[Author]],Table4[],2,0))</f>
        <v>HC</v>
      </c>
      <c r="L7785" s="189" t="s">
        <v>9921</v>
      </c>
      <c r="M7785" s="178">
        <v>46077</v>
      </c>
      <c r="N7785" s="178"/>
      <c r="O7785" s="178"/>
      <c r="P7785" s="178" t="str">
        <f ca="1">IF(Proc[[#This Row],[DaysAgeing]]&gt;5,"yep","on track")</f>
        <v>yep</v>
      </c>
      <c r="Q7785" s="3">
        <f ca="1">IF(Proc[[#This Row],[DateClosed]]="",ABS(NETWORKDAYS(Proc[[#This Row],[DateOpened]],TODAY()))-1,ABS(NETWORKDAYS(Proc[[#This Row],[DateOpened]],Proc[[#This Row],[DateClosed]]))-1)</f>
        <v>7</v>
      </c>
      <c r="R7785" s="178" t="s">
        <v>10348</v>
      </c>
      <c r="S7785" s="189"/>
    </row>
    <row r="7786" spans="1:19" hidden="1">
      <c r="A7786" s="191" t="s">
        <v>10288</v>
      </c>
      <c r="B7786" s="189" t="str">
        <f>IFERROR(VLOOKUP(Proc[[#This Row],[App]],Table2[],3,0),"open")</f>
        <v>ok</v>
      </c>
      <c r="C7786" s="191" t="s">
        <v>369</v>
      </c>
      <c r="D7786" t="s">
        <v>10299</v>
      </c>
      <c r="E7786" s="191" t="s">
        <v>2222</v>
      </c>
      <c r="F7786" s="189" t="s">
        <v>2222</v>
      </c>
      <c r="G7786" s="191" t="s">
        <v>400</v>
      </c>
      <c r="H7786" s="189" t="str">
        <f>IF(Proc[[#This Row],[type]]="LFF (MDG-F)",MID(Proc[[#This Row],[Obj]],13,10),"")</f>
        <v/>
      </c>
      <c r="J7786" s="189" t="b">
        <f>Proc[[#This Row],[Requested]]=Proc[[#This Row],[CurrentParent]]</f>
        <v>1</v>
      </c>
      <c r="K7786" s="189" t="str">
        <f>IF(Proc[[#This Row],[Author]]="Marcela Urrego",VLOOKUP(LEFT(Proc[[#This Row],[Requested]],1),Table3[#All],2,0),VLOOKUP(Proc[[#This Row],[Author]],Table4[],2,0))</f>
        <v>HC</v>
      </c>
      <c r="L7786" s="189" t="s">
        <v>9921</v>
      </c>
      <c r="M7786" s="178">
        <v>46077</v>
      </c>
      <c r="N7786" s="178"/>
      <c r="O7786" s="178"/>
      <c r="P7786" s="178" t="str">
        <f ca="1">IF(Proc[[#This Row],[DaysAgeing]]&gt;5,"yep","on track")</f>
        <v>yep</v>
      </c>
      <c r="Q7786" s="3">
        <f ca="1">IF(Proc[[#This Row],[DateClosed]]="",ABS(NETWORKDAYS(Proc[[#This Row],[DateOpened]],TODAY()))-1,ABS(NETWORKDAYS(Proc[[#This Row],[DateOpened]],Proc[[#This Row],[DateClosed]]))-1)</f>
        <v>7</v>
      </c>
      <c r="R7786" s="178" t="s">
        <v>10348</v>
      </c>
      <c r="S7786" s="189"/>
    </row>
    <row r="7787" spans="1:19" hidden="1">
      <c r="A7787" s="191" t="s">
        <v>10288</v>
      </c>
      <c r="B7787" s="189" t="str">
        <f>IFERROR(VLOOKUP(Proc[[#This Row],[App]],Table2[],3,0),"open")</f>
        <v>ok</v>
      </c>
      <c r="C7787" s="191" t="s">
        <v>369</v>
      </c>
      <c r="D7787" t="s">
        <v>10300</v>
      </c>
      <c r="E7787" s="191" t="s">
        <v>2222</v>
      </c>
      <c r="F7787" s="189" t="s">
        <v>2222</v>
      </c>
      <c r="G7787" s="191" t="s">
        <v>400</v>
      </c>
      <c r="H7787" s="189" t="str">
        <f>IF(Proc[[#This Row],[type]]="LFF (MDG-F)",MID(Proc[[#This Row],[Obj]],13,10),"")</f>
        <v/>
      </c>
      <c r="J7787" s="189" t="b">
        <f>Proc[[#This Row],[Requested]]=Proc[[#This Row],[CurrentParent]]</f>
        <v>1</v>
      </c>
      <c r="K7787" s="189" t="str">
        <f>IF(Proc[[#This Row],[Author]]="Marcela Urrego",VLOOKUP(LEFT(Proc[[#This Row],[Requested]],1),Table3[#All],2,0),VLOOKUP(Proc[[#This Row],[Author]],Table4[],2,0))</f>
        <v>HC</v>
      </c>
      <c r="L7787" s="189" t="s">
        <v>9921</v>
      </c>
      <c r="M7787" s="178">
        <v>46077</v>
      </c>
      <c r="N7787" s="178"/>
      <c r="O7787" s="178"/>
      <c r="P7787" s="178" t="str">
        <f ca="1">IF(Proc[[#This Row],[DaysAgeing]]&gt;5,"yep","on track")</f>
        <v>yep</v>
      </c>
      <c r="Q7787" s="3">
        <f ca="1">IF(Proc[[#This Row],[DateClosed]]="",ABS(NETWORKDAYS(Proc[[#This Row],[DateOpened]],TODAY()))-1,ABS(NETWORKDAYS(Proc[[#This Row],[DateOpened]],Proc[[#This Row],[DateClosed]]))-1)</f>
        <v>7</v>
      </c>
      <c r="R7787" s="178" t="s">
        <v>10348</v>
      </c>
      <c r="S7787" s="189"/>
    </row>
    <row r="7788" spans="1:19" hidden="1">
      <c r="A7788" s="191" t="s">
        <v>10288</v>
      </c>
      <c r="B7788" s="189" t="str">
        <f>IFERROR(VLOOKUP(Proc[[#This Row],[App]],Table2[],3,0),"open")</f>
        <v>ok</v>
      </c>
      <c r="C7788" s="191" t="s">
        <v>369</v>
      </c>
      <c r="D7788" t="s">
        <v>10301</v>
      </c>
      <c r="E7788" s="191" t="s">
        <v>2222</v>
      </c>
      <c r="F7788" s="189" t="s">
        <v>2222</v>
      </c>
      <c r="G7788" s="191" t="s">
        <v>400</v>
      </c>
      <c r="H7788" s="189" t="str">
        <f>IF(Proc[[#This Row],[type]]="LFF (MDG-F)",MID(Proc[[#This Row],[Obj]],13,10),"")</f>
        <v/>
      </c>
      <c r="J7788" s="189" t="b">
        <f>Proc[[#This Row],[Requested]]=Proc[[#This Row],[CurrentParent]]</f>
        <v>1</v>
      </c>
      <c r="K7788" s="189" t="str">
        <f>IF(Proc[[#This Row],[Author]]="Marcela Urrego",VLOOKUP(LEFT(Proc[[#This Row],[Requested]],1),Table3[#All],2,0),VLOOKUP(Proc[[#This Row],[Author]],Table4[],2,0))</f>
        <v>HC</v>
      </c>
      <c r="L7788" s="189" t="s">
        <v>9921</v>
      </c>
      <c r="M7788" s="178">
        <v>46077</v>
      </c>
      <c r="N7788" s="178"/>
      <c r="O7788" s="178"/>
      <c r="P7788" s="178" t="str">
        <f ca="1">IF(Proc[[#This Row],[DaysAgeing]]&gt;5,"yep","on track")</f>
        <v>yep</v>
      </c>
      <c r="Q7788" s="3">
        <f ca="1">IF(Proc[[#This Row],[DateClosed]]="",ABS(NETWORKDAYS(Proc[[#This Row],[DateOpened]],TODAY()))-1,ABS(NETWORKDAYS(Proc[[#This Row],[DateOpened]],Proc[[#This Row],[DateClosed]]))-1)</f>
        <v>7</v>
      </c>
      <c r="R7788" s="178" t="s">
        <v>10348</v>
      </c>
      <c r="S7788" s="189"/>
    </row>
    <row r="7789" spans="1:19" hidden="1">
      <c r="A7789" s="191" t="s">
        <v>10288</v>
      </c>
      <c r="B7789" s="189" t="str">
        <f>IFERROR(VLOOKUP(Proc[[#This Row],[App]],Table2[],3,0),"open")</f>
        <v>ok</v>
      </c>
      <c r="C7789" s="191" t="s">
        <v>369</v>
      </c>
      <c r="D7789" t="s">
        <v>10302</v>
      </c>
      <c r="E7789" s="191" t="s">
        <v>2222</v>
      </c>
      <c r="F7789" s="189" t="s">
        <v>2222</v>
      </c>
      <c r="G7789" s="191" t="s">
        <v>400</v>
      </c>
      <c r="H7789" s="189" t="str">
        <f>IF(Proc[[#This Row],[type]]="LFF (MDG-F)",MID(Proc[[#This Row],[Obj]],13,10),"")</f>
        <v/>
      </c>
      <c r="J7789" s="189" t="b">
        <f>Proc[[#This Row],[Requested]]=Proc[[#This Row],[CurrentParent]]</f>
        <v>1</v>
      </c>
      <c r="K7789" s="189" t="str">
        <f>IF(Proc[[#This Row],[Author]]="Marcela Urrego",VLOOKUP(LEFT(Proc[[#This Row],[Requested]],1),Table3[#All],2,0),VLOOKUP(Proc[[#This Row],[Author]],Table4[],2,0))</f>
        <v>HC</v>
      </c>
      <c r="L7789" s="189" t="s">
        <v>9921</v>
      </c>
      <c r="M7789" s="178">
        <v>46077</v>
      </c>
      <c r="N7789" s="178"/>
      <c r="O7789" s="178"/>
      <c r="P7789" s="178" t="str">
        <f ca="1">IF(Proc[[#This Row],[DaysAgeing]]&gt;5,"yep","on track")</f>
        <v>yep</v>
      </c>
      <c r="Q7789" s="3">
        <f ca="1">IF(Proc[[#This Row],[DateClosed]]="",ABS(NETWORKDAYS(Proc[[#This Row],[DateOpened]],TODAY()))-1,ABS(NETWORKDAYS(Proc[[#This Row],[DateOpened]],Proc[[#This Row],[DateClosed]]))-1)</f>
        <v>7</v>
      </c>
      <c r="R7789" s="178" t="s">
        <v>10348</v>
      </c>
      <c r="S7789" s="189"/>
    </row>
    <row r="7790" spans="1:19" hidden="1">
      <c r="A7790" s="191" t="s">
        <v>10288</v>
      </c>
      <c r="B7790" s="189" t="str">
        <f>IFERROR(VLOOKUP(Proc[[#This Row],[App]],Table2[],3,0),"open")</f>
        <v>ok</v>
      </c>
      <c r="C7790" s="191" t="s">
        <v>369</v>
      </c>
      <c r="D7790" t="s">
        <v>10303</v>
      </c>
      <c r="E7790" s="191" t="s">
        <v>2222</v>
      </c>
      <c r="F7790" s="189" t="s">
        <v>2222</v>
      </c>
      <c r="G7790" s="191" t="s">
        <v>400</v>
      </c>
      <c r="H7790" s="189" t="str">
        <f>IF(Proc[[#This Row],[type]]="LFF (MDG-F)",MID(Proc[[#This Row],[Obj]],13,10),"")</f>
        <v/>
      </c>
      <c r="J7790" s="189" t="b">
        <f>Proc[[#This Row],[Requested]]=Proc[[#This Row],[CurrentParent]]</f>
        <v>1</v>
      </c>
      <c r="K7790" s="189" t="str">
        <f>IF(Proc[[#This Row],[Author]]="Marcela Urrego",VLOOKUP(LEFT(Proc[[#This Row],[Requested]],1),Table3[#All],2,0),VLOOKUP(Proc[[#This Row],[Author]],Table4[],2,0))</f>
        <v>HC</v>
      </c>
      <c r="L7790" s="189" t="s">
        <v>9921</v>
      </c>
      <c r="M7790" s="178">
        <v>46077</v>
      </c>
      <c r="N7790" s="178"/>
      <c r="O7790" s="178"/>
      <c r="P7790" s="178" t="str">
        <f ca="1">IF(Proc[[#This Row],[DaysAgeing]]&gt;5,"yep","on track")</f>
        <v>yep</v>
      </c>
      <c r="Q7790" s="3">
        <f ca="1">IF(Proc[[#This Row],[DateClosed]]="",ABS(NETWORKDAYS(Proc[[#This Row],[DateOpened]],TODAY()))-1,ABS(NETWORKDAYS(Proc[[#This Row],[DateOpened]],Proc[[#This Row],[DateClosed]]))-1)</f>
        <v>7</v>
      </c>
      <c r="R7790" s="178" t="s">
        <v>10348</v>
      </c>
      <c r="S7790" s="189"/>
    </row>
    <row r="7791" spans="1:19" hidden="1">
      <c r="A7791" s="191" t="s">
        <v>10288</v>
      </c>
      <c r="B7791" s="189" t="str">
        <f>IFERROR(VLOOKUP(Proc[[#This Row],[App]],Table2[],3,0),"open")</f>
        <v>ok</v>
      </c>
      <c r="C7791" s="191" t="s">
        <v>369</v>
      </c>
      <c r="D7791" t="s">
        <v>10304</v>
      </c>
      <c r="E7791" s="191" t="s">
        <v>2222</v>
      </c>
      <c r="F7791" s="189" t="s">
        <v>2222</v>
      </c>
      <c r="G7791" s="191" t="s">
        <v>400</v>
      </c>
      <c r="H7791" s="189" t="str">
        <f>IF(Proc[[#This Row],[type]]="LFF (MDG-F)",MID(Proc[[#This Row],[Obj]],13,10),"")</f>
        <v/>
      </c>
      <c r="J7791" s="189" t="b">
        <f>Proc[[#This Row],[Requested]]=Proc[[#This Row],[CurrentParent]]</f>
        <v>1</v>
      </c>
      <c r="K7791" s="189" t="str">
        <f>IF(Proc[[#This Row],[Author]]="Marcela Urrego",VLOOKUP(LEFT(Proc[[#This Row],[Requested]],1),Table3[#All],2,0),VLOOKUP(Proc[[#This Row],[Author]],Table4[],2,0))</f>
        <v>HC</v>
      </c>
      <c r="L7791" s="189" t="s">
        <v>9921</v>
      </c>
      <c r="M7791" s="178">
        <v>46077</v>
      </c>
      <c r="N7791" s="178"/>
      <c r="O7791" s="178"/>
      <c r="P7791" s="178" t="str">
        <f ca="1">IF(Proc[[#This Row],[DaysAgeing]]&gt;5,"yep","on track")</f>
        <v>yep</v>
      </c>
      <c r="Q7791" s="3">
        <f ca="1">IF(Proc[[#This Row],[DateClosed]]="",ABS(NETWORKDAYS(Proc[[#This Row],[DateOpened]],TODAY()))-1,ABS(NETWORKDAYS(Proc[[#This Row],[DateOpened]],Proc[[#This Row],[DateClosed]]))-1)</f>
        <v>7</v>
      </c>
      <c r="R7791" s="178" t="s">
        <v>10348</v>
      </c>
      <c r="S7791" s="189"/>
    </row>
    <row r="7792" spans="1:19" hidden="1">
      <c r="A7792" s="191" t="s">
        <v>10288</v>
      </c>
      <c r="B7792" s="189" t="str">
        <f>IFERROR(VLOOKUP(Proc[[#This Row],[App]],Table2[],3,0),"open")</f>
        <v>ok</v>
      </c>
      <c r="C7792" s="191" t="s">
        <v>369</v>
      </c>
      <c r="D7792" t="s">
        <v>10305</v>
      </c>
      <c r="E7792" s="191" t="s">
        <v>2222</v>
      </c>
      <c r="F7792" s="189" t="s">
        <v>2222</v>
      </c>
      <c r="G7792" s="191" t="s">
        <v>400</v>
      </c>
      <c r="H7792" s="189" t="str">
        <f>IF(Proc[[#This Row],[type]]="LFF (MDG-F)",MID(Proc[[#This Row],[Obj]],13,10),"")</f>
        <v/>
      </c>
      <c r="J7792" s="189" t="b">
        <f>Proc[[#This Row],[Requested]]=Proc[[#This Row],[CurrentParent]]</f>
        <v>1</v>
      </c>
      <c r="K7792" s="189" t="str">
        <f>IF(Proc[[#This Row],[Author]]="Marcela Urrego",VLOOKUP(LEFT(Proc[[#This Row],[Requested]],1),Table3[#All],2,0),VLOOKUP(Proc[[#This Row],[Author]],Table4[],2,0))</f>
        <v>HC</v>
      </c>
      <c r="L7792" s="189" t="s">
        <v>9921</v>
      </c>
      <c r="M7792" s="178">
        <v>46077</v>
      </c>
      <c r="N7792" s="178"/>
      <c r="O7792" s="178"/>
      <c r="P7792" s="178" t="str">
        <f ca="1">IF(Proc[[#This Row],[DaysAgeing]]&gt;5,"yep","on track")</f>
        <v>yep</v>
      </c>
      <c r="Q7792" s="3">
        <f ca="1">IF(Proc[[#This Row],[DateClosed]]="",ABS(NETWORKDAYS(Proc[[#This Row],[DateOpened]],TODAY()))-1,ABS(NETWORKDAYS(Proc[[#This Row],[DateOpened]],Proc[[#This Row],[DateClosed]]))-1)</f>
        <v>7</v>
      </c>
      <c r="R7792" s="178" t="s">
        <v>10348</v>
      </c>
      <c r="S7792" s="189"/>
    </row>
    <row r="7793" spans="1:19" hidden="1">
      <c r="A7793" s="191" t="s">
        <v>10288</v>
      </c>
      <c r="B7793" s="189" t="str">
        <f>IFERROR(VLOOKUP(Proc[[#This Row],[App]],Table2[],3,0),"open")</f>
        <v>ok</v>
      </c>
      <c r="C7793" s="191" t="s">
        <v>369</v>
      </c>
      <c r="D7793" t="s">
        <v>10306</v>
      </c>
      <c r="E7793" s="191" t="s">
        <v>2222</v>
      </c>
      <c r="F7793" s="189" t="s">
        <v>2222</v>
      </c>
      <c r="G7793" s="191" t="s">
        <v>400</v>
      </c>
      <c r="H7793" s="189" t="str">
        <f>IF(Proc[[#This Row],[type]]="LFF (MDG-F)",MID(Proc[[#This Row],[Obj]],13,10),"")</f>
        <v/>
      </c>
      <c r="J7793" s="189" t="b">
        <f>Proc[[#This Row],[Requested]]=Proc[[#This Row],[CurrentParent]]</f>
        <v>1</v>
      </c>
      <c r="K7793" s="189" t="str">
        <f>IF(Proc[[#This Row],[Author]]="Marcela Urrego",VLOOKUP(LEFT(Proc[[#This Row],[Requested]],1),Table3[#All],2,0),VLOOKUP(Proc[[#This Row],[Author]],Table4[],2,0))</f>
        <v>HC</v>
      </c>
      <c r="L7793" s="189" t="s">
        <v>9921</v>
      </c>
      <c r="M7793" s="178">
        <v>46077</v>
      </c>
      <c r="N7793" s="178"/>
      <c r="O7793" s="178"/>
      <c r="P7793" s="178" t="str">
        <f ca="1">IF(Proc[[#This Row],[DaysAgeing]]&gt;5,"yep","on track")</f>
        <v>yep</v>
      </c>
      <c r="Q7793" s="3">
        <f ca="1">IF(Proc[[#This Row],[DateClosed]]="",ABS(NETWORKDAYS(Proc[[#This Row],[DateOpened]],TODAY()))-1,ABS(NETWORKDAYS(Proc[[#This Row],[DateOpened]],Proc[[#This Row],[DateClosed]]))-1)</f>
        <v>7</v>
      </c>
      <c r="R7793" s="178" t="s">
        <v>10348</v>
      </c>
      <c r="S7793" s="189"/>
    </row>
    <row r="7794" spans="1:19" hidden="1">
      <c r="A7794" s="191" t="s">
        <v>10288</v>
      </c>
      <c r="B7794" s="189" t="str">
        <f>IFERROR(VLOOKUP(Proc[[#This Row],[App]],Table2[],3,0),"open")</f>
        <v>ok</v>
      </c>
      <c r="C7794" s="191" t="s">
        <v>369</v>
      </c>
      <c r="D7794" t="s">
        <v>10307</v>
      </c>
      <c r="E7794" s="191" t="s">
        <v>2222</v>
      </c>
      <c r="F7794" s="189" t="s">
        <v>2222</v>
      </c>
      <c r="G7794" s="191" t="s">
        <v>400</v>
      </c>
      <c r="H7794" s="189" t="str">
        <f>IF(Proc[[#This Row],[type]]="LFF (MDG-F)",MID(Proc[[#This Row],[Obj]],13,10),"")</f>
        <v/>
      </c>
      <c r="J7794" s="189" t="b">
        <f>Proc[[#This Row],[Requested]]=Proc[[#This Row],[CurrentParent]]</f>
        <v>1</v>
      </c>
      <c r="K7794" s="189" t="str">
        <f>IF(Proc[[#This Row],[Author]]="Marcela Urrego",VLOOKUP(LEFT(Proc[[#This Row],[Requested]],1),Table3[#All],2,0),VLOOKUP(Proc[[#This Row],[Author]],Table4[],2,0))</f>
        <v>HC</v>
      </c>
      <c r="L7794" s="189" t="s">
        <v>9921</v>
      </c>
      <c r="M7794" s="178">
        <v>46077</v>
      </c>
      <c r="N7794" s="178"/>
      <c r="O7794" s="178"/>
      <c r="P7794" s="178" t="str">
        <f ca="1">IF(Proc[[#This Row],[DaysAgeing]]&gt;5,"yep","on track")</f>
        <v>yep</v>
      </c>
      <c r="Q7794" s="3">
        <f ca="1">IF(Proc[[#This Row],[DateClosed]]="",ABS(NETWORKDAYS(Proc[[#This Row],[DateOpened]],TODAY()))-1,ABS(NETWORKDAYS(Proc[[#This Row],[DateOpened]],Proc[[#This Row],[DateClosed]]))-1)</f>
        <v>7</v>
      </c>
      <c r="R7794" s="178" t="s">
        <v>10348</v>
      </c>
      <c r="S7794" s="189"/>
    </row>
    <row r="7795" spans="1:19" hidden="1">
      <c r="A7795" s="191" t="s">
        <v>10288</v>
      </c>
      <c r="B7795" s="189" t="str">
        <f>IFERROR(VLOOKUP(Proc[[#This Row],[App]],Table2[],3,0),"open")</f>
        <v>ok</v>
      </c>
      <c r="C7795" s="191" t="s">
        <v>369</v>
      </c>
      <c r="D7795" t="s">
        <v>10308</v>
      </c>
      <c r="E7795" s="191" t="s">
        <v>2222</v>
      </c>
      <c r="F7795" s="189" t="s">
        <v>2222</v>
      </c>
      <c r="G7795" s="191" t="s">
        <v>400</v>
      </c>
      <c r="H7795" s="189" t="str">
        <f>IF(Proc[[#This Row],[type]]="LFF (MDG-F)",MID(Proc[[#This Row],[Obj]],13,10),"")</f>
        <v/>
      </c>
      <c r="J7795" s="189" t="b">
        <f>Proc[[#This Row],[Requested]]=Proc[[#This Row],[CurrentParent]]</f>
        <v>1</v>
      </c>
      <c r="K7795" s="189" t="str">
        <f>IF(Proc[[#This Row],[Author]]="Marcela Urrego",VLOOKUP(LEFT(Proc[[#This Row],[Requested]],1),Table3[#All],2,0),VLOOKUP(Proc[[#This Row],[Author]],Table4[],2,0))</f>
        <v>HC</v>
      </c>
      <c r="L7795" s="189" t="s">
        <v>9921</v>
      </c>
      <c r="M7795" s="178">
        <v>46077</v>
      </c>
      <c r="N7795" s="178"/>
      <c r="O7795" s="178"/>
      <c r="P7795" s="178" t="str">
        <f ca="1">IF(Proc[[#This Row],[DaysAgeing]]&gt;5,"yep","on track")</f>
        <v>yep</v>
      </c>
      <c r="Q7795" s="3">
        <f ca="1">IF(Proc[[#This Row],[DateClosed]]="",ABS(NETWORKDAYS(Proc[[#This Row],[DateOpened]],TODAY()))-1,ABS(NETWORKDAYS(Proc[[#This Row],[DateOpened]],Proc[[#This Row],[DateClosed]]))-1)</f>
        <v>7</v>
      </c>
      <c r="R7795" s="178" t="s">
        <v>10348</v>
      </c>
      <c r="S7795" s="189"/>
    </row>
    <row r="7796" spans="1:19" hidden="1">
      <c r="A7796" s="191" t="s">
        <v>10288</v>
      </c>
      <c r="B7796" s="189" t="str">
        <f>IFERROR(VLOOKUP(Proc[[#This Row],[App]],Table2[],3,0),"open")</f>
        <v>ok</v>
      </c>
      <c r="C7796" s="191" t="s">
        <v>369</v>
      </c>
      <c r="D7796" t="s">
        <v>5488</v>
      </c>
      <c r="E7796" s="191" t="s">
        <v>2222</v>
      </c>
      <c r="F7796" s="189" t="s">
        <v>2222</v>
      </c>
      <c r="G7796" s="191" t="s">
        <v>400</v>
      </c>
      <c r="H7796" s="189" t="str">
        <f>IF(Proc[[#This Row],[type]]="LFF (MDG-F)",MID(Proc[[#This Row],[Obj]],13,10),"")</f>
        <v/>
      </c>
      <c r="J7796" s="189" t="b">
        <f>Proc[[#This Row],[Requested]]=Proc[[#This Row],[CurrentParent]]</f>
        <v>1</v>
      </c>
      <c r="K7796" s="189" t="str">
        <f>IF(Proc[[#This Row],[Author]]="Marcela Urrego",VLOOKUP(LEFT(Proc[[#This Row],[Requested]],1),Table3[#All],2,0),VLOOKUP(Proc[[#This Row],[Author]],Table4[],2,0))</f>
        <v>HC</v>
      </c>
      <c r="L7796" s="189" t="s">
        <v>9921</v>
      </c>
      <c r="M7796" s="178">
        <v>46077</v>
      </c>
      <c r="N7796" s="178"/>
      <c r="O7796" s="178"/>
      <c r="P7796" s="178" t="str">
        <f ca="1">IF(Proc[[#This Row],[DaysAgeing]]&gt;5,"yep","on track")</f>
        <v>yep</v>
      </c>
      <c r="Q7796" s="3">
        <f ca="1">IF(Proc[[#This Row],[DateClosed]]="",ABS(NETWORKDAYS(Proc[[#This Row],[DateOpened]],TODAY()))-1,ABS(NETWORKDAYS(Proc[[#This Row],[DateOpened]],Proc[[#This Row],[DateClosed]]))-1)</f>
        <v>7</v>
      </c>
      <c r="R7796" s="178" t="s">
        <v>10348</v>
      </c>
      <c r="S7796" s="189"/>
    </row>
    <row r="7797" spans="1:19" hidden="1">
      <c r="A7797" s="191" t="s">
        <v>10288</v>
      </c>
      <c r="B7797" s="189" t="str">
        <f>IFERROR(VLOOKUP(Proc[[#This Row],[App]],Table2[],3,0),"open")</f>
        <v>ok</v>
      </c>
      <c r="C7797" s="191" t="s">
        <v>369</v>
      </c>
      <c r="D7797" t="s">
        <v>10309</v>
      </c>
      <c r="E7797" s="191" t="s">
        <v>2222</v>
      </c>
      <c r="F7797" s="189" t="s">
        <v>2222</v>
      </c>
      <c r="G7797" s="191" t="s">
        <v>400</v>
      </c>
      <c r="H7797" s="189" t="str">
        <f>IF(Proc[[#This Row],[type]]="LFF (MDG-F)",MID(Proc[[#This Row],[Obj]],13,10),"")</f>
        <v/>
      </c>
      <c r="J7797" s="189" t="b">
        <f>Proc[[#This Row],[Requested]]=Proc[[#This Row],[CurrentParent]]</f>
        <v>1</v>
      </c>
      <c r="K7797" s="189" t="str">
        <f>IF(Proc[[#This Row],[Author]]="Marcela Urrego",VLOOKUP(LEFT(Proc[[#This Row],[Requested]],1),Table3[#All],2,0),VLOOKUP(Proc[[#This Row],[Author]],Table4[],2,0))</f>
        <v>HC</v>
      </c>
      <c r="L7797" s="189" t="s">
        <v>9921</v>
      </c>
      <c r="M7797" s="178">
        <v>46077</v>
      </c>
      <c r="N7797" s="178"/>
      <c r="O7797" s="178"/>
      <c r="P7797" s="178" t="str">
        <f ca="1">IF(Proc[[#This Row],[DaysAgeing]]&gt;5,"yep","on track")</f>
        <v>yep</v>
      </c>
      <c r="Q7797" s="3">
        <f ca="1">IF(Proc[[#This Row],[DateClosed]]="",ABS(NETWORKDAYS(Proc[[#This Row],[DateOpened]],TODAY()))-1,ABS(NETWORKDAYS(Proc[[#This Row],[DateOpened]],Proc[[#This Row],[DateClosed]]))-1)</f>
        <v>7</v>
      </c>
      <c r="R7797" s="178" t="s">
        <v>10348</v>
      </c>
      <c r="S7797" s="189"/>
    </row>
    <row r="7798" spans="1:19" hidden="1">
      <c r="A7798" s="191" t="s">
        <v>10288</v>
      </c>
      <c r="B7798" s="189" t="str">
        <f>IFERROR(VLOOKUP(Proc[[#This Row],[App]],Table2[],3,0),"open")</f>
        <v>ok</v>
      </c>
      <c r="C7798" s="191" t="s">
        <v>369</v>
      </c>
      <c r="D7798" t="s">
        <v>10310</v>
      </c>
      <c r="E7798" s="191" t="s">
        <v>2222</v>
      </c>
      <c r="F7798" s="189" t="s">
        <v>2222</v>
      </c>
      <c r="G7798" s="191" t="s">
        <v>400</v>
      </c>
      <c r="H7798" s="189" t="str">
        <f>IF(Proc[[#This Row],[type]]="LFF (MDG-F)",MID(Proc[[#This Row],[Obj]],13,10),"")</f>
        <v/>
      </c>
      <c r="J7798" s="189" t="b">
        <f>Proc[[#This Row],[Requested]]=Proc[[#This Row],[CurrentParent]]</f>
        <v>1</v>
      </c>
      <c r="K7798" s="189" t="str">
        <f>IF(Proc[[#This Row],[Author]]="Marcela Urrego",VLOOKUP(LEFT(Proc[[#This Row],[Requested]],1),Table3[#All],2,0),VLOOKUP(Proc[[#This Row],[Author]],Table4[],2,0))</f>
        <v>HC</v>
      </c>
      <c r="L7798" s="189" t="s">
        <v>9921</v>
      </c>
      <c r="M7798" s="178">
        <v>46077</v>
      </c>
      <c r="N7798" s="178"/>
      <c r="O7798" s="178"/>
      <c r="P7798" s="178" t="str">
        <f ca="1">IF(Proc[[#This Row],[DaysAgeing]]&gt;5,"yep","on track")</f>
        <v>yep</v>
      </c>
      <c r="Q7798" s="3">
        <f ca="1">IF(Proc[[#This Row],[DateClosed]]="",ABS(NETWORKDAYS(Proc[[#This Row],[DateOpened]],TODAY()))-1,ABS(NETWORKDAYS(Proc[[#This Row],[DateOpened]],Proc[[#This Row],[DateClosed]]))-1)</f>
        <v>7</v>
      </c>
      <c r="R7798" s="178" t="s">
        <v>10348</v>
      </c>
      <c r="S7798" s="189"/>
    </row>
    <row r="7799" spans="1:19" hidden="1">
      <c r="A7799" s="191" t="s">
        <v>10288</v>
      </c>
      <c r="B7799" s="189" t="str">
        <f>IFERROR(VLOOKUP(Proc[[#This Row],[App]],Table2[],3,0),"open")</f>
        <v>ok</v>
      </c>
      <c r="C7799" s="191" t="s">
        <v>369</v>
      </c>
      <c r="D7799" t="s">
        <v>10311</v>
      </c>
      <c r="E7799" s="191" t="s">
        <v>2222</v>
      </c>
      <c r="F7799" s="189" t="s">
        <v>2222</v>
      </c>
      <c r="G7799" s="191" t="s">
        <v>400</v>
      </c>
      <c r="H7799" s="189" t="str">
        <f>IF(Proc[[#This Row],[type]]="LFF (MDG-F)",MID(Proc[[#This Row],[Obj]],13,10),"")</f>
        <v/>
      </c>
      <c r="J7799" s="189" t="b">
        <f>Proc[[#This Row],[Requested]]=Proc[[#This Row],[CurrentParent]]</f>
        <v>1</v>
      </c>
      <c r="K7799" s="189" t="str">
        <f>IF(Proc[[#This Row],[Author]]="Marcela Urrego",VLOOKUP(LEFT(Proc[[#This Row],[Requested]],1),Table3[#All],2,0),VLOOKUP(Proc[[#This Row],[Author]],Table4[],2,0))</f>
        <v>HC</v>
      </c>
      <c r="L7799" s="189" t="s">
        <v>9921</v>
      </c>
      <c r="M7799" s="178">
        <v>46077</v>
      </c>
      <c r="N7799" s="178"/>
      <c r="O7799" s="178"/>
      <c r="P7799" s="178" t="str">
        <f ca="1">IF(Proc[[#This Row],[DaysAgeing]]&gt;5,"yep","on track")</f>
        <v>yep</v>
      </c>
      <c r="Q7799" s="3">
        <f ca="1">IF(Proc[[#This Row],[DateClosed]]="",ABS(NETWORKDAYS(Proc[[#This Row],[DateOpened]],TODAY()))-1,ABS(NETWORKDAYS(Proc[[#This Row],[DateOpened]],Proc[[#This Row],[DateClosed]]))-1)</f>
        <v>7</v>
      </c>
      <c r="R7799" s="178" t="s">
        <v>10348</v>
      </c>
      <c r="S7799" s="189"/>
    </row>
    <row r="7800" spans="1:19" hidden="1">
      <c r="A7800" s="191" t="s">
        <v>10288</v>
      </c>
      <c r="B7800" s="189" t="str">
        <f>IFERROR(VLOOKUP(Proc[[#This Row],[App]],Table2[],3,0),"open")</f>
        <v>ok</v>
      </c>
      <c r="C7800" s="191" t="s">
        <v>369</v>
      </c>
      <c r="D7800" t="s">
        <v>10312</v>
      </c>
      <c r="E7800" s="191" t="s">
        <v>2222</v>
      </c>
      <c r="F7800" s="189" t="s">
        <v>2222</v>
      </c>
      <c r="G7800" s="191" t="s">
        <v>400</v>
      </c>
      <c r="H7800" s="189" t="str">
        <f>IF(Proc[[#This Row],[type]]="LFF (MDG-F)",MID(Proc[[#This Row],[Obj]],13,10),"")</f>
        <v/>
      </c>
      <c r="J7800" s="189" t="b">
        <f>Proc[[#This Row],[Requested]]=Proc[[#This Row],[CurrentParent]]</f>
        <v>1</v>
      </c>
      <c r="K7800" s="189" t="str">
        <f>IF(Proc[[#This Row],[Author]]="Marcela Urrego",VLOOKUP(LEFT(Proc[[#This Row],[Requested]],1),Table3[#All],2,0),VLOOKUP(Proc[[#This Row],[Author]],Table4[],2,0))</f>
        <v>HC</v>
      </c>
      <c r="L7800" s="189" t="s">
        <v>9921</v>
      </c>
      <c r="M7800" s="178">
        <v>46077</v>
      </c>
      <c r="N7800" s="178"/>
      <c r="O7800" s="178"/>
      <c r="P7800" s="178" t="str">
        <f ca="1">IF(Proc[[#This Row],[DaysAgeing]]&gt;5,"yep","on track")</f>
        <v>yep</v>
      </c>
      <c r="Q7800" s="3">
        <f ca="1">IF(Proc[[#This Row],[DateClosed]]="",ABS(NETWORKDAYS(Proc[[#This Row],[DateOpened]],TODAY()))-1,ABS(NETWORKDAYS(Proc[[#This Row],[DateOpened]],Proc[[#This Row],[DateClosed]]))-1)</f>
        <v>7</v>
      </c>
      <c r="R7800" s="178" t="s">
        <v>10348</v>
      </c>
      <c r="S7800" s="189"/>
    </row>
    <row r="7801" spans="1:19" hidden="1">
      <c r="A7801" s="191" t="s">
        <v>10288</v>
      </c>
      <c r="B7801" s="189" t="str">
        <f>IFERROR(VLOOKUP(Proc[[#This Row],[App]],Table2[],3,0),"open")</f>
        <v>ok</v>
      </c>
      <c r="C7801" s="191" t="s">
        <v>369</v>
      </c>
      <c r="D7801" t="s">
        <v>10313</v>
      </c>
      <c r="E7801" s="191" t="s">
        <v>2222</v>
      </c>
      <c r="F7801" s="189" t="s">
        <v>2222</v>
      </c>
      <c r="G7801" s="191" t="s">
        <v>400</v>
      </c>
      <c r="H7801" s="189" t="str">
        <f>IF(Proc[[#This Row],[type]]="LFF (MDG-F)",MID(Proc[[#This Row],[Obj]],13,10),"")</f>
        <v/>
      </c>
      <c r="J7801" s="189" t="b">
        <f>Proc[[#This Row],[Requested]]=Proc[[#This Row],[CurrentParent]]</f>
        <v>1</v>
      </c>
      <c r="K7801" s="189" t="str">
        <f>IF(Proc[[#This Row],[Author]]="Marcela Urrego",VLOOKUP(LEFT(Proc[[#This Row],[Requested]],1),Table3[#All],2,0),VLOOKUP(Proc[[#This Row],[Author]],Table4[],2,0))</f>
        <v>HC</v>
      </c>
      <c r="L7801" s="189" t="s">
        <v>9921</v>
      </c>
      <c r="M7801" s="178">
        <v>46077</v>
      </c>
      <c r="N7801" s="178"/>
      <c r="O7801" s="178"/>
      <c r="P7801" s="178" t="str">
        <f ca="1">IF(Proc[[#This Row],[DaysAgeing]]&gt;5,"yep","on track")</f>
        <v>yep</v>
      </c>
      <c r="Q7801" s="3">
        <f ca="1">IF(Proc[[#This Row],[DateClosed]]="",ABS(NETWORKDAYS(Proc[[#This Row],[DateOpened]],TODAY()))-1,ABS(NETWORKDAYS(Proc[[#This Row],[DateOpened]],Proc[[#This Row],[DateClosed]]))-1)</f>
        <v>7</v>
      </c>
      <c r="R7801" s="178" t="s">
        <v>10348</v>
      </c>
      <c r="S7801" s="189"/>
    </row>
    <row r="7802" spans="1:19" hidden="1">
      <c r="A7802" s="191" t="s">
        <v>10288</v>
      </c>
      <c r="B7802" s="189" t="str">
        <f>IFERROR(VLOOKUP(Proc[[#This Row],[App]],Table2[],3,0),"open")</f>
        <v>ok</v>
      </c>
      <c r="C7802" s="191" t="s">
        <v>369</v>
      </c>
      <c r="D7802" t="s">
        <v>10314</v>
      </c>
      <c r="E7802" s="191" t="s">
        <v>2222</v>
      </c>
      <c r="F7802" s="189" t="s">
        <v>2222</v>
      </c>
      <c r="G7802" s="191" t="s">
        <v>400</v>
      </c>
      <c r="H7802" s="189" t="str">
        <f>IF(Proc[[#This Row],[type]]="LFF (MDG-F)",MID(Proc[[#This Row],[Obj]],13,10),"")</f>
        <v/>
      </c>
      <c r="J7802" s="189" t="b">
        <f>Proc[[#This Row],[Requested]]=Proc[[#This Row],[CurrentParent]]</f>
        <v>1</v>
      </c>
      <c r="K7802" s="189" t="str">
        <f>IF(Proc[[#This Row],[Author]]="Marcela Urrego",VLOOKUP(LEFT(Proc[[#This Row],[Requested]],1),Table3[#All],2,0),VLOOKUP(Proc[[#This Row],[Author]],Table4[],2,0))</f>
        <v>HC</v>
      </c>
      <c r="L7802" s="189" t="s">
        <v>9921</v>
      </c>
      <c r="M7802" s="178">
        <v>46077</v>
      </c>
      <c r="N7802" s="178"/>
      <c r="O7802" s="178"/>
      <c r="P7802" s="178" t="str">
        <f ca="1">IF(Proc[[#This Row],[DaysAgeing]]&gt;5,"yep","on track")</f>
        <v>yep</v>
      </c>
      <c r="Q7802" s="3">
        <f ca="1">IF(Proc[[#This Row],[DateClosed]]="",ABS(NETWORKDAYS(Proc[[#This Row],[DateOpened]],TODAY()))-1,ABS(NETWORKDAYS(Proc[[#This Row],[DateOpened]],Proc[[#This Row],[DateClosed]]))-1)</f>
        <v>7</v>
      </c>
      <c r="R7802" s="178" t="s">
        <v>10348</v>
      </c>
      <c r="S7802" s="189"/>
    </row>
    <row r="7803" spans="1:19" hidden="1">
      <c r="A7803" s="191" t="s">
        <v>10288</v>
      </c>
      <c r="B7803" s="189" t="str">
        <f>IFERROR(VLOOKUP(Proc[[#This Row],[App]],Table2[],3,0),"open")</f>
        <v>ok</v>
      </c>
      <c r="C7803" s="191" t="s">
        <v>369</v>
      </c>
      <c r="D7803" t="s">
        <v>10315</v>
      </c>
      <c r="E7803" s="191" t="s">
        <v>2222</v>
      </c>
      <c r="F7803" s="189" t="s">
        <v>2222</v>
      </c>
      <c r="G7803" s="191" t="s">
        <v>400</v>
      </c>
      <c r="H7803" s="189" t="str">
        <f>IF(Proc[[#This Row],[type]]="LFF (MDG-F)",MID(Proc[[#This Row],[Obj]],13,10),"")</f>
        <v/>
      </c>
      <c r="J7803" s="189" t="b">
        <f>Proc[[#This Row],[Requested]]=Proc[[#This Row],[CurrentParent]]</f>
        <v>1</v>
      </c>
      <c r="K7803" s="189" t="str">
        <f>IF(Proc[[#This Row],[Author]]="Marcela Urrego",VLOOKUP(LEFT(Proc[[#This Row],[Requested]],1),Table3[#All],2,0),VLOOKUP(Proc[[#This Row],[Author]],Table4[],2,0))</f>
        <v>HC</v>
      </c>
      <c r="L7803" s="189" t="s">
        <v>9921</v>
      </c>
      <c r="M7803" s="178">
        <v>46077</v>
      </c>
      <c r="N7803" s="178"/>
      <c r="O7803" s="178"/>
      <c r="P7803" s="178" t="str">
        <f ca="1">IF(Proc[[#This Row],[DaysAgeing]]&gt;5,"yep","on track")</f>
        <v>yep</v>
      </c>
      <c r="Q7803" s="3">
        <f ca="1">IF(Proc[[#This Row],[DateClosed]]="",ABS(NETWORKDAYS(Proc[[#This Row],[DateOpened]],TODAY()))-1,ABS(NETWORKDAYS(Proc[[#This Row],[DateOpened]],Proc[[#This Row],[DateClosed]]))-1)</f>
        <v>7</v>
      </c>
      <c r="R7803" s="178" t="s">
        <v>10348</v>
      </c>
      <c r="S7803" s="189"/>
    </row>
    <row r="7804" spans="1:19" hidden="1">
      <c r="A7804" s="191" t="s">
        <v>10288</v>
      </c>
      <c r="B7804" s="189" t="str">
        <f>IFERROR(VLOOKUP(Proc[[#This Row],[App]],Table2[],3,0),"open")</f>
        <v>ok</v>
      </c>
      <c r="C7804" s="191" t="s">
        <v>369</v>
      </c>
      <c r="D7804" t="s">
        <v>10316</v>
      </c>
      <c r="E7804" s="191" t="s">
        <v>2222</v>
      </c>
      <c r="F7804" s="189" t="s">
        <v>2222</v>
      </c>
      <c r="G7804" s="191" t="s">
        <v>400</v>
      </c>
      <c r="H7804" s="189" t="str">
        <f>IF(Proc[[#This Row],[type]]="LFF (MDG-F)",MID(Proc[[#This Row],[Obj]],13,10),"")</f>
        <v/>
      </c>
      <c r="J7804" s="189" t="b">
        <f>Proc[[#This Row],[Requested]]=Proc[[#This Row],[CurrentParent]]</f>
        <v>1</v>
      </c>
      <c r="K7804" s="189" t="str">
        <f>IF(Proc[[#This Row],[Author]]="Marcela Urrego",VLOOKUP(LEFT(Proc[[#This Row],[Requested]],1),Table3[#All],2,0),VLOOKUP(Proc[[#This Row],[Author]],Table4[],2,0))</f>
        <v>HC</v>
      </c>
      <c r="L7804" s="189" t="s">
        <v>9921</v>
      </c>
      <c r="M7804" s="178">
        <v>46077</v>
      </c>
      <c r="N7804" s="178"/>
      <c r="O7804" s="178"/>
      <c r="P7804" s="178" t="str">
        <f ca="1">IF(Proc[[#This Row],[DaysAgeing]]&gt;5,"yep","on track")</f>
        <v>yep</v>
      </c>
      <c r="Q7804" s="3">
        <f ca="1">IF(Proc[[#This Row],[DateClosed]]="",ABS(NETWORKDAYS(Proc[[#This Row],[DateOpened]],TODAY()))-1,ABS(NETWORKDAYS(Proc[[#This Row],[DateOpened]],Proc[[#This Row],[DateClosed]]))-1)</f>
        <v>7</v>
      </c>
      <c r="R7804" s="178" t="s">
        <v>10348</v>
      </c>
      <c r="S7804" s="189"/>
    </row>
    <row r="7805" spans="1:19" hidden="1">
      <c r="A7805" s="191" t="s">
        <v>10288</v>
      </c>
      <c r="B7805" s="189" t="str">
        <f>IFERROR(VLOOKUP(Proc[[#This Row],[App]],Table2[],3,0),"open")</f>
        <v>ok</v>
      </c>
      <c r="C7805" s="191" t="s">
        <v>369</v>
      </c>
      <c r="D7805" t="s">
        <v>10317</v>
      </c>
      <c r="E7805" s="191" t="s">
        <v>2222</v>
      </c>
      <c r="F7805" s="189" t="s">
        <v>2222</v>
      </c>
      <c r="G7805" s="191" t="s">
        <v>400</v>
      </c>
      <c r="H7805" s="189" t="str">
        <f>IF(Proc[[#This Row],[type]]="LFF (MDG-F)",MID(Proc[[#This Row],[Obj]],13,10),"")</f>
        <v/>
      </c>
      <c r="J7805" s="189" t="b">
        <f>Proc[[#This Row],[Requested]]=Proc[[#This Row],[CurrentParent]]</f>
        <v>1</v>
      </c>
      <c r="K7805" s="189" t="str">
        <f>IF(Proc[[#This Row],[Author]]="Marcela Urrego",VLOOKUP(LEFT(Proc[[#This Row],[Requested]],1),Table3[#All],2,0),VLOOKUP(Proc[[#This Row],[Author]],Table4[],2,0))</f>
        <v>HC</v>
      </c>
      <c r="L7805" s="189" t="s">
        <v>9921</v>
      </c>
      <c r="M7805" s="178">
        <v>46077</v>
      </c>
      <c r="N7805" s="178"/>
      <c r="O7805" s="178"/>
      <c r="P7805" s="178" t="str">
        <f ca="1">IF(Proc[[#This Row],[DaysAgeing]]&gt;5,"yep","on track")</f>
        <v>yep</v>
      </c>
      <c r="Q7805" s="3">
        <f ca="1">IF(Proc[[#This Row],[DateClosed]]="",ABS(NETWORKDAYS(Proc[[#This Row],[DateOpened]],TODAY()))-1,ABS(NETWORKDAYS(Proc[[#This Row],[DateOpened]],Proc[[#This Row],[DateClosed]]))-1)</f>
        <v>7</v>
      </c>
      <c r="R7805" s="178" t="s">
        <v>10348</v>
      </c>
      <c r="S7805" s="189"/>
    </row>
    <row r="7806" spans="1:19" hidden="1">
      <c r="A7806" s="191" t="s">
        <v>10288</v>
      </c>
      <c r="B7806" s="189" t="str">
        <f>IFERROR(VLOOKUP(Proc[[#This Row],[App]],Table2[],3,0),"open")</f>
        <v>ok</v>
      </c>
      <c r="C7806" s="191" t="s">
        <v>369</v>
      </c>
      <c r="D7806" t="s">
        <v>10318</v>
      </c>
      <c r="E7806" s="191" t="s">
        <v>2222</v>
      </c>
      <c r="F7806" s="189" t="s">
        <v>2222</v>
      </c>
      <c r="G7806" s="191" t="s">
        <v>400</v>
      </c>
      <c r="H7806" s="189" t="str">
        <f>IF(Proc[[#This Row],[type]]="LFF (MDG-F)",MID(Proc[[#This Row],[Obj]],13,10),"")</f>
        <v/>
      </c>
      <c r="J7806" s="189" t="b">
        <f>Proc[[#This Row],[Requested]]=Proc[[#This Row],[CurrentParent]]</f>
        <v>1</v>
      </c>
      <c r="K7806" s="189" t="str">
        <f>IF(Proc[[#This Row],[Author]]="Marcela Urrego",VLOOKUP(LEFT(Proc[[#This Row],[Requested]],1),Table3[#All],2,0),VLOOKUP(Proc[[#This Row],[Author]],Table4[],2,0))</f>
        <v>HC</v>
      </c>
      <c r="L7806" s="189" t="s">
        <v>9921</v>
      </c>
      <c r="M7806" s="178">
        <v>46077</v>
      </c>
      <c r="N7806" s="178"/>
      <c r="O7806" s="178"/>
      <c r="P7806" s="178" t="str">
        <f ca="1">IF(Proc[[#This Row],[DaysAgeing]]&gt;5,"yep","on track")</f>
        <v>yep</v>
      </c>
      <c r="Q7806" s="3">
        <f ca="1">IF(Proc[[#This Row],[DateClosed]]="",ABS(NETWORKDAYS(Proc[[#This Row],[DateOpened]],TODAY()))-1,ABS(NETWORKDAYS(Proc[[#This Row],[DateOpened]],Proc[[#This Row],[DateClosed]]))-1)</f>
        <v>7</v>
      </c>
      <c r="R7806" s="178" t="s">
        <v>10348</v>
      </c>
      <c r="S7806" s="189"/>
    </row>
    <row r="7807" spans="1:19" hidden="1">
      <c r="A7807" s="191" t="s">
        <v>10288</v>
      </c>
      <c r="B7807" s="189" t="str">
        <f>IFERROR(VLOOKUP(Proc[[#This Row],[App]],Table2[],3,0),"open")</f>
        <v>ok</v>
      </c>
      <c r="C7807" s="191" t="s">
        <v>369</v>
      </c>
      <c r="D7807" t="s">
        <v>10319</v>
      </c>
      <c r="E7807" s="191" t="s">
        <v>2222</v>
      </c>
      <c r="F7807" s="189" t="s">
        <v>2222</v>
      </c>
      <c r="G7807" s="191" t="s">
        <v>400</v>
      </c>
      <c r="H7807" s="189" t="str">
        <f>IF(Proc[[#This Row],[type]]="LFF (MDG-F)",MID(Proc[[#This Row],[Obj]],13,10),"")</f>
        <v/>
      </c>
      <c r="J7807" s="189" t="b">
        <f>Proc[[#This Row],[Requested]]=Proc[[#This Row],[CurrentParent]]</f>
        <v>1</v>
      </c>
      <c r="K7807" s="189" t="str">
        <f>IF(Proc[[#This Row],[Author]]="Marcela Urrego",VLOOKUP(LEFT(Proc[[#This Row],[Requested]],1),Table3[#All],2,0),VLOOKUP(Proc[[#This Row],[Author]],Table4[],2,0))</f>
        <v>HC</v>
      </c>
      <c r="L7807" s="189" t="s">
        <v>9921</v>
      </c>
      <c r="M7807" s="178">
        <v>46077</v>
      </c>
      <c r="N7807" s="178"/>
      <c r="O7807" s="178"/>
      <c r="P7807" s="178" t="str">
        <f ca="1">IF(Proc[[#This Row],[DaysAgeing]]&gt;5,"yep","on track")</f>
        <v>yep</v>
      </c>
      <c r="Q7807" s="3">
        <f ca="1">IF(Proc[[#This Row],[DateClosed]]="",ABS(NETWORKDAYS(Proc[[#This Row],[DateOpened]],TODAY()))-1,ABS(NETWORKDAYS(Proc[[#This Row],[DateOpened]],Proc[[#This Row],[DateClosed]]))-1)</f>
        <v>7</v>
      </c>
      <c r="R7807" s="178" t="s">
        <v>10348</v>
      </c>
      <c r="S7807" s="189"/>
    </row>
    <row r="7808" spans="1:19" hidden="1">
      <c r="A7808" s="191" t="s">
        <v>10288</v>
      </c>
      <c r="B7808" s="189" t="str">
        <f>IFERROR(VLOOKUP(Proc[[#This Row],[App]],Table2[],3,0),"open")</f>
        <v>ok</v>
      </c>
      <c r="C7808" s="191" t="s">
        <v>369</v>
      </c>
      <c r="D7808" t="s">
        <v>10320</v>
      </c>
      <c r="E7808" s="191" t="s">
        <v>2222</v>
      </c>
      <c r="F7808" s="189" t="s">
        <v>2222</v>
      </c>
      <c r="G7808" s="191" t="s">
        <v>400</v>
      </c>
      <c r="H7808" s="189" t="str">
        <f>IF(Proc[[#This Row],[type]]="LFF (MDG-F)",MID(Proc[[#This Row],[Obj]],13,10),"")</f>
        <v/>
      </c>
      <c r="J7808" s="189" t="b">
        <f>Proc[[#This Row],[Requested]]=Proc[[#This Row],[CurrentParent]]</f>
        <v>1</v>
      </c>
      <c r="K7808" s="189" t="str">
        <f>IF(Proc[[#This Row],[Author]]="Marcela Urrego",VLOOKUP(LEFT(Proc[[#This Row],[Requested]],1),Table3[#All],2,0),VLOOKUP(Proc[[#This Row],[Author]],Table4[],2,0))</f>
        <v>HC</v>
      </c>
      <c r="L7808" s="189" t="s">
        <v>9921</v>
      </c>
      <c r="M7808" s="178">
        <v>46077</v>
      </c>
      <c r="N7808" s="178"/>
      <c r="O7808" s="178"/>
      <c r="P7808" s="178" t="str">
        <f ca="1">IF(Proc[[#This Row],[DaysAgeing]]&gt;5,"yep","on track")</f>
        <v>yep</v>
      </c>
      <c r="Q7808" s="3">
        <f ca="1">IF(Proc[[#This Row],[DateClosed]]="",ABS(NETWORKDAYS(Proc[[#This Row],[DateOpened]],TODAY()))-1,ABS(NETWORKDAYS(Proc[[#This Row],[DateOpened]],Proc[[#This Row],[DateClosed]]))-1)</f>
        <v>7</v>
      </c>
      <c r="R7808" s="178" t="s">
        <v>10348</v>
      </c>
      <c r="S7808" s="189"/>
    </row>
    <row r="7809" spans="1:19" hidden="1">
      <c r="A7809" s="191" t="s">
        <v>10288</v>
      </c>
      <c r="B7809" s="189" t="str">
        <f>IFERROR(VLOOKUP(Proc[[#This Row],[App]],Table2[],3,0),"open")</f>
        <v>ok</v>
      </c>
      <c r="C7809" s="191" t="s">
        <v>369</v>
      </c>
      <c r="D7809" t="s">
        <v>10321</v>
      </c>
      <c r="E7809" s="191" t="s">
        <v>2222</v>
      </c>
      <c r="F7809" s="189" t="s">
        <v>2222</v>
      </c>
      <c r="G7809" s="191" t="s">
        <v>400</v>
      </c>
      <c r="H7809" s="189" t="str">
        <f>IF(Proc[[#This Row],[type]]="LFF (MDG-F)",MID(Proc[[#This Row],[Obj]],13,10),"")</f>
        <v/>
      </c>
      <c r="J7809" s="189" t="b">
        <f>Proc[[#This Row],[Requested]]=Proc[[#This Row],[CurrentParent]]</f>
        <v>1</v>
      </c>
      <c r="K7809" s="189" t="str">
        <f>IF(Proc[[#This Row],[Author]]="Marcela Urrego",VLOOKUP(LEFT(Proc[[#This Row],[Requested]],1),Table3[#All],2,0),VLOOKUP(Proc[[#This Row],[Author]],Table4[],2,0))</f>
        <v>HC</v>
      </c>
      <c r="L7809" s="189" t="s">
        <v>9921</v>
      </c>
      <c r="M7809" s="178">
        <v>46077</v>
      </c>
      <c r="N7809" s="178"/>
      <c r="O7809" s="178"/>
      <c r="P7809" s="178" t="str">
        <f ca="1">IF(Proc[[#This Row],[DaysAgeing]]&gt;5,"yep","on track")</f>
        <v>yep</v>
      </c>
      <c r="Q7809" s="3">
        <f ca="1">IF(Proc[[#This Row],[DateClosed]]="",ABS(NETWORKDAYS(Proc[[#This Row],[DateOpened]],TODAY()))-1,ABS(NETWORKDAYS(Proc[[#This Row],[DateOpened]],Proc[[#This Row],[DateClosed]]))-1)</f>
        <v>7</v>
      </c>
      <c r="R7809" s="178" t="s">
        <v>10348</v>
      </c>
      <c r="S7809" s="189"/>
    </row>
    <row r="7810" spans="1:19" hidden="1">
      <c r="A7810" s="191" t="s">
        <v>10288</v>
      </c>
      <c r="B7810" s="189" t="str">
        <f>IFERROR(VLOOKUP(Proc[[#This Row],[App]],Table2[],3,0),"open")</f>
        <v>ok</v>
      </c>
      <c r="C7810" s="191" t="s">
        <v>369</v>
      </c>
      <c r="D7810" t="s">
        <v>10322</v>
      </c>
      <c r="E7810" s="191" t="s">
        <v>2222</v>
      </c>
      <c r="F7810" s="189" t="s">
        <v>2222</v>
      </c>
      <c r="G7810" s="191" t="s">
        <v>400</v>
      </c>
      <c r="H7810" s="189" t="str">
        <f>IF(Proc[[#This Row],[type]]="LFF (MDG-F)",MID(Proc[[#This Row],[Obj]],13,10),"")</f>
        <v/>
      </c>
      <c r="J7810" s="189" t="b">
        <f>Proc[[#This Row],[Requested]]=Proc[[#This Row],[CurrentParent]]</f>
        <v>1</v>
      </c>
      <c r="K7810" s="189" t="str">
        <f>IF(Proc[[#This Row],[Author]]="Marcela Urrego",VLOOKUP(LEFT(Proc[[#This Row],[Requested]],1),Table3[#All],2,0),VLOOKUP(Proc[[#This Row],[Author]],Table4[],2,0))</f>
        <v>HC</v>
      </c>
      <c r="L7810" s="189" t="s">
        <v>9921</v>
      </c>
      <c r="M7810" s="178">
        <v>46077</v>
      </c>
      <c r="N7810" s="178"/>
      <c r="O7810" s="178"/>
      <c r="P7810" s="178" t="str">
        <f ca="1">IF(Proc[[#This Row],[DaysAgeing]]&gt;5,"yep","on track")</f>
        <v>yep</v>
      </c>
      <c r="Q7810" s="3">
        <f ca="1">IF(Proc[[#This Row],[DateClosed]]="",ABS(NETWORKDAYS(Proc[[#This Row],[DateOpened]],TODAY()))-1,ABS(NETWORKDAYS(Proc[[#This Row],[DateOpened]],Proc[[#This Row],[DateClosed]]))-1)</f>
        <v>7</v>
      </c>
      <c r="R7810" s="178" t="s">
        <v>10348</v>
      </c>
      <c r="S7810" s="189"/>
    </row>
    <row r="7811" spans="1:19" hidden="1">
      <c r="A7811" s="191" t="s">
        <v>10288</v>
      </c>
      <c r="B7811" s="189" t="str">
        <f>IFERROR(VLOOKUP(Proc[[#This Row],[App]],Table2[],3,0),"open")</f>
        <v>ok</v>
      </c>
      <c r="C7811" s="191" t="s">
        <v>369</v>
      </c>
      <c r="D7811" t="s">
        <v>10323</v>
      </c>
      <c r="E7811" s="191" t="s">
        <v>2222</v>
      </c>
      <c r="F7811" s="189" t="s">
        <v>2222</v>
      </c>
      <c r="G7811" s="191" t="s">
        <v>400</v>
      </c>
      <c r="H7811" s="189" t="str">
        <f>IF(Proc[[#This Row],[type]]="LFF (MDG-F)",MID(Proc[[#This Row],[Obj]],13,10),"")</f>
        <v/>
      </c>
      <c r="J7811" s="189" t="b">
        <f>Proc[[#This Row],[Requested]]=Proc[[#This Row],[CurrentParent]]</f>
        <v>1</v>
      </c>
      <c r="K7811" s="189" t="str">
        <f>IF(Proc[[#This Row],[Author]]="Marcela Urrego",VLOOKUP(LEFT(Proc[[#This Row],[Requested]],1),Table3[#All],2,0),VLOOKUP(Proc[[#This Row],[Author]],Table4[],2,0))</f>
        <v>HC</v>
      </c>
      <c r="L7811" s="189" t="s">
        <v>9921</v>
      </c>
      <c r="M7811" s="178">
        <v>46077</v>
      </c>
      <c r="N7811" s="178"/>
      <c r="O7811" s="178"/>
      <c r="P7811" s="178" t="str">
        <f ca="1">IF(Proc[[#This Row],[DaysAgeing]]&gt;5,"yep","on track")</f>
        <v>yep</v>
      </c>
      <c r="Q7811" s="3">
        <f ca="1">IF(Proc[[#This Row],[DateClosed]]="",ABS(NETWORKDAYS(Proc[[#This Row],[DateOpened]],TODAY()))-1,ABS(NETWORKDAYS(Proc[[#This Row],[DateOpened]],Proc[[#This Row],[DateClosed]]))-1)</f>
        <v>7</v>
      </c>
      <c r="R7811" s="178" t="s">
        <v>10348</v>
      </c>
      <c r="S7811" s="189"/>
    </row>
    <row r="7812" spans="1:19" hidden="1">
      <c r="A7812" s="191" t="s">
        <v>10288</v>
      </c>
      <c r="B7812" s="189" t="str">
        <f>IFERROR(VLOOKUP(Proc[[#This Row],[App]],Table2[],3,0),"open")</f>
        <v>ok</v>
      </c>
      <c r="C7812" s="191" t="s">
        <v>369</v>
      </c>
      <c r="D7812" t="s">
        <v>10324</v>
      </c>
      <c r="E7812" s="191" t="s">
        <v>2222</v>
      </c>
      <c r="F7812" s="189" t="s">
        <v>2222</v>
      </c>
      <c r="G7812" s="191" t="s">
        <v>400</v>
      </c>
      <c r="H7812" s="189" t="str">
        <f>IF(Proc[[#This Row],[type]]="LFF (MDG-F)",MID(Proc[[#This Row],[Obj]],13,10),"")</f>
        <v/>
      </c>
      <c r="J7812" s="189" t="b">
        <f>Proc[[#This Row],[Requested]]=Proc[[#This Row],[CurrentParent]]</f>
        <v>1</v>
      </c>
      <c r="K7812" s="189" t="str">
        <f>IF(Proc[[#This Row],[Author]]="Marcela Urrego",VLOOKUP(LEFT(Proc[[#This Row],[Requested]],1),Table3[#All],2,0),VLOOKUP(Proc[[#This Row],[Author]],Table4[],2,0))</f>
        <v>HC</v>
      </c>
      <c r="L7812" s="189" t="s">
        <v>9921</v>
      </c>
      <c r="M7812" s="178">
        <v>46077</v>
      </c>
      <c r="N7812" s="178"/>
      <c r="O7812" s="178"/>
      <c r="P7812" s="178" t="str">
        <f ca="1">IF(Proc[[#This Row],[DaysAgeing]]&gt;5,"yep","on track")</f>
        <v>yep</v>
      </c>
      <c r="Q7812" s="3">
        <f ca="1">IF(Proc[[#This Row],[DateClosed]]="",ABS(NETWORKDAYS(Proc[[#This Row],[DateOpened]],TODAY()))-1,ABS(NETWORKDAYS(Proc[[#This Row],[DateOpened]],Proc[[#This Row],[DateClosed]]))-1)</f>
        <v>7</v>
      </c>
      <c r="R7812" s="178" t="s">
        <v>10348</v>
      </c>
      <c r="S7812" s="189"/>
    </row>
    <row r="7813" spans="1:19" hidden="1">
      <c r="A7813" s="191" t="s">
        <v>10288</v>
      </c>
      <c r="B7813" s="189" t="str">
        <f>IFERROR(VLOOKUP(Proc[[#This Row],[App]],Table2[],3,0),"open")</f>
        <v>ok</v>
      </c>
      <c r="C7813" s="191" t="s">
        <v>369</v>
      </c>
      <c r="D7813" t="s">
        <v>10325</v>
      </c>
      <c r="E7813" s="191" t="s">
        <v>2222</v>
      </c>
      <c r="F7813" s="189" t="s">
        <v>2222</v>
      </c>
      <c r="G7813" s="191" t="s">
        <v>400</v>
      </c>
      <c r="H7813" s="189" t="str">
        <f>IF(Proc[[#This Row],[type]]="LFF (MDG-F)",MID(Proc[[#This Row],[Obj]],13,10),"")</f>
        <v/>
      </c>
      <c r="J7813" s="189" t="b">
        <f>Proc[[#This Row],[Requested]]=Proc[[#This Row],[CurrentParent]]</f>
        <v>1</v>
      </c>
      <c r="K7813" s="189" t="str">
        <f>IF(Proc[[#This Row],[Author]]="Marcela Urrego",VLOOKUP(LEFT(Proc[[#This Row],[Requested]],1),Table3[#All],2,0),VLOOKUP(Proc[[#This Row],[Author]],Table4[],2,0))</f>
        <v>HC</v>
      </c>
      <c r="L7813" s="189" t="s">
        <v>9921</v>
      </c>
      <c r="M7813" s="178">
        <v>46077</v>
      </c>
      <c r="N7813" s="178"/>
      <c r="O7813" s="178"/>
      <c r="P7813" s="178" t="str">
        <f ca="1">IF(Proc[[#This Row],[DaysAgeing]]&gt;5,"yep","on track")</f>
        <v>yep</v>
      </c>
      <c r="Q7813" s="3">
        <f ca="1">IF(Proc[[#This Row],[DateClosed]]="",ABS(NETWORKDAYS(Proc[[#This Row],[DateOpened]],TODAY()))-1,ABS(NETWORKDAYS(Proc[[#This Row],[DateOpened]],Proc[[#This Row],[DateClosed]]))-1)</f>
        <v>7</v>
      </c>
      <c r="R7813" s="178" t="s">
        <v>10348</v>
      </c>
      <c r="S7813" s="189"/>
    </row>
    <row r="7814" spans="1:19" hidden="1">
      <c r="A7814" s="191" t="s">
        <v>10288</v>
      </c>
      <c r="B7814" s="189" t="str">
        <f>IFERROR(VLOOKUP(Proc[[#This Row],[App]],Table2[],3,0),"open")</f>
        <v>ok</v>
      </c>
      <c r="C7814" s="191" t="s">
        <v>369</v>
      </c>
      <c r="D7814" t="s">
        <v>10326</v>
      </c>
      <c r="E7814" s="191" t="s">
        <v>2222</v>
      </c>
      <c r="F7814" s="189" t="s">
        <v>2222</v>
      </c>
      <c r="G7814" s="191" t="s">
        <v>400</v>
      </c>
      <c r="H7814" s="189" t="str">
        <f>IF(Proc[[#This Row],[type]]="LFF (MDG-F)",MID(Proc[[#This Row],[Obj]],13,10),"")</f>
        <v/>
      </c>
      <c r="J7814" s="189" t="b">
        <f>Proc[[#This Row],[Requested]]=Proc[[#This Row],[CurrentParent]]</f>
        <v>1</v>
      </c>
      <c r="K7814" s="189" t="str">
        <f>IF(Proc[[#This Row],[Author]]="Marcela Urrego",VLOOKUP(LEFT(Proc[[#This Row],[Requested]],1),Table3[#All],2,0),VLOOKUP(Proc[[#This Row],[Author]],Table4[],2,0))</f>
        <v>HC</v>
      </c>
      <c r="L7814" s="189" t="s">
        <v>9921</v>
      </c>
      <c r="M7814" s="178">
        <v>46077</v>
      </c>
      <c r="N7814" s="178"/>
      <c r="O7814" s="178"/>
      <c r="P7814" s="178" t="str">
        <f ca="1">IF(Proc[[#This Row],[DaysAgeing]]&gt;5,"yep","on track")</f>
        <v>yep</v>
      </c>
      <c r="Q7814" s="3">
        <f ca="1">IF(Proc[[#This Row],[DateClosed]]="",ABS(NETWORKDAYS(Proc[[#This Row],[DateOpened]],TODAY()))-1,ABS(NETWORKDAYS(Proc[[#This Row],[DateOpened]],Proc[[#This Row],[DateClosed]]))-1)</f>
        <v>7</v>
      </c>
      <c r="R7814" s="178" t="s">
        <v>10348</v>
      </c>
      <c r="S7814" s="189"/>
    </row>
    <row r="7815" spans="1:19" hidden="1">
      <c r="A7815" s="191" t="s">
        <v>10288</v>
      </c>
      <c r="B7815" s="189" t="str">
        <f>IFERROR(VLOOKUP(Proc[[#This Row],[App]],Table2[],3,0),"open")</f>
        <v>ok</v>
      </c>
      <c r="C7815" s="191" t="s">
        <v>369</v>
      </c>
      <c r="D7815" t="s">
        <v>10327</v>
      </c>
      <c r="E7815" s="191" t="s">
        <v>2222</v>
      </c>
      <c r="F7815" s="189" t="s">
        <v>2222</v>
      </c>
      <c r="G7815" s="191" t="s">
        <v>400</v>
      </c>
      <c r="H7815" s="189" t="str">
        <f>IF(Proc[[#This Row],[type]]="LFF (MDG-F)",MID(Proc[[#This Row],[Obj]],13,10),"")</f>
        <v/>
      </c>
      <c r="J7815" s="189" t="b">
        <f>Proc[[#This Row],[Requested]]=Proc[[#This Row],[CurrentParent]]</f>
        <v>1</v>
      </c>
      <c r="K7815" s="189" t="str">
        <f>IF(Proc[[#This Row],[Author]]="Marcela Urrego",VLOOKUP(LEFT(Proc[[#This Row],[Requested]],1),Table3[#All],2,0),VLOOKUP(Proc[[#This Row],[Author]],Table4[],2,0))</f>
        <v>HC</v>
      </c>
      <c r="L7815" s="189" t="s">
        <v>9921</v>
      </c>
      <c r="M7815" s="178">
        <v>46077</v>
      </c>
      <c r="N7815" s="178"/>
      <c r="O7815" s="178"/>
      <c r="P7815" s="178" t="str">
        <f ca="1">IF(Proc[[#This Row],[DaysAgeing]]&gt;5,"yep","on track")</f>
        <v>yep</v>
      </c>
      <c r="Q7815" s="3">
        <f ca="1">IF(Proc[[#This Row],[DateClosed]]="",ABS(NETWORKDAYS(Proc[[#This Row],[DateOpened]],TODAY()))-1,ABS(NETWORKDAYS(Proc[[#This Row],[DateOpened]],Proc[[#This Row],[DateClosed]]))-1)</f>
        <v>7</v>
      </c>
      <c r="R7815" s="178" t="s">
        <v>10348</v>
      </c>
      <c r="S7815" s="189"/>
    </row>
    <row r="7816" spans="1:19" hidden="1">
      <c r="A7816" s="191" t="s">
        <v>10288</v>
      </c>
      <c r="B7816" s="189" t="str">
        <f>IFERROR(VLOOKUP(Proc[[#This Row],[App]],Table2[],3,0),"open")</f>
        <v>ok</v>
      </c>
      <c r="C7816" s="191" t="s">
        <v>369</v>
      </c>
      <c r="D7816" t="s">
        <v>10328</v>
      </c>
      <c r="E7816" s="191" t="s">
        <v>2222</v>
      </c>
      <c r="F7816" s="189" t="s">
        <v>2222</v>
      </c>
      <c r="G7816" s="191" t="s">
        <v>400</v>
      </c>
      <c r="H7816" s="189" t="str">
        <f>IF(Proc[[#This Row],[type]]="LFF (MDG-F)",MID(Proc[[#This Row],[Obj]],13,10),"")</f>
        <v/>
      </c>
      <c r="J7816" s="189" t="b">
        <f>Proc[[#This Row],[Requested]]=Proc[[#This Row],[CurrentParent]]</f>
        <v>1</v>
      </c>
      <c r="K7816" s="189" t="str">
        <f>IF(Proc[[#This Row],[Author]]="Marcela Urrego",VLOOKUP(LEFT(Proc[[#This Row],[Requested]],1),Table3[#All],2,0),VLOOKUP(Proc[[#This Row],[Author]],Table4[],2,0))</f>
        <v>HC</v>
      </c>
      <c r="L7816" s="189" t="s">
        <v>9921</v>
      </c>
      <c r="M7816" s="178">
        <v>46077</v>
      </c>
      <c r="N7816" s="178"/>
      <c r="O7816" s="178"/>
      <c r="P7816" s="178" t="str">
        <f ca="1">IF(Proc[[#This Row],[DaysAgeing]]&gt;5,"yep","on track")</f>
        <v>yep</v>
      </c>
      <c r="Q7816" s="3">
        <f ca="1">IF(Proc[[#This Row],[DateClosed]]="",ABS(NETWORKDAYS(Proc[[#This Row],[DateOpened]],TODAY()))-1,ABS(NETWORKDAYS(Proc[[#This Row],[DateOpened]],Proc[[#This Row],[DateClosed]]))-1)</f>
        <v>7</v>
      </c>
      <c r="R7816" s="178" t="s">
        <v>10348</v>
      </c>
      <c r="S7816" s="189"/>
    </row>
    <row r="7817" spans="1:19" hidden="1">
      <c r="A7817" s="191" t="s">
        <v>10288</v>
      </c>
      <c r="B7817" s="189" t="str">
        <f>IFERROR(VLOOKUP(Proc[[#This Row],[App]],Table2[],3,0),"open")</f>
        <v>ok</v>
      </c>
      <c r="C7817" s="191" t="s">
        <v>369</v>
      </c>
      <c r="D7817" t="s">
        <v>10329</v>
      </c>
      <c r="E7817" s="191" t="s">
        <v>2222</v>
      </c>
      <c r="F7817" s="189" t="s">
        <v>2222</v>
      </c>
      <c r="G7817" s="191" t="s">
        <v>400</v>
      </c>
      <c r="H7817" s="189" t="str">
        <f>IF(Proc[[#This Row],[type]]="LFF (MDG-F)",MID(Proc[[#This Row],[Obj]],13,10),"")</f>
        <v/>
      </c>
      <c r="J7817" s="189" t="b">
        <f>Proc[[#This Row],[Requested]]=Proc[[#This Row],[CurrentParent]]</f>
        <v>1</v>
      </c>
      <c r="K7817" s="189" t="str">
        <f>IF(Proc[[#This Row],[Author]]="Marcela Urrego",VLOOKUP(LEFT(Proc[[#This Row],[Requested]],1),Table3[#All],2,0),VLOOKUP(Proc[[#This Row],[Author]],Table4[],2,0))</f>
        <v>HC</v>
      </c>
      <c r="L7817" s="189" t="s">
        <v>9921</v>
      </c>
      <c r="M7817" s="178">
        <v>46077</v>
      </c>
      <c r="N7817" s="178"/>
      <c r="O7817" s="178"/>
      <c r="P7817" s="178" t="str">
        <f ca="1">IF(Proc[[#This Row],[DaysAgeing]]&gt;5,"yep","on track")</f>
        <v>yep</v>
      </c>
      <c r="Q7817" s="3">
        <f ca="1">IF(Proc[[#This Row],[DateClosed]]="",ABS(NETWORKDAYS(Proc[[#This Row],[DateOpened]],TODAY()))-1,ABS(NETWORKDAYS(Proc[[#This Row],[DateOpened]],Proc[[#This Row],[DateClosed]]))-1)</f>
        <v>7</v>
      </c>
      <c r="R7817" s="178" t="s">
        <v>10348</v>
      </c>
      <c r="S7817" s="189"/>
    </row>
    <row r="7818" spans="1:19" hidden="1">
      <c r="A7818" s="191" t="s">
        <v>10288</v>
      </c>
      <c r="B7818" s="189" t="str">
        <f>IFERROR(VLOOKUP(Proc[[#This Row],[App]],Table2[],3,0),"open")</f>
        <v>ok</v>
      </c>
      <c r="C7818" s="191" t="s">
        <v>369</v>
      </c>
      <c r="D7818" t="s">
        <v>10330</v>
      </c>
      <c r="E7818" s="191" t="s">
        <v>2222</v>
      </c>
      <c r="F7818" s="189" t="s">
        <v>2222</v>
      </c>
      <c r="G7818" s="191" t="s">
        <v>400</v>
      </c>
      <c r="H7818" s="189" t="str">
        <f>IF(Proc[[#This Row],[type]]="LFF (MDG-F)",MID(Proc[[#This Row],[Obj]],13,10),"")</f>
        <v/>
      </c>
      <c r="J7818" s="189" t="b">
        <f>Proc[[#This Row],[Requested]]=Proc[[#This Row],[CurrentParent]]</f>
        <v>1</v>
      </c>
      <c r="K7818" s="189" t="str">
        <f>IF(Proc[[#This Row],[Author]]="Marcela Urrego",VLOOKUP(LEFT(Proc[[#This Row],[Requested]],1),Table3[#All],2,0),VLOOKUP(Proc[[#This Row],[Author]],Table4[],2,0))</f>
        <v>HC</v>
      </c>
      <c r="L7818" s="189" t="s">
        <v>9921</v>
      </c>
      <c r="M7818" s="178">
        <v>46077</v>
      </c>
      <c r="N7818" s="178"/>
      <c r="O7818" s="178"/>
      <c r="P7818" s="178" t="str">
        <f ca="1">IF(Proc[[#This Row],[DaysAgeing]]&gt;5,"yep","on track")</f>
        <v>yep</v>
      </c>
      <c r="Q7818" s="3">
        <f ca="1">IF(Proc[[#This Row],[DateClosed]]="",ABS(NETWORKDAYS(Proc[[#This Row],[DateOpened]],TODAY()))-1,ABS(NETWORKDAYS(Proc[[#This Row],[DateOpened]],Proc[[#This Row],[DateClosed]]))-1)</f>
        <v>7</v>
      </c>
      <c r="R7818" s="178" t="s">
        <v>10348</v>
      </c>
      <c r="S7818" s="189"/>
    </row>
    <row r="7819" spans="1:19" hidden="1">
      <c r="A7819" s="191" t="s">
        <v>10288</v>
      </c>
      <c r="B7819" s="189" t="str">
        <f>IFERROR(VLOOKUP(Proc[[#This Row],[App]],Table2[],3,0),"open")</f>
        <v>ok</v>
      </c>
      <c r="C7819" s="191" t="s">
        <v>369</v>
      </c>
      <c r="D7819" t="s">
        <v>10331</v>
      </c>
      <c r="E7819" s="191" t="s">
        <v>2222</v>
      </c>
      <c r="F7819" s="189" t="s">
        <v>2222</v>
      </c>
      <c r="G7819" s="191" t="s">
        <v>400</v>
      </c>
      <c r="H7819" s="189" t="str">
        <f>IF(Proc[[#This Row],[type]]="LFF (MDG-F)",MID(Proc[[#This Row],[Obj]],13,10),"")</f>
        <v/>
      </c>
      <c r="J7819" s="189" t="b">
        <f>Proc[[#This Row],[Requested]]=Proc[[#This Row],[CurrentParent]]</f>
        <v>1</v>
      </c>
      <c r="K7819" s="189" t="str">
        <f>IF(Proc[[#This Row],[Author]]="Marcela Urrego",VLOOKUP(LEFT(Proc[[#This Row],[Requested]],1),Table3[#All],2,0),VLOOKUP(Proc[[#This Row],[Author]],Table4[],2,0))</f>
        <v>HC</v>
      </c>
      <c r="L7819" s="189" t="s">
        <v>9921</v>
      </c>
      <c r="M7819" s="178">
        <v>46077</v>
      </c>
      <c r="N7819" s="178"/>
      <c r="O7819" s="178"/>
      <c r="P7819" s="178" t="str">
        <f ca="1">IF(Proc[[#This Row],[DaysAgeing]]&gt;5,"yep","on track")</f>
        <v>yep</v>
      </c>
      <c r="Q7819" s="3">
        <f ca="1">IF(Proc[[#This Row],[DateClosed]]="",ABS(NETWORKDAYS(Proc[[#This Row],[DateOpened]],TODAY()))-1,ABS(NETWORKDAYS(Proc[[#This Row],[DateOpened]],Proc[[#This Row],[DateClosed]]))-1)</f>
        <v>7</v>
      </c>
      <c r="R7819" s="178" t="s">
        <v>10348</v>
      </c>
      <c r="S7819" s="189"/>
    </row>
    <row r="7820" spans="1:19" hidden="1">
      <c r="A7820" s="191" t="s">
        <v>10288</v>
      </c>
      <c r="B7820" s="189" t="str">
        <f>IFERROR(VLOOKUP(Proc[[#This Row],[App]],Table2[],3,0),"open")</f>
        <v>ok</v>
      </c>
      <c r="C7820" s="191" t="s">
        <v>369</v>
      </c>
      <c r="D7820" t="s">
        <v>10332</v>
      </c>
      <c r="E7820" s="191" t="s">
        <v>2222</v>
      </c>
      <c r="F7820" s="189" t="s">
        <v>2222</v>
      </c>
      <c r="G7820" s="191" t="s">
        <v>400</v>
      </c>
      <c r="H7820" s="189" t="str">
        <f>IF(Proc[[#This Row],[type]]="LFF (MDG-F)",MID(Proc[[#This Row],[Obj]],13,10),"")</f>
        <v/>
      </c>
      <c r="J7820" s="189" t="b">
        <f>Proc[[#This Row],[Requested]]=Proc[[#This Row],[CurrentParent]]</f>
        <v>1</v>
      </c>
      <c r="K7820" s="189" t="str">
        <f>IF(Proc[[#This Row],[Author]]="Marcela Urrego",VLOOKUP(LEFT(Proc[[#This Row],[Requested]],1),Table3[#All],2,0),VLOOKUP(Proc[[#This Row],[Author]],Table4[],2,0))</f>
        <v>HC</v>
      </c>
      <c r="L7820" s="189" t="s">
        <v>9921</v>
      </c>
      <c r="M7820" s="178">
        <v>46077</v>
      </c>
      <c r="N7820" s="178"/>
      <c r="O7820" s="178"/>
      <c r="P7820" s="178" t="str">
        <f ca="1">IF(Proc[[#This Row],[DaysAgeing]]&gt;5,"yep","on track")</f>
        <v>yep</v>
      </c>
      <c r="Q7820" s="3">
        <f ca="1">IF(Proc[[#This Row],[DateClosed]]="",ABS(NETWORKDAYS(Proc[[#This Row],[DateOpened]],TODAY()))-1,ABS(NETWORKDAYS(Proc[[#This Row],[DateOpened]],Proc[[#This Row],[DateClosed]]))-1)</f>
        <v>7</v>
      </c>
      <c r="R7820" s="178" t="s">
        <v>10348</v>
      </c>
      <c r="S7820" s="189"/>
    </row>
    <row r="7821" spans="1:19" hidden="1">
      <c r="A7821" s="191" t="s">
        <v>10288</v>
      </c>
      <c r="B7821" s="189" t="str">
        <f>IFERROR(VLOOKUP(Proc[[#This Row],[App]],Table2[],3,0),"open")</f>
        <v>ok</v>
      </c>
      <c r="C7821" s="191" t="s">
        <v>369</v>
      </c>
      <c r="D7821" t="s">
        <v>10333</v>
      </c>
      <c r="E7821" s="191" t="s">
        <v>2222</v>
      </c>
      <c r="F7821" s="189" t="s">
        <v>2222</v>
      </c>
      <c r="G7821" s="191" t="s">
        <v>400</v>
      </c>
      <c r="H7821" s="189" t="str">
        <f>IF(Proc[[#This Row],[type]]="LFF (MDG-F)",MID(Proc[[#This Row],[Obj]],13,10),"")</f>
        <v/>
      </c>
      <c r="J7821" s="189" t="b">
        <f>Proc[[#This Row],[Requested]]=Proc[[#This Row],[CurrentParent]]</f>
        <v>1</v>
      </c>
      <c r="K7821" s="189" t="str">
        <f>IF(Proc[[#This Row],[Author]]="Marcela Urrego",VLOOKUP(LEFT(Proc[[#This Row],[Requested]],1),Table3[#All],2,0),VLOOKUP(Proc[[#This Row],[Author]],Table4[],2,0))</f>
        <v>HC</v>
      </c>
      <c r="L7821" s="189" t="s">
        <v>9921</v>
      </c>
      <c r="M7821" s="178">
        <v>46077</v>
      </c>
      <c r="N7821" s="178"/>
      <c r="O7821" s="178"/>
      <c r="P7821" s="178" t="str">
        <f ca="1">IF(Proc[[#This Row],[DaysAgeing]]&gt;5,"yep","on track")</f>
        <v>yep</v>
      </c>
      <c r="Q7821" s="3">
        <f ca="1">IF(Proc[[#This Row],[DateClosed]]="",ABS(NETWORKDAYS(Proc[[#This Row],[DateOpened]],TODAY()))-1,ABS(NETWORKDAYS(Proc[[#This Row],[DateOpened]],Proc[[#This Row],[DateClosed]]))-1)</f>
        <v>7</v>
      </c>
      <c r="R7821" s="178" t="s">
        <v>10348</v>
      </c>
      <c r="S7821" s="189"/>
    </row>
    <row r="7822" spans="1:19" hidden="1">
      <c r="A7822" s="191" t="s">
        <v>10288</v>
      </c>
      <c r="B7822" s="189" t="str">
        <f>IFERROR(VLOOKUP(Proc[[#This Row],[App]],Table2[],3,0),"open")</f>
        <v>ok</v>
      </c>
      <c r="C7822" s="191" t="s">
        <v>369</v>
      </c>
      <c r="D7822" t="s">
        <v>10334</v>
      </c>
      <c r="E7822" s="191" t="s">
        <v>2222</v>
      </c>
      <c r="F7822" s="189" t="s">
        <v>2222</v>
      </c>
      <c r="G7822" s="191" t="s">
        <v>400</v>
      </c>
      <c r="H7822" s="189" t="str">
        <f>IF(Proc[[#This Row],[type]]="LFF (MDG-F)",MID(Proc[[#This Row],[Obj]],13,10),"")</f>
        <v/>
      </c>
      <c r="J7822" s="189" t="b">
        <f>Proc[[#This Row],[Requested]]=Proc[[#This Row],[CurrentParent]]</f>
        <v>1</v>
      </c>
      <c r="K7822" s="189" t="str">
        <f>IF(Proc[[#This Row],[Author]]="Marcela Urrego",VLOOKUP(LEFT(Proc[[#This Row],[Requested]],1),Table3[#All],2,0),VLOOKUP(Proc[[#This Row],[Author]],Table4[],2,0))</f>
        <v>HC</v>
      </c>
      <c r="L7822" s="189" t="s">
        <v>9921</v>
      </c>
      <c r="M7822" s="178">
        <v>46077</v>
      </c>
      <c r="N7822" s="178"/>
      <c r="O7822" s="178"/>
      <c r="P7822" s="178" t="str">
        <f ca="1">IF(Proc[[#This Row],[DaysAgeing]]&gt;5,"yep","on track")</f>
        <v>yep</v>
      </c>
      <c r="Q7822" s="3">
        <f ca="1">IF(Proc[[#This Row],[DateClosed]]="",ABS(NETWORKDAYS(Proc[[#This Row],[DateOpened]],TODAY()))-1,ABS(NETWORKDAYS(Proc[[#This Row],[DateOpened]],Proc[[#This Row],[DateClosed]]))-1)</f>
        <v>7</v>
      </c>
      <c r="R7822" s="178" t="s">
        <v>10348</v>
      </c>
      <c r="S7822" s="189"/>
    </row>
    <row r="7823" spans="1:19" hidden="1">
      <c r="A7823" s="191" t="s">
        <v>10288</v>
      </c>
      <c r="B7823" s="189" t="str">
        <f>IFERROR(VLOOKUP(Proc[[#This Row],[App]],Table2[],3,0),"open")</f>
        <v>ok</v>
      </c>
      <c r="C7823" s="191" t="s">
        <v>369</v>
      </c>
      <c r="D7823" t="s">
        <v>2240</v>
      </c>
      <c r="E7823" s="191" t="s">
        <v>2222</v>
      </c>
      <c r="F7823" s="189" t="s">
        <v>2222</v>
      </c>
      <c r="G7823" s="191" t="s">
        <v>400</v>
      </c>
      <c r="H7823" s="189" t="str">
        <f>IF(Proc[[#This Row],[type]]="LFF (MDG-F)",MID(Proc[[#This Row],[Obj]],13,10),"")</f>
        <v/>
      </c>
      <c r="J7823" s="189" t="b">
        <f>Proc[[#This Row],[Requested]]=Proc[[#This Row],[CurrentParent]]</f>
        <v>1</v>
      </c>
      <c r="K7823" s="189" t="str">
        <f>IF(Proc[[#This Row],[Author]]="Marcela Urrego",VLOOKUP(LEFT(Proc[[#This Row],[Requested]],1),Table3[#All],2,0),VLOOKUP(Proc[[#This Row],[Author]],Table4[],2,0))</f>
        <v>HC</v>
      </c>
      <c r="L7823" s="189" t="s">
        <v>9921</v>
      </c>
      <c r="M7823" s="178">
        <v>46077</v>
      </c>
      <c r="N7823" s="178"/>
      <c r="O7823" s="178"/>
      <c r="P7823" s="178" t="str">
        <f ca="1">IF(Proc[[#This Row],[DaysAgeing]]&gt;5,"yep","on track")</f>
        <v>yep</v>
      </c>
      <c r="Q7823" s="3">
        <f ca="1">IF(Proc[[#This Row],[DateClosed]]="",ABS(NETWORKDAYS(Proc[[#This Row],[DateOpened]],TODAY()))-1,ABS(NETWORKDAYS(Proc[[#This Row],[DateOpened]],Proc[[#This Row],[DateClosed]]))-1)</f>
        <v>7</v>
      </c>
      <c r="R7823" s="178" t="s">
        <v>10348</v>
      </c>
      <c r="S7823" s="189"/>
    </row>
    <row r="7824" spans="1:19" hidden="1">
      <c r="A7824" s="191" t="s">
        <v>10288</v>
      </c>
      <c r="B7824" s="189" t="str">
        <f>IFERROR(VLOOKUP(Proc[[#This Row],[App]],Table2[],3,0),"open")</f>
        <v>ok</v>
      </c>
      <c r="C7824" s="191" t="s">
        <v>369</v>
      </c>
      <c r="D7824" t="s">
        <v>10335</v>
      </c>
      <c r="E7824" s="191" t="s">
        <v>2222</v>
      </c>
      <c r="F7824" s="189" t="s">
        <v>2222</v>
      </c>
      <c r="G7824" s="191" t="s">
        <v>400</v>
      </c>
      <c r="H7824" s="189" t="str">
        <f>IF(Proc[[#This Row],[type]]="LFF (MDG-F)",MID(Proc[[#This Row],[Obj]],13,10),"")</f>
        <v/>
      </c>
      <c r="J7824" s="189" t="b">
        <f>Proc[[#This Row],[Requested]]=Proc[[#This Row],[CurrentParent]]</f>
        <v>1</v>
      </c>
      <c r="K7824" s="189" t="str">
        <f>IF(Proc[[#This Row],[Author]]="Marcela Urrego",VLOOKUP(LEFT(Proc[[#This Row],[Requested]],1),Table3[#All],2,0),VLOOKUP(Proc[[#This Row],[Author]],Table4[],2,0))</f>
        <v>HC</v>
      </c>
      <c r="L7824" s="189" t="s">
        <v>9921</v>
      </c>
      <c r="M7824" s="178">
        <v>46077</v>
      </c>
      <c r="N7824" s="178"/>
      <c r="O7824" s="178"/>
      <c r="P7824" s="178" t="str">
        <f ca="1">IF(Proc[[#This Row],[DaysAgeing]]&gt;5,"yep","on track")</f>
        <v>yep</v>
      </c>
      <c r="Q7824" s="3">
        <f ca="1">IF(Proc[[#This Row],[DateClosed]]="",ABS(NETWORKDAYS(Proc[[#This Row],[DateOpened]],TODAY()))-1,ABS(NETWORKDAYS(Proc[[#This Row],[DateOpened]],Proc[[#This Row],[DateClosed]]))-1)</f>
        <v>7</v>
      </c>
      <c r="R7824" s="178" t="s">
        <v>10348</v>
      </c>
      <c r="S7824" s="189"/>
    </row>
    <row r="7825" spans="1:19" hidden="1">
      <c r="A7825" s="191" t="s">
        <v>10288</v>
      </c>
      <c r="B7825" s="189" t="str">
        <f>IFERROR(VLOOKUP(Proc[[#This Row],[App]],Table2[],3,0),"open")</f>
        <v>ok</v>
      </c>
      <c r="C7825" s="191" t="s">
        <v>369</v>
      </c>
      <c r="D7825" t="s">
        <v>10336</v>
      </c>
      <c r="E7825" s="191" t="s">
        <v>2222</v>
      </c>
      <c r="F7825" s="189" t="s">
        <v>2222</v>
      </c>
      <c r="G7825" s="191" t="s">
        <v>400</v>
      </c>
      <c r="H7825" s="189" t="str">
        <f>IF(Proc[[#This Row],[type]]="LFF (MDG-F)",MID(Proc[[#This Row],[Obj]],13,10),"")</f>
        <v/>
      </c>
      <c r="J7825" s="189" t="b">
        <f>Proc[[#This Row],[Requested]]=Proc[[#This Row],[CurrentParent]]</f>
        <v>1</v>
      </c>
      <c r="K7825" s="189" t="str">
        <f>IF(Proc[[#This Row],[Author]]="Marcela Urrego",VLOOKUP(LEFT(Proc[[#This Row],[Requested]],1),Table3[#All],2,0),VLOOKUP(Proc[[#This Row],[Author]],Table4[],2,0))</f>
        <v>HC</v>
      </c>
      <c r="L7825" s="189" t="s">
        <v>9921</v>
      </c>
      <c r="M7825" s="178">
        <v>46077</v>
      </c>
      <c r="N7825" s="178"/>
      <c r="O7825" s="178"/>
      <c r="P7825" s="178" t="str">
        <f ca="1">IF(Proc[[#This Row],[DaysAgeing]]&gt;5,"yep","on track")</f>
        <v>yep</v>
      </c>
      <c r="Q7825" s="3">
        <f ca="1">IF(Proc[[#This Row],[DateClosed]]="",ABS(NETWORKDAYS(Proc[[#This Row],[DateOpened]],TODAY()))-1,ABS(NETWORKDAYS(Proc[[#This Row],[DateOpened]],Proc[[#This Row],[DateClosed]]))-1)</f>
        <v>7</v>
      </c>
      <c r="R7825" s="178" t="s">
        <v>10348</v>
      </c>
      <c r="S7825" s="189"/>
    </row>
    <row r="7826" spans="1:19" hidden="1">
      <c r="A7826" s="191" t="s">
        <v>10288</v>
      </c>
      <c r="B7826" s="189" t="str">
        <f>IFERROR(VLOOKUP(Proc[[#This Row],[App]],Table2[],3,0),"open")</f>
        <v>ok</v>
      </c>
      <c r="C7826" s="191" t="s">
        <v>369</v>
      </c>
      <c r="D7826" t="s">
        <v>10337</v>
      </c>
      <c r="E7826" s="191" t="s">
        <v>2222</v>
      </c>
      <c r="F7826" s="189" t="s">
        <v>2222</v>
      </c>
      <c r="G7826" s="191" t="s">
        <v>400</v>
      </c>
      <c r="H7826" s="189" t="str">
        <f>IF(Proc[[#This Row],[type]]="LFF (MDG-F)",MID(Proc[[#This Row],[Obj]],13,10),"")</f>
        <v/>
      </c>
      <c r="J7826" s="189" t="b">
        <f>Proc[[#This Row],[Requested]]=Proc[[#This Row],[CurrentParent]]</f>
        <v>1</v>
      </c>
      <c r="K7826" s="189" t="str">
        <f>IF(Proc[[#This Row],[Author]]="Marcela Urrego",VLOOKUP(LEFT(Proc[[#This Row],[Requested]],1),Table3[#All],2,0),VLOOKUP(Proc[[#This Row],[Author]],Table4[],2,0))</f>
        <v>HC</v>
      </c>
      <c r="L7826" s="189" t="s">
        <v>9921</v>
      </c>
      <c r="M7826" s="178">
        <v>46077</v>
      </c>
      <c r="N7826" s="178"/>
      <c r="O7826" s="178"/>
      <c r="P7826" s="178" t="str">
        <f ca="1">IF(Proc[[#This Row],[DaysAgeing]]&gt;5,"yep","on track")</f>
        <v>yep</v>
      </c>
      <c r="Q7826" s="3">
        <f ca="1">IF(Proc[[#This Row],[DateClosed]]="",ABS(NETWORKDAYS(Proc[[#This Row],[DateOpened]],TODAY()))-1,ABS(NETWORKDAYS(Proc[[#This Row],[DateOpened]],Proc[[#This Row],[DateClosed]]))-1)</f>
        <v>7</v>
      </c>
      <c r="R7826" s="178" t="s">
        <v>10348</v>
      </c>
      <c r="S7826" s="189"/>
    </row>
    <row r="7827" spans="1:19" hidden="1">
      <c r="A7827" s="191" t="s">
        <v>10288</v>
      </c>
      <c r="B7827" s="189" t="str">
        <f>IFERROR(VLOOKUP(Proc[[#This Row],[App]],Table2[],3,0),"open")</f>
        <v>ok</v>
      </c>
      <c r="C7827" s="191" t="s">
        <v>369</v>
      </c>
      <c r="D7827" t="s">
        <v>10338</v>
      </c>
      <c r="E7827" s="191" t="s">
        <v>2222</v>
      </c>
      <c r="F7827" s="189" t="s">
        <v>2222</v>
      </c>
      <c r="G7827" s="191" t="s">
        <v>400</v>
      </c>
      <c r="H7827" s="189" t="str">
        <f>IF(Proc[[#This Row],[type]]="LFF (MDG-F)",MID(Proc[[#This Row],[Obj]],13,10),"")</f>
        <v/>
      </c>
      <c r="J7827" s="189" t="b">
        <f>Proc[[#This Row],[Requested]]=Proc[[#This Row],[CurrentParent]]</f>
        <v>1</v>
      </c>
      <c r="K7827" s="189" t="str">
        <f>IF(Proc[[#This Row],[Author]]="Marcela Urrego",VLOOKUP(LEFT(Proc[[#This Row],[Requested]],1),Table3[#All],2,0),VLOOKUP(Proc[[#This Row],[Author]],Table4[],2,0))</f>
        <v>HC</v>
      </c>
      <c r="L7827" s="189" t="s">
        <v>9921</v>
      </c>
      <c r="M7827" s="178">
        <v>46077</v>
      </c>
      <c r="N7827" s="178"/>
      <c r="O7827" s="178"/>
      <c r="P7827" s="178" t="str">
        <f ca="1">IF(Proc[[#This Row],[DaysAgeing]]&gt;5,"yep","on track")</f>
        <v>yep</v>
      </c>
      <c r="Q7827" s="3">
        <f ca="1">IF(Proc[[#This Row],[DateClosed]]="",ABS(NETWORKDAYS(Proc[[#This Row],[DateOpened]],TODAY()))-1,ABS(NETWORKDAYS(Proc[[#This Row],[DateOpened]],Proc[[#This Row],[DateClosed]]))-1)</f>
        <v>7</v>
      </c>
      <c r="R7827" s="178" t="s">
        <v>10348</v>
      </c>
      <c r="S7827" s="189"/>
    </row>
    <row r="7828" spans="1:19" hidden="1">
      <c r="A7828" s="191" t="s">
        <v>10288</v>
      </c>
      <c r="B7828" s="189" t="str">
        <f>IFERROR(VLOOKUP(Proc[[#This Row],[App]],Table2[],3,0),"open")</f>
        <v>ok</v>
      </c>
      <c r="C7828" s="191" t="s">
        <v>369</v>
      </c>
      <c r="D7828" t="s">
        <v>10339</v>
      </c>
      <c r="E7828" s="191" t="s">
        <v>2222</v>
      </c>
      <c r="F7828" s="189" t="s">
        <v>2222</v>
      </c>
      <c r="G7828" s="191" t="s">
        <v>400</v>
      </c>
      <c r="H7828" s="189" t="str">
        <f>IF(Proc[[#This Row],[type]]="LFF (MDG-F)",MID(Proc[[#This Row],[Obj]],13,10),"")</f>
        <v/>
      </c>
      <c r="J7828" s="189" t="b">
        <f>Proc[[#This Row],[Requested]]=Proc[[#This Row],[CurrentParent]]</f>
        <v>1</v>
      </c>
      <c r="K7828" s="189" t="str">
        <f>IF(Proc[[#This Row],[Author]]="Marcela Urrego",VLOOKUP(LEFT(Proc[[#This Row],[Requested]],1),Table3[#All],2,0),VLOOKUP(Proc[[#This Row],[Author]],Table4[],2,0))</f>
        <v>HC</v>
      </c>
      <c r="L7828" s="189" t="s">
        <v>9921</v>
      </c>
      <c r="M7828" s="178">
        <v>46077</v>
      </c>
      <c r="N7828" s="178"/>
      <c r="O7828" s="178"/>
      <c r="P7828" s="178" t="str">
        <f ca="1">IF(Proc[[#This Row],[DaysAgeing]]&gt;5,"yep","on track")</f>
        <v>yep</v>
      </c>
      <c r="Q7828" s="3">
        <f ca="1">IF(Proc[[#This Row],[DateClosed]]="",ABS(NETWORKDAYS(Proc[[#This Row],[DateOpened]],TODAY()))-1,ABS(NETWORKDAYS(Proc[[#This Row],[DateOpened]],Proc[[#This Row],[DateClosed]]))-1)</f>
        <v>7</v>
      </c>
      <c r="R7828" s="178" t="s">
        <v>10348</v>
      </c>
      <c r="S7828" s="189"/>
    </row>
    <row r="7829" spans="1:19" hidden="1">
      <c r="A7829" s="191" t="s">
        <v>10288</v>
      </c>
      <c r="B7829" s="189" t="str">
        <f>IFERROR(VLOOKUP(Proc[[#This Row],[App]],Table2[],3,0),"open")</f>
        <v>ok</v>
      </c>
      <c r="C7829" s="191" t="s">
        <v>369</v>
      </c>
      <c r="D7829" t="s">
        <v>10340</v>
      </c>
      <c r="E7829" s="191" t="s">
        <v>2222</v>
      </c>
      <c r="F7829" s="189" t="s">
        <v>2222</v>
      </c>
      <c r="G7829" s="191" t="s">
        <v>400</v>
      </c>
      <c r="H7829" s="189" t="str">
        <f>IF(Proc[[#This Row],[type]]="LFF (MDG-F)",MID(Proc[[#This Row],[Obj]],13,10),"")</f>
        <v/>
      </c>
      <c r="J7829" s="189" t="b">
        <f>Proc[[#This Row],[Requested]]=Proc[[#This Row],[CurrentParent]]</f>
        <v>1</v>
      </c>
      <c r="K7829" s="189" t="str">
        <f>IF(Proc[[#This Row],[Author]]="Marcela Urrego",VLOOKUP(LEFT(Proc[[#This Row],[Requested]],1),Table3[#All],2,0),VLOOKUP(Proc[[#This Row],[Author]],Table4[],2,0))</f>
        <v>HC</v>
      </c>
      <c r="L7829" s="189" t="s">
        <v>9921</v>
      </c>
      <c r="M7829" s="178">
        <v>46077</v>
      </c>
      <c r="N7829" s="178"/>
      <c r="O7829" s="178"/>
      <c r="P7829" s="178" t="str">
        <f ca="1">IF(Proc[[#This Row],[DaysAgeing]]&gt;5,"yep","on track")</f>
        <v>yep</v>
      </c>
      <c r="Q7829" s="3">
        <f ca="1">IF(Proc[[#This Row],[DateClosed]]="",ABS(NETWORKDAYS(Proc[[#This Row],[DateOpened]],TODAY()))-1,ABS(NETWORKDAYS(Proc[[#This Row],[DateOpened]],Proc[[#This Row],[DateClosed]]))-1)</f>
        <v>7</v>
      </c>
      <c r="R7829" s="178" t="s">
        <v>10348</v>
      </c>
      <c r="S7829" s="189"/>
    </row>
    <row r="7830" spans="1:19" hidden="1">
      <c r="A7830" s="191" t="s">
        <v>10288</v>
      </c>
      <c r="B7830" s="189" t="str">
        <f>IFERROR(VLOOKUP(Proc[[#This Row],[App]],Table2[],3,0),"open")</f>
        <v>ok</v>
      </c>
      <c r="C7830" s="191" t="s">
        <v>369</v>
      </c>
      <c r="D7830" t="s">
        <v>10341</v>
      </c>
      <c r="E7830" s="191" t="s">
        <v>2222</v>
      </c>
      <c r="F7830" s="189" t="s">
        <v>2222</v>
      </c>
      <c r="G7830" s="191" t="s">
        <v>400</v>
      </c>
      <c r="H7830" s="189" t="str">
        <f>IF(Proc[[#This Row],[type]]="LFF (MDG-F)",MID(Proc[[#This Row],[Obj]],13,10),"")</f>
        <v/>
      </c>
      <c r="J7830" s="189" t="b">
        <f>Proc[[#This Row],[Requested]]=Proc[[#This Row],[CurrentParent]]</f>
        <v>1</v>
      </c>
      <c r="K7830" s="189" t="str">
        <f>IF(Proc[[#This Row],[Author]]="Marcela Urrego",VLOOKUP(LEFT(Proc[[#This Row],[Requested]],1),Table3[#All],2,0),VLOOKUP(Proc[[#This Row],[Author]],Table4[],2,0))</f>
        <v>HC</v>
      </c>
      <c r="L7830" s="189" t="s">
        <v>9921</v>
      </c>
      <c r="M7830" s="178">
        <v>46077</v>
      </c>
      <c r="N7830" s="178"/>
      <c r="O7830" s="178"/>
      <c r="P7830" s="178" t="str">
        <f ca="1">IF(Proc[[#This Row],[DaysAgeing]]&gt;5,"yep","on track")</f>
        <v>yep</v>
      </c>
      <c r="Q7830" s="3">
        <f ca="1">IF(Proc[[#This Row],[DateClosed]]="",ABS(NETWORKDAYS(Proc[[#This Row],[DateOpened]],TODAY()))-1,ABS(NETWORKDAYS(Proc[[#This Row],[DateOpened]],Proc[[#This Row],[DateClosed]]))-1)</f>
        <v>7</v>
      </c>
      <c r="R7830" s="178" t="s">
        <v>10348</v>
      </c>
      <c r="S7830" s="189"/>
    </row>
    <row r="7831" spans="1:19" hidden="1">
      <c r="A7831" s="191" t="s">
        <v>10288</v>
      </c>
      <c r="B7831" s="189" t="str">
        <f>IFERROR(VLOOKUP(Proc[[#This Row],[App]],Table2[],3,0),"open")</f>
        <v>ok</v>
      </c>
      <c r="C7831" s="191" t="s">
        <v>369</v>
      </c>
      <c r="D7831" t="s">
        <v>10342</v>
      </c>
      <c r="E7831" s="191" t="s">
        <v>2222</v>
      </c>
      <c r="F7831" s="189" t="s">
        <v>2222</v>
      </c>
      <c r="G7831" s="191" t="s">
        <v>400</v>
      </c>
      <c r="H7831" s="189" t="str">
        <f>IF(Proc[[#This Row],[type]]="LFF (MDG-F)",MID(Proc[[#This Row],[Obj]],13,10),"")</f>
        <v/>
      </c>
      <c r="J7831" s="189" t="b">
        <f>Proc[[#This Row],[Requested]]=Proc[[#This Row],[CurrentParent]]</f>
        <v>1</v>
      </c>
      <c r="K7831" s="189" t="str">
        <f>IF(Proc[[#This Row],[Author]]="Marcela Urrego",VLOOKUP(LEFT(Proc[[#This Row],[Requested]],1),Table3[#All],2,0),VLOOKUP(Proc[[#This Row],[Author]],Table4[],2,0))</f>
        <v>HC</v>
      </c>
      <c r="L7831" s="189" t="s">
        <v>9921</v>
      </c>
      <c r="M7831" s="178">
        <v>46077</v>
      </c>
      <c r="N7831" s="178"/>
      <c r="O7831" s="178"/>
      <c r="P7831" s="178" t="str">
        <f ca="1">IF(Proc[[#This Row],[DaysAgeing]]&gt;5,"yep","on track")</f>
        <v>yep</v>
      </c>
      <c r="Q7831" s="3">
        <f ca="1">IF(Proc[[#This Row],[DateClosed]]="",ABS(NETWORKDAYS(Proc[[#This Row],[DateOpened]],TODAY()))-1,ABS(NETWORKDAYS(Proc[[#This Row],[DateOpened]],Proc[[#This Row],[DateClosed]]))-1)</f>
        <v>7</v>
      </c>
      <c r="R7831" s="178" t="s">
        <v>10348</v>
      </c>
      <c r="S7831" s="189"/>
    </row>
    <row r="7832" spans="1:19" hidden="1">
      <c r="A7832" s="191" t="s">
        <v>10288</v>
      </c>
      <c r="B7832" s="189" t="str">
        <f>IFERROR(VLOOKUP(Proc[[#This Row],[App]],Table2[],3,0),"open")</f>
        <v>ok</v>
      </c>
      <c r="C7832" s="191" t="s">
        <v>369</v>
      </c>
      <c r="D7832" t="s">
        <v>10343</v>
      </c>
      <c r="E7832" s="191" t="s">
        <v>2222</v>
      </c>
      <c r="F7832" s="189" t="s">
        <v>2222</v>
      </c>
      <c r="G7832" s="191" t="s">
        <v>400</v>
      </c>
      <c r="H7832" s="189" t="str">
        <f>IF(Proc[[#This Row],[type]]="LFF (MDG-F)",MID(Proc[[#This Row],[Obj]],13,10),"")</f>
        <v/>
      </c>
      <c r="J7832" s="189" t="b">
        <f>Proc[[#This Row],[Requested]]=Proc[[#This Row],[CurrentParent]]</f>
        <v>1</v>
      </c>
      <c r="K7832" s="189" t="str">
        <f>IF(Proc[[#This Row],[Author]]="Marcela Urrego",VLOOKUP(LEFT(Proc[[#This Row],[Requested]],1),Table3[#All],2,0),VLOOKUP(Proc[[#This Row],[Author]],Table4[],2,0))</f>
        <v>HC</v>
      </c>
      <c r="L7832" s="189" t="s">
        <v>9921</v>
      </c>
      <c r="M7832" s="178">
        <v>46077</v>
      </c>
      <c r="N7832" s="178"/>
      <c r="O7832" s="178"/>
      <c r="P7832" s="178" t="str">
        <f ca="1">IF(Proc[[#This Row],[DaysAgeing]]&gt;5,"yep","on track")</f>
        <v>yep</v>
      </c>
      <c r="Q7832" s="3">
        <f ca="1">IF(Proc[[#This Row],[DateClosed]]="",ABS(NETWORKDAYS(Proc[[#This Row],[DateOpened]],TODAY()))-1,ABS(NETWORKDAYS(Proc[[#This Row],[DateOpened]],Proc[[#This Row],[DateClosed]]))-1)</f>
        <v>7</v>
      </c>
      <c r="R7832" s="178" t="s">
        <v>10348</v>
      </c>
      <c r="S7832" s="189"/>
    </row>
    <row r="7833" spans="1:19" hidden="1">
      <c r="A7833" s="191" t="s">
        <v>10288</v>
      </c>
      <c r="B7833" s="189" t="str">
        <f>IFERROR(VLOOKUP(Proc[[#This Row],[App]],Table2[],3,0),"open")</f>
        <v>ok</v>
      </c>
      <c r="C7833" s="191" t="s">
        <v>369</v>
      </c>
      <c r="D7833" t="s">
        <v>10344</v>
      </c>
      <c r="E7833" s="191" t="s">
        <v>2222</v>
      </c>
      <c r="F7833" s="189" t="s">
        <v>2222</v>
      </c>
      <c r="G7833" s="191" t="s">
        <v>400</v>
      </c>
      <c r="H7833" s="189" t="str">
        <f>IF(Proc[[#This Row],[type]]="LFF (MDG-F)",MID(Proc[[#This Row],[Obj]],13,10),"")</f>
        <v/>
      </c>
      <c r="J7833" s="189" t="b">
        <f>Proc[[#This Row],[Requested]]=Proc[[#This Row],[CurrentParent]]</f>
        <v>1</v>
      </c>
      <c r="K7833" s="189" t="str">
        <f>IF(Proc[[#This Row],[Author]]="Marcela Urrego",VLOOKUP(LEFT(Proc[[#This Row],[Requested]],1),Table3[#All],2,0),VLOOKUP(Proc[[#This Row],[Author]],Table4[],2,0))</f>
        <v>HC</v>
      </c>
      <c r="L7833" s="189" t="s">
        <v>9921</v>
      </c>
      <c r="M7833" s="178">
        <v>46077</v>
      </c>
      <c r="N7833" s="178"/>
      <c r="O7833" s="178"/>
      <c r="P7833" s="178" t="str">
        <f ca="1">IF(Proc[[#This Row],[DaysAgeing]]&gt;5,"yep","on track")</f>
        <v>yep</v>
      </c>
      <c r="Q7833" s="3">
        <f ca="1">IF(Proc[[#This Row],[DateClosed]]="",ABS(NETWORKDAYS(Proc[[#This Row],[DateOpened]],TODAY()))-1,ABS(NETWORKDAYS(Proc[[#This Row],[DateOpened]],Proc[[#This Row],[DateClosed]]))-1)</f>
        <v>7</v>
      </c>
      <c r="R7833" s="178" t="s">
        <v>10348</v>
      </c>
      <c r="S7833" s="189"/>
    </row>
    <row r="7834" spans="1:19" hidden="1">
      <c r="A7834" s="191" t="s">
        <v>10288</v>
      </c>
      <c r="B7834" s="189" t="str">
        <f>IFERROR(VLOOKUP(Proc[[#This Row],[App]],Table2[],3,0),"open")</f>
        <v>ok</v>
      </c>
      <c r="C7834" s="191" t="s">
        <v>369</v>
      </c>
      <c r="D7834" t="s">
        <v>10345</v>
      </c>
      <c r="E7834" s="191" t="s">
        <v>2222</v>
      </c>
      <c r="F7834" s="189" t="s">
        <v>2222</v>
      </c>
      <c r="G7834" s="191" t="s">
        <v>400</v>
      </c>
      <c r="H7834" s="189" t="str">
        <f>IF(Proc[[#This Row],[type]]="LFF (MDG-F)",MID(Proc[[#This Row],[Obj]],13,10),"")</f>
        <v/>
      </c>
      <c r="J7834" s="189" t="b">
        <f>Proc[[#This Row],[Requested]]=Proc[[#This Row],[CurrentParent]]</f>
        <v>1</v>
      </c>
      <c r="K7834" s="189" t="str">
        <f>IF(Proc[[#This Row],[Author]]="Marcela Urrego",VLOOKUP(LEFT(Proc[[#This Row],[Requested]],1),Table3[#All],2,0),VLOOKUP(Proc[[#This Row],[Author]],Table4[],2,0))</f>
        <v>HC</v>
      </c>
      <c r="L7834" s="189" t="s">
        <v>9921</v>
      </c>
      <c r="M7834" s="178">
        <v>46077</v>
      </c>
      <c r="N7834" s="178"/>
      <c r="O7834" s="178"/>
      <c r="P7834" s="178" t="str">
        <f ca="1">IF(Proc[[#This Row],[DaysAgeing]]&gt;5,"yep","on track")</f>
        <v>yep</v>
      </c>
      <c r="Q7834" s="3">
        <f ca="1">IF(Proc[[#This Row],[DateClosed]]="",ABS(NETWORKDAYS(Proc[[#This Row],[DateOpened]],TODAY()))-1,ABS(NETWORKDAYS(Proc[[#This Row],[DateOpened]],Proc[[#This Row],[DateClosed]]))-1)</f>
        <v>7</v>
      </c>
      <c r="R7834" s="178" t="s">
        <v>10348</v>
      </c>
      <c r="S7834" s="189"/>
    </row>
    <row r="7835" spans="1:19" hidden="1">
      <c r="A7835" s="191" t="s">
        <v>10288</v>
      </c>
      <c r="B7835" s="189" t="str">
        <f>IFERROR(VLOOKUP(Proc[[#This Row],[App]],Table2[],3,0),"open")</f>
        <v>ok</v>
      </c>
      <c r="C7835" s="191" t="s">
        <v>369</v>
      </c>
      <c r="D7835" t="s">
        <v>2241</v>
      </c>
      <c r="E7835" s="191" t="s">
        <v>2222</v>
      </c>
      <c r="F7835" s="189" t="s">
        <v>2222</v>
      </c>
      <c r="G7835" s="191" t="s">
        <v>400</v>
      </c>
      <c r="H7835" s="189" t="str">
        <f>IF(Proc[[#This Row],[type]]="LFF (MDG-F)",MID(Proc[[#This Row],[Obj]],13,10),"")</f>
        <v/>
      </c>
      <c r="J7835" s="189" t="b">
        <f>Proc[[#This Row],[Requested]]=Proc[[#This Row],[CurrentParent]]</f>
        <v>1</v>
      </c>
      <c r="K7835" s="189" t="str">
        <f>IF(Proc[[#This Row],[Author]]="Marcela Urrego",VLOOKUP(LEFT(Proc[[#This Row],[Requested]],1),Table3[#All],2,0),VLOOKUP(Proc[[#This Row],[Author]],Table4[],2,0))</f>
        <v>HC</v>
      </c>
      <c r="L7835" s="189" t="s">
        <v>9921</v>
      </c>
      <c r="M7835" s="178">
        <v>46077</v>
      </c>
      <c r="N7835" s="178"/>
      <c r="O7835" s="178"/>
      <c r="P7835" s="178" t="str">
        <f ca="1">IF(Proc[[#This Row],[DaysAgeing]]&gt;5,"yep","on track")</f>
        <v>yep</v>
      </c>
      <c r="Q7835" s="3">
        <f ca="1">IF(Proc[[#This Row],[DateClosed]]="",ABS(NETWORKDAYS(Proc[[#This Row],[DateOpened]],TODAY()))-1,ABS(NETWORKDAYS(Proc[[#This Row],[DateOpened]],Proc[[#This Row],[DateClosed]]))-1)</f>
        <v>7</v>
      </c>
      <c r="R7835" s="178" t="s">
        <v>10348</v>
      </c>
      <c r="S7835" s="189"/>
    </row>
    <row r="7836" spans="1:19" hidden="1">
      <c r="A7836" s="191" t="s">
        <v>10288</v>
      </c>
      <c r="B7836" s="189" t="str">
        <f>IFERROR(VLOOKUP(Proc[[#This Row],[App]],Table2[],3,0),"open")</f>
        <v>ok</v>
      </c>
      <c r="C7836" s="191" t="s">
        <v>369</v>
      </c>
      <c r="D7836" t="s">
        <v>10346</v>
      </c>
      <c r="E7836" s="191" t="s">
        <v>2222</v>
      </c>
      <c r="F7836" s="189" t="s">
        <v>2222</v>
      </c>
      <c r="G7836" s="191" t="s">
        <v>400</v>
      </c>
      <c r="H7836" s="189" t="str">
        <f>IF(Proc[[#This Row],[type]]="LFF (MDG-F)",MID(Proc[[#This Row],[Obj]],13,10),"")</f>
        <v/>
      </c>
      <c r="J7836" s="189" t="b">
        <f>Proc[[#This Row],[Requested]]=Proc[[#This Row],[CurrentParent]]</f>
        <v>1</v>
      </c>
      <c r="K7836" s="189" t="str">
        <f>IF(Proc[[#This Row],[Author]]="Marcela Urrego",VLOOKUP(LEFT(Proc[[#This Row],[Requested]],1),Table3[#All],2,0),VLOOKUP(Proc[[#This Row],[Author]],Table4[],2,0))</f>
        <v>HC</v>
      </c>
      <c r="L7836" s="189" t="s">
        <v>9921</v>
      </c>
      <c r="M7836" s="178">
        <v>46077</v>
      </c>
      <c r="N7836" s="178"/>
      <c r="O7836" s="178"/>
      <c r="P7836" s="178" t="str">
        <f ca="1">IF(Proc[[#This Row],[DaysAgeing]]&gt;5,"yep","on track")</f>
        <v>yep</v>
      </c>
      <c r="Q7836" s="3">
        <f ca="1">IF(Proc[[#This Row],[DateClosed]]="",ABS(NETWORKDAYS(Proc[[#This Row],[DateOpened]],TODAY()))-1,ABS(NETWORKDAYS(Proc[[#This Row],[DateOpened]],Proc[[#This Row],[DateClosed]]))-1)</f>
        <v>7</v>
      </c>
      <c r="R7836" s="178" t="s">
        <v>10348</v>
      </c>
      <c r="S7836" s="189"/>
    </row>
    <row r="7837" spans="1:19" hidden="1">
      <c r="A7837" s="191" t="s">
        <v>10288</v>
      </c>
      <c r="B7837" s="189" t="str">
        <f>IFERROR(VLOOKUP(Proc[[#This Row],[App]],Table2[],3,0),"open")</f>
        <v>ok</v>
      </c>
      <c r="C7837" s="191" t="s">
        <v>369</v>
      </c>
      <c r="D7837" t="s">
        <v>10347</v>
      </c>
      <c r="E7837" s="191" t="s">
        <v>2222</v>
      </c>
      <c r="F7837" s="189" t="s">
        <v>2222</v>
      </c>
      <c r="G7837" s="191" t="s">
        <v>400</v>
      </c>
      <c r="H7837" s="189" t="str">
        <f>IF(Proc[[#This Row],[type]]="LFF (MDG-F)",MID(Proc[[#This Row],[Obj]],13,10),"")</f>
        <v/>
      </c>
      <c r="J7837" s="189" t="b">
        <f>Proc[[#This Row],[Requested]]=Proc[[#This Row],[CurrentParent]]</f>
        <v>1</v>
      </c>
      <c r="K7837" s="189" t="str">
        <f>IF(Proc[[#This Row],[Author]]="Marcela Urrego",VLOOKUP(LEFT(Proc[[#This Row],[Requested]],1),Table3[#All],2,0),VLOOKUP(Proc[[#This Row],[Author]],Table4[],2,0))</f>
        <v>HC</v>
      </c>
      <c r="L7837" s="189" t="s">
        <v>9921</v>
      </c>
      <c r="M7837" s="178">
        <v>46077</v>
      </c>
      <c r="N7837" s="178"/>
      <c r="O7837" s="178"/>
      <c r="P7837" s="178" t="str">
        <f ca="1">IF(Proc[[#This Row],[DaysAgeing]]&gt;5,"yep","on track")</f>
        <v>yep</v>
      </c>
      <c r="Q7837" s="3">
        <f ca="1">IF(Proc[[#This Row],[DateClosed]]="",ABS(NETWORKDAYS(Proc[[#This Row],[DateOpened]],TODAY()))-1,ABS(NETWORKDAYS(Proc[[#This Row],[DateOpened]],Proc[[#This Row],[DateClosed]]))-1)</f>
        <v>7</v>
      </c>
      <c r="R7837" s="178" t="s">
        <v>10348</v>
      </c>
      <c r="S7837" s="189"/>
    </row>
    <row r="7838" spans="1:19" hidden="1">
      <c r="A7838" s="191" t="s">
        <v>10288</v>
      </c>
      <c r="B7838" s="189" t="str">
        <f>IFERROR(VLOOKUP(Proc[[#This Row],[App]],Table2[],3,0),"open")</f>
        <v>ok</v>
      </c>
      <c r="C7838" s="191" t="s">
        <v>369</v>
      </c>
      <c r="D7838" t="s">
        <v>2242</v>
      </c>
      <c r="E7838" s="191" t="s">
        <v>2222</v>
      </c>
      <c r="F7838" s="189" t="s">
        <v>2222</v>
      </c>
      <c r="G7838" s="191" t="s">
        <v>400</v>
      </c>
      <c r="H7838" s="189" t="str">
        <f>IF(Proc[[#This Row],[type]]="LFF (MDG-F)",MID(Proc[[#This Row],[Obj]],13,10),"")</f>
        <v/>
      </c>
      <c r="J7838" s="189" t="b">
        <f>Proc[[#This Row],[Requested]]=Proc[[#This Row],[CurrentParent]]</f>
        <v>1</v>
      </c>
      <c r="K7838" s="189" t="str">
        <f>IF(Proc[[#This Row],[Author]]="Marcela Urrego",VLOOKUP(LEFT(Proc[[#This Row],[Requested]],1),Table3[#All],2,0),VLOOKUP(Proc[[#This Row],[Author]],Table4[],2,0))</f>
        <v>HC</v>
      </c>
      <c r="L7838" s="189" t="s">
        <v>9921</v>
      </c>
      <c r="M7838" s="178">
        <v>46077</v>
      </c>
      <c r="N7838" s="178"/>
      <c r="O7838" s="178"/>
      <c r="P7838" s="178" t="str">
        <f ca="1">IF(Proc[[#This Row],[DaysAgeing]]&gt;5,"yep","on track")</f>
        <v>yep</v>
      </c>
      <c r="Q7838" s="3">
        <f ca="1">IF(Proc[[#This Row],[DateClosed]]="",ABS(NETWORKDAYS(Proc[[#This Row],[DateOpened]],TODAY()))-1,ABS(NETWORKDAYS(Proc[[#This Row],[DateOpened]],Proc[[#This Row],[DateClosed]]))-1)</f>
        <v>7</v>
      </c>
      <c r="R7838" s="178" t="s">
        <v>10348</v>
      </c>
      <c r="S7838" s="189"/>
    </row>
    <row r="7839" spans="1:19" hidden="1">
      <c r="A7839" s="191" t="s">
        <v>10288</v>
      </c>
      <c r="B7839" s="189" t="str">
        <f>IFERROR(VLOOKUP(Proc[[#This Row],[App]],Table2[],3,0),"open")</f>
        <v>ok</v>
      </c>
      <c r="C7839" s="191" t="s">
        <v>369</v>
      </c>
      <c r="D7839" t="s">
        <v>2243</v>
      </c>
      <c r="E7839" s="191" t="s">
        <v>2222</v>
      </c>
      <c r="F7839" s="189" t="s">
        <v>2222</v>
      </c>
      <c r="G7839" s="191" t="s">
        <v>400</v>
      </c>
      <c r="H7839" s="189" t="str">
        <f>IF(Proc[[#This Row],[type]]="LFF (MDG-F)",MID(Proc[[#This Row],[Obj]],13,10),"")</f>
        <v/>
      </c>
      <c r="J7839" s="189" t="b">
        <f>Proc[[#This Row],[Requested]]=Proc[[#This Row],[CurrentParent]]</f>
        <v>1</v>
      </c>
      <c r="K7839" s="189" t="str">
        <f>IF(Proc[[#This Row],[Author]]="Marcela Urrego",VLOOKUP(LEFT(Proc[[#This Row],[Requested]],1),Table3[#All],2,0),VLOOKUP(Proc[[#This Row],[Author]],Table4[],2,0))</f>
        <v>HC</v>
      </c>
      <c r="L7839" s="189" t="s">
        <v>9921</v>
      </c>
      <c r="M7839" s="178">
        <v>46077</v>
      </c>
      <c r="N7839" s="178"/>
      <c r="O7839" s="178"/>
      <c r="P7839" s="178" t="str">
        <f ca="1">IF(Proc[[#This Row],[DaysAgeing]]&gt;5,"yep","on track")</f>
        <v>yep</v>
      </c>
      <c r="Q7839" s="3">
        <f ca="1">IF(Proc[[#This Row],[DateClosed]]="",ABS(NETWORKDAYS(Proc[[#This Row],[DateOpened]],TODAY()))-1,ABS(NETWORKDAYS(Proc[[#This Row],[DateOpened]],Proc[[#This Row],[DateClosed]]))-1)</f>
        <v>7</v>
      </c>
      <c r="R7839" s="178" t="s">
        <v>10348</v>
      </c>
      <c r="S7839" s="189"/>
    </row>
    <row r="7840" spans="1:19" hidden="1">
      <c r="A7840" t="s">
        <v>10349</v>
      </c>
      <c r="B7840" s="189" t="str">
        <f>IFERROR(VLOOKUP(Proc[[#This Row],[App]],Table2[],3,0),"open")</f>
        <v>ok</v>
      </c>
      <c r="C7840" s="191" t="s">
        <v>369</v>
      </c>
      <c r="D7840" t="s">
        <v>10350</v>
      </c>
      <c r="E7840" t="s">
        <v>10361</v>
      </c>
      <c r="F7840" s="189" t="e">
        <v>#REF!</v>
      </c>
      <c r="G7840" s="191" t="s">
        <v>406</v>
      </c>
      <c r="H7840" s="189" t="str">
        <f>IF(Proc[[#This Row],[type]]="LFF (MDG-F)",MID(Proc[[#This Row],[Obj]],13,10),"")</f>
        <v>AT50C06001</v>
      </c>
      <c r="J7840" s="189" t="e">
        <f>Proc[[#This Row],[Requested]]=Proc[[#This Row],[CurrentParent]]</f>
        <v>#REF!</v>
      </c>
      <c r="K7840" s="189" t="str">
        <f>IF(Proc[[#This Row],[Author]]="Marcela Urrego",VLOOKUP(LEFT(Proc[[#This Row],[Requested]],1),Table3[#All],2,0),VLOOKUP(Proc[[#This Row],[Author]],Table4[],2,0))</f>
        <v>HC</v>
      </c>
      <c r="L7840" s="189" t="s">
        <v>9921</v>
      </c>
      <c r="M7840" s="178">
        <v>46077</v>
      </c>
      <c r="N7840" s="178"/>
      <c r="O7840" s="178"/>
      <c r="P7840" s="178" t="str">
        <f ca="1">IF(Proc[[#This Row],[DaysAgeing]]&gt;5,"yep","on track")</f>
        <v>yep</v>
      </c>
      <c r="Q7840" s="3">
        <f ca="1">IF(Proc[[#This Row],[DateClosed]]="",ABS(NETWORKDAYS(Proc[[#This Row],[DateOpened]],TODAY()))-1,ABS(NETWORKDAYS(Proc[[#This Row],[DateOpened]],Proc[[#This Row],[DateClosed]]))-1)</f>
        <v>7</v>
      </c>
      <c r="R7840" s="178" t="s">
        <v>10348</v>
      </c>
      <c r="S7840" s="189"/>
    </row>
    <row r="7841" spans="1:19" hidden="1">
      <c r="A7841" s="191" t="s">
        <v>10349</v>
      </c>
      <c r="B7841" s="189" t="str">
        <f>IFERROR(VLOOKUP(Proc[[#This Row],[App]],Table2[],3,0),"open")</f>
        <v>ok</v>
      </c>
      <c r="C7841" s="191" t="s">
        <v>369</v>
      </c>
      <c r="D7841" t="s">
        <v>10351</v>
      </c>
      <c r="E7841" t="s">
        <v>10362</v>
      </c>
      <c r="F7841" s="189" t="e">
        <v>#REF!</v>
      </c>
      <c r="G7841" s="191" t="s">
        <v>406</v>
      </c>
      <c r="H7841" s="189" t="str">
        <f>IF(Proc[[#This Row],[type]]="LFF (MDG-F)",MID(Proc[[#This Row],[Obj]],13,10),"")</f>
        <v>AT50C06002</v>
      </c>
      <c r="J7841" s="189" t="e">
        <f>Proc[[#This Row],[Requested]]=Proc[[#This Row],[CurrentParent]]</f>
        <v>#REF!</v>
      </c>
      <c r="K7841" s="189" t="str">
        <f>IF(Proc[[#This Row],[Author]]="Marcela Urrego",VLOOKUP(LEFT(Proc[[#This Row],[Requested]],1),Table3[#All],2,0),VLOOKUP(Proc[[#This Row],[Author]],Table4[],2,0))</f>
        <v>HC</v>
      </c>
      <c r="L7841" s="189" t="s">
        <v>9921</v>
      </c>
      <c r="M7841" s="178">
        <v>46077</v>
      </c>
      <c r="N7841" s="178"/>
      <c r="O7841" s="178"/>
      <c r="P7841" s="178" t="str">
        <f ca="1">IF(Proc[[#This Row],[DaysAgeing]]&gt;5,"yep","on track")</f>
        <v>yep</v>
      </c>
      <c r="Q7841" s="3">
        <f ca="1">IF(Proc[[#This Row],[DateClosed]]="",ABS(NETWORKDAYS(Proc[[#This Row],[DateOpened]],TODAY()))-1,ABS(NETWORKDAYS(Proc[[#This Row],[DateOpened]],Proc[[#This Row],[DateClosed]]))-1)</f>
        <v>7</v>
      </c>
      <c r="R7841" s="178" t="s">
        <v>10348</v>
      </c>
      <c r="S7841" s="189"/>
    </row>
    <row r="7842" spans="1:19" hidden="1">
      <c r="A7842" s="191" t="s">
        <v>10349</v>
      </c>
      <c r="B7842" s="189" t="str">
        <f>IFERROR(VLOOKUP(Proc[[#This Row],[App]],Table2[],3,0),"open")</f>
        <v>ok</v>
      </c>
      <c r="C7842" s="191" t="s">
        <v>369</v>
      </c>
      <c r="D7842" t="s">
        <v>10352</v>
      </c>
      <c r="E7842" t="s">
        <v>10363</v>
      </c>
      <c r="F7842" s="189" t="e">
        <v>#REF!</v>
      </c>
      <c r="G7842" s="191" t="s">
        <v>406</v>
      </c>
      <c r="H7842" s="189" t="str">
        <f>IF(Proc[[#This Row],[type]]="LFF (MDG-F)",MID(Proc[[#This Row],[Obj]],13,10),"")</f>
        <v>CH75C06001</v>
      </c>
      <c r="J7842" s="189" t="e">
        <f>Proc[[#This Row],[Requested]]=Proc[[#This Row],[CurrentParent]]</f>
        <v>#REF!</v>
      </c>
      <c r="K7842" s="189" t="str">
        <f>IF(Proc[[#This Row],[Author]]="Marcela Urrego",VLOOKUP(LEFT(Proc[[#This Row],[Requested]],1),Table3[#All],2,0),VLOOKUP(Proc[[#This Row],[Author]],Table4[],2,0))</f>
        <v>HC</v>
      </c>
      <c r="L7842" s="189" t="s">
        <v>9921</v>
      </c>
      <c r="M7842" s="178">
        <v>46077</v>
      </c>
      <c r="N7842" s="178"/>
      <c r="O7842" s="178"/>
      <c r="P7842" s="178" t="str">
        <f ca="1">IF(Proc[[#This Row],[DaysAgeing]]&gt;5,"yep","on track")</f>
        <v>yep</v>
      </c>
      <c r="Q7842" s="3">
        <f ca="1">IF(Proc[[#This Row],[DateClosed]]="",ABS(NETWORKDAYS(Proc[[#This Row],[DateOpened]],TODAY()))-1,ABS(NETWORKDAYS(Proc[[#This Row],[DateOpened]],Proc[[#This Row],[DateClosed]]))-1)</f>
        <v>7</v>
      </c>
      <c r="R7842" s="178" t="s">
        <v>10348</v>
      </c>
      <c r="S7842" s="189"/>
    </row>
    <row r="7843" spans="1:19" hidden="1">
      <c r="A7843" s="191" t="s">
        <v>10349</v>
      </c>
      <c r="B7843" s="189" t="str">
        <f>IFERROR(VLOOKUP(Proc[[#This Row],[App]],Table2[],3,0),"open")</f>
        <v>ok</v>
      </c>
      <c r="C7843" s="191" t="s">
        <v>369</v>
      </c>
      <c r="D7843" t="s">
        <v>10353</v>
      </c>
      <c r="E7843" t="s">
        <v>10364</v>
      </c>
      <c r="F7843" s="189" t="e">
        <v>#REF!</v>
      </c>
      <c r="G7843" s="191" t="s">
        <v>406</v>
      </c>
      <c r="H7843" s="189" t="str">
        <f>IF(Proc[[#This Row],[type]]="LFF (MDG-F)",MID(Proc[[#This Row],[Obj]],13,10),"")</f>
        <v>NL50C00000</v>
      </c>
      <c r="J7843" s="189" t="e">
        <f>Proc[[#This Row],[Requested]]=Proc[[#This Row],[CurrentParent]]</f>
        <v>#REF!</v>
      </c>
      <c r="K7843" s="189" t="str">
        <f>IF(Proc[[#This Row],[Author]]="Marcela Urrego",VLOOKUP(LEFT(Proc[[#This Row],[Requested]],1),Table3[#All],2,0),VLOOKUP(Proc[[#This Row],[Author]],Table4[],2,0))</f>
        <v>HC</v>
      </c>
      <c r="L7843" s="189" t="s">
        <v>9921</v>
      </c>
      <c r="M7843" s="178">
        <v>46077</v>
      </c>
      <c r="N7843" s="178"/>
      <c r="O7843" s="178"/>
      <c r="P7843" s="178" t="str">
        <f ca="1">IF(Proc[[#This Row],[DaysAgeing]]&gt;5,"yep","on track")</f>
        <v>yep</v>
      </c>
      <c r="Q7843" s="3">
        <f ca="1">IF(Proc[[#This Row],[DateClosed]]="",ABS(NETWORKDAYS(Proc[[#This Row],[DateOpened]],TODAY()))-1,ABS(NETWORKDAYS(Proc[[#This Row],[DateOpened]],Proc[[#This Row],[DateClosed]]))-1)</f>
        <v>7</v>
      </c>
      <c r="R7843" s="178" t="s">
        <v>10348</v>
      </c>
      <c r="S7843" s="189"/>
    </row>
    <row r="7844" spans="1:19" hidden="1">
      <c r="A7844" s="191" t="s">
        <v>10349</v>
      </c>
      <c r="B7844" s="189" t="str">
        <f>IFERROR(VLOOKUP(Proc[[#This Row],[App]],Table2[],3,0),"open")</f>
        <v>ok</v>
      </c>
      <c r="C7844" s="191" t="s">
        <v>369</v>
      </c>
      <c r="D7844" t="s">
        <v>10354</v>
      </c>
      <c r="E7844" t="s">
        <v>10365</v>
      </c>
      <c r="F7844" s="189" t="s">
        <v>10365</v>
      </c>
      <c r="G7844" s="191" t="s">
        <v>400</v>
      </c>
      <c r="H7844" s="189" t="str">
        <f>IF(Proc[[#This Row],[type]]="LFF (MDG-F)",MID(Proc[[#This Row],[Obj]],13,10),"")</f>
        <v/>
      </c>
      <c r="J7844" s="189" t="b">
        <f>Proc[[#This Row],[Requested]]=Proc[[#This Row],[CurrentParent]]</f>
        <v>1</v>
      </c>
      <c r="K7844" s="189" t="str">
        <f>IF(Proc[[#This Row],[Author]]="Marcela Urrego",VLOOKUP(LEFT(Proc[[#This Row],[Requested]],1),Table3[#All],2,0),VLOOKUP(Proc[[#This Row],[Author]],Table4[],2,0))</f>
        <v>HC</v>
      </c>
      <c r="L7844" s="189" t="s">
        <v>9921</v>
      </c>
      <c r="M7844" s="178">
        <v>46077</v>
      </c>
      <c r="N7844" s="178"/>
      <c r="O7844" s="178"/>
      <c r="P7844" s="178" t="str">
        <f ca="1">IF(Proc[[#This Row],[DaysAgeing]]&gt;5,"yep","on track")</f>
        <v>yep</v>
      </c>
      <c r="Q7844" s="3">
        <f ca="1">IF(Proc[[#This Row],[DateClosed]]="",ABS(NETWORKDAYS(Proc[[#This Row],[DateOpened]],TODAY()))-1,ABS(NETWORKDAYS(Proc[[#This Row],[DateOpened]],Proc[[#This Row],[DateClosed]]))-1)</f>
        <v>7</v>
      </c>
      <c r="R7844" s="178" t="s">
        <v>10348</v>
      </c>
      <c r="S7844" s="189"/>
    </row>
    <row r="7845" spans="1:19" hidden="1">
      <c r="A7845" s="191" t="s">
        <v>10349</v>
      </c>
      <c r="B7845" s="189" t="str">
        <f>IFERROR(VLOOKUP(Proc[[#This Row],[App]],Table2[],3,0),"open")</f>
        <v>ok</v>
      </c>
      <c r="C7845" s="191" t="s">
        <v>369</v>
      </c>
      <c r="D7845" t="s">
        <v>10355</v>
      </c>
      <c r="E7845" t="s">
        <v>7992</v>
      </c>
      <c r="F7845" s="189" t="e">
        <v>#REF!</v>
      </c>
      <c r="G7845" s="191" t="s">
        <v>406</v>
      </c>
      <c r="H7845" s="189" t="str">
        <f>IF(Proc[[#This Row],[type]]="LFF (MDG-F)",MID(Proc[[#This Row],[Obj]],13,10),"")</f>
        <v>DE50C0000B</v>
      </c>
      <c r="J7845" s="189" t="e">
        <f>Proc[[#This Row],[Requested]]=Proc[[#This Row],[CurrentParent]]</f>
        <v>#REF!</v>
      </c>
      <c r="K7845" s="189" t="str">
        <f>IF(Proc[[#This Row],[Author]]="Marcela Urrego",VLOOKUP(LEFT(Proc[[#This Row],[Requested]],1),Table3[#All],2,0),VLOOKUP(Proc[[#This Row],[Author]],Table4[],2,0))</f>
        <v>HC</v>
      </c>
      <c r="L7845" s="189" t="s">
        <v>9921</v>
      </c>
      <c r="M7845" s="178">
        <v>46077</v>
      </c>
      <c r="N7845" s="178"/>
      <c r="O7845" s="178"/>
      <c r="P7845" s="178" t="str">
        <f ca="1">IF(Proc[[#This Row],[DaysAgeing]]&gt;5,"yep","on track")</f>
        <v>yep</v>
      </c>
      <c r="Q7845" s="3">
        <f ca="1">IF(Proc[[#This Row],[DateClosed]]="",ABS(NETWORKDAYS(Proc[[#This Row],[DateOpened]],TODAY()))-1,ABS(NETWORKDAYS(Proc[[#This Row],[DateOpened]],Proc[[#This Row],[DateClosed]]))-1)</f>
        <v>7</v>
      </c>
      <c r="R7845" s="178" t="s">
        <v>10348</v>
      </c>
      <c r="S7845" s="189"/>
    </row>
    <row r="7846" spans="1:19" hidden="1">
      <c r="A7846" s="191" t="s">
        <v>10349</v>
      </c>
      <c r="B7846" s="189" t="str">
        <f>IFERROR(VLOOKUP(Proc[[#This Row],[App]],Table2[],3,0),"open")</f>
        <v>ok</v>
      </c>
      <c r="C7846" s="191" t="s">
        <v>369</v>
      </c>
      <c r="D7846" t="s">
        <v>10356</v>
      </c>
      <c r="E7846" t="s">
        <v>10366</v>
      </c>
      <c r="F7846" s="189" t="e">
        <v>#REF!</v>
      </c>
      <c r="G7846" s="191" t="s">
        <v>406</v>
      </c>
      <c r="H7846" s="189" t="str">
        <f>IF(Proc[[#This Row],[type]]="LFF (MDG-F)",MID(Proc[[#This Row],[Obj]],13,10),"")</f>
        <v>GB57L80000</v>
      </c>
      <c r="J7846" s="189" t="e">
        <f>Proc[[#This Row],[Requested]]=Proc[[#This Row],[CurrentParent]]</f>
        <v>#REF!</v>
      </c>
      <c r="K7846" s="189" t="str">
        <f>IF(Proc[[#This Row],[Author]]="Marcela Urrego",VLOOKUP(LEFT(Proc[[#This Row],[Requested]],1),Table3[#All],2,0),VLOOKUP(Proc[[#This Row],[Author]],Table4[],2,0))</f>
        <v>HC</v>
      </c>
      <c r="L7846" s="189" t="s">
        <v>9921</v>
      </c>
      <c r="M7846" s="178">
        <v>46077</v>
      </c>
      <c r="N7846" s="178"/>
      <c r="O7846" s="178"/>
      <c r="P7846" s="178" t="str">
        <f ca="1">IF(Proc[[#This Row],[DaysAgeing]]&gt;5,"yep","on track")</f>
        <v>yep</v>
      </c>
      <c r="Q7846" s="3">
        <f ca="1">IF(Proc[[#This Row],[DateClosed]]="",ABS(NETWORKDAYS(Proc[[#This Row],[DateOpened]],TODAY()))-1,ABS(NETWORKDAYS(Proc[[#This Row],[DateOpened]],Proc[[#This Row],[DateClosed]]))-1)</f>
        <v>7</v>
      </c>
      <c r="R7846" s="178" t="s">
        <v>10348</v>
      </c>
      <c r="S7846" s="189"/>
    </row>
    <row r="7847" spans="1:19" hidden="1">
      <c r="A7847" s="191" t="s">
        <v>10349</v>
      </c>
      <c r="B7847" s="189" t="str">
        <f>IFERROR(VLOOKUP(Proc[[#This Row],[App]],Table2[],3,0),"open")</f>
        <v>ok</v>
      </c>
      <c r="C7847" s="191" t="s">
        <v>369</v>
      </c>
      <c r="D7847" t="s">
        <v>10357</v>
      </c>
      <c r="E7847" t="s">
        <v>10366</v>
      </c>
      <c r="F7847" s="189" t="e">
        <v>#REF!</v>
      </c>
      <c r="G7847" s="191" t="s">
        <v>406</v>
      </c>
      <c r="H7847" s="189" t="str">
        <f>IF(Proc[[#This Row],[type]]="LFF (MDG-F)",MID(Proc[[#This Row],[Obj]],13,10),"")</f>
        <v>GB57O06100</v>
      </c>
      <c r="J7847" s="189" t="e">
        <f>Proc[[#This Row],[Requested]]=Proc[[#This Row],[CurrentParent]]</f>
        <v>#REF!</v>
      </c>
      <c r="K7847" s="189" t="str">
        <f>IF(Proc[[#This Row],[Author]]="Marcela Urrego",VLOOKUP(LEFT(Proc[[#This Row],[Requested]],1),Table3[#All],2,0),VLOOKUP(Proc[[#This Row],[Author]],Table4[],2,0))</f>
        <v>HC</v>
      </c>
      <c r="L7847" s="189" t="s">
        <v>9921</v>
      </c>
      <c r="M7847" s="178">
        <v>46077</v>
      </c>
      <c r="N7847" s="178"/>
      <c r="O7847" s="178"/>
      <c r="P7847" s="178" t="str">
        <f ca="1">IF(Proc[[#This Row],[DaysAgeing]]&gt;5,"yep","on track")</f>
        <v>yep</v>
      </c>
      <c r="Q7847" s="3">
        <f ca="1">IF(Proc[[#This Row],[DateClosed]]="",ABS(NETWORKDAYS(Proc[[#This Row],[DateOpened]],TODAY()))-1,ABS(NETWORKDAYS(Proc[[#This Row],[DateOpened]],Proc[[#This Row],[DateClosed]]))-1)</f>
        <v>7</v>
      </c>
      <c r="R7847" s="178" t="s">
        <v>10348</v>
      </c>
      <c r="S7847" s="189"/>
    </row>
    <row r="7848" spans="1:19" hidden="1">
      <c r="A7848" s="191" t="s">
        <v>10349</v>
      </c>
      <c r="B7848" s="189" t="str">
        <f>IFERROR(VLOOKUP(Proc[[#This Row],[App]],Table2[],3,0),"open")</f>
        <v>ok</v>
      </c>
      <c r="C7848" s="191" t="s">
        <v>369</v>
      </c>
      <c r="D7848" t="s">
        <v>10358</v>
      </c>
      <c r="E7848" t="s">
        <v>10366</v>
      </c>
      <c r="F7848" s="189" t="e">
        <v>#REF!</v>
      </c>
      <c r="G7848" s="191" t="s">
        <v>406</v>
      </c>
      <c r="H7848" s="189" t="str">
        <f>IF(Proc[[#This Row],[type]]="LFF (MDG-F)",MID(Proc[[#This Row],[Obj]],13,10),"")</f>
        <v>GB57Y00001</v>
      </c>
      <c r="J7848" s="189" t="e">
        <f>Proc[[#This Row],[Requested]]=Proc[[#This Row],[CurrentParent]]</f>
        <v>#REF!</v>
      </c>
      <c r="K7848" s="189" t="str">
        <f>IF(Proc[[#This Row],[Author]]="Marcela Urrego",VLOOKUP(LEFT(Proc[[#This Row],[Requested]],1),Table3[#All],2,0),VLOOKUP(Proc[[#This Row],[Author]],Table4[],2,0))</f>
        <v>HC</v>
      </c>
      <c r="L7848" s="189" t="s">
        <v>9921</v>
      </c>
      <c r="M7848" s="178">
        <v>46077</v>
      </c>
      <c r="N7848" s="178"/>
      <c r="O7848" s="178"/>
      <c r="P7848" s="178" t="str">
        <f ca="1">IF(Proc[[#This Row],[DaysAgeing]]&gt;5,"yep","on track")</f>
        <v>yep</v>
      </c>
      <c r="Q7848" s="3">
        <f ca="1">IF(Proc[[#This Row],[DateClosed]]="",ABS(NETWORKDAYS(Proc[[#This Row],[DateOpened]],TODAY()))-1,ABS(NETWORKDAYS(Proc[[#This Row],[DateOpened]],Proc[[#This Row],[DateClosed]]))-1)</f>
        <v>7</v>
      </c>
      <c r="R7848" s="178" t="s">
        <v>10348</v>
      </c>
      <c r="S7848" s="189"/>
    </row>
    <row r="7849" spans="1:19" hidden="1">
      <c r="A7849" s="191" t="s">
        <v>10349</v>
      </c>
      <c r="B7849" s="189" t="str">
        <f>IFERROR(VLOOKUP(Proc[[#This Row],[App]],Table2[],3,0),"open")</f>
        <v>ok</v>
      </c>
      <c r="C7849" s="191" t="s">
        <v>369</v>
      </c>
      <c r="D7849" t="s">
        <v>10359</v>
      </c>
      <c r="E7849" t="s">
        <v>10367</v>
      </c>
      <c r="F7849" s="189" t="s">
        <v>10367</v>
      </c>
      <c r="G7849" s="191" t="s">
        <v>400</v>
      </c>
      <c r="H7849" s="189" t="str">
        <f>IF(Proc[[#This Row],[type]]="LFF (MDG-F)",MID(Proc[[#This Row],[Obj]],13,10),"")</f>
        <v/>
      </c>
      <c r="J7849" s="189" t="b">
        <f>Proc[[#This Row],[Requested]]=Proc[[#This Row],[CurrentParent]]</f>
        <v>1</v>
      </c>
      <c r="K7849" s="189" t="str">
        <f>IF(Proc[[#This Row],[Author]]="Marcela Urrego",VLOOKUP(LEFT(Proc[[#This Row],[Requested]],1),Table3[#All],2,0),VLOOKUP(Proc[[#This Row],[Author]],Table4[],2,0))</f>
        <v>HC</v>
      </c>
      <c r="L7849" s="189" t="s">
        <v>9921</v>
      </c>
      <c r="M7849" s="178">
        <v>46077</v>
      </c>
      <c r="N7849" s="178"/>
      <c r="O7849" s="178"/>
      <c r="P7849" s="178" t="str">
        <f ca="1">IF(Proc[[#This Row],[DaysAgeing]]&gt;5,"yep","on track")</f>
        <v>yep</v>
      </c>
      <c r="Q7849" s="3">
        <f ca="1">IF(Proc[[#This Row],[DateClosed]]="",ABS(NETWORKDAYS(Proc[[#This Row],[DateOpened]],TODAY()))-1,ABS(NETWORKDAYS(Proc[[#This Row],[DateOpened]],Proc[[#This Row],[DateClosed]]))-1)</f>
        <v>7</v>
      </c>
      <c r="R7849" s="178" t="s">
        <v>10348</v>
      </c>
      <c r="S7849" s="189"/>
    </row>
    <row r="7850" spans="1:19" hidden="1">
      <c r="A7850" s="191" t="s">
        <v>10349</v>
      </c>
      <c r="B7850" s="189" t="str">
        <f>IFERROR(VLOOKUP(Proc[[#This Row],[App]],Table2[],3,0),"open")</f>
        <v>ok</v>
      </c>
      <c r="C7850" s="191" t="s">
        <v>369</v>
      </c>
      <c r="D7850" t="s">
        <v>10360</v>
      </c>
      <c r="E7850" t="s">
        <v>10367</v>
      </c>
      <c r="F7850" s="189" t="s">
        <v>10367</v>
      </c>
      <c r="G7850" s="191" t="s">
        <v>400</v>
      </c>
      <c r="H7850" s="189" t="str">
        <f>IF(Proc[[#This Row],[type]]="LFF (MDG-F)",MID(Proc[[#This Row],[Obj]],13,10),"")</f>
        <v/>
      </c>
      <c r="J7850" s="189" t="b">
        <f>Proc[[#This Row],[Requested]]=Proc[[#This Row],[CurrentParent]]</f>
        <v>1</v>
      </c>
      <c r="K7850" s="189" t="str">
        <f>IF(Proc[[#This Row],[Author]]="Marcela Urrego",VLOOKUP(LEFT(Proc[[#This Row],[Requested]],1),Table3[#All],2,0),VLOOKUP(Proc[[#This Row],[Author]],Table4[],2,0))</f>
        <v>HC</v>
      </c>
      <c r="L7850" s="189" t="s">
        <v>9921</v>
      </c>
      <c r="M7850" s="178">
        <v>46077</v>
      </c>
      <c r="N7850" s="178"/>
      <c r="O7850" s="178"/>
      <c r="P7850" s="178" t="str">
        <f ca="1">IF(Proc[[#This Row],[DaysAgeing]]&gt;5,"yep","on track")</f>
        <v>yep</v>
      </c>
      <c r="Q7850" s="3">
        <f ca="1">IF(Proc[[#This Row],[DateClosed]]="",ABS(NETWORKDAYS(Proc[[#This Row],[DateOpened]],TODAY()))-1,ABS(NETWORKDAYS(Proc[[#This Row],[DateOpened]],Proc[[#This Row],[DateClosed]]))-1)</f>
        <v>7</v>
      </c>
      <c r="R7850" s="178" t="s">
        <v>10348</v>
      </c>
      <c r="S7850" s="189"/>
    </row>
    <row r="7851" spans="1:19" hidden="1">
      <c r="A7851" t="s">
        <v>10368</v>
      </c>
      <c r="B7851" s="189" t="str">
        <f>IFERROR(VLOOKUP(Proc[[#This Row],[App]],Table2[],3,0),"open")</f>
        <v>ok</v>
      </c>
      <c r="C7851" s="191" t="s">
        <v>369</v>
      </c>
      <c r="D7851" t="s">
        <v>10369</v>
      </c>
      <c r="E7851" t="s">
        <v>2467</v>
      </c>
      <c r="F7851" s="189" t="s">
        <v>2467</v>
      </c>
      <c r="G7851" s="191" t="s">
        <v>400</v>
      </c>
      <c r="H7851" s="189" t="str">
        <f>IF(Proc[[#This Row],[type]]="LFF (MDG-F)",MID(Proc[[#This Row],[Obj]],13,10),"")</f>
        <v/>
      </c>
      <c r="J7851" s="189" t="b">
        <f>Proc[[#This Row],[Requested]]=Proc[[#This Row],[CurrentParent]]</f>
        <v>1</v>
      </c>
      <c r="K7851" s="189" t="str">
        <f>IF(Proc[[#This Row],[Author]]="Marcela Urrego",VLOOKUP(LEFT(Proc[[#This Row],[Requested]],1),Table3[#All],2,0),VLOOKUP(Proc[[#This Row],[Author]],Table4[],2,0))</f>
        <v>EL</v>
      </c>
      <c r="L7851" s="189" t="s">
        <v>9921</v>
      </c>
      <c r="M7851" s="178">
        <v>46077</v>
      </c>
      <c r="N7851" s="178"/>
      <c r="O7851" s="178"/>
      <c r="P7851" s="178" t="str">
        <f ca="1">IF(Proc[[#This Row],[DaysAgeing]]&gt;5,"yep","on track")</f>
        <v>yep</v>
      </c>
      <c r="Q7851" s="3">
        <f ca="1">IF(Proc[[#This Row],[DateClosed]]="",ABS(NETWORKDAYS(Proc[[#This Row],[DateOpened]],TODAY()))-1,ABS(NETWORKDAYS(Proc[[#This Row],[DateOpened]],Proc[[#This Row],[DateClosed]]))-1)</f>
        <v>7</v>
      </c>
      <c r="R7851" s="178" t="s">
        <v>5708</v>
      </c>
      <c r="S7851" s="189"/>
    </row>
    <row r="7852" spans="1:19" hidden="1">
      <c r="A7852" s="191" t="s">
        <v>10368</v>
      </c>
      <c r="B7852" s="189" t="str">
        <f>IFERROR(VLOOKUP(Proc[[#This Row],[App]],Table2[],3,0),"open")</f>
        <v>ok</v>
      </c>
      <c r="C7852" s="191" t="s">
        <v>369</v>
      </c>
      <c r="D7852" t="s">
        <v>10370</v>
      </c>
      <c r="E7852" t="s">
        <v>2467</v>
      </c>
      <c r="F7852" s="189" t="s">
        <v>2467</v>
      </c>
      <c r="G7852" s="191" t="s">
        <v>400</v>
      </c>
      <c r="H7852" s="189" t="str">
        <f>IF(Proc[[#This Row],[type]]="LFF (MDG-F)",MID(Proc[[#This Row],[Obj]],13,10),"")</f>
        <v/>
      </c>
      <c r="I7852" s="191"/>
      <c r="J7852" s="189" t="b">
        <f>Proc[[#This Row],[Requested]]=Proc[[#This Row],[CurrentParent]]</f>
        <v>1</v>
      </c>
      <c r="K7852" s="189" t="str">
        <f>IF(Proc[[#This Row],[Author]]="Marcela Urrego",VLOOKUP(LEFT(Proc[[#This Row],[Requested]],1),Table3[#All],2,0),VLOOKUP(Proc[[#This Row],[Author]],Table4[],2,0))</f>
        <v>EL</v>
      </c>
      <c r="L7852" s="189" t="s">
        <v>9921</v>
      </c>
      <c r="M7852" s="178">
        <v>46077</v>
      </c>
      <c r="N7852" s="178"/>
      <c r="O7852" s="178"/>
      <c r="P7852" s="178" t="str">
        <f ca="1">IF(Proc[[#This Row],[DaysAgeing]]&gt;5,"yep","on track")</f>
        <v>yep</v>
      </c>
      <c r="Q7852" s="3">
        <f ca="1">IF(Proc[[#This Row],[DateClosed]]="",ABS(NETWORKDAYS(Proc[[#This Row],[DateOpened]],TODAY()))-1,ABS(NETWORKDAYS(Proc[[#This Row],[DateOpened]],Proc[[#This Row],[DateClosed]]))-1)</f>
        <v>7</v>
      </c>
      <c r="R7852" s="178" t="s">
        <v>5708</v>
      </c>
      <c r="S7852" s="189"/>
    </row>
    <row r="7853" spans="1:19" hidden="1">
      <c r="A7853" s="191" t="s">
        <v>10368</v>
      </c>
      <c r="B7853" s="189" t="str">
        <f>IFERROR(VLOOKUP(Proc[[#This Row],[App]],Table2[],3,0),"open")</f>
        <v>ok</v>
      </c>
      <c r="C7853" s="191" t="s">
        <v>377</v>
      </c>
      <c r="D7853" t="s">
        <v>10371</v>
      </c>
      <c r="E7853" t="s">
        <v>10406</v>
      </c>
      <c r="F7853" s="189"/>
      <c r="G7853" s="191" t="s">
        <v>400</v>
      </c>
      <c r="H7853" s="189" t="str">
        <f>IF(Proc[[#This Row],[type]]="LFF (MDG-F)",MID(Proc[[#This Row],[Obj]],13,10),"")</f>
        <v/>
      </c>
      <c r="I7853" s="191"/>
      <c r="J7853" s="189" t="b">
        <f>Proc[[#This Row],[Requested]]=Proc[[#This Row],[CurrentParent]]</f>
        <v>0</v>
      </c>
      <c r="K7853" s="189" t="str">
        <f>IF(Proc[[#This Row],[Author]]="Marcela Urrego",VLOOKUP(LEFT(Proc[[#This Row],[Requested]],1),Table3[#All],2,0),VLOOKUP(Proc[[#This Row],[Author]],Table4[],2,0))</f>
        <v>EL</v>
      </c>
      <c r="L7853" s="189" t="s">
        <v>9921</v>
      </c>
      <c r="M7853" s="178">
        <v>46077</v>
      </c>
      <c r="N7853" s="178"/>
      <c r="O7853" s="178"/>
      <c r="P7853" s="178" t="str">
        <f ca="1">IF(Proc[[#This Row],[DaysAgeing]]&gt;5,"yep","on track")</f>
        <v>yep</v>
      </c>
      <c r="Q7853" s="3">
        <f ca="1">IF(Proc[[#This Row],[DateClosed]]="",ABS(NETWORKDAYS(Proc[[#This Row],[DateOpened]],TODAY()))-1,ABS(NETWORKDAYS(Proc[[#This Row],[DateOpened]],Proc[[#This Row],[DateClosed]]))-1)</f>
        <v>7</v>
      </c>
      <c r="R7853" s="178" t="s">
        <v>5708</v>
      </c>
      <c r="S7853" s="189"/>
    </row>
    <row r="7854" spans="1:19" hidden="1">
      <c r="A7854" s="191" t="s">
        <v>10368</v>
      </c>
      <c r="B7854" s="189" t="str">
        <f>IFERROR(VLOOKUP(Proc[[#This Row],[App]],Table2[],3,0),"open")</f>
        <v>ok</v>
      </c>
      <c r="C7854" s="191" t="s">
        <v>377</v>
      </c>
      <c r="D7854" t="s">
        <v>10372</v>
      </c>
      <c r="E7854" t="s">
        <v>10407</v>
      </c>
      <c r="F7854" s="189"/>
      <c r="G7854" s="191" t="s">
        <v>400</v>
      </c>
      <c r="H7854" s="189" t="str">
        <f>IF(Proc[[#This Row],[type]]="LFF (MDG-F)",MID(Proc[[#This Row],[Obj]],13,10),"")</f>
        <v/>
      </c>
      <c r="I7854" s="191"/>
      <c r="J7854" s="189" t="b">
        <f>Proc[[#This Row],[Requested]]=Proc[[#This Row],[CurrentParent]]</f>
        <v>0</v>
      </c>
      <c r="K7854" s="189" t="str">
        <f>IF(Proc[[#This Row],[Author]]="Marcela Urrego",VLOOKUP(LEFT(Proc[[#This Row],[Requested]],1),Table3[#All],2,0),VLOOKUP(Proc[[#This Row],[Author]],Table4[],2,0))</f>
        <v>EL</v>
      </c>
      <c r="L7854" s="189" t="s">
        <v>9921</v>
      </c>
      <c r="M7854" s="178">
        <v>46077</v>
      </c>
      <c r="N7854" s="178"/>
      <c r="O7854" s="178"/>
      <c r="P7854" s="178" t="str">
        <f ca="1">IF(Proc[[#This Row],[DaysAgeing]]&gt;5,"yep","on track")</f>
        <v>yep</v>
      </c>
      <c r="Q7854" s="3">
        <f ca="1">IF(Proc[[#This Row],[DateClosed]]="",ABS(NETWORKDAYS(Proc[[#This Row],[DateOpened]],TODAY()))-1,ABS(NETWORKDAYS(Proc[[#This Row],[DateOpened]],Proc[[#This Row],[DateClosed]]))-1)</f>
        <v>7</v>
      </c>
      <c r="R7854" s="178" t="s">
        <v>5708</v>
      </c>
      <c r="S7854" s="189"/>
    </row>
    <row r="7855" spans="1:19" hidden="1">
      <c r="A7855" s="191" t="s">
        <v>10368</v>
      </c>
      <c r="B7855" s="189" t="str">
        <f>IFERROR(VLOOKUP(Proc[[#This Row],[App]],Table2[],3,0),"open")</f>
        <v>ok</v>
      </c>
      <c r="C7855" s="191" t="s">
        <v>377</v>
      </c>
      <c r="D7855" t="s">
        <v>10373</v>
      </c>
      <c r="E7855" t="s">
        <v>10408</v>
      </c>
      <c r="F7855" s="189"/>
      <c r="G7855" s="191" t="s">
        <v>400</v>
      </c>
      <c r="H7855" s="189" t="str">
        <f>IF(Proc[[#This Row],[type]]="LFF (MDG-F)",MID(Proc[[#This Row],[Obj]],13,10),"")</f>
        <v/>
      </c>
      <c r="I7855" s="191"/>
      <c r="J7855" s="189" t="b">
        <f>Proc[[#This Row],[Requested]]=Proc[[#This Row],[CurrentParent]]</f>
        <v>0</v>
      </c>
      <c r="K7855" s="189" t="str">
        <f>IF(Proc[[#This Row],[Author]]="Marcela Urrego",VLOOKUP(LEFT(Proc[[#This Row],[Requested]],1),Table3[#All],2,0),VLOOKUP(Proc[[#This Row],[Author]],Table4[],2,0))</f>
        <v>EL</v>
      </c>
      <c r="L7855" s="189" t="s">
        <v>9921</v>
      </c>
      <c r="M7855" s="178">
        <v>46077</v>
      </c>
      <c r="N7855" s="178"/>
      <c r="O7855" s="178"/>
      <c r="P7855" s="178" t="str">
        <f ca="1">IF(Proc[[#This Row],[DaysAgeing]]&gt;5,"yep","on track")</f>
        <v>yep</v>
      </c>
      <c r="Q7855" s="3">
        <f ca="1">IF(Proc[[#This Row],[DateClosed]]="",ABS(NETWORKDAYS(Proc[[#This Row],[DateOpened]],TODAY()))-1,ABS(NETWORKDAYS(Proc[[#This Row],[DateOpened]],Proc[[#This Row],[DateClosed]]))-1)</f>
        <v>7</v>
      </c>
      <c r="R7855" s="178" t="s">
        <v>5708</v>
      </c>
      <c r="S7855" s="189"/>
    </row>
    <row r="7856" spans="1:19" hidden="1">
      <c r="A7856" s="191" t="s">
        <v>10368</v>
      </c>
      <c r="B7856" s="189" t="str">
        <f>IFERROR(VLOOKUP(Proc[[#This Row],[App]],Table2[],3,0),"open")</f>
        <v>ok</v>
      </c>
      <c r="C7856" s="191" t="s">
        <v>377</v>
      </c>
      <c r="D7856" t="s">
        <v>10374</v>
      </c>
      <c r="E7856" t="s">
        <v>10409</v>
      </c>
      <c r="F7856" s="189"/>
      <c r="G7856" s="191" t="s">
        <v>400</v>
      </c>
      <c r="H7856" s="189" t="str">
        <f>IF(Proc[[#This Row],[type]]="LFF (MDG-F)",MID(Proc[[#This Row],[Obj]],13,10),"")</f>
        <v/>
      </c>
      <c r="I7856" s="191"/>
      <c r="J7856" s="189" t="b">
        <f>Proc[[#This Row],[Requested]]=Proc[[#This Row],[CurrentParent]]</f>
        <v>0</v>
      </c>
      <c r="K7856" s="189" t="str">
        <f>IF(Proc[[#This Row],[Author]]="Marcela Urrego",VLOOKUP(LEFT(Proc[[#This Row],[Requested]],1),Table3[#All],2,0),VLOOKUP(Proc[[#This Row],[Author]],Table4[],2,0))</f>
        <v>EL</v>
      </c>
      <c r="L7856" s="189" t="s">
        <v>9921</v>
      </c>
      <c r="M7856" s="178">
        <v>46077</v>
      </c>
      <c r="N7856" s="178"/>
      <c r="O7856" s="178"/>
      <c r="P7856" s="178" t="str">
        <f ca="1">IF(Proc[[#This Row],[DaysAgeing]]&gt;5,"yep","on track")</f>
        <v>yep</v>
      </c>
      <c r="Q7856" s="3">
        <f ca="1">IF(Proc[[#This Row],[DateClosed]]="",ABS(NETWORKDAYS(Proc[[#This Row],[DateOpened]],TODAY()))-1,ABS(NETWORKDAYS(Proc[[#This Row],[DateOpened]],Proc[[#This Row],[DateClosed]]))-1)</f>
        <v>7</v>
      </c>
      <c r="R7856" s="178" t="s">
        <v>5708</v>
      </c>
      <c r="S7856" s="189"/>
    </row>
    <row r="7857" spans="1:19" hidden="1">
      <c r="A7857" s="191" t="s">
        <v>10368</v>
      </c>
      <c r="B7857" s="189" t="str">
        <f>IFERROR(VLOOKUP(Proc[[#This Row],[App]],Table2[],3,0),"open")</f>
        <v>ok</v>
      </c>
      <c r="C7857" s="191" t="s">
        <v>369</v>
      </c>
      <c r="D7857" t="s">
        <v>10375</v>
      </c>
      <c r="E7857" t="s">
        <v>6199</v>
      </c>
      <c r="F7857" s="189" t="s">
        <v>6199</v>
      </c>
      <c r="G7857" s="191" t="s">
        <v>400</v>
      </c>
      <c r="H7857" s="189" t="str">
        <f>IF(Proc[[#This Row],[type]]="LFF (MDG-F)",MID(Proc[[#This Row],[Obj]],13,10),"")</f>
        <v/>
      </c>
      <c r="I7857" s="191"/>
      <c r="J7857" s="189" t="b">
        <f>Proc[[#This Row],[Requested]]=Proc[[#This Row],[CurrentParent]]</f>
        <v>1</v>
      </c>
      <c r="K7857" s="189" t="str">
        <f>IF(Proc[[#This Row],[Author]]="Marcela Urrego",VLOOKUP(LEFT(Proc[[#This Row],[Requested]],1),Table3[#All],2,0),VLOOKUP(Proc[[#This Row],[Author]],Table4[],2,0))</f>
        <v>EL</v>
      </c>
      <c r="L7857" s="189" t="s">
        <v>9921</v>
      </c>
      <c r="M7857" s="178">
        <v>46077</v>
      </c>
      <c r="N7857" s="178"/>
      <c r="O7857" s="178"/>
      <c r="P7857" s="178" t="str">
        <f ca="1">IF(Proc[[#This Row],[DaysAgeing]]&gt;5,"yep","on track")</f>
        <v>yep</v>
      </c>
      <c r="Q7857" s="3">
        <f ca="1">IF(Proc[[#This Row],[DateClosed]]="",ABS(NETWORKDAYS(Proc[[#This Row],[DateOpened]],TODAY()))-1,ABS(NETWORKDAYS(Proc[[#This Row],[DateOpened]],Proc[[#This Row],[DateClosed]]))-1)</f>
        <v>7</v>
      </c>
      <c r="R7857" s="178" t="s">
        <v>5708</v>
      </c>
      <c r="S7857" s="189"/>
    </row>
    <row r="7858" spans="1:19" hidden="1">
      <c r="A7858" s="191" t="s">
        <v>10368</v>
      </c>
      <c r="B7858" s="189" t="str">
        <f>IFERROR(VLOOKUP(Proc[[#This Row],[App]],Table2[],3,0),"open")</f>
        <v>ok</v>
      </c>
      <c r="C7858" s="191" t="s">
        <v>369</v>
      </c>
      <c r="D7858" t="s">
        <v>10376</v>
      </c>
      <c r="E7858" t="s">
        <v>8469</v>
      </c>
      <c r="F7858" s="189" t="s">
        <v>8469</v>
      </c>
      <c r="G7858" s="191" t="s">
        <v>400</v>
      </c>
      <c r="H7858" s="189" t="str">
        <f>IF(Proc[[#This Row],[type]]="LFF (MDG-F)",MID(Proc[[#This Row],[Obj]],13,10),"")</f>
        <v/>
      </c>
      <c r="I7858" s="191"/>
      <c r="J7858" s="189" t="b">
        <f>Proc[[#This Row],[Requested]]=Proc[[#This Row],[CurrentParent]]</f>
        <v>1</v>
      </c>
      <c r="K7858" s="189" t="str">
        <f>IF(Proc[[#This Row],[Author]]="Marcela Urrego",VLOOKUP(LEFT(Proc[[#This Row],[Requested]],1),Table3[#All],2,0),VLOOKUP(Proc[[#This Row],[Author]],Table4[],2,0))</f>
        <v>EL</v>
      </c>
      <c r="L7858" s="189" t="s">
        <v>9921</v>
      </c>
      <c r="M7858" s="178">
        <v>46077</v>
      </c>
      <c r="N7858" s="178"/>
      <c r="O7858" s="178"/>
      <c r="P7858" s="178" t="str">
        <f ca="1">IF(Proc[[#This Row],[DaysAgeing]]&gt;5,"yep","on track")</f>
        <v>yep</v>
      </c>
      <c r="Q7858" s="3">
        <f ca="1">IF(Proc[[#This Row],[DateClosed]]="",ABS(NETWORKDAYS(Proc[[#This Row],[DateOpened]],TODAY()))-1,ABS(NETWORKDAYS(Proc[[#This Row],[DateOpened]],Proc[[#This Row],[DateClosed]]))-1)</f>
        <v>7</v>
      </c>
      <c r="R7858" s="178" t="s">
        <v>5708</v>
      </c>
      <c r="S7858" s="189"/>
    </row>
    <row r="7859" spans="1:19" hidden="1">
      <c r="A7859" s="191" t="s">
        <v>10368</v>
      </c>
      <c r="B7859" s="189" t="str">
        <f>IFERROR(VLOOKUP(Proc[[#This Row],[App]],Table2[],3,0),"open")</f>
        <v>ok</v>
      </c>
      <c r="C7859" s="191" t="s">
        <v>369</v>
      </c>
      <c r="D7859" t="s">
        <v>10377</v>
      </c>
      <c r="E7859" t="s">
        <v>8469</v>
      </c>
      <c r="F7859" s="189" t="s">
        <v>8469</v>
      </c>
      <c r="G7859" s="191" t="s">
        <v>400</v>
      </c>
      <c r="H7859" s="189" t="str">
        <f>IF(Proc[[#This Row],[type]]="LFF (MDG-F)",MID(Proc[[#This Row],[Obj]],13,10),"")</f>
        <v/>
      </c>
      <c r="I7859" s="191"/>
      <c r="J7859" s="189" t="b">
        <f>Proc[[#This Row],[Requested]]=Proc[[#This Row],[CurrentParent]]</f>
        <v>1</v>
      </c>
      <c r="K7859" s="189" t="str">
        <f>IF(Proc[[#This Row],[Author]]="Marcela Urrego",VLOOKUP(LEFT(Proc[[#This Row],[Requested]],1),Table3[#All],2,0),VLOOKUP(Proc[[#This Row],[Author]],Table4[],2,0))</f>
        <v>EL</v>
      </c>
      <c r="L7859" s="189" t="s">
        <v>9921</v>
      </c>
      <c r="M7859" s="178">
        <v>46077</v>
      </c>
      <c r="N7859" s="178"/>
      <c r="O7859" s="178"/>
      <c r="P7859" s="178" t="str">
        <f ca="1">IF(Proc[[#This Row],[DaysAgeing]]&gt;5,"yep","on track")</f>
        <v>yep</v>
      </c>
      <c r="Q7859" s="3">
        <f ca="1">IF(Proc[[#This Row],[DateClosed]]="",ABS(NETWORKDAYS(Proc[[#This Row],[DateOpened]],TODAY()))-1,ABS(NETWORKDAYS(Proc[[#This Row],[DateOpened]],Proc[[#This Row],[DateClosed]]))-1)</f>
        <v>7</v>
      </c>
      <c r="R7859" s="178" t="s">
        <v>5708</v>
      </c>
      <c r="S7859" s="189"/>
    </row>
    <row r="7860" spans="1:19" hidden="1">
      <c r="A7860" s="191" t="s">
        <v>10368</v>
      </c>
      <c r="B7860" s="189" t="str">
        <f>IFERROR(VLOOKUP(Proc[[#This Row],[App]],Table2[],3,0),"open")</f>
        <v>ok</v>
      </c>
      <c r="C7860" s="191" t="s">
        <v>369</v>
      </c>
      <c r="D7860" t="s">
        <v>10378</v>
      </c>
      <c r="E7860" t="s">
        <v>8469</v>
      </c>
      <c r="F7860" s="189" t="s">
        <v>8469</v>
      </c>
      <c r="G7860" s="191" t="s">
        <v>400</v>
      </c>
      <c r="H7860" s="189" t="str">
        <f>IF(Proc[[#This Row],[type]]="LFF (MDG-F)",MID(Proc[[#This Row],[Obj]],13,10),"")</f>
        <v/>
      </c>
      <c r="I7860" s="191"/>
      <c r="J7860" s="189" t="b">
        <f>Proc[[#This Row],[Requested]]=Proc[[#This Row],[CurrentParent]]</f>
        <v>1</v>
      </c>
      <c r="K7860" s="189" t="str">
        <f>IF(Proc[[#This Row],[Author]]="Marcela Urrego",VLOOKUP(LEFT(Proc[[#This Row],[Requested]],1),Table3[#All],2,0),VLOOKUP(Proc[[#This Row],[Author]],Table4[],2,0))</f>
        <v>EL</v>
      </c>
      <c r="L7860" s="189" t="s">
        <v>9921</v>
      </c>
      <c r="M7860" s="178">
        <v>46077</v>
      </c>
      <c r="N7860" s="178"/>
      <c r="O7860" s="178"/>
      <c r="P7860" s="178" t="str">
        <f ca="1">IF(Proc[[#This Row],[DaysAgeing]]&gt;5,"yep","on track")</f>
        <v>yep</v>
      </c>
      <c r="Q7860" s="3">
        <f ca="1">IF(Proc[[#This Row],[DateClosed]]="",ABS(NETWORKDAYS(Proc[[#This Row],[DateOpened]],TODAY()))-1,ABS(NETWORKDAYS(Proc[[#This Row],[DateOpened]],Proc[[#This Row],[DateClosed]]))-1)</f>
        <v>7</v>
      </c>
      <c r="R7860" s="178" t="s">
        <v>5708</v>
      </c>
      <c r="S7860" s="189"/>
    </row>
    <row r="7861" spans="1:19" hidden="1">
      <c r="A7861" s="191" t="s">
        <v>10368</v>
      </c>
      <c r="B7861" s="189" t="str">
        <f>IFERROR(VLOOKUP(Proc[[#This Row],[App]],Table2[],3,0),"open")</f>
        <v>ok</v>
      </c>
      <c r="C7861" s="191" t="s">
        <v>377</v>
      </c>
      <c r="D7861" t="s">
        <v>10379</v>
      </c>
      <c r="E7861" t="s">
        <v>10410</v>
      </c>
      <c r="F7861" s="189"/>
      <c r="G7861" s="191" t="s">
        <v>400</v>
      </c>
      <c r="H7861" s="189" t="str">
        <f>IF(Proc[[#This Row],[type]]="LFF (MDG-F)",MID(Proc[[#This Row],[Obj]],13,10),"")</f>
        <v/>
      </c>
      <c r="I7861" s="191"/>
      <c r="J7861" s="189" t="b">
        <f>Proc[[#This Row],[Requested]]=Proc[[#This Row],[CurrentParent]]</f>
        <v>0</v>
      </c>
      <c r="K7861" s="189" t="str">
        <f>IF(Proc[[#This Row],[Author]]="Marcela Urrego",VLOOKUP(LEFT(Proc[[#This Row],[Requested]],1),Table3[#All],2,0),VLOOKUP(Proc[[#This Row],[Author]],Table4[],2,0))</f>
        <v>EL</v>
      </c>
      <c r="L7861" s="189" t="s">
        <v>9921</v>
      </c>
      <c r="M7861" s="178">
        <v>46077</v>
      </c>
      <c r="N7861" s="178"/>
      <c r="O7861" s="178"/>
      <c r="P7861" s="178" t="str">
        <f ca="1">IF(Proc[[#This Row],[DaysAgeing]]&gt;5,"yep","on track")</f>
        <v>yep</v>
      </c>
      <c r="Q7861" s="3">
        <f ca="1">IF(Proc[[#This Row],[DateClosed]]="",ABS(NETWORKDAYS(Proc[[#This Row],[DateOpened]],TODAY()))-1,ABS(NETWORKDAYS(Proc[[#This Row],[DateOpened]],Proc[[#This Row],[DateClosed]]))-1)</f>
        <v>7</v>
      </c>
      <c r="R7861" s="178" t="s">
        <v>5708</v>
      </c>
      <c r="S7861" s="189"/>
    </row>
    <row r="7862" spans="1:19" hidden="1">
      <c r="A7862" s="191" t="s">
        <v>10368</v>
      </c>
      <c r="B7862" s="189" t="str">
        <f>IFERROR(VLOOKUP(Proc[[#This Row],[App]],Table2[],3,0),"open")</f>
        <v>ok</v>
      </c>
      <c r="C7862" s="191" t="s">
        <v>369</v>
      </c>
      <c r="D7862" t="s">
        <v>10380</v>
      </c>
      <c r="E7862" t="s">
        <v>10403</v>
      </c>
      <c r="F7862" s="189" t="s">
        <v>10403</v>
      </c>
      <c r="G7862" s="191" t="s">
        <v>400</v>
      </c>
      <c r="H7862" s="189" t="str">
        <f>IF(Proc[[#This Row],[type]]="LFF (MDG-F)",MID(Proc[[#This Row],[Obj]],13,10),"")</f>
        <v/>
      </c>
      <c r="I7862" s="191"/>
      <c r="J7862" s="189" t="b">
        <f>Proc[[#This Row],[Requested]]=Proc[[#This Row],[CurrentParent]]</f>
        <v>1</v>
      </c>
      <c r="K7862" s="189" t="str">
        <f>IF(Proc[[#This Row],[Author]]="Marcela Urrego",VLOOKUP(LEFT(Proc[[#This Row],[Requested]],1),Table3[#All],2,0),VLOOKUP(Proc[[#This Row],[Author]],Table4[],2,0))</f>
        <v>EL</v>
      </c>
      <c r="L7862" s="189" t="s">
        <v>9921</v>
      </c>
      <c r="M7862" s="178">
        <v>46077</v>
      </c>
      <c r="N7862" s="178"/>
      <c r="O7862" s="178"/>
      <c r="P7862" s="178" t="str">
        <f ca="1">IF(Proc[[#This Row],[DaysAgeing]]&gt;5,"yep","on track")</f>
        <v>yep</v>
      </c>
      <c r="Q7862" s="3">
        <f ca="1">IF(Proc[[#This Row],[DateClosed]]="",ABS(NETWORKDAYS(Proc[[#This Row],[DateOpened]],TODAY()))-1,ABS(NETWORKDAYS(Proc[[#This Row],[DateOpened]],Proc[[#This Row],[DateClosed]]))-1)</f>
        <v>7</v>
      </c>
      <c r="R7862" s="178" t="s">
        <v>5708</v>
      </c>
      <c r="S7862" s="189"/>
    </row>
    <row r="7863" spans="1:19" hidden="1">
      <c r="A7863" s="191" t="s">
        <v>10368</v>
      </c>
      <c r="B7863" s="189" t="str">
        <f>IFERROR(VLOOKUP(Proc[[#This Row],[App]],Table2[],3,0),"open")</f>
        <v>ok</v>
      </c>
      <c r="C7863" s="191" t="s">
        <v>369</v>
      </c>
      <c r="D7863" t="s">
        <v>10381</v>
      </c>
      <c r="E7863" t="s">
        <v>10403</v>
      </c>
      <c r="F7863" s="189" t="e">
        <v>#REF!</v>
      </c>
      <c r="G7863" s="191" t="s">
        <v>406</v>
      </c>
      <c r="H7863" s="189" t="str">
        <f>IF(Proc[[#This Row],[type]]="LFF (MDG-F)",MID(Proc[[#This Row],[Obj]],13,10),"")</f>
        <v>CN09TN0100</v>
      </c>
      <c r="I7863" s="191"/>
      <c r="J7863" s="189" t="e">
        <f>Proc[[#This Row],[Requested]]=Proc[[#This Row],[CurrentParent]]</f>
        <v>#REF!</v>
      </c>
      <c r="K7863" s="189" t="str">
        <f>IF(Proc[[#This Row],[Author]]="Marcela Urrego",VLOOKUP(LEFT(Proc[[#This Row],[Requested]],1),Table3[#All],2,0),VLOOKUP(Proc[[#This Row],[Author]],Table4[],2,0))</f>
        <v>EL</v>
      </c>
      <c r="L7863" s="189" t="s">
        <v>9921</v>
      </c>
      <c r="M7863" s="178">
        <v>46077</v>
      </c>
      <c r="N7863" s="178"/>
      <c r="O7863" s="178"/>
      <c r="P7863" s="178" t="str">
        <f ca="1">IF(Proc[[#This Row],[DaysAgeing]]&gt;5,"yep","on track")</f>
        <v>yep</v>
      </c>
      <c r="Q7863" s="3">
        <f ca="1">IF(Proc[[#This Row],[DateClosed]]="",ABS(NETWORKDAYS(Proc[[#This Row],[DateOpened]],TODAY()))-1,ABS(NETWORKDAYS(Proc[[#This Row],[DateOpened]],Proc[[#This Row],[DateClosed]]))-1)</f>
        <v>7</v>
      </c>
      <c r="R7863" s="178" t="s">
        <v>5708</v>
      </c>
      <c r="S7863" s="189"/>
    </row>
    <row r="7864" spans="1:19" hidden="1">
      <c r="A7864" s="191" t="s">
        <v>10368</v>
      </c>
      <c r="B7864" s="189" t="str">
        <f>IFERROR(VLOOKUP(Proc[[#This Row],[App]],Table2[],3,0),"open")</f>
        <v>ok</v>
      </c>
      <c r="C7864" s="191" t="s">
        <v>369</v>
      </c>
      <c r="D7864" t="s">
        <v>10382</v>
      </c>
      <c r="E7864" t="s">
        <v>10404</v>
      </c>
      <c r="F7864" s="189" t="e">
        <v>#REF!</v>
      </c>
      <c r="G7864" s="191" t="s">
        <v>406</v>
      </c>
      <c r="H7864" s="189" t="str">
        <f>IF(Proc[[#This Row],[type]]="LFF (MDG-F)",MID(Proc[[#This Row],[Obj]],13,10),"")</f>
        <v>JP02TNMZ03</v>
      </c>
      <c r="I7864" s="191"/>
      <c r="J7864" s="189" t="e">
        <f>Proc[[#This Row],[Requested]]=Proc[[#This Row],[CurrentParent]]</f>
        <v>#REF!</v>
      </c>
      <c r="K7864" s="189" t="str">
        <f>IF(Proc[[#This Row],[Author]]="Marcela Urrego",VLOOKUP(LEFT(Proc[[#This Row],[Requested]],1),Table3[#All],2,0),VLOOKUP(Proc[[#This Row],[Author]],Table4[],2,0))</f>
        <v>EL</v>
      </c>
      <c r="L7864" s="189" t="s">
        <v>9921</v>
      </c>
      <c r="M7864" s="178">
        <v>46077</v>
      </c>
      <c r="N7864" s="178"/>
      <c r="O7864" s="178"/>
      <c r="P7864" s="178" t="str">
        <f ca="1">IF(Proc[[#This Row],[DaysAgeing]]&gt;5,"yep","on track")</f>
        <v>yep</v>
      </c>
      <c r="Q7864" s="3">
        <f ca="1">IF(Proc[[#This Row],[DateClosed]]="",ABS(NETWORKDAYS(Proc[[#This Row],[DateOpened]],TODAY()))-1,ABS(NETWORKDAYS(Proc[[#This Row],[DateOpened]],Proc[[#This Row],[DateClosed]]))-1)</f>
        <v>7</v>
      </c>
      <c r="R7864" s="178" t="s">
        <v>5708</v>
      </c>
      <c r="S7864" s="189"/>
    </row>
    <row r="7865" spans="1:19" hidden="1">
      <c r="A7865" s="191" t="s">
        <v>10368</v>
      </c>
      <c r="B7865" s="189" t="str">
        <f>IFERROR(VLOOKUP(Proc[[#This Row],[App]],Table2[],3,0),"open")</f>
        <v>ok</v>
      </c>
      <c r="C7865" s="191" t="s">
        <v>369</v>
      </c>
      <c r="D7865" t="s">
        <v>10383</v>
      </c>
      <c r="E7865" t="s">
        <v>10404</v>
      </c>
      <c r="F7865" s="189" t="e">
        <v>#REF!</v>
      </c>
      <c r="G7865" s="191" t="s">
        <v>406</v>
      </c>
      <c r="H7865" s="189" t="str">
        <f>IF(Proc[[#This Row],[type]]="LFF (MDG-F)",MID(Proc[[#This Row],[Obj]],13,10),"")</f>
        <v>KR07R04030</v>
      </c>
      <c r="I7865" s="191"/>
      <c r="J7865" s="189" t="e">
        <f>Proc[[#This Row],[Requested]]=Proc[[#This Row],[CurrentParent]]</f>
        <v>#REF!</v>
      </c>
      <c r="K7865" s="189" t="str">
        <f>IF(Proc[[#This Row],[Author]]="Marcela Urrego",VLOOKUP(LEFT(Proc[[#This Row],[Requested]],1),Table3[#All],2,0),VLOOKUP(Proc[[#This Row],[Author]],Table4[],2,0))</f>
        <v>EL</v>
      </c>
      <c r="L7865" s="189" t="s">
        <v>9921</v>
      </c>
      <c r="M7865" s="178">
        <v>46077</v>
      </c>
      <c r="N7865" s="178"/>
      <c r="O7865" s="178"/>
      <c r="P7865" s="178" t="str">
        <f ca="1">IF(Proc[[#This Row],[DaysAgeing]]&gt;5,"yep","on track")</f>
        <v>yep</v>
      </c>
      <c r="Q7865" s="3">
        <f ca="1">IF(Proc[[#This Row],[DateClosed]]="",ABS(NETWORKDAYS(Proc[[#This Row],[DateOpened]],TODAY()))-1,ABS(NETWORKDAYS(Proc[[#This Row],[DateOpened]],Proc[[#This Row],[DateClosed]]))-1)</f>
        <v>7</v>
      </c>
      <c r="R7865" s="178" t="s">
        <v>5708</v>
      </c>
      <c r="S7865" s="189"/>
    </row>
    <row r="7866" spans="1:19" hidden="1">
      <c r="A7866" s="191" t="s">
        <v>10368</v>
      </c>
      <c r="B7866" s="189" t="str">
        <f>IFERROR(VLOOKUP(Proc[[#This Row],[App]],Table2[],3,0),"open")</f>
        <v>ok</v>
      </c>
      <c r="C7866" s="191" t="s">
        <v>369</v>
      </c>
      <c r="D7866" t="s">
        <v>10384</v>
      </c>
      <c r="E7866" t="s">
        <v>10403</v>
      </c>
      <c r="F7866" s="189" t="e">
        <v>#REF!</v>
      </c>
      <c r="G7866" s="191" t="s">
        <v>406</v>
      </c>
      <c r="H7866" s="189" t="str">
        <f>IF(Proc[[#This Row],[type]]="LFF (MDG-F)",MID(Proc[[#This Row],[Obj]],13,10),"")</f>
        <v>TW91PD0800</v>
      </c>
      <c r="I7866" s="191"/>
      <c r="J7866" s="189" t="e">
        <f>Proc[[#This Row],[Requested]]=Proc[[#This Row],[CurrentParent]]</f>
        <v>#REF!</v>
      </c>
      <c r="K7866" s="189" t="str">
        <f>IF(Proc[[#This Row],[Author]]="Marcela Urrego",VLOOKUP(LEFT(Proc[[#This Row],[Requested]],1),Table3[#All],2,0),VLOOKUP(Proc[[#This Row],[Author]],Table4[],2,0))</f>
        <v>EL</v>
      </c>
      <c r="L7866" s="189" t="s">
        <v>9921</v>
      </c>
      <c r="M7866" s="178">
        <v>46077</v>
      </c>
      <c r="N7866" s="178"/>
      <c r="O7866" s="178"/>
      <c r="P7866" s="178" t="str">
        <f ca="1">IF(Proc[[#This Row],[DaysAgeing]]&gt;5,"yep","on track")</f>
        <v>yep</v>
      </c>
      <c r="Q7866" s="3">
        <f ca="1">IF(Proc[[#This Row],[DateClosed]]="",ABS(NETWORKDAYS(Proc[[#This Row],[DateOpened]],TODAY()))-1,ABS(NETWORKDAYS(Proc[[#This Row],[DateOpened]],Proc[[#This Row],[DateClosed]]))-1)</f>
        <v>7</v>
      </c>
      <c r="R7866" s="178" t="s">
        <v>5708</v>
      </c>
      <c r="S7866" s="189"/>
    </row>
    <row r="7867" spans="1:19" hidden="1">
      <c r="A7867" s="191" t="s">
        <v>10368</v>
      </c>
      <c r="B7867" s="189" t="str">
        <f>IFERROR(VLOOKUP(Proc[[#This Row],[App]],Table2[],3,0),"open")</f>
        <v>ok</v>
      </c>
      <c r="C7867" s="191" t="s">
        <v>369</v>
      </c>
      <c r="D7867" t="s">
        <v>10385</v>
      </c>
      <c r="E7867" t="s">
        <v>10404</v>
      </c>
      <c r="F7867" s="189" t="e">
        <v>#REF!</v>
      </c>
      <c r="G7867" s="191" t="s">
        <v>406</v>
      </c>
      <c r="H7867" s="189" t="str">
        <f>IF(Proc[[#This Row],[type]]="LFF (MDG-F)",MID(Proc[[#This Row],[Obj]],13,10),"")</f>
        <v>TW91R04004</v>
      </c>
      <c r="I7867" s="191"/>
      <c r="J7867" s="189" t="e">
        <f>Proc[[#This Row],[Requested]]=Proc[[#This Row],[CurrentParent]]</f>
        <v>#REF!</v>
      </c>
      <c r="K7867" s="189" t="str">
        <f>IF(Proc[[#This Row],[Author]]="Marcela Urrego",VLOOKUP(LEFT(Proc[[#This Row],[Requested]],1),Table3[#All],2,0),VLOOKUP(Proc[[#This Row],[Author]],Table4[],2,0))</f>
        <v>EL</v>
      </c>
      <c r="L7867" s="189" t="s">
        <v>9921</v>
      </c>
      <c r="M7867" s="178">
        <v>46077</v>
      </c>
      <c r="N7867" s="178"/>
      <c r="O7867" s="178"/>
      <c r="P7867" s="178" t="str">
        <f ca="1">IF(Proc[[#This Row],[DaysAgeing]]&gt;5,"yep","on track")</f>
        <v>yep</v>
      </c>
      <c r="Q7867" s="3">
        <f ca="1">IF(Proc[[#This Row],[DateClosed]]="",ABS(NETWORKDAYS(Proc[[#This Row],[DateOpened]],TODAY()))-1,ABS(NETWORKDAYS(Proc[[#This Row],[DateOpened]],Proc[[#This Row],[DateClosed]]))-1)</f>
        <v>7</v>
      </c>
      <c r="R7867" s="178" t="s">
        <v>5708</v>
      </c>
      <c r="S7867" s="189"/>
    </row>
    <row r="7868" spans="1:19" hidden="1">
      <c r="A7868" s="191" t="s">
        <v>10368</v>
      </c>
      <c r="B7868" s="189" t="str">
        <f>IFERROR(VLOOKUP(Proc[[#This Row],[App]],Table2[],3,0),"open")</f>
        <v>ok</v>
      </c>
      <c r="C7868" s="191" t="s">
        <v>369</v>
      </c>
      <c r="D7868" t="s">
        <v>10386</v>
      </c>
      <c r="E7868" t="s">
        <v>10404</v>
      </c>
      <c r="F7868" s="189" t="e">
        <v>#REF!</v>
      </c>
      <c r="G7868" s="191" t="s">
        <v>406</v>
      </c>
      <c r="H7868" s="189" t="str">
        <f>IF(Proc[[#This Row],[type]]="LFF (MDG-F)",MID(Proc[[#This Row],[Obj]],13,10),"")</f>
        <v>US01R00099</v>
      </c>
      <c r="I7868" s="191"/>
      <c r="J7868" s="189" t="e">
        <f>Proc[[#This Row],[Requested]]=Proc[[#This Row],[CurrentParent]]</f>
        <v>#REF!</v>
      </c>
      <c r="K7868" s="189" t="str">
        <f>IF(Proc[[#This Row],[Author]]="Marcela Urrego",VLOOKUP(LEFT(Proc[[#This Row],[Requested]],1),Table3[#All],2,0),VLOOKUP(Proc[[#This Row],[Author]],Table4[],2,0))</f>
        <v>EL</v>
      </c>
      <c r="L7868" s="189" t="s">
        <v>9921</v>
      </c>
      <c r="M7868" s="178">
        <v>46077</v>
      </c>
      <c r="N7868" s="178"/>
      <c r="O7868" s="178"/>
      <c r="P7868" s="178" t="str">
        <f ca="1">IF(Proc[[#This Row],[DaysAgeing]]&gt;5,"yep","on track")</f>
        <v>yep</v>
      </c>
      <c r="Q7868" s="3">
        <f ca="1">IF(Proc[[#This Row],[DateClosed]]="",ABS(NETWORKDAYS(Proc[[#This Row],[DateOpened]],TODAY()))-1,ABS(NETWORKDAYS(Proc[[#This Row],[DateOpened]],Proc[[#This Row],[DateClosed]]))-1)</f>
        <v>7</v>
      </c>
      <c r="R7868" s="178" t="s">
        <v>5708</v>
      </c>
      <c r="S7868" s="189"/>
    </row>
    <row r="7869" spans="1:19" hidden="1">
      <c r="A7869" s="191" t="s">
        <v>10368</v>
      </c>
      <c r="B7869" s="189" t="str">
        <f>IFERROR(VLOOKUP(Proc[[#This Row],[App]],Table2[],3,0),"open")</f>
        <v>ok</v>
      </c>
      <c r="C7869" s="191" t="s">
        <v>369</v>
      </c>
      <c r="D7869" t="s">
        <v>10387</v>
      </c>
      <c r="E7869" t="s">
        <v>10404</v>
      </c>
      <c r="F7869" s="189" t="e">
        <v>#REF!</v>
      </c>
      <c r="G7869" s="191" t="s">
        <v>406</v>
      </c>
      <c r="H7869" s="189" t="str">
        <f>IF(Proc[[#This Row],[type]]="LFF (MDG-F)",MID(Proc[[#This Row],[Obj]],13,10),"")</f>
        <v>US01TOBZ01</v>
      </c>
      <c r="I7869" s="191"/>
      <c r="J7869" s="189" t="e">
        <f>Proc[[#This Row],[Requested]]=Proc[[#This Row],[CurrentParent]]</f>
        <v>#REF!</v>
      </c>
      <c r="K7869" s="189" t="str">
        <f>IF(Proc[[#This Row],[Author]]="Marcela Urrego",VLOOKUP(LEFT(Proc[[#This Row],[Requested]],1),Table3[#All],2,0),VLOOKUP(Proc[[#This Row],[Author]],Table4[],2,0))</f>
        <v>EL</v>
      </c>
      <c r="L7869" s="189" t="s">
        <v>9921</v>
      </c>
      <c r="M7869" s="178">
        <v>46077</v>
      </c>
      <c r="N7869" s="178"/>
      <c r="O7869" s="178"/>
      <c r="P7869" s="178" t="str">
        <f ca="1">IF(Proc[[#This Row],[DaysAgeing]]&gt;5,"yep","on track")</f>
        <v>yep</v>
      </c>
      <c r="Q7869" s="3">
        <f ca="1">IF(Proc[[#This Row],[DateClosed]]="",ABS(NETWORKDAYS(Proc[[#This Row],[DateOpened]],TODAY()))-1,ABS(NETWORKDAYS(Proc[[#This Row],[DateOpened]],Proc[[#This Row],[DateClosed]]))-1)</f>
        <v>7</v>
      </c>
      <c r="R7869" s="178" t="s">
        <v>5708</v>
      </c>
      <c r="S7869" s="189"/>
    </row>
    <row r="7870" spans="1:19" hidden="1">
      <c r="A7870" s="191" t="s">
        <v>10368</v>
      </c>
      <c r="B7870" s="189" t="str">
        <f>IFERROR(VLOOKUP(Proc[[#This Row],[App]],Table2[],3,0),"open")</f>
        <v>ok</v>
      </c>
      <c r="C7870" s="191" t="s">
        <v>369</v>
      </c>
      <c r="D7870" t="s">
        <v>10388</v>
      </c>
      <c r="E7870" t="s">
        <v>10404</v>
      </c>
      <c r="F7870" s="189" t="e">
        <v>#REF!</v>
      </c>
      <c r="G7870" s="191" t="s">
        <v>406</v>
      </c>
      <c r="H7870" s="189" t="str">
        <f>IF(Proc[[#This Row],[type]]="LFF (MDG-F)",MID(Proc[[#This Row],[Obj]],13,10),"")</f>
        <v>US10R04020</v>
      </c>
      <c r="I7870" s="191"/>
      <c r="J7870" s="189" t="e">
        <f>Proc[[#This Row],[Requested]]=Proc[[#This Row],[CurrentParent]]</f>
        <v>#REF!</v>
      </c>
      <c r="K7870" s="189" t="str">
        <f>IF(Proc[[#This Row],[Author]]="Marcela Urrego",VLOOKUP(LEFT(Proc[[#This Row],[Requested]],1),Table3[#All],2,0),VLOOKUP(Proc[[#This Row],[Author]],Table4[],2,0))</f>
        <v>EL</v>
      </c>
      <c r="L7870" s="189" t="s">
        <v>9921</v>
      </c>
      <c r="M7870" s="178">
        <v>46077</v>
      </c>
      <c r="N7870" s="178"/>
      <c r="O7870" s="178"/>
      <c r="P7870" s="178" t="str">
        <f ca="1">IF(Proc[[#This Row],[DaysAgeing]]&gt;5,"yep","on track")</f>
        <v>yep</v>
      </c>
      <c r="Q7870" s="3">
        <f ca="1">IF(Proc[[#This Row],[DateClosed]]="",ABS(NETWORKDAYS(Proc[[#This Row],[DateOpened]],TODAY()))-1,ABS(NETWORKDAYS(Proc[[#This Row],[DateOpened]],Proc[[#This Row],[DateClosed]]))-1)</f>
        <v>7</v>
      </c>
      <c r="R7870" s="178" t="s">
        <v>5708</v>
      </c>
      <c r="S7870" s="189"/>
    </row>
    <row r="7871" spans="1:19" hidden="1">
      <c r="A7871" s="191" t="s">
        <v>10368</v>
      </c>
      <c r="B7871" s="189" t="str">
        <f>IFERROR(VLOOKUP(Proc[[#This Row],[App]],Table2[],3,0),"open")</f>
        <v>ok</v>
      </c>
      <c r="C7871" s="191" t="s">
        <v>369</v>
      </c>
      <c r="D7871" t="s">
        <v>10389</v>
      </c>
      <c r="E7871" t="s">
        <v>10404</v>
      </c>
      <c r="F7871" s="189" t="e">
        <v>#REF!</v>
      </c>
      <c r="G7871" s="191" t="s">
        <v>406</v>
      </c>
      <c r="H7871" s="189" t="str">
        <f>IF(Proc[[#This Row],[type]]="LFF (MDG-F)",MID(Proc[[#This Row],[Obj]],13,10),"")</f>
        <v>US10R04030</v>
      </c>
      <c r="I7871" s="191"/>
      <c r="J7871" s="189" t="e">
        <f>Proc[[#This Row],[Requested]]=Proc[[#This Row],[CurrentParent]]</f>
        <v>#REF!</v>
      </c>
      <c r="K7871" s="189" t="str">
        <f>IF(Proc[[#This Row],[Author]]="Marcela Urrego",VLOOKUP(LEFT(Proc[[#This Row],[Requested]],1),Table3[#All],2,0),VLOOKUP(Proc[[#This Row],[Author]],Table4[],2,0))</f>
        <v>EL</v>
      </c>
      <c r="L7871" s="189" t="s">
        <v>9921</v>
      </c>
      <c r="M7871" s="178">
        <v>46077</v>
      </c>
      <c r="N7871" s="178"/>
      <c r="O7871" s="178"/>
      <c r="P7871" s="178" t="str">
        <f ca="1">IF(Proc[[#This Row],[DaysAgeing]]&gt;5,"yep","on track")</f>
        <v>yep</v>
      </c>
      <c r="Q7871" s="3">
        <f ca="1">IF(Proc[[#This Row],[DateClosed]]="",ABS(NETWORKDAYS(Proc[[#This Row],[DateOpened]],TODAY()))-1,ABS(NETWORKDAYS(Proc[[#This Row],[DateOpened]],Proc[[#This Row],[DateClosed]]))-1)</f>
        <v>7</v>
      </c>
      <c r="R7871" s="178" t="s">
        <v>5708</v>
      </c>
      <c r="S7871" s="189"/>
    </row>
    <row r="7872" spans="1:19" hidden="1">
      <c r="A7872" s="191" t="s">
        <v>10368</v>
      </c>
      <c r="B7872" s="189" t="str">
        <f>IFERROR(VLOOKUP(Proc[[#This Row],[App]],Table2[],3,0),"open")</f>
        <v>ok</v>
      </c>
      <c r="C7872" s="191" t="s">
        <v>369</v>
      </c>
      <c r="D7872" t="s">
        <v>10390</v>
      </c>
      <c r="E7872" t="s">
        <v>10404</v>
      </c>
      <c r="F7872" s="189" t="e">
        <v>#REF!</v>
      </c>
      <c r="G7872" s="191" t="s">
        <v>406</v>
      </c>
      <c r="H7872" s="189" t="str">
        <f>IF(Proc[[#This Row],[type]]="LFF (MDG-F)",MID(Proc[[#This Row],[Obj]],13,10),"")</f>
        <v>US10C01020</v>
      </c>
      <c r="I7872" s="191"/>
      <c r="J7872" s="189" t="e">
        <f>Proc[[#This Row],[Requested]]=Proc[[#This Row],[CurrentParent]]</f>
        <v>#REF!</v>
      </c>
      <c r="K7872" s="189" t="str">
        <f>IF(Proc[[#This Row],[Author]]="Marcela Urrego",VLOOKUP(LEFT(Proc[[#This Row],[Requested]],1),Table3[#All],2,0),VLOOKUP(Proc[[#This Row],[Author]],Table4[],2,0))</f>
        <v>EL</v>
      </c>
      <c r="L7872" s="189" t="s">
        <v>9921</v>
      </c>
      <c r="M7872" s="178">
        <v>46077</v>
      </c>
      <c r="N7872" s="178"/>
      <c r="O7872" s="178"/>
      <c r="P7872" s="178" t="str">
        <f ca="1">IF(Proc[[#This Row],[DaysAgeing]]&gt;5,"yep","on track")</f>
        <v>yep</v>
      </c>
      <c r="Q7872" s="3">
        <f ca="1">IF(Proc[[#This Row],[DateClosed]]="",ABS(NETWORKDAYS(Proc[[#This Row],[DateOpened]],TODAY()))-1,ABS(NETWORKDAYS(Proc[[#This Row],[DateOpened]],Proc[[#This Row],[DateClosed]]))-1)</f>
        <v>7</v>
      </c>
      <c r="R7872" s="178" t="s">
        <v>5708</v>
      </c>
      <c r="S7872" s="189"/>
    </row>
    <row r="7873" spans="1:19" hidden="1">
      <c r="A7873" s="191" t="s">
        <v>10368</v>
      </c>
      <c r="B7873" s="189" t="str">
        <f>IFERROR(VLOOKUP(Proc[[#This Row],[App]],Table2[],3,0),"open")</f>
        <v>ok</v>
      </c>
      <c r="C7873" s="191" t="s">
        <v>369</v>
      </c>
      <c r="D7873" t="s">
        <v>10391</v>
      </c>
      <c r="E7873" t="s">
        <v>418</v>
      </c>
      <c r="F7873" s="189" t="s">
        <v>418</v>
      </c>
      <c r="G7873" s="191" t="s">
        <v>400</v>
      </c>
      <c r="H7873" s="189" t="str">
        <f>IF(Proc[[#This Row],[type]]="LFF (MDG-F)",MID(Proc[[#This Row],[Obj]],13,10),"")</f>
        <v/>
      </c>
      <c r="I7873" s="191"/>
      <c r="J7873" s="189" t="b">
        <f>Proc[[#This Row],[Requested]]=Proc[[#This Row],[CurrentParent]]</f>
        <v>1</v>
      </c>
      <c r="K7873" s="189" t="str">
        <f>IF(Proc[[#This Row],[Author]]="Marcela Urrego",VLOOKUP(LEFT(Proc[[#This Row],[Requested]],1),Table3[#All],2,0),VLOOKUP(Proc[[#This Row],[Author]],Table4[],2,0))</f>
        <v>EL</v>
      </c>
      <c r="L7873" s="189" t="s">
        <v>9921</v>
      </c>
      <c r="M7873" s="178">
        <v>46077</v>
      </c>
      <c r="N7873" s="178"/>
      <c r="O7873" s="178"/>
      <c r="P7873" s="178" t="str">
        <f ca="1">IF(Proc[[#This Row],[DaysAgeing]]&gt;5,"yep","on track")</f>
        <v>yep</v>
      </c>
      <c r="Q7873" s="3">
        <f ca="1">IF(Proc[[#This Row],[DateClosed]]="",ABS(NETWORKDAYS(Proc[[#This Row],[DateOpened]],TODAY()))-1,ABS(NETWORKDAYS(Proc[[#This Row],[DateOpened]],Proc[[#This Row],[DateClosed]]))-1)</f>
        <v>7</v>
      </c>
      <c r="R7873" s="178" t="s">
        <v>5708</v>
      </c>
      <c r="S7873" s="189"/>
    </row>
    <row r="7874" spans="1:19" hidden="1">
      <c r="A7874" s="191" t="s">
        <v>10368</v>
      </c>
      <c r="B7874" s="189" t="str">
        <f>IFERROR(VLOOKUP(Proc[[#This Row],[App]],Table2[],3,0),"open")</f>
        <v>ok</v>
      </c>
      <c r="C7874" s="191" t="s">
        <v>369</v>
      </c>
      <c r="D7874" t="s">
        <v>10392</v>
      </c>
      <c r="E7874" t="s">
        <v>418</v>
      </c>
      <c r="F7874" s="189" t="s">
        <v>418</v>
      </c>
      <c r="G7874" s="191" t="s">
        <v>400</v>
      </c>
      <c r="H7874" s="189" t="str">
        <f>IF(Proc[[#This Row],[type]]="LFF (MDG-F)",MID(Proc[[#This Row],[Obj]],13,10),"")</f>
        <v/>
      </c>
      <c r="I7874" s="191"/>
      <c r="J7874" s="189" t="b">
        <f>Proc[[#This Row],[Requested]]=Proc[[#This Row],[CurrentParent]]</f>
        <v>1</v>
      </c>
      <c r="K7874" s="189" t="str">
        <f>IF(Proc[[#This Row],[Author]]="Marcela Urrego",VLOOKUP(LEFT(Proc[[#This Row],[Requested]],1),Table3[#All],2,0),VLOOKUP(Proc[[#This Row],[Author]],Table4[],2,0))</f>
        <v>EL</v>
      </c>
      <c r="L7874" s="189" t="s">
        <v>9921</v>
      </c>
      <c r="M7874" s="178">
        <v>46077</v>
      </c>
      <c r="N7874" s="178"/>
      <c r="O7874" s="178"/>
      <c r="P7874" s="178" t="str">
        <f ca="1">IF(Proc[[#This Row],[DaysAgeing]]&gt;5,"yep","on track")</f>
        <v>yep</v>
      </c>
      <c r="Q7874" s="3">
        <f ca="1">IF(Proc[[#This Row],[DateClosed]]="",ABS(NETWORKDAYS(Proc[[#This Row],[DateOpened]],TODAY()))-1,ABS(NETWORKDAYS(Proc[[#This Row],[DateOpened]],Proc[[#This Row],[DateClosed]]))-1)</f>
        <v>7</v>
      </c>
      <c r="R7874" s="178" t="s">
        <v>5708</v>
      </c>
      <c r="S7874" s="189"/>
    </row>
    <row r="7875" spans="1:19" hidden="1">
      <c r="A7875" s="191" t="s">
        <v>10368</v>
      </c>
      <c r="B7875" s="189" t="str">
        <f>IFERROR(VLOOKUP(Proc[[#This Row],[App]],Table2[],3,0),"open")</f>
        <v>ok</v>
      </c>
      <c r="C7875" s="191" t="s">
        <v>369</v>
      </c>
      <c r="D7875" t="s">
        <v>10393</v>
      </c>
      <c r="E7875" t="s">
        <v>4408</v>
      </c>
      <c r="F7875" s="189" t="e">
        <v>#REF!</v>
      </c>
      <c r="G7875" s="191" t="s">
        <v>406</v>
      </c>
      <c r="H7875" s="189" t="str">
        <f>IF(Proc[[#This Row],[type]]="LFF (MDG-F)",MID(Proc[[#This Row],[Obj]],13,10),"")</f>
        <v>US01O0X901</v>
      </c>
      <c r="I7875" s="191"/>
      <c r="J7875" s="189" t="e">
        <f>Proc[[#This Row],[Requested]]=Proc[[#This Row],[CurrentParent]]</f>
        <v>#REF!</v>
      </c>
      <c r="K7875" s="189" t="str">
        <f>IF(Proc[[#This Row],[Author]]="Marcela Urrego",VLOOKUP(LEFT(Proc[[#This Row],[Requested]],1),Table3[#All],2,0),VLOOKUP(Proc[[#This Row],[Author]],Table4[],2,0))</f>
        <v>EL</v>
      </c>
      <c r="L7875" s="189" t="s">
        <v>9921</v>
      </c>
      <c r="M7875" s="178">
        <v>46077</v>
      </c>
      <c r="N7875" s="178"/>
      <c r="O7875" s="178"/>
      <c r="P7875" s="178" t="str">
        <f ca="1">IF(Proc[[#This Row],[DaysAgeing]]&gt;5,"yep","on track")</f>
        <v>yep</v>
      </c>
      <c r="Q7875" s="3">
        <f ca="1">IF(Proc[[#This Row],[DateClosed]]="",ABS(NETWORKDAYS(Proc[[#This Row],[DateOpened]],TODAY()))-1,ABS(NETWORKDAYS(Proc[[#This Row],[DateOpened]],Proc[[#This Row],[DateClosed]]))-1)</f>
        <v>7</v>
      </c>
      <c r="R7875" s="178" t="s">
        <v>5708</v>
      </c>
      <c r="S7875" s="189"/>
    </row>
    <row r="7876" spans="1:19" hidden="1">
      <c r="A7876" s="191" t="s">
        <v>10368</v>
      </c>
      <c r="B7876" s="189" t="str">
        <f>IFERROR(VLOOKUP(Proc[[#This Row],[App]],Table2[],3,0),"open")</f>
        <v>ok</v>
      </c>
      <c r="C7876" s="191" t="s">
        <v>369</v>
      </c>
      <c r="D7876" t="s">
        <v>10394</v>
      </c>
      <c r="E7876" t="s">
        <v>4408</v>
      </c>
      <c r="F7876" s="189" t="e">
        <v>#REF!</v>
      </c>
      <c r="G7876" s="191" t="s">
        <v>406</v>
      </c>
      <c r="H7876" s="189" t="str">
        <f>IF(Proc[[#This Row],[type]]="LFF (MDG-F)",MID(Proc[[#This Row],[Obj]],13,10),"")</f>
        <v>DE10O0X900</v>
      </c>
      <c r="I7876" s="191"/>
      <c r="J7876" s="189" t="e">
        <f>Proc[[#This Row],[Requested]]=Proc[[#This Row],[CurrentParent]]</f>
        <v>#REF!</v>
      </c>
      <c r="K7876" s="189" t="str">
        <f>IF(Proc[[#This Row],[Author]]="Marcela Urrego",VLOOKUP(LEFT(Proc[[#This Row],[Requested]],1),Table3[#All],2,0),VLOOKUP(Proc[[#This Row],[Author]],Table4[],2,0))</f>
        <v>EL</v>
      </c>
      <c r="L7876" s="189" t="s">
        <v>9921</v>
      </c>
      <c r="M7876" s="178">
        <v>46077</v>
      </c>
      <c r="N7876" s="178"/>
      <c r="O7876" s="178"/>
      <c r="P7876" s="178" t="str">
        <f ca="1">IF(Proc[[#This Row],[DaysAgeing]]&gt;5,"yep","on track")</f>
        <v>yep</v>
      </c>
      <c r="Q7876" s="3">
        <f ca="1">IF(Proc[[#This Row],[DateClosed]]="",ABS(NETWORKDAYS(Proc[[#This Row],[DateOpened]],TODAY()))-1,ABS(NETWORKDAYS(Proc[[#This Row],[DateOpened]],Proc[[#This Row],[DateClosed]]))-1)</f>
        <v>7</v>
      </c>
      <c r="R7876" s="178" t="s">
        <v>5708</v>
      </c>
      <c r="S7876" s="189"/>
    </row>
    <row r="7877" spans="1:19" hidden="1">
      <c r="A7877" s="191" t="s">
        <v>10368</v>
      </c>
      <c r="B7877" s="189" t="str">
        <f>IFERROR(VLOOKUP(Proc[[#This Row],[App]],Table2[],3,0),"open")</f>
        <v>ok</v>
      </c>
      <c r="C7877" s="191" t="s">
        <v>369</v>
      </c>
      <c r="D7877" t="s">
        <v>10395</v>
      </c>
      <c r="E7877" t="s">
        <v>4408</v>
      </c>
      <c r="F7877" s="189" t="e">
        <v>#REF!</v>
      </c>
      <c r="G7877" s="191" t="s">
        <v>406</v>
      </c>
      <c r="H7877" s="189" t="str">
        <f>IF(Proc[[#This Row],[type]]="LFF (MDG-F)",MID(Proc[[#This Row],[Obj]],13,10),"")</f>
        <v>DE04TMX900</v>
      </c>
      <c r="I7877" s="191"/>
      <c r="J7877" s="189" t="e">
        <f>Proc[[#This Row],[Requested]]=Proc[[#This Row],[CurrentParent]]</f>
        <v>#REF!</v>
      </c>
      <c r="K7877" s="189" t="str">
        <f>IF(Proc[[#This Row],[Author]]="Marcela Urrego",VLOOKUP(LEFT(Proc[[#This Row],[Requested]],1),Table3[#All],2,0),VLOOKUP(Proc[[#This Row],[Author]],Table4[],2,0))</f>
        <v>EL</v>
      </c>
      <c r="L7877" s="189" t="s">
        <v>9921</v>
      </c>
      <c r="M7877" s="178">
        <v>46077</v>
      </c>
      <c r="N7877" s="178"/>
      <c r="O7877" s="178"/>
      <c r="P7877" s="178" t="str">
        <f ca="1">IF(Proc[[#This Row],[DaysAgeing]]&gt;5,"yep","on track")</f>
        <v>yep</v>
      </c>
      <c r="Q7877" s="3">
        <f ca="1">IF(Proc[[#This Row],[DateClosed]]="",ABS(NETWORKDAYS(Proc[[#This Row],[DateOpened]],TODAY()))-1,ABS(NETWORKDAYS(Proc[[#This Row],[DateOpened]],Proc[[#This Row],[DateClosed]]))-1)</f>
        <v>7</v>
      </c>
      <c r="R7877" s="178" t="s">
        <v>5708</v>
      </c>
      <c r="S7877" s="189"/>
    </row>
    <row r="7878" spans="1:19" hidden="1">
      <c r="A7878" s="191" t="s">
        <v>10368</v>
      </c>
      <c r="B7878" s="189" t="str">
        <f>IFERROR(VLOOKUP(Proc[[#This Row],[App]],Table2[],3,0),"open")</f>
        <v>ok</v>
      </c>
      <c r="C7878" s="191" t="s">
        <v>369</v>
      </c>
      <c r="D7878" t="s">
        <v>10396</v>
      </c>
      <c r="E7878" t="s">
        <v>4408</v>
      </c>
      <c r="F7878" s="189" t="e">
        <v>#REF!</v>
      </c>
      <c r="G7878" s="191" t="s">
        <v>406</v>
      </c>
      <c r="H7878" s="189" t="str">
        <f>IF(Proc[[#This Row],[type]]="LFF (MDG-F)",MID(Proc[[#This Row],[Obj]],13,10),"")</f>
        <v>DE10L8SU17</v>
      </c>
      <c r="I7878" s="191"/>
      <c r="J7878" s="189" t="e">
        <f>Proc[[#This Row],[Requested]]=Proc[[#This Row],[CurrentParent]]</f>
        <v>#REF!</v>
      </c>
      <c r="K7878" s="189" t="str">
        <f>IF(Proc[[#This Row],[Author]]="Marcela Urrego",VLOOKUP(LEFT(Proc[[#This Row],[Requested]],1),Table3[#All],2,0),VLOOKUP(Proc[[#This Row],[Author]],Table4[],2,0))</f>
        <v>EL</v>
      </c>
      <c r="L7878" s="189" t="s">
        <v>9921</v>
      </c>
      <c r="M7878" s="178">
        <v>46077</v>
      </c>
      <c r="N7878" s="178"/>
      <c r="O7878" s="178"/>
      <c r="P7878" s="178" t="str">
        <f ca="1">IF(Proc[[#This Row],[DaysAgeing]]&gt;5,"yep","on track")</f>
        <v>yep</v>
      </c>
      <c r="Q7878" s="3">
        <f ca="1">IF(Proc[[#This Row],[DateClosed]]="",ABS(NETWORKDAYS(Proc[[#This Row],[DateOpened]],TODAY()))-1,ABS(NETWORKDAYS(Proc[[#This Row],[DateOpened]],Proc[[#This Row],[DateClosed]]))-1)</f>
        <v>7</v>
      </c>
      <c r="R7878" s="178" t="s">
        <v>5708</v>
      </c>
      <c r="S7878" s="189"/>
    </row>
    <row r="7879" spans="1:19" hidden="1">
      <c r="A7879" s="191" t="s">
        <v>10368</v>
      </c>
      <c r="B7879" s="189" t="str">
        <f>IFERROR(VLOOKUP(Proc[[#This Row],[App]],Table2[],3,0),"open")</f>
        <v>ok</v>
      </c>
      <c r="C7879" s="191" t="s">
        <v>369</v>
      </c>
      <c r="D7879" t="s">
        <v>10397</v>
      </c>
      <c r="E7879" t="s">
        <v>4408</v>
      </c>
      <c r="F7879" s="189" t="e">
        <v>#REF!</v>
      </c>
      <c r="G7879" s="191" t="s">
        <v>406</v>
      </c>
      <c r="H7879" s="189" t="str">
        <f>IF(Proc[[#This Row],[type]]="LFF (MDG-F)",MID(Proc[[#This Row],[Obj]],13,10),"")</f>
        <v>DE10L8SU18</v>
      </c>
      <c r="I7879" s="191"/>
      <c r="J7879" s="189" t="e">
        <f>Proc[[#This Row],[Requested]]=Proc[[#This Row],[CurrentParent]]</f>
        <v>#REF!</v>
      </c>
      <c r="K7879" s="189" t="str">
        <f>IF(Proc[[#This Row],[Author]]="Marcela Urrego",VLOOKUP(LEFT(Proc[[#This Row],[Requested]],1),Table3[#All],2,0),VLOOKUP(Proc[[#This Row],[Author]],Table4[],2,0))</f>
        <v>EL</v>
      </c>
      <c r="L7879" s="189" t="s">
        <v>9921</v>
      </c>
      <c r="M7879" s="178">
        <v>46077</v>
      </c>
      <c r="N7879" s="178"/>
      <c r="O7879" s="178"/>
      <c r="P7879" s="178" t="str">
        <f ca="1">IF(Proc[[#This Row],[DaysAgeing]]&gt;5,"yep","on track")</f>
        <v>yep</v>
      </c>
      <c r="Q7879" s="3">
        <f ca="1">IF(Proc[[#This Row],[DateClosed]]="",ABS(NETWORKDAYS(Proc[[#This Row],[DateOpened]],TODAY()))-1,ABS(NETWORKDAYS(Proc[[#This Row],[DateOpened]],Proc[[#This Row],[DateClosed]]))-1)</f>
        <v>7</v>
      </c>
      <c r="R7879" s="178" t="s">
        <v>5708</v>
      </c>
      <c r="S7879" s="189"/>
    </row>
    <row r="7880" spans="1:19" hidden="1">
      <c r="A7880" s="191" t="s">
        <v>10368</v>
      </c>
      <c r="B7880" s="189" t="str">
        <f>IFERROR(VLOOKUP(Proc[[#This Row],[App]],Table2[],3,0),"open")</f>
        <v>ok</v>
      </c>
      <c r="C7880" s="191" t="s">
        <v>369</v>
      </c>
      <c r="D7880" t="s">
        <v>10398</v>
      </c>
      <c r="E7880" t="s">
        <v>4408</v>
      </c>
      <c r="F7880" s="189" t="e">
        <v>#REF!</v>
      </c>
      <c r="G7880" s="191" t="s">
        <v>406</v>
      </c>
      <c r="H7880" s="189" t="str">
        <f>IF(Proc[[#This Row],[type]]="LFF (MDG-F)",MID(Proc[[#This Row],[Obj]],13,10),"")</f>
        <v>DE10L8SU19</v>
      </c>
      <c r="I7880" s="191"/>
      <c r="J7880" s="189" t="e">
        <f>Proc[[#This Row],[Requested]]=Proc[[#This Row],[CurrentParent]]</f>
        <v>#REF!</v>
      </c>
      <c r="K7880" s="189" t="str">
        <f>IF(Proc[[#This Row],[Author]]="Marcela Urrego",VLOOKUP(LEFT(Proc[[#This Row],[Requested]],1),Table3[#All],2,0),VLOOKUP(Proc[[#This Row],[Author]],Table4[],2,0))</f>
        <v>EL</v>
      </c>
      <c r="L7880" s="189" t="s">
        <v>9921</v>
      </c>
      <c r="M7880" s="178">
        <v>46077</v>
      </c>
      <c r="N7880" s="178"/>
      <c r="O7880" s="178"/>
      <c r="P7880" s="178" t="str">
        <f ca="1">IF(Proc[[#This Row],[DaysAgeing]]&gt;5,"yep","on track")</f>
        <v>yep</v>
      </c>
      <c r="Q7880" s="3">
        <f ca="1">IF(Proc[[#This Row],[DateClosed]]="",ABS(NETWORKDAYS(Proc[[#This Row],[DateOpened]],TODAY()))-1,ABS(NETWORKDAYS(Proc[[#This Row],[DateOpened]],Proc[[#This Row],[DateClosed]]))-1)</f>
        <v>7</v>
      </c>
      <c r="R7880" s="178" t="s">
        <v>5708</v>
      </c>
      <c r="S7880" s="189"/>
    </row>
    <row r="7881" spans="1:19" hidden="1">
      <c r="A7881" s="191" t="s">
        <v>10368</v>
      </c>
      <c r="B7881" s="189" t="str">
        <f>IFERROR(VLOOKUP(Proc[[#This Row],[App]],Table2[],3,0),"open")</f>
        <v>ok</v>
      </c>
      <c r="C7881" s="191" t="s">
        <v>369</v>
      </c>
      <c r="D7881" t="s">
        <v>10399</v>
      </c>
      <c r="E7881" t="s">
        <v>4408</v>
      </c>
      <c r="F7881" s="189" t="e">
        <v>#REF!</v>
      </c>
      <c r="G7881" s="191" t="s">
        <v>406</v>
      </c>
      <c r="H7881" s="189" t="str">
        <f>IF(Proc[[#This Row],[type]]="LFF (MDG-F)",MID(Proc[[#This Row],[Obj]],13,10),"")</f>
        <v>DE04C0SU22</v>
      </c>
      <c r="I7881" s="191"/>
      <c r="J7881" s="189" t="e">
        <f>Proc[[#This Row],[Requested]]=Proc[[#This Row],[CurrentParent]]</f>
        <v>#REF!</v>
      </c>
      <c r="K7881" s="189" t="str">
        <f>IF(Proc[[#This Row],[Author]]="Marcela Urrego",VLOOKUP(LEFT(Proc[[#This Row],[Requested]],1),Table3[#All],2,0),VLOOKUP(Proc[[#This Row],[Author]],Table4[],2,0))</f>
        <v>EL</v>
      </c>
      <c r="L7881" s="189" t="s">
        <v>9921</v>
      </c>
      <c r="M7881" s="178">
        <v>46077</v>
      </c>
      <c r="N7881" s="178"/>
      <c r="O7881" s="178"/>
      <c r="P7881" s="178" t="str">
        <f ca="1">IF(Proc[[#This Row],[DaysAgeing]]&gt;5,"yep","on track")</f>
        <v>yep</v>
      </c>
      <c r="Q7881" s="3">
        <f ca="1">IF(Proc[[#This Row],[DateClosed]]="",ABS(NETWORKDAYS(Proc[[#This Row],[DateOpened]],TODAY()))-1,ABS(NETWORKDAYS(Proc[[#This Row],[DateOpened]],Proc[[#This Row],[DateClosed]]))-1)</f>
        <v>7</v>
      </c>
      <c r="R7881" s="178" t="s">
        <v>5708</v>
      </c>
      <c r="S7881" s="189"/>
    </row>
    <row r="7882" spans="1:19" hidden="1">
      <c r="A7882" s="191" t="s">
        <v>10368</v>
      </c>
      <c r="B7882" s="189" t="str">
        <f>IFERROR(VLOOKUP(Proc[[#This Row],[App]],Table2[],3,0),"open")</f>
        <v>ok</v>
      </c>
      <c r="C7882" s="191" t="s">
        <v>369</v>
      </c>
      <c r="D7882" t="s">
        <v>10400</v>
      </c>
      <c r="E7882" t="s">
        <v>4408</v>
      </c>
      <c r="F7882" s="189" t="e">
        <v>#REF!</v>
      </c>
      <c r="G7882" s="191" t="s">
        <v>406</v>
      </c>
      <c r="H7882" s="189" t="str">
        <f>IF(Proc[[#This Row],[type]]="LFF (MDG-F)",MID(Proc[[#This Row],[Obj]],13,10),"")</f>
        <v>DE04C0SU23</v>
      </c>
      <c r="I7882" s="191"/>
      <c r="J7882" s="189" t="e">
        <f>Proc[[#This Row],[Requested]]=Proc[[#This Row],[CurrentParent]]</f>
        <v>#REF!</v>
      </c>
      <c r="K7882" s="189" t="str">
        <f>IF(Proc[[#This Row],[Author]]="Marcela Urrego",VLOOKUP(LEFT(Proc[[#This Row],[Requested]],1),Table3[#All],2,0),VLOOKUP(Proc[[#This Row],[Author]],Table4[],2,0))</f>
        <v>EL</v>
      </c>
      <c r="L7882" s="189" t="s">
        <v>9921</v>
      </c>
      <c r="M7882" s="178">
        <v>46077</v>
      </c>
      <c r="N7882" s="178"/>
      <c r="O7882" s="178"/>
      <c r="P7882" s="178" t="str">
        <f ca="1">IF(Proc[[#This Row],[DaysAgeing]]&gt;5,"yep","on track")</f>
        <v>yep</v>
      </c>
      <c r="Q7882" s="3">
        <f ca="1">IF(Proc[[#This Row],[DateClosed]]="",ABS(NETWORKDAYS(Proc[[#This Row],[DateOpened]],TODAY()))-1,ABS(NETWORKDAYS(Proc[[#This Row],[DateOpened]],Proc[[#This Row],[DateClosed]]))-1)</f>
        <v>7</v>
      </c>
      <c r="R7882" s="178" t="s">
        <v>5708</v>
      </c>
      <c r="S7882" s="189"/>
    </row>
    <row r="7883" spans="1:19" hidden="1">
      <c r="A7883" s="191" t="s">
        <v>10368</v>
      </c>
      <c r="B7883" s="189" t="str">
        <f>IFERROR(VLOOKUP(Proc[[#This Row],[App]],Table2[],3,0),"open")</f>
        <v>ok</v>
      </c>
      <c r="C7883" s="191" t="s">
        <v>369</v>
      </c>
      <c r="D7883" t="s">
        <v>10401</v>
      </c>
      <c r="E7883" t="s">
        <v>4408</v>
      </c>
      <c r="F7883" s="189" t="e">
        <v>#REF!</v>
      </c>
      <c r="G7883" s="191" t="s">
        <v>406</v>
      </c>
      <c r="H7883" s="189" t="str">
        <f>IF(Proc[[#This Row],[type]]="LFF (MDG-F)",MID(Proc[[#This Row],[Obj]],13,10),"")</f>
        <v>DE04C0SU24</v>
      </c>
      <c r="I7883" s="191"/>
      <c r="J7883" s="189" t="e">
        <f>Proc[[#This Row],[Requested]]=Proc[[#This Row],[CurrentParent]]</f>
        <v>#REF!</v>
      </c>
      <c r="K7883" s="189" t="str">
        <f>IF(Proc[[#This Row],[Author]]="Marcela Urrego",VLOOKUP(LEFT(Proc[[#This Row],[Requested]],1),Table3[#All],2,0),VLOOKUP(Proc[[#This Row],[Author]],Table4[],2,0))</f>
        <v>EL</v>
      </c>
      <c r="L7883" s="189" t="s">
        <v>9921</v>
      </c>
      <c r="M7883" s="178">
        <v>46077</v>
      </c>
      <c r="N7883" s="178"/>
      <c r="O7883" s="178"/>
      <c r="P7883" s="178" t="str">
        <f ca="1">IF(Proc[[#This Row],[DaysAgeing]]&gt;5,"yep","on track")</f>
        <v>yep</v>
      </c>
      <c r="Q7883" s="3">
        <f ca="1">IF(Proc[[#This Row],[DateClosed]]="",ABS(NETWORKDAYS(Proc[[#This Row],[DateOpened]],TODAY()))-1,ABS(NETWORKDAYS(Proc[[#This Row],[DateOpened]],Proc[[#This Row],[DateClosed]]))-1)</f>
        <v>7</v>
      </c>
      <c r="R7883" s="178" t="s">
        <v>5708</v>
      </c>
      <c r="S7883" s="189"/>
    </row>
    <row r="7884" spans="1:19" hidden="1">
      <c r="A7884" s="191" t="s">
        <v>10368</v>
      </c>
      <c r="B7884" s="189" t="str">
        <f>IFERROR(VLOOKUP(Proc[[#This Row],[App]],Table2[],3,0),"open")</f>
        <v>ok</v>
      </c>
      <c r="C7884" s="191" t="s">
        <v>369</v>
      </c>
      <c r="D7884" t="s">
        <v>10402</v>
      </c>
      <c r="E7884" t="s">
        <v>6247</v>
      </c>
      <c r="F7884" s="189" t="e">
        <v>#REF!</v>
      </c>
      <c r="G7884" s="191" t="s">
        <v>406</v>
      </c>
      <c r="H7884" s="189" t="str">
        <f>IF(Proc[[#This Row],[type]]="LFF (MDG-F)",MID(Proc[[#This Row],[Obj]],13,10),"")</f>
        <v>2123O05005</v>
      </c>
      <c r="I7884" s="191"/>
      <c r="J7884" s="189" t="e">
        <f>Proc[[#This Row],[Requested]]=Proc[[#This Row],[CurrentParent]]</f>
        <v>#REF!</v>
      </c>
      <c r="K7884" s="189" t="str">
        <f>IF(Proc[[#This Row],[Author]]="Marcela Urrego",VLOOKUP(LEFT(Proc[[#This Row],[Requested]],1),Table3[#All],2,0),VLOOKUP(Proc[[#This Row],[Author]],Table4[],2,0))</f>
        <v>EL</v>
      </c>
      <c r="L7884" s="189" t="s">
        <v>9921</v>
      </c>
      <c r="M7884" s="178">
        <v>46077</v>
      </c>
      <c r="N7884" s="178"/>
      <c r="O7884" s="178"/>
      <c r="P7884" s="178" t="str">
        <f ca="1">IF(Proc[[#This Row],[DaysAgeing]]&gt;5,"yep","on track")</f>
        <v>yep</v>
      </c>
      <c r="Q7884" s="3">
        <f ca="1">IF(Proc[[#This Row],[DateClosed]]="",ABS(NETWORKDAYS(Proc[[#This Row],[DateOpened]],TODAY()))-1,ABS(NETWORKDAYS(Proc[[#This Row],[DateOpened]],Proc[[#This Row],[DateClosed]]))-1)</f>
        <v>7</v>
      </c>
      <c r="R7884" s="178" t="s">
        <v>5708</v>
      </c>
      <c r="S7884" s="189"/>
    </row>
    <row r="7885" spans="1:19" hidden="1">
      <c r="A7885" s="191" t="s">
        <v>10368</v>
      </c>
      <c r="B7885" s="189" t="str">
        <f>IFERROR(VLOOKUP(Proc[[#This Row],[App]],Table2[],3,0),"open")</f>
        <v>ok</v>
      </c>
      <c r="C7885" s="191" t="s">
        <v>369</v>
      </c>
      <c r="D7885" t="s">
        <v>10411</v>
      </c>
      <c r="E7885" t="s">
        <v>4408</v>
      </c>
      <c r="F7885" s="189" t="e">
        <v>#REF!</v>
      </c>
      <c r="G7885" s="191" t="s">
        <v>406</v>
      </c>
      <c r="H7885" s="189" t="str">
        <f>IF(Proc[[#This Row],[type]]="LFF (MDG-F)",MID(Proc[[#This Row],[Obj]],13,10),"")</f>
        <v>US10GIT021</v>
      </c>
      <c r="I7885" s="191"/>
      <c r="J7885" s="189" t="e">
        <f>Proc[[#This Row],[Requested]]=Proc[[#This Row],[CurrentParent]]</f>
        <v>#REF!</v>
      </c>
      <c r="K7885" s="189" t="str">
        <f>IF(Proc[[#This Row],[Author]]="Marcela Urrego",VLOOKUP(LEFT(Proc[[#This Row],[Requested]],1),Table3[#All],2,0),VLOOKUP(Proc[[#This Row],[Author]],Table4[],2,0))</f>
        <v>EL</v>
      </c>
      <c r="L7885" s="189" t="s">
        <v>9921</v>
      </c>
      <c r="M7885" s="178">
        <v>46077</v>
      </c>
      <c r="N7885" s="178"/>
      <c r="O7885" s="178"/>
      <c r="P7885" s="178" t="str">
        <f ca="1">IF(Proc[[#This Row],[DaysAgeing]]&gt;5,"yep","on track")</f>
        <v>yep</v>
      </c>
      <c r="Q7885" s="3">
        <f ca="1">IF(Proc[[#This Row],[DateClosed]]="",ABS(NETWORKDAYS(Proc[[#This Row],[DateOpened]],TODAY()))-1,ABS(NETWORKDAYS(Proc[[#This Row],[DateOpened]],Proc[[#This Row],[DateClosed]]))-1)</f>
        <v>7</v>
      </c>
      <c r="R7885" s="178" t="s">
        <v>5708</v>
      </c>
      <c r="S7885" s="189"/>
    </row>
    <row r="7886" spans="1:19" hidden="1">
      <c r="A7886" s="191" t="s">
        <v>10368</v>
      </c>
      <c r="B7886" s="189" t="str">
        <f>IFERROR(VLOOKUP(Proc[[#This Row],[App]],Table2[],3,0),"open")</f>
        <v>ok</v>
      </c>
      <c r="C7886" s="191" t="s">
        <v>369</v>
      </c>
      <c r="D7886" t="s">
        <v>10412</v>
      </c>
      <c r="E7886" t="s">
        <v>10405</v>
      </c>
      <c r="F7886" s="189" t="e">
        <v>#REF!</v>
      </c>
      <c r="G7886" s="191" t="s">
        <v>406</v>
      </c>
      <c r="H7886" s="189" t="str">
        <f>IF(Proc[[#This Row],[type]]="LFF (MDG-F)",MID(Proc[[#This Row],[Obj]],13,10),"")</f>
        <v>US10GIT083</v>
      </c>
      <c r="I7886" s="191"/>
      <c r="J7886" s="189" t="e">
        <f>Proc[[#This Row],[Requested]]=Proc[[#This Row],[CurrentParent]]</f>
        <v>#REF!</v>
      </c>
      <c r="K7886" s="189" t="str">
        <f>IF(Proc[[#This Row],[Author]]="Marcela Urrego",VLOOKUP(LEFT(Proc[[#This Row],[Requested]],1),Table3[#All],2,0),VLOOKUP(Proc[[#This Row],[Author]],Table4[],2,0))</f>
        <v>EL</v>
      </c>
      <c r="L7886" s="189" t="s">
        <v>9921</v>
      </c>
      <c r="M7886" s="178">
        <v>46077</v>
      </c>
      <c r="N7886" s="178"/>
      <c r="O7886" s="178"/>
      <c r="P7886" s="178" t="str">
        <f ca="1">IF(Proc[[#This Row],[DaysAgeing]]&gt;5,"yep","on track")</f>
        <v>yep</v>
      </c>
      <c r="Q7886" s="3">
        <f ca="1">IF(Proc[[#This Row],[DateClosed]]="",ABS(NETWORKDAYS(Proc[[#This Row],[DateOpened]],TODAY()))-1,ABS(NETWORKDAYS(Proc[[#This Row],[DateOpened]],Proc[[#This Row],[DateClosed]]))-1)</f>
        <v>7</v>
      </c>
      <c r="R7886" s="178" t="s">
        <v>5708</v>
      </c>
      <c r="S7886" s="189"/>
    </row>
    <row r="7887" spans="1:19" hidden="1">
      <c r="A7887" t="s">
        <v>10415</v>
      </c>
      <c r="B7887" s="189" t="str">
        <f>IFERROR(VLOOKUP(Proc[[#This Row],[App]],Table2[],3,0),"open")</f>
        <v>open</v>
      </c>
      <c r="C7887" s="191" t="s">
        <v>369</v>
      </c>
      <c r="D7887" t="s">
        <v>10414</v>
      </c>
      <c r="E7887" s="191" t="s">
        <v>10413</v>
      </c>
      <c r="F7887" s="189" t="s">
        <v>10413</v>
      </c>
      <c r="G7887" t="s">
        <v>400</v>
      </c>
      <c r="H7887" s="189" t="str">
        <f>IF(Proc[[#This Row],[type]]="LFF (MDG-F)",MID(Proc[[#This Row],[Obj]],13,10),"")</f>
        <v/>
      </c>
      <c r="I7887" t="str">
        <f>LEFT(Proc[[#This Row],[Requested]],10)</f>
        <v>L000005425</v>
      </c>
      <c r="J7887" s="189" t="b">
        <f>Proc[[#This Row],[Requested]]=Proc[[#This Row],[CurrentParent]]</f>
        <v>1</v>
      </c>
      <c r="K7887" s="189" t="str">
        <f>IF(Proc[[#This Row],[Author]]="Marcela Urrego",VLOOKUP(LEFT(Proc[[#This Row],[Requested]],1),Table3[#All],2,0),VLOOKUP(Proc[[#This Row],[Author]],Table4[],2,0))</f>
        <v>HC</v>
      </c>
      <c r="L7887" s="189" t="s">
        <v>9921</v>
      </c>
      <c r="M7887" s="178">
        <v>46077</v>
      </c>
      <c r="N7887" s="178"/>
      <c r="O7887" s="178"/>
      <c r="P7887" s="178" t="str">
        <f ca="1">IF(Proc[[#This Row],[DaysAgeing]]&gt;5,"yep","on track")</f>
        <v>yep</v>
      </c>
      <c r="Q7887" s="3">
        <f ca="1">IF(Proc[[#This Row],[DateClosed]]="",ABS(NETWORKDAYS(Proc[[#This Row],[DateOpened]],TODAY()))-1,ABS(NETWORKDAYS(Proc[[#This Row],[DateOpened]],Proc[[#This Row],[DateClosed]]))-1)</f>
        <v>7</v>
      </c>
      <c r="R7887" s="178" t="s">
        <v>7719</v>
      </c>
      <c r="S7887" s="189"/>
    </row>
    <row r="7888" spans="1:19">
      <c r="A7888" t="s">
        <v>10415</v>
      </c>
      <c r="B7888" s="189" t="str">
        <f>IFERROR(VLOOKUP(Proc[[#This Row],[App]],Table2[],3,0),"open")</f>
        <v>open</v>
      </c>
      <c r="C7888" t="s">
        <v>404</v>
      </c>
      <c r="D7888" t="s">
        <v>10416</v>
      </c>
      <c r="E7888" t="s">
        <v>10180</v>
      </c>
      <c r="F7888" s="189">
        <v>0</v>
      </c>
      <c r="G7888" s="191" t="s">
        <v>400</v>
      </c>
      <c r="H7888" s="189" t="str">
        <f>IF(Proc[[#This Row],[type]]="LFF (MDG-F)",MID(Proc[[#This Row],[Obj]],13,10),"")</f>
        <v/>
      </c>
      <c r="I7888" s="192" t="str">
        <f>LEFT(Proc[[#This Row],[Requested]],10)</f>
        <v>H000004932</v>
      </c>
      <c r="J7888" s="189" t="b">
        <f>Proc[[#This Row],[Requested]]=Proc[[#This Row],[CurrentParent]]</f>
        <v>0</v>
      </c>
      <c r="K7888" s="189" t="str">
        <f>IF(Proc[[#This Row],[Author]]="Marcela Urrego",VLOOKUP(LEFT(Proc[[#This Row],[Requested]],1),Table3[#All],2,0),VLOOKUP(Proc[[#This Row],[Author]],Table4[],2,0))</f>
        <v>HC</v>
      </c>
      <c r="L7888" s="189" t="s">
        <v>9921</v>
      </c>
      <c r="M7888" s="178">
        <v>46077</v>
      </c>
      <c r="N7888" s="178"/>
      <c r="O7888" s="178"/>
      <c r="P7888" s="178" t="str">
        <f ca="1">IF(Proc[[#This Row],[DaysAgeing]]&gt;5,"yep","on track")</f>
        <v>yep</v>
      </c>
      <c r="Q7888" s="3">
        <f ca="1">IF(Proc[[#This Row],[DateClosed]]="",ABS(NETWORKDAYS(Proc[[#This Row],[DateOpened]],TODAY()))-1,ABS(NETWORKDAYS(Proc[[#This Row],[DateOpened]],Proc[[#This Row],[DateClosed]]))-1)</f>
        <v>7</v>
      </c>
      <c r="R7888" s="178" t="s">
        <v>8561</v>
      </c>
      <c r="S7888" s="189"/>
    </row>
    <row r="7889" spans="1:19">
      <c r="A7889" s="191" t="s">
        <v>10415</v>
      </c>
      <c r="B7889" s="189" t="str">
        <f>IFERROR(VLOOKUP(Proc[[#This Row],[App]],Table2[],3,0),"open")</f>
        <v>open</v>
      </c>
      <c r="C7889" s="191" t="s">
        <v>404</v>
      </c>
      <c r="D7889" t="s">
        <v>10417</v>
      </c>
      <c r="E7889" t="s">
        <v>10180</v>
      </c>
      <c r="F7889" s="193">
        <v>0</v>
      </c>
      <c r="G7889" s="191" t="s">
        <v>400</v>
      </c>
      <c r="H7889" s="189" t="str">
        <f>IF(Proc[[#This Row],[type]]="LFF (MDG-F)",MID(Proc[[#This Row],[Obj]],13,10),"")</f>
        <v/>
      </c>
      <c r="I7889" s="192" t="str">
        <f>LEFT(Proc[[#This Row],[Requested]],10)</f>
        <v>H000004932</v>
      </c>
      <c r="J7889" s="189" t="b">
        <f>Proc[[#This Row],[Requested]]=Proc[[#This Row],[CurrentParent]]</f>
        <v>0</v>
      </c>
      <c r="K7889" s="189" t="str">
        <f>IF(Proc[[#This Row],[Author]]="Marcela Urrego",VLOOKUP(LEFT(Proc[[#This Row],[Requested]],1),Table3[#All],2,0),VLOOKUP(Proc[[#This Row],[Author]],Table4[],2,0))</f>
        <v>HC</v>
      </c>
      <c r="L7889" s="189" t="s">
        <v>9921</v>
      </c>
      <c r="M7889" s="178">
        <v>46077</v>
      </c>
      <c r="N7889" s="178"/>
      <c r="O7889" s="178"/>
      <c r="P7889" s="178" t="str">
        <f ca="1">IF(Proc[[#This Row],[DaysAgeing]]&gt;5,"yep","on track")</f>
        <v>yep</v>
      </c>
      <c r="Q7889" s="3">
        <f ca="1">IF(Proc[[#This Row],[DateClosed]]="",ABS(NETWORKDAYS(Proc[[#This Row],[DateOpened]],TODAY()))-1,ABS(NETWORKDAYS(Proc[[#This Row],[DateOpened]],Proc[[#This Row],[DateClosed]]))-1)</f>
        <v>7</v>
      </c>
      <c r="R7889" s="178" t="s">
        <v>8561</v>
      </c>
      <c r="S7889" s="189"/>
    </row>
    <row r="7890" spans="1:19" hidden="1">
      <c r="A7890" s="191" t="s">
        <v>10415</v>
      </c>
      <c r="B7890" s="189" t="str">
        <f>IFERROR(VLOOKUP(Proc[[#This Row],[App]],Table2[],3,0),"open")</f>
        <v>open</v>
      </c>
      <c r="C7890" s="192" t="s">
        <v>369</v>
      </c>
      <c r="D7890" t="s">
        <v>10418</v>
      </c>
      <c r="E7890" t="s">
        <v>10180</v>
      </c>
      <c r="F7890" s="193" t="s">
        <v>10180</v>
      </c>
      <c r="G7890" s="191" t="s">
        <v>400</v>
      </c>
      <c r="H7890" s="189" t="str">
        <f>IF(Proc[[#This Row],[type]]="LFF (MDG-F)",MID(Proc[[#This Row],[Obj]],13,10),"")</f>
        <v/>
      </c>
      <c r="I7890" s="192" t="str">
        <f>LEFT(Proc[[#This Row],[Requested]],10)</f>
        <v>H000004932</v>
      </c>
      <c r="J7890" s="189" t="b">
        <f>Proc[[#This Row],[Requested]]=Proc[[#This Row],[CurrentParent]]</f>
        <v>1</v>
      </c>
      <c r="K7890" s="189" t="str">
        <f>IF(Proc[[#This Row],[Author]]="Marcela Urrego",VLOOKUP(LEFT(Proc[[#This Row],[Requested]],1),Table3[#All],2,0),VLOOKUP(Proc[[#This Row],[Author]],Table4[],2,0))</f>
        <v>HC</v>
      </c>
      <c r="L7890" s="189" t="s">
        <v>9921</v>
      </c>
      <c r="M7890" s="178">
        <v>46077</v>
      </c>
      <c r="N7890" s="178"/>
      <c r="O7890" s="178"/>
      <c r="P7890" s="178" t="str">
        <f ca="1">IF(Proc[[#This Row],[DaysAgeing]]&gt;5,"yep","on track")</f>
        <v>yep</v>
      </c>
      <c r="Q7890" s="3">
        <f ca="1">IF(Proc[[#This Row],[DateClosed]]="",ABS(NETWORKDAYS(Proc[[#This Row],[DateOpened]],TODAY()))-1,ABS(NETWORKDAYS(Proc[[#This Row],[DateOpened]],Proc[[#This Row],[DateClosed]]))-1)</f>
        <v>7</v>
      </c>
      <c r="R7890" s="178" t="s">
        <v>8561</v>
      </c>
      <c r="S7890" s="189"/>
    </row>
    <row r="7891" spans="1:19" hidden="1">
      <c r="A7891" t="s">
        <v>10419</v>
      </c>
      <c r="B7891" s="189" t="str">
        <f>IFERROR(VLOOKUP(Proc[[#This Row],[App]],Table2[],3,0),"open")</f>
        <v>ok</v>
      </c>
      <c r="C7891" s="191" t="s">
        <v>377</v>
      </c>
      <c r="D7891" t="s">
        <v>10420</v>
      </c>
      <c r="E7891" t="s">
        <v>10481</v>
      </c>
      <c r="F7891" s="189" t="s">
        <v>7301</v>
      </c>
      <c r="G7891" t="s">
        <v>400</v>
      </c>
      <c r="H7891" s="189" t="str">
        <f>IF(Proc[[#This Row],[type]]="LFF (MDG-F)",MID(Proc[[#This Row],[Obj]],13,10),"")</f>
        <v/>
      </c>
      <c r="I7891" t="str">
        <f>LEFT(Proc[[#This Row],[Requested]],10)</f>
        <v>P000001415</v>
      </c>
      <c r="J7891" s="189" t="b">
        <f>Proc[[#This Row],[Requested]]=Proc[[#This Row],[CurrentParent]]</f>
        <v>0</v>
      </c>
      <c r="K7891" s="189" t="s">
        <v>570</v>
      </c>
      <c r="L7891" s="189" t="s">
        <v>9921</v>
      </c>
      <c r="M7891" s="178">
        <v>46079</v>
      </c>
      <c r="N7891" s="178"/>
      <c r="O7891" s="178"/>
      <c r="P7891" s="178" t="str">
        <f ca="1">IF(Proc[[#This Row],[DaysAgeing]]&gt;5,"yep","on track")</f>
        <v>on track</v>
      </c>
      <c r="Q7891" s="3">
        <f ca="1">IF(Proc[[#This Row],[DateClosed]]="",ABS(NETWORKDAYS(Proc[[#This Row],[DateOpened]],TODAY()))-1,ABS(NETWORKDAYS(Proc[[#This Row],[DateOpened]],Proc[[#This Row],[DateClosed]]))-1)</f>
        <v>5</v>
      </c>
      <c r="R7891" s="178"/>
      <c r="S7891" s="189"/>
    </row>
    <row r="7892" spans="1:19" hidden="1">
      <c r="A7892" s="191" t="s">
        <v>10419</v>
      </c>
      <c r="B7892" s="189" t="str">
        <f>IFERROR(VLOOKUP(Proc[[#This Row],[App]],Table2[],3,0),"open")</f>
        <v>ok</v>
      </c>
      <c r="C7892" s="192" t="s">
        <v>369</v>
      </c>
      <c r="D7892" t="s">
        <v>10491</v>
      </c>
      <c r="E7892" t="s">
        <v>9982</v>
      </c>
      <c r="F7892" s="193" t="s">
        <v>9982</v>
      </c>
      <c r="G7892" s="191" t="s">
        <v>400</v>
      </c>
      <c r="H7892" s="189" t="str">
        <f>IF(Proc[[#This Row],[type]]="LFF (MDG-F)",MID(Proc[[#This Row],[Obj]],13,10),"")</f>
        <v/>
      </c>
      <c r="I7892" s="191" t="str">
        <f>LEFT(Proc[[#This Row],[Requested]],10)</f>
        <v>P000001081</v>
      </c>
      <c r="J7892" s="189" t="b">
        <f>Proc[[#This Row],[Requested]]=Proc[[#This Row],[CurrentParent]]</f>
        <v>1</v>
      </c>
      <c r="K7892" s="193" t="s">
        <v>570</v>
      </c>
      <c r="L7892" s="189" t="s">
        <v>9921</v>
      </c>
      <c r="M7892" s="178">
        <v>46079</v>
      </c>
      <c r="N7892" s="178"/>
      <c r="O7892" s="178"/>
      <c r="P7892" s="178" t="str">
        <f ca="1">IF(Proc[[#This Row],[DaysAgeing]]&gt;5,"yep","on track")</f>
        <v>on track</v>
      </c>
      <c r="Q7892" s="3">
        <f ca="1">IF(Proc[[#This Row],[DateClosed]]="",ABS(NETWORKDAYS(Proc[[#This Row],[DateOpened]],TODAY()))-1,ABS(NETWORKDAYS(Proc[[#This Row],[DateOpened]],Proc[[#This Row],[DateClosed]]))-1)</f>
        <v>5</v>
      </c>
      <c r="R7892" s="178"/>
      <c r="S7892" s="189"/>
    </row>
    <row r="7893" spans="1:19" hidden="1">
      <c r="A7893" s="191" t="s">
        <v>10419</v>
      </c>
      <c r="B7893" s="189" t="str">
        <f>IFERROR(VLOOKUP(Proc[[#This Row],[App]],Table2[],3,0),"open")</f>
        <v>ok</v>
      </c>
      <c r="C7893" s="192" t="s">
        <v>369</v>
      </c>
      <c r="D7893" t="s">
        <v>10015</v>
      </c>
      <c r="E7893" t="s">
        <v>9982</v>
      </c>
      <c r="F7893" s="193" t="s">
        <v>9982</v>
      </c>
      <c r="G7893" s="191" t="s">
        <v>400</v>
      </c>
      <c r="H7893" s="189" t="str">
        <f>IF(Proc[[#This Row],[type]]="LFF (MDG-F)",MID(Proc[[#This Row],[Obj]],13,10),"")</f>
        <v/>
      </c>
      <c r="I7893" s="191" t="str">
        <f>LEFT(Proc[[#This Row],[Requested]],10)</f>
        <v>P000001081</v>
      </c>
      <c r="J7893" s="189" t="b">
        <f>Proc[[#This Row],[Requested]]=Proc[[#This Row],[CurrentParent]]</f>
        <v>1</v>
      </c>
      <c r="K7893" s="193" t="s">
        <v>570</v>
      </c>
      <c r="L7893" s="189" t="s">
        <v>9921</v>
      </c>
      <c r="M7893" s="178">
        <v>46079</v>
      </c>
      <c r="N7893" s="178"/>
      <c r="O7893" s="178"/>
      <c r="P7893" s="178" t="str">
        <f ca="1">IF(Proc[[#This Row],[DaysAgeing]]&gt;5,"yep","on track")</f>
        <v>on track</v>
      </c>
      <c r="Q7893" s="3">
        <f ca="1">IF(Proc[[#This Row],[DateClosed]]="",ABS(NETWORKDAYS(Proc[[#This Row],[DateOpened]],TODAY()))-1,ABS(NETWORKDAYS(Proc[[#This Row],[DateOpened]],Proc[[#This Row],[DateClosed]]))-1)</f>
        <v>5</v>
      </c>
      <c r="R7893" s="178"/>
      <c r="S7893" s="189"/>
    </row>
    <row r="7894" spans="1:19" hidden="1">
      <c r="A7894" s="191" t="s">
        <v>10419</v>
      </c>
      <c r="B7894" s="189" t="str">
        <f>IFERROR(VLOOKUP(Proc[[#This Row],[App]],Table2[],3,0),"open")</f>
        <v>ok</v>
      </c>
      <c r="C7894" s="192" t="s">
        <v>369</v>
      </c>
      <c r="D7894" t="s">
        <v>10492</v>
      </c>
      <c r="E7894" t="s">
        <v>9982</v>
      </c>
      <c r="F7894" s="193" t="s">
        <v>9982</v>
      </c>
      <c r="G7894" s="191" t="s">
        <v>400</v>
      </c>
      <c r="H7894" s="189" t="str">
        <f>IF(Proc[[#This Row],[type]]="LFF (MDG-F)",MID(Proc[[#This Row],[Obj]],13,10),"")</f>
        <v/>
      </c>
      <c r="I7894" s="191" t="str">
        <f>LEFT(Proc[[#This Row],[Requested]],10)</f>
        <v>P000001081</v>
      </c>
      <c r="J7894" s="189" t="b">
        <f>Proc[[#This Row],[Requested]]=Proc[[#This Row],[CurrentParent]]</f>
        <v>1</v>
      </c>
      <c r="K7894" s="193" t="s">
        <v>570</v>
      </c>
      <c r="L7894" s="189" t="s">
        <v>9921</v>
      </c>
      <c r="M7894" s="178">
        <v>46079</v>
      </c>
      <c r="N7894" s="178"/>
      <c r="O7894" s="178"/>
      <c r="P7894" s="178" t="str">
        <f ca="1">IF(Proc[[#This Row],[DaysAgeing]]&gt;5,"yep","on track")</f>
        <v>on track</v>
      </c>
      <c r="Q7894" s="3">
        <f ca="1">IF(Proc[[#This Row],[DateClosed]]="",ABS(NETWORKDAYS(Proc[[#This Row],[DateOpened]],TODAY()))-1,ABS(NETWORKDAYS(Proc[[#This Row],[DateOpened]],Proc[[#This Row],[DateClosed]]))-1)</f>
        <v>5</v>
      </c>
      <c r="R7894" s="178"/>
      <c r="S7894" s="189"/>
    </row>
    <row r="7895" spans="1:19" hidden="1">
      <c r="A7895" s="191" t="s">
        <v>10419</v>
      </c>
      <c r="B7895" s="189" t="str">
        <f>IFERROR(VLOOKUP(Proc[[#This Row],[App]],Table2[],3,0),"open")</f>
        <v>ok</v>
      </c>
      <c r="C7895" s="192" t="s">
        <v>369</v>
      </c>
      <c r="D7895" t="s">
        <v>10493</v>
      </c>
      <c r="E7895" t="s">
        <v>9982</v>
      </c>
      <c r="F7895" s="193" t="s">
        <v>9982</v>
      </c>
      <c r="G7895" s="191" t="s">
        <v>400</v>
      </c>
      <c r="H7895" s="189" t="str">
        <f>IF(Proc[[#This Row],[type]]="LFF (MDG-F)",MID(Proc[[#This Row],[Obj]],13,10),"")</f>
        <v/>
      </c>
      <c r="I7895" s="191" t="str">
        <f>LEFT(Proc[[#This Row],[Requested]],10)</f>
        <v>P000001081</v>
      </c>
      <c r="J7895" s="189" t="b">
        <f>Proc[[#This Row],[Requested]]=Proc[[#This Row],[CurrentParent]]</f>
        <v>1</v>
      </c>
      <c r="K7895" s="193" t="s">
        <v>570</v>
      </c>
      <c r="L7895" s="189" t="s">
        <v>9921</v>
      </c>
      <c r="M7895" s="178">
        <v>46079</v>
      </c>
      <c r="N7895" s="178"/>
      <c r="O7895" s="178"/>
      <c r="P7895" s="178" t="str">
        <f ca="1">IF(Proc[[#This Row],[DaysAgeing]]&gt;5,"yep","on track")</f>
        <v>on track</v>
      </c>
      <c r="Q7895" s="3">
        <f ca="1">IF(Proc[[#This Row],[DateClosed]]="",ABS(NETWORKDAYS(Proc[[#This Row],[DateOpened]],TODAY()))-1,ABS(NETWORKDAYS(Proc[[#This Row],[DateOpened]],Proc[[#This Row],[DateClosed]]))-1)</f>
        <v>5</v>
      </c>
      <c r="R7895" s="178"/>
      <c r="S7895" s="189"/>
    </row>
    <row r="7896" spans="1:19" hidden="1">
      <c r="A7896" s="191" t="s">
        <v>10419</v>
      </c>
      <c r="B7896" s="189" t="str">
        <f>IFERROR(VLOOKUP(Proc[[#This Row],[App]],Table2[],3,0),"open")</f>
        <v>ok</v>
      </c>
      <c r="C7896" s="192" t="s">
        <v>369</v>
      </c>
      <c r="D7896" t="s">
        <v>10494</v>
      </c>
      <c r="E7896" t="s">
        <v>9982</v>
      </c>
      <c r="F7896" s="193" t="s">
        <v>9982</v>
      </c>
      <c r="G7896" s="191" t="s">
        <v>400</v>
      </c>
      <c r="H7896" s="189" t="str">
        <f>IF(Proc[[#This Row],[type]]="LFF (MDG-F)",MID(Proc[[#This Row],[Obj]],13,10),"")</f>
        <v/>
      </c>
      <c r="I7896" s="191" t="str">
        <f>LEFT(Proc[[#This Row],[Requested]],10)</f>
        <v>P000001081</v>
      </c>
      <c r="J7896" s="189" t="b">
        <f>Proc[[#This Row],[Requested]]=Proc[[#This Row],[CurrentParent]]</f>
        <v>1</v>
      </c>
      <c r="K7896" s="193" t="s">
        <v>570</v>
      </c>
      <c r="L7896" s="189" t="s">
        <v>9921</v>
      </c>
      <c r="M7896" s="178">
        <v>46079</v>
      </c>
      <c r="N7896" s="178"/>
      <c r="O7896" s="178"/>
      <c r="P7896" s="178" t="str">
        <f ca="1">IF(Proc[[#This Row],[DaysAgeing]]&gt;5,"yep","on track")</f>
        <v>on track</v>
      </c>
      <c r="Q7896" s="3">
        <f ca="1">IF(Proc[[#This Row],[DateClosed]]="",ABS(NETWORKDAYS(Proc[[#This Row],[DateOpened]],TODAY()))-1,ABS(NETWORKDAYS(Proc[[#This Row],[DateOpened]],Proc[[#This Row],[DateClosed]]))-1)</f>
        <v>5</v>
      </c>
      <c r="R7896" s="178"/>
      <c r="S7896" s="189"/>
    </row>
    <row r="7897" spans="1:19" hidden="1">
      <c r="A7897" s="191" t="s">
        <v>10419</v>
      </c>
      <c r="B7897" s="189" t="str">
        <f>IFERROR(VLOOKUP(Proc[[#This Row],[App]],Table2[],3,0),"open")</f>
        <v>ok</v>
      </c>
      <c r="C7897" s="192" t="s">
        <v>369</v>
      </c>
      <c r="D7897" t="s">
        <v>10495</v>
      </c>
      <c r="E7897" t="s">
        <v>9979</v>
      </c>
      <c r="F7897" s="193" t="s">
        <v>9979</v>
      </c>
      <c r="G7897" s="191" t="s">
        <v>400</v>
      </c>
      <c r="H7897" s="189" t="str">
        <f>IF(Proc[[#This Row],[type]]="LFF (MDG-F)",MID(Proc[[#This Row],[Obj]],13,10),"")</f>
        <v/>
      </c>
      <c r="I7897" s="191" t="str">
        <f>LEFT(Proc[[#This Row],[Requested]],10)</f>
        <v>P000001075</v>
      </c>
      <c r="J7897" s="189" t="b">
        <f>Proc[[#This Row],[Requested]]=Proc[[#This Row],[CurrentParent]]</f>
        <v>1</v>
      </c>
      <c r="K7897" s="193" t="s">
        <v>570</v>
      </c>
      <c r="L7897" s="189" t="s">
        <v>9921</v>
      </c>
      <c r="M7897" s="178">
        <v>46079</v>
      </c>
      <c r="N7897" s="178"/>
      <c r="O7897" s="178"/>
      <c r="P7897" s="178" t="str">
        <f ca="1">IF(Proc[[#This Row],[DaysAgeing]]&gt;5,"yep","on track")</f>
        <v>on track</v>
      </c>
      <c r="Q7897" s="3">
        <f ca="1">IF(Proc[[#This Row],[DateClosed]]="",ABS(NETWORKDAYS(Proc[[#This Row],[DateOpened]],TODAY()))-1,ABS(NETWORKDAYS(Proc[[#This Row],[DateOpened]],Proc[[#This Row],[DateClosed]]))-1)</f>
        <v>5</v>
      </c>
      <c r="R7897" s="178"/>
      <c r="S7897" s="189"/>
    </row>
    <row r="7898" spans="1:19" hidden="1">
      <c r="A7898" s="191" t="s">
        <v>10419</v>
      </c>
      <c r="B7898" s="189" t="str">
        <f>IFERROR(VLOOKUP(Proc[[#This Row],[App]],Table2[],3,0),"open")</f>
        <v>ok</v>
      </c>
      <c r="C7898" s="192" t="s">
        <v>369</v>
      </c>
      <c r="D7898" t="s">
        <v>10496</v>
      </c>
      <c r="E7898" t="s">
        <v>9979</v>
      </c>
      <c r="F7898" s="193" t="s">
        <v>9979</v>
      </c>
      <c r="G7898" s="191" t="s">
        <v>400</v>
      </c>
      <c r="H7898" s="189" t="str">
        <f>IF(Proc[[#This Row],[type]]="LFF (MDG-F)",MID(Proc[[#This Row],[Obj]],13,10),"")</f>
        <v/>
      </c>
      <c r="I7898" s="191" t="str">
        <f>LEFT(Proc[[#This Row],[Requested]],10)</f>
        <v>P000001075</v>
      </c>
      <c r="J7898" s="189" t="b">
        <f>Proc[[#This Row],[Requested]]=Proc[[#This Row],[CurrentParent]]</f>
        <v>1</v>
      </c>
      <c r="K7898" s="193" t="s">
        <v>570</v>
      </c>
      <c r="L7898" s="189" t="s">
        <v>9921</v>
      </c>
      <c r="M7898" s="178">
        <v>46079</v>
      </c>
      <c r="N7898" s="178"/>
      <c r="O7898" s="178"/>
      <c r="P7898" s="178" t="str">
        <f ca="1">IF(Proc[[#This Row],[DaysAgeing]]&gt;5,"yep","on track")</f>
        <v>on track</v>
      </c>
      <c r="Q7898" s="3">
        <f ca="1">IF(Proc[[#This Row],[DateClosed]]="",ABS(NETWORKDAYS(Proc[[#This Row],[DateOpened]],TODAY()))-1,ABS(NETWORKDAYS(Proc[[#This Row],[DateOpened]],Proc[[#This Row],[DateClosed]]))-1)</f>
        <v>5</v>
      </c>
      <c r="R7898" s="178"/>
      <c r="S7898" s="189"/>
    </row>
    <row r="7899" spans="1:19" hidden="1">
      <c r="A7899" s="191" t="s">
        <v>10419</v>
      </c>
      <c r="B7899" s="189" t="str">
        <f>IFERROR(VLOOKUP(Proc[[#This Row],[App]],Table2[],3,0),"open")</f>
        <v>ok</v>
      </c>
      <c r="C7899" s="192" t="s">
        <v>369</v>
      </c>
      <c r="D7899" t="s">
        <v>10497</v>
      </c>
      <c r="E7899" t="s">
        <v>10482</v>
      </c>
      <c r="F7899" s="193" t="s">
        <v>10482</v>
      </c>
      <c r="G7899" s="191" t="s">
        <v>400</v>
      </c>
      <c r="H7899" s="189" t="str">
        <f>IF(Proc[[#This Row],[type]]="LFF (MDG-F)",MID(Proc[[#This Row],[Obj]],13,10),"")</f>
        <v/>
      </c>
      <c r="I7899" s="191" t="str">
        <f>LEFT(Proc[[#This Row],[Requested]],10)</f>
        <v>P000001472</v>
      </c>
      <c r="J7899" s="189" t="b">
        <f>Proc[[#This Row],[Requested]]=Proc[[#This Row],[CurrentParent]]</f>
        <v>1</v>
      </c>
      <c r="K7899" s="193" t="s">
        <v>570</v>
      </c>
      <c r="L7899" s="189" t="s">
        <v>9921</v>
      </c>
      <c r="M7899" s="178">
        <v>46079</v>
      </c>
      <c r="N7899" s="178"/>
      <c r="O7899" s="178"/>
      <c r="P7899" s="178" t="str">
        <f ca="1">IF(Proc[[#This Row],[DaysAgeing]]&gt;5,"yep","on track")</f>
        <v>on track</v>
      </c>
      <c r="Q7899" s="3">
        <f ca="1">IF(Proc[[#This Row],[DateClosed]]="",ABS(NETWORKDAYS(Proc[[#This Row],[DateOpened]],TODAY()))-1,ABS(NETWORKDAYS(Proc[[#This Row],[DateOpened]],Proc[[#This Row],[DateClosed]]))-1)</f>
        <v>5</v>
      </c>
      <c r="R7899" s="178"/>
      <c r="S7899" s="189"/>
    </row>
    <row r="7900" spans="1:19" hidden="1">
      <c r="A7900" s="191" t="s">
        <v>10419</v>
      </c>
      <c r="B7900" s="189" t="str">
        <f>IFERROR(VLOOKUP(Proc[[#This Row],[App]],Table2[],3,0),"open")</f>
        <v>ok</v>
      </c>
      <c r="C7900" s="192" t="s">
        <v>369</v>
      </c>
      <c r="D7900" t="s">
        <v>10421</v>
      </c>
      <c r="E7900" t="s">
        <v>10483</v>
      </c>
      <c r="F7900" s="193" t="s">
        <v>10483</v>
      </c>
      <c r="G7900" t="s">
        <v>406</v>
      </c>
      <c r="H7900" s="189" t="str">
        <f>IF(Proc[[#This Row],[type]]="LFF (MDG-F)",MID(Proc[[#This Row],[Obj]],13,10),"")</f>
        <v>DE04OFCX06</v>
      </c>
      <c r="I7900" s="191"/>
      <c r="J7900" s="189" t="b">
        <f>Proc[[#This Row],[Requested]]=Proc[[#This Row],[CurrentParent]]</f>
        <v>1</v>
      </c>
      <c r="K7900" s="193" t="s">
        <v>570</v>
      </c>
      <c r="L7900" s="189" t="s">
        <v>9921</v>
      </c>
      <c r="M7900" s="178">
        <v>46079</v>
      </c>
      <c r="N7900" s="178"/>
      <c r="O7900" s="178"/>
      <c r="P7900" s="178" t="str">
        <f ca="1">IF(Proc[[#This Row],[DaysAgeing]]&gt;5,"yep","on track")</f>
        <v>on track</v>
      </c>
      <c r="Q7900" s="3">
        <f ca="1">IF(Proc[[#This Row],[DateClosed]]="",ABS(NETWORKDAYS(Proc[[#This Row],[DateOpened]],TODAY()))-1,ABS(NETWORKDAYS(Proc[[#This Row],[DateOpened]],Proc[[#This Row],[DateClosed]]))-1)</f>
        <v>5</v>
      </c>
      <c r="R7900" s="178"/>
      <c r="S7900" s="189"/>
    </row>
    <row r="7901" spans="1:19" hidden="1">
      <c r="A7901" s="191" t="s">
        <v>10419</v>
      </c>
      <c r="B7901" s="189" t="str">
        <f>IFERROR(VLOOKUP(Proc[[#This Row],[App]],Table2[],3,0),"open")</f>
        <v>ok</v>
      </c>
      <c r="C7901" s="192" t="s">
        <v>369</v>
      </c>
      <c r="D7901" t="s">
        <v>10422</v>
      </c>
      <c r="E7901" t="s">
        <v>10483</v>
      </c>
      <c r="F7901" s="193" t="s">
        <v>10483</v>
      </c>
      <c r="G7901" s="191" t="s">
        <v>406</v>
      </c>
      <c r="H7901" s="189" t="str">
        <f>IF(Proc[[#This Row],[type]]="LFF (MDG-F)",MID(Proc[[#This Row],[Obj]],13,10),"")</f>
        <v>US01O07200</v>
      </c>
      <c r="I7901" s="191"/>
      <c r="J7901" s="189" t="b">
        <f>Proc[[#This Row],[Requested]]=Proc[[#This Row],[CurrentParent]]</f>
        <v>1</v>
      </c>
      <c r="K7901" s="193" t="s">
        <v>570</v>
      </c>
      <c r="L7901" s="189" t="s">
        <v>9921</v>
      </c>
      <c r="M7901" s="178">
        <v>46079</v>
      </c>
      <c r="N7901" s="178"/>
      <c r="O7901" s="178"/>
      <c r="P7901" s="178" t="str">
        <f ca="1">IF(Proc[[#This Row],[DaysAgeing]]&gt;5,"yep","on track")</f>
        <v>on track</v>
      </c>
      <c r="Q7901" s="3">
        <f ca="1">IF(Proc[[#This Row],[DateClosed]]="",ABS(NETWORKDAYS(Proc[[#This Row],[DateOpened]],TODAY()))-1,ABS(NETWORKDAYS(Proc[[#This Row],[DateOpened]],Proc[[#This Row],[DateClosed]]))-1)</f>
        <v>5</v>
      </c>
      <c r="R7901" s="178"/>
      <c r="S7901" s="189"/>
    </row>
    <row r="7902" spans="1:19" hidden="1">
      <c r="A7902" s="191" t="s">
        <v>10419</v>
      </c>
      <c r="B7902" s="189" t="str">
        <f>IFERROR(VLOOKUP(Proc[[#This Row],[App]],Table2[],3,0),"open")</f>
        <v>ok</v>
      </c>
      <c r="C7902" s="192" t="s">
        <v>369</v>
      </c>
      <c r="D7902" t="s">
        <v>10509</v>
      </c>
      <c r="E7902" t="s">
        <v>10483</v>
      </c>
      <c r="F7902" s="192" t="s">
        <v>10483</v>
      </c>
      <c r="G7902" s="191" t="s">
        <v>406</v>
      </c>
      <c r="H7902" s="189" t="str">
        <f>IF(Proc[[#This Row],[type]]="LFF (MDG-F)",MID(Proc[[#This Row],[Obj]],13,10),"")</f>
        <v>US10C06053</v>
      </c>
      <c r="I7902" s="191"/>
      <c r="J7902" s="189" t="b">
        <f>Proc[[#This Row],[Requested]]=Proc[[#This Row],[CurrentParent]]</f>
        <v>1</v>
      </c>
      <c r="K7902" s="193" t="s">
        <v>570</v>
      </c>
      <c r="L7902" s="189" t="s">
        <v>9921</v>
      </c>
      <c r="M7902" s="178">
        <v>46079</v>
      </c>
      <c r="N7902" s="178"/>
      <c r="O7902" s="178"/>
      <c r="P7902" s="178" t="str">
        <f ca="1">IF(Proc[[#This Row],[DaysAgeing]]&gt;5,"yep","on track")</f>
        <v>on track</v>
      </c>
      <c r="Q7902" s="3">
        <f ca="1">IF(Proc[[#This Row],[DateClosed]]="",ABS(NETWORKDAYS(Proc[[#This Row],[DateOpened]],TODAY()))-1,ABS(NETWORKDAYS(Proc[[#This Row],[DateOpened]],Proc[[#This Row],[DateClosed]]))-1)</f>
        <v>5</v>
      </c>
      <c r="R7902" s="178"/>
      <c r="S7902" s="189"/>
    </row>
    <row r="7903" spans="1:19" hidden="1">
      <c r="A7903" s="191" t="s">
        <v>10419</v>
      </c>
      <c r="B7903" s="189" t="str">
        <f>IFERROR(VLOOKUP(Proc[[#This Row],[App]],Table2[],3,0),"open")</f>
        <v>ok</v>
      </c>
      <c r="C7903" s="192" t="s">
        <v>369</v>
      </c>
      <c r="D7903" t="s">
        <v>10503</v>
      </c>
      <c r="E7903" t="s">
        <v>10483</v>
      </c>
      <c r="F7903" s="189" t="s">
        <v>10483</v>
      </c>
      <c r="G7903" s="191" t="s">
        <v>400</v>
      </c>
      <c r="H7903" s="189" t="str">
        <f>IF(Proc[[#This Row],[type]]="LFF (MDG-F)",MID(Proc[[#This Row],[Obj]],13,10),"")</f>
        <v/>
      </c>
      <c r="I7903" s="191" t="str">
        <f>LEFT(Proc[[#This Row],[Requested]],10)</f>
        <v>P000001341</v>
      </c>
      <c r="J7903" s="189" t="b">
        <f>Proc[[#This Row],[Requested]]=Proc[[#This Row],[CurrentParent]]</f>
        <v>1</v>
      </c>
      <c r="K7903" s="193" t="s">
        <v>570</v>
      </c>
      <c r="L7903" s="189" t="s">
        <v>9921</v>
      </c>
      <c r="M7903" s="178">
        <v>46079</v>
      </c>
      <c r="N7903" s="178"/>
      <c r="O7903" s="178"/>
      <c r="P7903" s="178" t="str">
        <f ca="1">IF(Proc[[#This Row],[DaysAgeing]]&gt;5,"yep","on track")</f>
        <v>on track</v>
      </c>
      <c r="Q7903" s="3">
        <f ca="1">IF(Proc[[#This Row],[DateClosed]]="",ABS(NETWORKDAYS(Proc[[#This Row],[DateOpened]],TODAY()))-1,ABS(NETWORKDAYS(Proc[[#This Row],[DateOpened]],Proc[[#This Row],[DateClosed]]))-1)</f>
        <v>5</v>
      </c>
      <c r="R7903" s="178"/>
      <c r="S7903" s="189"/>
    </row>
    <row r="7904" spans="1:19" hidden="1">
      <c r="A7904" s="191" t="s">
        <v>10419</v>
      </c>
      <c r="B7904" s="189" t="str">
        <f>IFERROR(VLOOKUP(Proc[[#This Row],[App]],Table2[],3,0),"open")</f>
        <v>ok</v>
      </c>
      <c r="C7904" s="192" t="s">
        <v>369</v>
      </c>
      <c r="D7904" t="s">
        <v>10504</v>
      </c>
      <c r="E7904" t="s">
        <v>10483</v>
      </c>
      <c r="F7904" s="192" t="s">
        <v>10483</v>
      </c>
      <c r="G7904" s="191" t="s">
        <v>406</v>
      </c>
      <c r="H7904" s="189" t="str">
        <f>IF(Proc[[#This Row],[type]]="LFF (MDG-F)",MID(Proc[[#This Row],[Obj]],13,10),"")</f>
        <v>TW02OF0331</v>
      </c>
      <c r="I7904" s="191"/>
      <c r="J7904" s="189" t="b">
        <f>Proc[[#This Row],[Requested]]=Proc[[#This Row],[CurrentParent]]</f>
        <v>1</v>
      </c>
      <c r="K7904" s="193" t="s">
        <v>570</v>
      </c>
      <c r="L7904" s="189" t="s">
        <v>9921</v>
      </c>
      <c r="M7904" s="178">
        <v>46079</v>
      </c>
      <c r="N7904" s="178"/>
      <c r="O7904" s="178"/>
      <c r="P7904" s="178" t="str">
        <f ca="1">IF(Proc[[#This Row],[DaysAgeing]]&gt;5,"yep","on track")</f>
        <v>on track</v>
      </c>
      <c r="Q7904" s="3">
        <f ca="1">IF(Proc[[#This Row],[DateClosed]]="",ABS(NETWORKDAYS(Proc[[#This Row],[DateOpened]],TODAY()))-1,ABS(NETWORKDAYS(Proc[[#This Row],[DateOpened]],Proc[[#This Row],[DateClosed]]))-1)</f>
        <v>5</v>
      </c>
      <c r="R7904" s="178"/>
      <c r="S7904" s="189"/>
    </row>
    <row r="7905" spans="1:19" hidden="1">
      <c r="A7905" s="191" t="s">
        <v>10419</v>
      </c>
      <c r="B7905" s="189" t="str">
        <f>IFERROR(VLOOKUP(Proc[[#This Row],[App]],Table2[],3,0),"open")</f>
        <v>ok</v>
      </c>
      <c r="C7905" s="192" t="s">
        <v>369</v>
      </c>
      <c r="D7905" t="s">
        <v>10508</v>
      </c>
      <c r="E7905" t="s">
        <v>10483</v>
      </c>
      <c r="F7905" s="192" t="s">
        <v>10483</v>
      </c>
      <c r="G7905" s="191" t="s">
        <v>406</v>
      </c>
      <c r="H7905" s="189" t="str">
        <f>IF(Proc[[#This Row],[type]]="LFF (MDG-F)",MID(Proc[[#This Row],[Obj]],13,10),"")</f>
        <v>TW10C02705</v>
      </c>
      <c r="I7905" s="191"/>
      <c r="J7905" s="189" t="b">
        <f>Proc[[#This Row],[Requested]]=Proc[[#This Row],[CurrentParent]]</f>
        <v>1</v>
      </c>
      <c r="K7905" s="193" t="s">
        <v>570</v>
      </c>
      <c r="L7905" s="189" t="s">
        <v>9921</v>
      </c>
      <c r="M7905" s="178">
        <v>46079</v>
      </c>
      <c r="N7905" s="178"/>
      <c r="O7905" s="178"/>
      <c r="P7905" s="178" t="str">
        <f ca="1">IF(Proc[[#This Row],[DaysAgeing]]&gt;5,"yep","on track")</f>
        <v>on track</v>
      </c>
      <c r="Q7905" s="3">
        <f ca="1">IF(Proc[[#This Row],[DateClosed]]="",ABS(NETWORKDAYS(Proc[[#This Row],[DateOpened]],TODAY()))-1,ABS(NETWORKDAYS(Proc[[#This Row],[DateOpened]],Proc[[#This Row],[DateClosed]]))-1)</f>
        <v>5</v>
      </c>
      <c r="R7905" s="178"/>
      <c r="S7905" s="189"/>
    </row>
    <row r="7906" spans="1:19" hidden="1">
      <c r="A7906" s="191" t="s">
        <v>10419</v>
      </c>
      <c r="B7906" s="189" t="str">
        <f>IFERROR(VLOOKUP(Proc[[#This Row],[App]],Table2[],3,0),"open")</f>
        <v>ok</v>
      </c>
      <c r="C7906" s="192" t="s">
        <v>369</v>
      </c>
      <c r="D7906" t="s">
        <v>10423</v>
      </c>
      <c r="E7906" t="s">
        <v>10483</v>
      </c>
      <c r="F7906" s="193" t="s">
        <v>10483</v>
      </c>
      <c r="G7906" s="191" t="s">
        <v>406</v>
      </c>
      <c r="H7906" s="189" t="str">
        <f>IF(Proc[[#This Row],[type]]="LFF (MDG-F)",MID(Proc[[#This Row],[Obj]],13,10),"")</f>
        <v>CN01OF0082</v>
      </c>
      <c r="I7906" s="191"/>
      <c r="J7906" s="189" t="b">
        <f>Proc[[#This Row],[Requested]]=Proc[[#This Row],[CurrentParent]]</f>
        <v>1</v>
      </c>
      <c r="K7906" s="193" t="s">
        <v>570</v>
      </c>
      <c r="L7906" s="189" t="s">
        <v>9921</v>
      </c>
      <c r="M7906" s="178">
        <v>46079</v>
      </c>
      <c r="N7906" s="178"/>
      <c r="O7906" s="178"/>
      <c r="P7906" s="178" t="str">
        <f ca="1">IF(Proc[[#This Row],[DaysAgeing]]&gt;5,"yep","on track")</f>
        <v>on track</v>
      </c>
      <c r="Q7906" s="3">
        <f ca="1">IF(Proc[[#This Row],[DateClosed]]="",ABS(NETWORKDAYS(Proc[[#This Row],[DateOpened]],TODAY()))-1,ABS(NETWORKDAYS(Proc[[#This Row],[DateOpened]],Proc[[#This Row],[DateClosed]]))-1)</f>
        <v>5</v>
      </c>
      <c r="R7906" s="178"/>
      <c r="S7906" s="189"/>
    </row>
    <row r="7907" spans="1:19" hidden="1">
      <c r="A7907" s="191" t="s">
        <v>10419</v>
      </c>
      <c r="B7907" s="189" t="str">
        <f>IFERROR(VLOOKUP(Proc[[#This Row],[App]],Table2[],3,0),"open")</f>
        <v>ok</v>
      </c>
      <c r="C7907" s="192" t="s">
        <v>369</v>
      </c>
      <c r="D7907" t="s">
        <v>10424</v>
      </c>
      <c r="E7907" t="s">
        <v>10483</v>
      </c>
      <c r="F7907" s="193" t="s">
        <v>10483</v>
      </c>
      <c r="G7907" s="191" t="s">
        <v>406</v>
      </c>
      <c r="H7907" s="189" t="str">
        <f>IF(Proc[[#This Row],[type]]="LFF (MDG-F)",MID(Proc[[#This Row],[Obj]],13,10),"")</f>
        <v>KR03OF0400</v>
      </c>
      <c r="I7907" s="191"/>
      <c r="J7907" s="189" t="b">
        <f>Proc[[#This Row],[Requested]]=Proc[[#This Row],[CurrentParent]]</f>
        <v>1</v>
      </c>
      <c r="K7907" s="193" t="s">
        <v>570</v>
      </c>
      <c r="L7907" s="189" t="s">
        <v>9921</v>
      </c>
      <c r="M7907" s="178">
        <v>46079</v>
      </c>
      <c r="N7907" s="178"/>
      <c r="O7907" s="178"/>
      <c r="P7907" s="178" t="str">
        <f ca="1">IF(Proc[[#This Row],[DaysAgeing]]&gt;5,"yep","on track")</f>
        <v>on track</v>
      </c>
      <c r="Q7907" s="3">
        <f ca="1">IF(Proc[[#This Row],[DateClosed]]="",ABS(NETWORKDAYS(Proc[[#This Row],[DateOpened]],TODAY()))-1,ABS(NETWORKDAYS(Proc[[#This Row],[DateOpened]],Proc[[#This Row],[DateClosed]]))-1)</f>
        <v>5</v>
      </c>
      <c r="R7907" s="178"/>
      <c r="S7907" s="189"/>
    </row>
    <row r="7908" spans="1:19" hidden="1">
      <c r="A7908" s="191" t="s">
        <v>10419</v>
      </c>
      <c r="B7908" s="189" t="str">
        <f>IFERROR(VLOOKUP(Proc[[#This Row],[App]],Table2[],3,0),"open")</f>
        <v>ok</v>
      </c>
      <c r="C7908" s="192" t="s">
        <v>369</v>
      </c>
      <c r="D7908" t="s">
        <v>10425</v>
      </c>
      <c r="E7908" t="s">
        <v>10484</v>
      </c>
      <c r="F7908" s="193" t="s">
        <v>10484</v>
      </c>
      <c r="G7908" s="191" t="s">
        <v>406</v>
      </c>
      <c r="H7908" s="189" t="str">
        <f>IF(Proc[[#This Row],[type]]="LFF (MDG-F)",MID(Proc[[#This Row],[Obj]],13,10),"")</f>
        <v>DE04TNBZ06</v>
      </c>
      <c r="I7908" s="191"/>
      <c r="J7908" s="189" t="b">
        <f>Proc[[#This Row],[Requested]]=Proc[[#This Row],[CurrentParent]]</f>
        <v>1</v>
      </c>
      <c r="K7908" s="193" t="s">
        <v>570</v>
      </c>
      <c r="L7908" s="189" t="s">
        <v>9921</v>
      </c>
      <c r="M7908" s="178">
        <v>46079</v>
      </c>
      <c r="N7908" s="178"/>
      <c r="O7908" s="178"/>
      <c r="P7908" s="178" t="str">
        <f ca="1">IF(Proc[[#This Row],[DaysAgeing]]&gt;5,"yep","on track")</f>
        <v>on track</v>
      </c>
      <c r="Q7908" s="3">
        <f ca="1">IF(Proc[[#This Row],[DateClosed]]="",ABS(NETWORKDAYS(Proc[[#This Row],[DateOpened]],TODAY()))-1,ABS(NETWORKDAYS(Proc[[#This Row],[DateOpened]],Proc[[#This Row],[DateClosed]]))-1)</f>
        <v>5</v>
      </c>
      <c r="R7908" s="178"/>
      <c r="S7908" s="189"/>
    </row>
    <row r="7909" spans="1:19" hidden="1">
      <c r="A7909" s="191" t="s">
        <v>10419</v>
      </c>
      <c r="B7909" s="189" t="str">
        <f>IFERROR(VLOOKUP(Proc[[#This Row],[App]],Table2[],3,0),"open")</f>
        <v>ok</v>
      </c>
      <c r="C7909" s="192" t="s">
        <v>369</v>
      </c>
      <c r="D7909" t="s">
        <v>10426</v>
      </c>
      <c r="E7909" t="s">
        <v>10484</v>
      </c>
      <c r="F7909" s="193" t="s">
        <v>10484</v>
      </c>
      <c r="G7909" s="191" t="s">
        <v>406</v>
      </c>
      <c r="H7909" s="189" t="str">
        <f>IF(Proc[[#This Row],[type]]="LFF (MDG-F)",MID(Proc[[#This Row],[Obj]],13,10),"")</f>
        <v>CN09C02001</v>
      </c>
      <c r="I7909" s="191"/>
      <c r="J7909" s="189" t="b">
        <f>Proc[[#This Row],[Requested]]=Proc[[#This Row],[CurrentParent]]</f>
        <v>1</v>
      </c>
      <c r="K7909" s="193" t="s">
        <v>570</v>
      </c>
      <c r="L7909" s="189" t="s">
        <v>9921</v>
      </c>
      <c r="M7909" s="178">
        <v>46079</v>
      </c>
      <c r="N7909" s="178"/>
      <c r="O7909" s="178"/>
      <c r="P7909" s="178" t="str">
        <f ca="1">IF(Proc[[#This Row],[DaysAgeing]]&gt;5,"yep","on track")</f>
        <v>on track</v>
      </c>
      <c r="Q7909" s="3">
        <f ca="1">IF(Proc[[#This Row],[DateClosed]]="",ABS(NETWORKDAYS(Proc[[#This Row],[DateOpened]],TODAY()))-1,ABS(NETWORKDAYS(Proc[[#This Row],[DateOpened]],Proc[[#This Row],[DateClosed]]))-1)</f>
        <v>5</v>
      </c>
      <c r="R7909" s="178"/>
      <c r="S7909" s="189"/>
    </row>
    <row r="7910" spans="1:19" hidden="1">
      <c r="A7910" s="191" t="s">
        <v>10419</v>
      </c>
      <c r="B7910" s="189" t="str">
        <f>IFERROR(VLOOKUP(Proc[[#This Row],[App]],Table2[],3,0),"open")</f>
        <v>ok</v>
      </c>
      <c r="C7910" s="192" t="s">
        <v>369</v>
      </c>
      <c r="D7910" t="s">
        <v>10427</v>
      </c>
      <c r="E7910" t="s">
        <v>10484</v>
      </c>
      <c r="F7910" s="193" t="s">
        <v>10484</v>
      </c>
      <c r="G7910" s="191" t="s">
        <v>406</v>
      </c>
      <c r="H7910" s="189" t="str">
        <f>IF(Proc[[#This Row],[type]]="LFF (MDG-F)",MID(Proc[[#This Row],[Obj]],13,10),"")</f>
        <v>NL10DB3602</v>
      </c>
      <c r="I7910" s="191"/>
      <c r="J7910" s="189" t="b">
        <f>Proc[[#This Row],[Requested]]=Proc[[#This Row],[CurrentParent]]</f>
        <v>1</v>
      </c>
      <c r="K7910" s="193" t="s">
        <v>570</v>
      </c>
      <c r="L7910" s="189" t="s">
        <v>9921</v>
      </c>
      <c r="M7910" s="178">
        <v>46079</v>
      </c>
      <c r="N7910" s="178"/>
      <c r="O7910" s="178"/>
      <c r="P7910" s="178" t="str">
        <f ca="1">IF(Proc[[#This Row],[DaysAgeing]]&gt;5,"yep","on track")</f>
        <v>on track</v>
      </c>
      <c r="Q7910" s="3">
        <f ca="1">IF(Proc[[#This Row],[DateClosed]]="",ABS(NETWORKDAYS(Proc[[#This Row],[DateOpened]],TODAY()))-1,ABS(NETWORKDAYS(Proc[[#This Row],[DateOpened]],Proc[[#This Row],[DateClosed]]))-1)</f>
        <v>5</v>
      </c>
      <c r="R7910" s="178"/>
      <c r="S7910" s="189"/>
    </row>
    <row r="7911" spans="1:19" hidden="1">
      <c r="A7911" s="191" t="s">
        <v>10419</v>
      </c>
      <c r="B7911" s="189" t="str">
        <f>IFERROR(VLOOKUP(Proc[[#This Row],[App]],Table2[],3,0),"open")</f>
        <v>ok</v>
      </c>
      <c r="C7911" s="192" t="s">
        <v>369</v>
      </c>
      <c r="D7911" t="s">
        <v>10428</v>
      </c>
      <c r="E7911" t="s">
        <v>10484</v>
      </c>
      <c r="F7911" s="193" t="s">
        <v>10484</v>
      </c>
      <c r="G7911" s="191" t="s">
        <v>406</v>
      </c>
      <c r="H7911" s="189" t="str">
        <f>IF(Proc[[#This Row],[type]]="LFF (MDG-F)",MID(Proc[[#This Row],[Obj]],13,10),"")</f>
        <v>TW10C02702</v>
      </c>
      <c r="I7911" s="191"/>
      <c r="J7911" s="189" t="b">
        <f>Proc[[#This Row],[Requested]]=Proc[[#This Row],[CurrentParent]]</f>
        <v>1</v>
      </c>
      <c r="K7911" s="193" t="s">
        <v>570</v>
      </c>
      <c r="L7911" s="189" t="s">
        <v>9921</v>
      </c>
      <c r="M7911" s="178">
        <v>46079</v>
      </c>
      <c r="N7911" s="178"/>
      <c r="O7911" s="178"/>
      <c r="P7911" s="178" t="str">
        <f ca="1">IF(Proc[[#This Row],[DaysAgeing]]&gt;5,"yep","on track")</f>
        <v>on track</v>
      </c>
      <c r="Q7911" s="3">
        <f ca="1">IF(Proc[[#This Row],[DateClosed]]="",ABS(NETWORKDAYS(Proc[[#This Row],[DateOpened]],TODAY()))-1,ABS(NETWORKDAYS(Proc[[#This Row],[DateOpened]],Proc[[#This Row],[DateClosed]]))-1)</f>
        <v>5</v>
      </c>
      <c r="R7911" s="178"/>
      <c r="S7911" s="189"/>
    </row>
    <row r="7912" spans="1:19" hidden="1">
      <c r="A7912" s="191" t="s">
        <v>10419</v>
      </c>
      <c r="B7912" s="189" t="str">
        <f>IFERROR(VLOOKUP(Proc[[#This Row],[App]],Table2[],3,0),"open")</f>
        <v>ok</v>
      </c>
      <c r="C7912" s="192" t="s">
        <v>369</v>
      </c>
      <c r="D7912" t="s">
        <v>10429</v>
      </c>
      <c r="E7912" t="s">
        <v>10484</v>
      </c>
      <c r="F7912" s="193" t="s">
        <v>10484</v>
      </c>
      <c r="G7912" s="191" t="s">
        <v>406</v>
      </c>
      <c r="H7912" s="189" t="str">
        <f>IF(Proc[[#This Row],[type]]="LFF (MDG-F)",MID(Proc[[#This Row],[Obj]],13,10),"")</f>
        <v>TW91DB3300</v>
      </c>
      <c r="I7912" s="191"/>
      <c r="J7912" s="189" t="b">
        <f>Proc[[#This Row],[Requested]]=Proc[[#This Row],[CurrentParent]]</f>
        <v>1</v>
      </c>
      <c r="K7912" s="193" t="s">
        <v>570</v>
      </c>
      <c r="L7912" s="189" t="s">
        <v>9921</v>
      </c>
      <c r="M7912" s="178">
        <v>46079</v>
      </c>
      <c r="N7912" s="178"/>
      <c r="O7912" s="178"/>
      <c r="P7912" s="178" t="str">
        <f ca="1">IF(Proc[[#This Row],[DaysAgeing]]&gt;5,"yep","on track")</f>
        <v>on track</v>
      </c>
      <c r="Q7912" s="3">
        <f ca="1">IF(Proc[[#This Row],[DateClosed]]="",ABS(NETWORKDAYS(Proc[[#This Row],[DateOpened]],TODAY()))-1,ABS(NETWORKDAYS(Proc[[#This Row],[DateOpened]],Proc[[#This Row],[DateClosed]]))-1)</f>
        <v>5</v>
      </c>
      <c r="R7912" s="178"/>
      <c r="S7912" s="189"/>
    </row>
    <row r="7913" spans="1:19" hidden="1">
      <c r="A7913" s="191" t="s">
        <v>10419</v>
      </c>
      <c r="B7913" s="189" t="str">
        <f>IFERROR(VLOOKUP(Proc[[#This Row],[App]],Table2[],3,0),"open")</f>
        <v>ok</v>
      </c>
      <c r="C7913" s="192" t="s">
        <v>369</v>
      </c>
      <c r="D7913" t="s">
        <v>10430</v>
      </c>
      <c r="E7913" t="s">
        <v>10484</v>
      </c>
      <c r="F7913" s="193" t="s">
        <v>10484</v>
      </c>
      <c r="G7913" s="191" t="s">
        <v>406</v>
      </c>
      <c r="H7913" s="189" t="str">
        <f>IF(Proc[[#This Row],[type]]="LFF (MDG-F)",MID(Proc[[#This Row],[Obj]],13,10),"")</f>
        <v>US10C06031</v>
      </c>
      <c r="I7913" s="191"/>
      <c r="J7913" s="189" t="b">
        <f>Proc[[#This Row],[Requested]]=Proc[[#This Row],[CurrentParent]]</f>
        <v>1</v>
      </c>
      <c r="K7913" s="193" t="s">
        <v>570</v>
      </c>
      <c r="L7913" s="189" t="s">
        <v>9921</v>
      </c>
      <c r="M7913" s="178">
        <v>46079</v>
      </c>
      <c r="N7913" s="178"/>
      <c r="O7913" s="178"/>
      <c r="P7913" s="178" t="str">
        <f ca="1">IF(Proc[[#This Row],[DaysAgeing]]&gt;5,"yep","on track")</f>
        <v>on track</v>
      </c>
      <c r="Q7913" s="3">
        <f ca="1">IF(Proc[[#This Row],[DateClosed]]="",ABS(NETWORKDAYS(Proc[[#This Row],[DateOpened]],TODAY()))-1,ABS(NETWORKDAYS(Proc[[#This Row],[DateOpened]],Proc[[#This Row],[DateClosed]]))-1)</f>
        <v>5</v>
      </c>
      <c r="R7913" s="178"/>
      <c r="S7913" s="189"/>
    </row>
    <row r="7914" spans="1:19" hidden="1">
      <c r="A7914" s="191" t="s">
        <v>10419</v>
      </c>
      <c r="B7914" s="189" t="str">
        <f>IFERROR(VLOOKUP(Proc[[#This Row],[App]],Table2[],3,0),"open")</f>
        <v>ok</v>
      </c>
      <c r="C7914" s="192" t="s">
        <v>369</v>
      </c>
      <c r="D7914" t="s">
        <v>10431</v>
      </c>
      <c r="E7914" t="s">
        <v>4408</v>
      </c>
      <c r="F7914" s="193" t="s">
        <v>4408</v>
      </c>
      <c r="G7914" s="191" t="s">
        <v>406</v>
      </c>
      <c r="H7914" s="189" t="str">
        <f>IF(Proc[[#This Row],[type]]="LFF (MDG-F)",MID(Proc[[#This Row],[Obj]],13,10),"")</f>
        <v>DE10TMX900</v>
      </c>
      <c r="I7914" s="191"/>
      <c r="J7914" s="189" t="b">
        <f>Proc[[#This Row],[Requested]]=Proc[[#This Row],[CurrentParent]]</f>
        <v>1</v>
      </c>
      <c r="K7914" s="193" t="s">
        <v>570</v>
      </c>
      <c r="L7914" s="189" t="s">
        <v>9921</v>
      </c>
      <c r="M7914" s="178">
        <v>46079</v>
      </c>
      <c r="N7914" s="178"/>
      <c r="O7914" s="178"/>
      <c r="P7914" s="178" t="str">
        <f ca="1">IF(Proc[[#This Row],[DaysAgeing]]&gt;5,"yep","on track")</f>
        <v>on track</v>
      </c>
      <c r="Q7914" s="3">
        <f ca="1">IF(Proc[[#This Row],[DateClosed]]="",ABS(NETWORKDAYS(Proc[[#This Row],[DateOpened]],TODAY()))-1,ABS(NETWORKDAYS(Proc[[#This Row],[DateOpened]],Proc[[#This Row],[DateClosed]]))-1)</f>
        <v>5</v>
      </c>
      <c r="R7914" s="178"/>
      <c r="S7914" s="189"/>
    </row>
    <row r="7915" spans="1:19" hidden="1">
      <c r="A7915" s="191" t="s">
        <v>10419</v>
      </c>
      <c r="B7915" s="189" t="str">
        <f>IFERROR(VLOOKUP(Proc[[#This Row],[App]],Table2[],3,0),"open")</f>
        <v>ok</v>
      </c>
      <c r="C7915" s="192" t="s">
        <v>369</v>
      </c>
      <c r="D7915" t="s">
        <v>10432</v>
      </c>
      <c r="E7915" t="s">
        <v>10405</v>
      </c>
      <c r="F7915" s="193" t="s">
        <v>10405</v>
      </c>
      <c r="G7915" s="191" t="s">
        <v>400</v>
      </c>
      <c r="H7915" s="189" t="str">
        <f>IF(Proc[[#This Row],[type]]="LFF (MDG-F)",MID(Proc[[#This Row],[Obj]],13,10),"")</f>
        <v/>
      </c>
      <c r="I7915" s="191" t="str">
        <f>LEFT(Proc[[#This Row],[Requested]],10)</f>
        <v>P000001339</v>
      </c>
      <c r="J7915" s="189" t="b">
        <f>Proc[[#This Row],[Requested]]=Proc[[#This Row],[CurrentParent]]</f>
        <v>1</v>
      </c>
      <c r="K7915" s="193" t="s">
        <v>570</v>
      </c>
      <c r="L7915" s="189" t="s">
        <v>9921</v>
      </c>
      <c r="M7915" s="178">
        <v>46079</v>
      </c>
      <c r="N7915" s="178"/>
      <c r="O7915" s="178"/>
      <c r="P7915" s="178" t="str">
        <f ca="1">IF(Proc[[#This Row],[DaysAgeing]]&gt;5,"yep","on track")</f>
        <v>on track</v>
      </c>
      <c r="Q7915" s="3">
        <f ca="1">IF(Proc[[#This Row],[DateClosed]]="",ABS(NETWORKDAYS(Proc[[#This Row],[DateOpened]],TODAY()))-1,ABS(NETWORKDAYS(Proc[[#This Row],[DateOpened]],Proc[[#This Row],[DateClosed]]))-1)</f>
        <v>5</v>
      </c>
      <c r="R7915" s="178"/>
      <c r="S7915" s="189"/>
    </row>
    <row r="7916" spans="1:19" hidden="1">
      <c r="A7916" s="191" t="s">
        <v>10419</v>
      </c>
      <c r="B7916" s="189" t="str">
        <f>IFERROR(VLOOKUP(Proc[[#This Row],[App]],Table2[],3,0),"open")</f>
        <v>ok</v>
      </c>
      <c r="C7916" s="192" t="s">
        <v>369</v>
      </c>
      <c r="D7916" t="s">
        <v>4806</v>
      </c>
      <c r="E7916" t="s">
        <v>10405</v>
      </c>
      <c r="F7916" s="189" t="s">
        <v>10405</v>
      </c>
      <c r="G7916" s="191" t="s">
        <v>400</v>
      </c>
      <c r="H7916" s="189" t="str">
        <f>IF(Proc[[#This Row],[type]]="LFF (MDG-F)",MID(Proc[[#This Row],[Obj]],13,10),"")</f>
        <v/>
      </c>
      <c r="I7916" s="191" t="str">
        <f>LEFT(Proc[[#This Row],[Requested]],10)</f>
        <v>P000001339</v>
      </c>
      <c r="J7916" s="189" t="b">
        <f>Proc[[#This Row],[Requested]]=Proc[[#This Row],[CurrentParent]]</f>
        <v>1</v>
      </c>
      <c r="K7916" s="193" t="s">
        <v>570</v>
      </c>
      <c r="L7916" s="189" t="s">
        <v>9921</v>
      </c>
      <c r="M7916" s="178">
        <v>46079</v>
      </c>
      <c r="N7916" s="178"/>
      <c r="O7916" s="178"/>
      <c r="P7916" s="178" t="str">
        <f ca="1">IF(Proc[[#This Row],[DaysAgeing]]&gt;5,"yep","on track")</f>
        <v>on track</v>
      </c>
      <c r="Q7916" s="3">
        <f ca="1">IF(Proc[[#This Row],[DateClosed]]="",ABS(NETWORKDAYS(Proc[[#This Row],[DateOpened]],TODAY()))-1,ABS(NETWORKDAYS(Proc[[#This Row],[DateOpened]],Proc[[#This Row],[DateClosed]]))-1)</f>
        <v>5</v>
      </c>
      <c r="R7916" s="178"/>
      <c r="S7916" s="189"/>
    </row>
    <row r="7917" spans="1:19" hidden="1">
      <c r="A7917" s="191" t="s">
        <v>10419</v>
      </c>
      <c r="B7917" s="189" t="str">
        <f>IFERROR(VLOOKUP(Proc[[#This Row],[App]],Table2[],3,0),"open")</f>
        <v>ok</v>
      </c>
      <c r="C7917" s="192" t="s">
        <v>369</v>
      </c>
      <c r="D7917" t="s">
        <v>10433</v>
      </c>
      <c r="E7917" t="s">
        <v>10405</v>
      </c>
      <c r="F7917" s="193" t="s">
        <v>10405</v>
      </c>
      <c r="G7917" s="191" t="s">
        <v>406</v>
      </c>
      <c r="H7917" s="189" t="str">
        <f>IF(Proc[[#This Row],[type]]="LFF (MDG-F)",MID(Proc[[#This Row],[Obj]],13,10),"")</f>
        <v>2123GIT210</v>
      </c>
      <c r="I7917" s="191"/>
      <c r="J7917" s="189" t="b">
        <f>Proc[[#This Row],[Requested]]=Proc[[#This Row],[CurrentParent]]</f>
        <v>1</v>
      </c>
      <c r="K7917" s="193" t="s">
        <v>570</v>
      </c>
      <c r="L7917" s="189" t="s">
        <v>9921</v>
      </c>
      <c r="M7917" s="178">
        <v>46079</v>
      </c>
      <c r="N7917" s="178"/>
      <c r="O7917" s="178"/>
      <c r="P7917" s="178" t="str">
        <f ca="1">IF(Proc[[#This Row],[DaysAgeing]]&gt;5,"yep","on track")</f>
        <v>on track</v>
      </c>
      <c r="Q7917" s="3">
        <f ca="1">IF(Proc[[#This Row],[DateClosed]]="",ABS(NETWORKDAYS(Proc[[#This Row],[DateOpened]],TODAY()))-1,ABS(NETWORKDAYS(Proc[[#This Row],[DateOpened]],Proc[[#This Row],[DateClosed]]))-1)</f>
        <v>5</v>
      </c>
      <c r="R7917" s="178"/>
      <c r="S7917" s="189"/>
    </row>
    <row r="7918" spans="1:19" hidden="1">
      <c r="A7918" s="191" t="s">
        <v>10419</v>
      </c>
      <c r="B7918" s="189" t="str">
        <f>IFERROR(VLOOKUP(Proc[[#This Row],[App]],Table2[],3,0),"open")</f>
        <v>ok</v>
      </c>
      <c r="C7918" s="192" t="s">
        <v>369</v>
      </c>
      <c r="D7918" t="s">
        <v>10434</v>
      </c>
      <c r="E7918" t="s">
        <v>10405</v>
      </c>
      <c r="F7918" s="193" t="s">
        <v>10405</v>
      </c>
      <c r="G7918" s="191" t="s">
        <v>406</v>
      </c>
      <c r="H7918" s="189" t="str">
        <f>IF(Proc[[#This Row],[type]]="LFF (MDG-F)",MID(Proc[[#This Row],[Obj]],13,10),"")</f>
        <v>2123GIT095</v>
      </c>
      <c r="I7918" s="191"/>
      <c r="J7918" s="189" t="b">
        <f>Proc[[#This Row],[Requested]]=Proc[[#This Row],[CurrentParent]]</f>
        <v>1</v>
      </c>
      <c r="K7918" s="193" t="s">
        <v>570</v>
      </c>
      <c r="L7918" s="189" t="s">
        <v>9921</v>
      </c>
      <c r="M7918" s="178">
        <v>46079</v>
      </c>
      <c r="N7918" s="178"/>
      <c r="O7918" s="178"/>
      <c r="P7918" s="178" t="str">
        <f ca="1">IF(Proc[[#This Row],[DaysAgeing]]&gt;5,"yep","on track")</f>
        <v>on track</v>
      </c>
      <c r="Q7918" s="3">
        <f ca="1">IF(Proc[[#This Row],[DateClosed]]="",ABS(NETWORKDAYS(Proc[[#This Row],[DateOpened]],TODAY()))-1,ABS(NETWORKDAYS(Proc[[#This Row],[DateOpened]],Proc[[#This Row],[DateClosed]]))-1)</f>
        <v>5</v>
      </c>
      <c r="R7918" s="178"/>
      <c r="S7918" s="189"/>
    </row>
    <row r="7919" spans="1:19" hidden="1">
      <c r="A7919" s="191" t="s">
        <v>10419</v>
      </c>
      <c r="B7919" s="189" t="str">
        <f>IFERROR(VLOOKUP(Proc[[#This Row],[App]],Table2[],3,0),"open")</f>
        <v>ok</v>
      </c>
      <c r="C7919" s="192" t="s">
        <v>369</v>
      </c>
      <c r="D7919" t="s">
        <v>10506</v>
      </c>
      <c r="E7919" t="s">
        <v>10405</v>
      </c>
      <c r="F7919" s="193" t="s">
        <v>10405</v>
      </c>
      <c r="G7919" s="191" t="s">
        <v>400</v>
      </c>
      <c r="H7919" s="189" t="str">
        <f>IF(Proc[[#This Row],[type]]="LFF (MDG-F)",MID(Proc[[#This Row],[Obj]],13,10),"")</f>
        <v/>
      </c>
      <c r="I7919" s="191" t="str">
        <f>LEFT(Proc[[#This Row],[Requested]],10)</f>
        <v>P000001339</v>
      </c>
      <c r="J7919" s="189" t="b">
        <f>Proc[[#This Row],[Requested]]=Proc[[#This Row],[CurrentParent]]</f>
        <v>1</v>
      </c>
      <c r="K7919" s="193" t="s">
        <v>570</v>
      </c>
      <c r="L7919" s="189" t="s">
        <v>9921</v>
      </c>
      <c r="M7919" s="178">
        <v>46079</v>
      </c>
      <c r="N7919" s="178"/>
      <c r="O7919" s="178"/>
      <c r="P7919" s="178" t="str">
        <f ca="1">IF(Proc[[#This Row],[DaysAgeing]]&gt;5,"yep","on track")</f>
        <v>on track</v>
      </c>
      <c r="Q7919" s="3">
        <f ca="1">IF(Proc[[#This Row],[DateClosed]]="",ABS(NETWORKDAYS(Proc[[#This Row],[DateOpened]],TODAY()))-1,ABS(NETWORKDAYS(Proc[[#This Row],[DateOpened]],Proc[[#This Row],[DateClosed]]))-1)</f>
        <v>5</v>
      </c>
      <c r="R7919" s="178"/>
      <c r="S7919" s="189"/>
    </row>
    <row r="7920" spans="1:19" hidden="1">
      <c r="A7920" s="191" t="s">
        <v>10419</v>
      </c>
      <c r="B7920" s="189" t="str">
        <f>IFERROR(VLOOKUP(Proc[[#This Row],[App]],Table2[],3,0),"open")</f>
        <v>ok</v>
      </c>
      <c r="C7920" s="192" t="s">
        <v>369</v>
      </c>
      <c r="D7920" t="s">
        <v>10435</v>
      </c>
      <c r="E7920" t="s">
        <v>10405</v>
      </c>
      <c r="F7920" s="193" t="s">
        <v>10405</v>
      </c>
      <c r="G7920" s="191" t="s">
        <v>406</v>
      </c>
      <c r="H7920" s="189" t="str">
        <f>IF(Proc[[#This Row],[type]]="LFF (MDG-F)",MID(Proc[[#This Row],[Obj]],13,10),"")</f>
        <v>JP02GIT050</v>
      </c>
      <c r="I7920" s="191"/>
      <c r="J7920" s="189" t="b">
        <f>Proc[[#This Row],[Requested]]=Proc[[#This Row],[CurrentParent]]</f>
        <v>1</v>
      </c>
      <c r="K7920" s="193" t="s">
        <v>570</v>
      </c>
      <c r="L7920" s="189" t="s">
        <v>9921</v>
      </c>
      <c r="M7920" s="178">
        <v>46079</v>
      </c>
      <c r="N7920" s="178"/>
      <c r="O7920" s="178"/>
      <c r="P7920" s="178" t="str">
        <f ca="1">IF(Proc[[#This Row],[DaysAgeing]]&gt;5,"yep","on track")</f>
        <v>on track</v>
      </c>
      <c r="Q7920" s="3">
        <f ca="1">IF(Proc[[#This Row],[DateClosed]]="",ABS(NETWORKDAYS(Proc[[#This Row],[DateOpened]],TODAY()))-1,ABS(NETWORKDAYS(Proc[[#This Row],[DateOpened]],Proc[[#This Row],[DateClosed]]))-1)</f>
        <v>5</v>
      </c>
      <c r="R7920" s="178"/>
      <c r="S7920" s="189"/>
    </row>
    <row r="7921" spans="1:19" hidden="1">
      <c r="A7921" s="191" t="s">
        <v>10419</v>
      </c>
      <c r="B7921" s="189" t="str">
        <f>IFERROR(VLOOKUP(Proc[[#This Row],[App]],Table2[],3,0),"open")</f>
        <v>ok</v>
      </c>
      <c r="C7921" s="192" t="s">
        <v>369</v>
      </c>
      <c r="D7921" t="s">
        <v>10436</v>
      </c>
      <c r="E7921" t="s">
        <v>10405</v>
      </c>
      <c r="F7921" s="193" t="s">
        <v>10405</v>
      </c>
      <c r="G7921" s="191" t="s">
        <v>406</v>
      </c>
      <c r="H7921" s="189" t="str">
        <f>IF(Proc[[#This Row],[type]]="LFF (MDG-F)",MID(Proc[[#This Row],[Obj]],13,10),"")</f>
        <v>DE10533710</v>
      </c>
      <c r="I7921" s="191"/>
      <c r="J7921" s="189" t="b">
        <f>Proc[[#This Row],[Requested]]=Proc[[#This Row],[CurrentParent]]</f>
        <v>1</v>
      </c>
      <c r="K7921" s="193" t="s">
        <v>570</v>
      </c>
      <c r="L7921" s="189" t="s">
        <v>9921</v>
      </c>
      <c r="M7921" s="178">
        <v>46079</v>
      </c>
      <c r="N7921" s="178"/>
      <c r="O7921" s="178"/>
      <c r="P7921" s="178" t="str">
        <f ca="1">IF(Proc[[#This Row],[DaysAgeing]]&gt;5,"yep","on track")</f>
        <v>on track</v>
      </c>
      <c r="Q7921" s="3">
        <f ca="1">IF(Proc[[#This Row],[DateClosed]]="",ABS(NETWORKDAYS(Proc[[#This Row],[DateOpened]],TODAY()))-1,ABS(NETWORKDAYS(Proc[[#This Row],[DateOpened]],Proc[[#This Row],[DateClosed]]))-1)</f>
        <v>5</v>
      </c>
      <c r="R7921" s="178"/>
      <c r="S7921" s="189"/>
    </row>
    <row r="7922" spans="1:19" hidden="1">
      <c r="A7922" s="191" t="s">
        <v>10419</v>
      </c>
      <c r="B7922" s="189" t="str">
        <f>IFERROR(VLOOKUP(Proc[[#This Row],[App]],Table2[],3,0),"open")</f>
        <v>ok</v>
      </c>
      <c r="C7922" s="192" t="s">
        <v>369</v>
      </c>
      <c r="D7922" t="s">
        <v>10437</v>
      </c>
      <c r="E7922" t="s">
        <v>10405</v>
      </c>
      <c r="F7922" s="193" t="s">
        <v>10405</v>
      </c>
      <c r="G7922" s="191" t="s">
        <v>406</v>
      </c>
      <c r="H7922" s="189" t="str">
        <f>IF(Proc[[#This Row],[type]]="LFF (MDG-F)",MID(Proc[[#This Row],[Obj]],13,10),"")</f>
        <v>DE10533711</v>
      </c>
      <c r="I7922" s="191"/>
      <c r="J7922" s="189" t="b">
        <f>Proc[[#This Row],[Requested]]=Proc[[#This Row],[CurrentParent]]</f>
        <v>1</v>
      </c>
      <c r="K7922" s="193" t="s">
        <v>570</v>
      </c>
      <c r="L7922" s="189" t="s">
        <v>9921</v>
      </c>
      <c r="M7922" s="178">
        <v>46079</v>
      </c>
      <c r="N7922" s="178"/>
      <c r="O7922" s="178"/>
      <c r="P7922" s="178" t="str">
        <f ca="1">IF(Proc[[#This Row],[DaysAgeing]]&gt;5,"yep","on track")</f>
        <v>on track</v>
      </c>
      <c r="Q7922" s="3">
        <f ca="1">IF(Proc[[#This Row],[DateClosed]]="",ABS(NETWORKDAYS(Proc[[#This Row],[DateOpened]],TODAY()))-1,ABS(NETWORKDAYS(Proc[[#This Row],[DateOpened]],Proc[[#This Row],[DateClosed]]))-1)</f>
        <v>5</v>
      </c>
      <c r="R7922" s="178"/>
      <c r="S7922" s="189"/>
    </row>
    <row r="7923" spans="1:19" hidden="1">
      <c r="A7923" s="191" t="s">
        <v>10419</v>
      </c>
      <c r="B7923" s="189" t="str">
        <f>IFERROR(VLOOKUP(Proc[[#This Row],[App]],Table2[],3,0),"open")</f>
        <v>ok</v>
      </c>
      <c r="C7923" s="192" t="s">
        <v>369</v>
      </c>
      <c r="D7923" t="s">
        <v>10438</v>
      </c>
      <c r="E7923" t="s">
        <v>10405</v>
      </c>
      <c r="F7923" s="193" t="s">
        <v>10405</v>
      </c>
      <c r="G7923" s="191" t="s">
        <v>406</v>
      </c>
      <c r="H7923" s="189" t="str">
        <f>IF(Proc[[#This Row],[type]]="LFF (MDG-F)",MID(Proc[[#This Row],[Obj]],13,10),"")</f>
        <v>NL10GIT95M</v>
      </c>
      <c r="I7923" s="191"/>
      <c r="J7923" s="189" t="b">
        <f>Proc[[#This Row],[Requested]]=Proc[[#This Row],[CurrentParent]]</f>
        <v>1</v>
      </c>
      <c r="K7923" s="193" t="s">
        <v>570</v>
      </c>
      <c r="L7923" s="189" t="s">
        <v>9921</v>
      </c>
      <c r="M7923" s="178">
        <v>46079</v>
      </c>
      <c r="N7923" s="178"/>
      <c r="O7923" s="178"/>
      <c r="P7923" s="178" t="str">
        <f ca="1">IF(Proc[[#This Row],[DaysAgeing]]&gt;5,"yep","on track")</f>
        <v>on track</v>
      </c>
      <c r="Q7923" s="3">
        <f ca="1">IF(Proc[[#This Row],[DateClosed]]="",ABS(NETWORKDAYS(Proc[[#This Row],[DateOpened]],TODAY()))-1,ABS(NETWORKDAYS(Proc[[#This Row],[DateOpened]],Proc[[#This Row],[DateClosed]]))-1)</f>
        <v>5</v>
      </c>
      <c r="R7923" s="178"/>
      <c r="S7923" s="189"/>
    </row>
    <row r="7924" spans="1:19" hidden="1">
      <c r="A7924" s="191" t="s">
        <v>10419</v>
      </c>
      <c r="B7924" s="189" t="str">
        <f>IFERROR(VLOOKUP(Proc[[#This Row],[App]],Table2[],3,0),"open")</f>
        <v>ok</v>
      </c>
      <c r="C7924" s="192" t="s">
        <v>369</v>
      </c>
      <c r="D7924" t="s">
        <v>10439</v>
      </c>
      <c r="E7924" t="s">
        <v>10485</v>
      </c>
      <c r="F7924" s="193" t="s">
        <v>10485</v>
      </c>
      <c r="G7924" s="191" t="s">
        <v>400</v>
      </c>
      <c r="H7924" s="189" t="str">
        <f>IF(Proc[[#This Row],[type]]="LFF (MDG-F)",MID(Proc[[#This Row],[Obj]],13,10),"")</f>
        <v/>
      </c>
      <c r="I7924" s="191" t="str">
        <f>LEFT(Proc[[#This Row],[Requested]],10)</f>
        <v>P000000028</v>
      </c>
      <c r="J7924" s="189" t="b">
        <f>Proc[[#This Row],[Requested]]=Proc[[#This Row],[CurrentParent]]</f>
        <v>1</v>
      </c>
      <c r="K7924" s="193" t="s">
        <v>570</v>
      </c>
      <c r="L7924" s="189" t="s">
        <v>9921</v>
      </c>
      <c r="M7924" s="178">
        <v>46079</v>
      </c>
      <c r="N7924" s="178"/>
      <c r="O7924" s="178"/>
      <c r="P7924" s="178" t="str">
        <f ca="1">IF(Proc[[#This Row],[DaysAgeing]]&gt;5,"yep","on track")</f>
        <v>on track</v>
      </c>
      <c r="Q7924" s="3">
        <f ca="1">IF(Proc[[#This Row],[DateClosed]]="",ABS(NETWORKDAYS(Proc[[#This Row],[DateOpened]],TODAY()))-1,ABS(NETWORKDAYS(Proc[[#This Row],[DateOpened]],Proc[[#This Row],[DateClosed]]))-1)</f>
        <v>5</v>
      </c>
      <c r="R7924" s="178"/>
      <c r="S7924" s="189"/>
    </row>
    <row r="7925" spans="1:19" hidden="1">
      <c r="A7925" s="191" t="s">
        <v>10419</v>
      </c>
      <c r="B7925" s="189" t="str">
        <f>IFERROR(VLOOKUP(Proc[[#This Row],[App]],Table2[],3,0),"open")</f>
        <v>ok</v>
      </c>
      <c r="C7925" s="192" t="s">
        <v>369</v>
      </c>
      <c r="D7925" t="s">
        <v>10440</v>
      </c>
      <c r="E7925" t="s">
        <v>10486</v>
      </c>
      <c r="F7925" s="193" t="s">
        <v>10486</v>
      </c>
      <c r="G7925" s="191" t="s">
        <v>400</v>
      </c>
      <c r="H7925" s="189" t="str">
        <f>IF(Proc[[#This Row],[type]]="LFF (MDG-F)",MID(Proc[[#This Row],[Obj]],13,10),"")</f>
        <v/>
      </c>
      <c r="I7925" s="191" t="str">
        <f>LEFT(Proc[[#This Row],[Requested]],10)</f>
        <v>P000000436</v>
      </c>
      <c r="J7925" s="189" t="b">
        <f>Proc[[#This Row],[Requested]]=Proc[[#This Row],[CurrentParent]]</f>
        <v>1</v>
      </c>
      <c r="K7925" s="193" t="s">
        <v>570</v>
      </c>
      <c r="L7925" s="189" t="s">
        <v>9921</v>
      </c>
      <c r="M7925" s="178">
        <v>46079</v>
      </c>
      <c r="N7925" s="178"/>
      <c r="O7925" s="178"/>
      <c r="P7925" s="178" t="str">
        <f ca="1">IF(Proc[[#This Row],[DaysAgeing]]&gt;5,"yep","on track")</f>
        <v>on track</v>
      </c>
      <c r="Q7925" s="3">
        <f ca="1">IF(Proc[[#This Row],[DateClosed]]="",ABS(NETWORKDAYS(Proc[[#This Row],[DateOpened]],TODAY()))-1,ABS(NETWORKDAYS(Proc[[#This Row],[DateOpened]],Proc[[#This Row],[DateClosed]]))-1)</f>
        <v>5</v>
      </c>
      <c r="R7925" s="178"/>
      <c r="S7925" s="189"/>
    </row>
    <row r="7926" spans="1:19" hidden="1">
      <c r="A7926" s="191" t="s">
        <v>10419</v>
      </c>
      <c r="B7926" s="189" t="str">
        <f>IFERROR(VLOOKUP(Proc[[#This Row],[App]],Table2[],3,0),"open")</f>
        <v>ok</v>
      </c>
      <c r="C7926" s="192" t="s">
        <v>369</v>
      </c>
      <c r="D7926" t="s">
        <v>10441</v>
      </c>
      <c r="E7926" t="s">
        <v>10486</v>
      </c>
      <c r="F7926" s="193" t="s">
        <v>10486</v>
      </c>
      <c r="G7926" s="191" t="s">
        <v>400</v>
      </c>
      <c r="H7926" s="189" t="str">
        <f>IF(Proc[[#This Row],[type]]="LFF (MDG-F)",MID(Proc[[#This Row],[Obj]],13,10),"")</f>
        <v/>
      </c>
      <c r="I7926" s="191" t="str">
        <f>LEFT(Proc[[#This Row],[Requested]],10)</f>
        <v>P000000436</v>
      </c>
      <c r="J7926" s="189" t="b">
        <f>Proc[[#This Row],[Requested]]=Proc[[#This Row],[CurrentParent]]</f>
        <v>1</v>
      </c>
      <c r="K7926" s="193" t="s">
        <v>570</v>
      </c>
      <c r="L7926" s="189" t="s">
        <v>9921</v>
      </c>
      <c r="M7926" s="178">
        <v>46079</v>
      </c>
      <c r="N7926" s="178"/>
      <c r="O7926" s="178"/>
      <c r="P7926" s="178" t="str">
        <f ca="1">IF(Proc[[#This Row],[DaysAgeing]]&gt;5,"yep","on track")</f>
        <v>on track</v>
      </c>
      <c r="Q7926" s="3">
        <f ca="1">IF(Proc[[#This Row],[DateClosed]]="",ABS(NETWORKDAYS(Proc[[#This Row],[DateOpened]],TODAY()))-1,ABS(NETWORKDAYS(Proc[[#This Row],[DateOpened]],Proc[[#This Row],[DateClosed]]))-1)</f>
        <v>5</v>
      </c>
      <c r="R7926" s="178"/>
      <c r="S7926" s="189"/>
    </row>
    <row r="7927" spans="1:19" hidden="1">
      <c r="A7927" s="191" t="s">
        <v>10419</v>
      </c>
      <c r="B7927" s="189" t="str">
        <f>IFERROR(VLOOKUP(Proc[[#This Row],[App]],Table2[],3,0),"open")</f>
        <v>ok</v>
      </c>
      <c r="C7927" s="192" t="s">
        <v>369</v>
      </c>
      <c r="D7927" t="s">
        <v>10442</v>
      </c>
      <c r="E7927" t="s">
        <v>10485</v>
      </c>
      <c r="F7927" s="193" t="s">
        <v>10485</v>
      </c>
      <c r="G7927" s="191" t="s">
        <v>400</v>
      </c>
      <c r="H7927" s="189" t="str">
        <f>IF(Proc[[#This Row],[type]]="LFF (MDG-F)",MID(Proc[[#This Row],[Obj]],13,10),"")</f>
        <v/>
      </c>
      <c r="I7927" s="191" t="str">
        <f>LEFT(Proc[[#This Row],[Requested]],10)</f>
        <v>P000000028</v>
      </c>
      <c r="J7927" s="189" t="b">
        <f>Proc[[#This Row],[Requested]]=Proc[[#This Row],[CurrentParent]]</f>
        <v>1</v>
      </c>
      <c r="K7927" s="193" t="s">
        <v>570</v>
      </c>
      <c r="L7927" s="189" t="s">
        <v>9921</v>
      </c>
      <c r="M7927" s="178">
        <v>46079</v>
      </c>
      <c r="N7927" s="178"/>
      <c r="O7927" s="178"/>
      <c r="P7927" s="178" t="str">
        <f ca="1">IF(Proc[[#This Row],[DaysAgeing]]&gt;5,"yep","on track")</f>
        <v>on track</v>
      </c>
      <c r="Q7927" s="3">
        <f ca="1">IF(Proc[[#This Row],[DateClosed]]="",ABS(NETWORKDAYS(Proc[[#This Row],[DateOpened]],TODAY()))-1,ABS(NETWORKDAYS(Proc[[#This Row],[DateOpened]],Proc[[#This Row],[DateClosed]]))-1)</f>
        <v>5</v>
      </c>
      <c r="R7927" s="178"/>
      <c r="S7927" s="189"/>
    </row>
    <row r="7928" spans="1:19" hidden="1">
      <c r="A7928" s="191" t="s">
        <v>10419</v>
      </c>
      <c r="B7928" s="189" t="str">
        <f>IFERROR(VLOOKUP(Proc[[#This Row],[App]],Table2[],3,0),"open")</f>
        <v>ok</v>
      </c>
      <c r="C7928" s="192" t="s">
        <v>369</v>
      </c>
      <c r="D7928" t="s">
        <v>10443</v>
      </c>
      <c r="E7928" t="s">
        <v>2016</v>
      </c>
      <c r="F7928" s="193" t="s">
        <v>2016</v>
      </c>
      <c r="G7928" s="191" t="s">
        <v>400</v>
      </c>
      <c r="H7928" s="189" t="str">
        <f>IF(Proc[[#This Row],[type]]="LFF (MDG-F)",MID(Proc[[#This Row],[Obj]],13,10),"")</f>
        <v/>
      </c>
      <c r="I7928" s="191" t="str">
        <f>LEFT(Proc[[#This Row],[Requested]],10)</f>
        <v>P000001233</v>
      </c>
      <c r="J7928" s="189" t="b">
        <f>Proc[[#This Row],[Requested]]=Proc[[#This Row],[CurrentParent]]</f>
        <v>1</v>
      </c>
      <c r="K7928" s="193" t="s">
        <v>570</v>
      </c>
      <c r="L7928" s="189" t="s">
        <v>9921</v>
      </c>
      <c r="M7928" s="178">
        <v>46079</v>
      </c>
      <c r="N7928" s="178"/>
      <c r="O7928" s="178"/>
      <c r="P7928" s="178" t="str">
        <f ca="1">IF(Proc[[#This Row],[DaysAgeing]]&gt;5,"yep","on track")</f>
        <v>on track</v>
      </c>
      <c r="Q7928" s="3">
        <f ca="1">IF(Proc[[#This Row],[DateClosed]]="",ABS(NETWORKDAYS(Proc[[#This Row],[DateOpened]],TODAY()))-1,ABS(NETWORKDAYS(Proc[[#This Row],[DateOpened]],Proc[[#This Row],[DateClosed]]))-1)</f>
        <v>5</v>
      </c>
      <c r="R7928" s="178"/>
      <c r="S7928" s="189"/>
    </row>
    <row r="7929" spans="1:19" hidden="1">
      <c r="A7929" s="191" t="s">
        <v>10419</v>
      </c>
      <c r="B7929" s="189" t="str">
        <f>IFERROR(VLOOKUP(Proc[[#This Row],[App]],Table2[],3,0),"open")</f>
        <v>ok</v>
      </c>
      <c r="C7929" s="192" t="s">
        <v>369</v>
      </c>
      <c r="D7929" t="s">
        <v>10444</v>
      </c>
      <c r="E7929" t="s">
        <v>10487</v>
      </c>
      <c r="F7929" s="193" t="s">
        <v>10487</v>
      </c>
      <c r="G7929" s="191" t="s">
        <v>400</v>
      </c>
      <c r="H7929" s="189" t="str">
        <f>IF(Proc[[#This Row],[type]]="LFF (MDG-F)",MID(Proc[[#This Row],[Obj]],13,10),"")</f>
        <v/>
      </c>
      <c r="I7929" s="191" t="str">
        <f>LEFT(Proc[[#This Row],[Requested]],10)</f>
        <v>P000000593</v>
      </c>
      <c r="J7929" s="189" t="b">
        <f>Proc[[#This Row],[Requested]]=Proc[[#This Row],[CurrentParent]]</f>
        <v>1</v>
      </c>
      <c r="K7929" s="193" t="s">
        <v>570</v>
      </c>
      <c r="L7929" s="189" t="s">
        <v>9921</v>
      </c>
      <c r="M7929" s="178">
        <v>46079</v>
      </c>
      <c r="N7929" s="178"/>
      <c r="O7929" s="178"/>
      <c r="P7929" s="178" t="str">
        <f ca="1">IF(Proc[[#This Row],[DaysAgeing]]&gt;5,"yep","on track")</f>
        <v>on track</v>
      </c>
      <c r="Q7929" s="3">
        <f ca="1">IF(Proc[[#This Row],[DateClosed]]="",ABS(NETWORKDAYS(Proc[[#This Row],[DateOpened]],TODAY()))-1,ABS(NETWORKDAYS(Proc[[#This Row],[DateOpened]],Proc[[#This Row],[DateClosed]]))-1)</f>
        <v>5</v>
      </c>
      <c r="R7929" s="178"/>
      <c r="S7929" s="189"/>
    </row>
    <row r="7930" spans="1:19" hidden="1">
      <c r="A7930" s="191" t="s">
        <v>10419</v>
      </c>
      <c r="B7930" s="189" t="str">
        <f>IFERROR(VLOOKUP(Proc[[#This Row],[App]],Table2[],3,0),"open")</f>
        <v>ok</v>
      </c>
      <c r="C7930" s="192" t="s">
        <v>369</v>
      </c>
      <c r="D7930" t="s">
        <v>10445</v>
      </c>
      <c r="E7930" t="s">
        <v>2018</v>
      </c>
      <c r="F7930" s="193" t="s">
        <v>2018</v>
      </c>
      <c r="G7930" s="191" t="s">
        <v>400</v>
      </c>
      <c r="H7930" s="189" t="str">
        <f>IF(Proc[[#This Row],[type]]="LFF (MDG-F)",MID(Proc[[#This Row],[Obj]],13,10),"")</f>
        <v/>
      </c>
      <c r="I7930" s="191" t="str">
        <f>LEFT(Proc[[#This Row],[Requested]],10)</f>
        <v>P000001252</v>
      </c>
      <c r="J7930" s="189" t="b">
        <f>Proc[[#This Row],[Requested]]=Proc[[#This Row],[CurrentParent]]</f>
        <v>1</v>
      </c>
      <c r="K7930" s="193" t="s">
        <v>570</v>
      </c>
      <c r="L7930" s="189" t="s">
        <v>9921</v>
      </c>
      <c r="M7930" s="178">
        <v>46079</v>
      </c>
      <c r="N7930" s="178"/>
      <c r="O7930" s="178"/>
      <c r="P7930" s="178" t="str">
        <f ca="1">IF(Proc[[#This Row],[DaysAgeing]]&gt;5,"yep","on track")</f>
        <v>on track</v>
      </c>
      <c r="Q7930" s="3">
        <f ca="1">IF(Proc[[#This Row],[DateClosed]]="",ABS(NETWORKDAYS(Proc[[#This Row],[DateOpened]],TODAY()))-1,ABS(NETWORKDAYS(Proc[[#This Row],[DateOpened]],Proc[[#This Row],[DateClosed]]))-1)</f>
        <v>5</v>
      </c>
      <c r="R7930" s="178"/>
      <c r="S7930" s="189"/>
    </row>
    <row r="7931" spans="1:19" hidden="1">
      <c r="A7931" s="191" t="s">
        <v>10419</v>
      </c>
      <c r="B7931" s="189" t="str">
        <f>IFERROR(VLOOKUP(Proc[[#This Row],[App]],Table2[],3,0),"open")</f>
        <v>ok</v>
      </c>
      <c r="C7931" s="192" t="s">
        <v>369</v>
      </c>
      <c r="D7931" t="s">
        <v>10446</v>
      </c>
      <c r="E7931" t="s">
        <v>3586</v>
      </c>
      <c r="F7931" s="193" t="s">
        <v>3586</v>
      </c>
      <c r="G7931" s="191" t="s">
        <v>400</v>
      </c>
      <c r="H7931" s="189" t="str">
        <f>IF(Proc[[#This Row],[type]]="LFF (MDG-F)",MID(Proc[[#This Row],[Obj]],13,10),"")</f>
        <v/>
      </c>
      <c r="I7931" s="191" t="str">
        <f>LEFT(Proc[[#This Row],[Requested]],10)</f>
        <v>P000001231</v>
      </c>
      <c r="J7931" s="189" t="b">
        <f>Proc[[#This Row],[Requested]]=Proc[[#This Row],[CurrentParent]]</f>
        <v>1</v>
      </c>
      <c r="K7931" s="193" t="s">
        <v>570</v>
      </c>
      <c r="L7931" s="189" t="s">
        <v>9921</v>
      </c>
      <c r="M7931" s="178">
        <v>46079</v>
      </c>
      <c r="N7931" s="178"/>
      <c r="O7931" s="178"/>
      <c r="P7931" s="178" t="str">
        <f ca="1">IF(Proc[[#This Row],[DaysAgeing]]&gt;5,"yep","on track")</f>
        <v>on track</v>
      </c>
      <c r="Q7931" s="3">
        <f ca="1">IF(Proc[[#This Row],[DateClosed]]="",ABS(NETWORKDAYS(Proc[[#This Row],[DateOpened]],TODAY()))-1,ABS(NETWORKDAYS(Proc[[#This Row],[DateOpened]],Proc[[#This Row],[DateClosed]]))-1)</f>
        <v>5</v>
      </c>
      <c r="R7931" s="178"/>
      <c r="S7931" s="189"/>
    </row>
    <row r="7932" spans="1:19" hidden="1">
      <c r="A7932" s="191" t="s">
        <v>10419</v>
      </c>
      <c r="B7932" s="189" t="str">
        <f>IFERROR(VLOOKUP(Proc[[#This Row],[App]],Table2[],3,0),"open")</f>
        <v>ok</v>
      </c>
      <c r="C7932" s="192" t="s">
        <v>369</v>
      </c>
      <c r="D7932" t="s">
        <v>10447</v>
      </c>
      <c r="E7932" t="s">
        <v>3017</v>
      </c>
      <c r="F7932" s="193" t="s">
        <v>3017</v>
      </c>
      <c r="G7932" s="191" t="s">
        <v>400</v>
      </c>
      <c r="H7932" s="189" t="str">
        <f>IF(Proc[[#This Row],[type]]="LFF (MDG-F)",MID(Proc[[#This Row],[Obj]],13,10),"")</f>
        <v/>
      </c>
      <c r="I7932" s="191" t="str">
        <f>LEFT(Proc[[#This Row],[Requested]],10)</f>
        <v>P000000658</v>
      </c>
      <c r="J7932" s="189" t="b">
        <f>Proc[[#This Row],[Requested]]=Proc[[#This Row],[CurrentParent]]</f>
        <v>1</v>
      </c>
      <c r="K7932" s="193" t="s">
        <v>570</v>
      </c>
      <c r="L7932" s="189" t="s">
        <v>9921</v>
      </c>
      <c r="M7932" s="178">
        <v>46079</v>
      </c>
      <c r="N7932" s="178"/>
      <c r="O7932" s="178"/>
      <c r="P7932" s="178" t="str">
        <f ca="1">IF(Proc[[#This Row],[DaysAgeing]]&gt;5,"yep","on track")</f>
        <v>on track</v>
      </c>
      <c r="Q7932" s="3">
        <f ca="1">IF(Proc[[#This Row],[DateClosed]]="",ABS(NETWORKDAYS(Proc[[#This Row],[DateOpened]],TODAY()))-1,ABS(NETWORKDAYS(Proc[[#This Row],[DateOpened]],Proc[[#This Row],[DateClosed]]))-1)</f>
        <v>5</v>
      </c>
      <c r="R7932" s="178"/>
      <c r="S7932" s="189"/>
    </row>
    <row r="7933" spans="1:19" hidden="1">
      <c r="A7933" s="191" t="s">
        <v>10419</v>
      </c>
      <c r="B7933" s="189" t="str">
        <f>IFERROR(VLOOKUP(Proc[[#This Row],[App]],Table2[],3,0),"open")</f>
        <v>ok</v>
      </c>
      <c r="C7933" s="192" t="s">
        <v>369</v>
      </c>
      <c r="D7933" t="s">
        <v>10448</v>
      </c>
      <c r="E7933" t="s">
        <v>3017</v>
      </c>
      <c r="F7933" s="193" t="s">
        <v>3017</v>
      </c>
      <c r="G7933" s="191" t="s">
        <v>400</v>
      </c>
      <c r="H7933" s="189" t="str">
        <f>IF(Proc[[#This Row],[type]]="LFF (MDG-F)",MID(Proc[[#This Row],[Obj]],13,10),"")</f>
        <v/>
      </c>
      <c r="I7933" s="191" t="str">
        <f>LEFT(Proc[[#This Row],[Requested]],10)</f>
        <v>P000000658</v>
      </c>
      <c r="J7933" s="189" t="b">
        <f>Proc[[#This Row],[Requested]]=Proc[[#This Row],[CurrentParent]]</f>
        <v>1</v>
      </c>
      <c r="K7933" s="193" t="s">
        <v>570</v>
      </c>
      <c r="L7933" s="189" t="s">
        <v>9921</v>
      </c>
      <c r="M7933" s="178">
        <v>46079</v>
      </c>
      <c r="N7933" s="178"/>
      <c r="O7933" s="178"/>
      <c r="P7933" s="178" t="str">
        <f ca="1">IF(Proc[[#This Row],[DaysAgeing]]&gt;5,"yep","on track")</f>
        <v>on track</v>
      </c>
      <c r="Q7933" s="3">
        <f ca="1">IF(Proc[[#This Row],[DateClosed]]="",ABS(NETWORKDAYS(Proc[[#This Row],[DateOpened]],TODAY()))-1,ABS(NETWORKDAYS(Proc[[#This Row],[DateOpened]],Proc[[#This Row],[DateClosed]]))-1)</f>
        <v>5</v>
      </c>
      <c r="R7933" s="178"/>
      <c r="S7933" s="189"/>
    </row>
    <row r="7934" spans="1:19" hidden="1">
      <c r="A7934" s="191" t="s">
        <v>10419</v>
      </c>
      <c r="B7934" s="189" t="str">
        <f>IFERROR(VLOOKUP(Proc[[#This Row],[App]],Table2[],3,0),"open")</f>
        <v>ok</v>
      </c>
      <c r="C7934" s="192" t="s">
        <v>369</v>
      </c>
      <c r="D7934" t="s">
        <v>10449</v>
      </c>
      <c r="E7934" t="s">
        <v>3017</v>
      </c>
      <c r="F7934" s="193" t="s">
        <v>3017</v>
      </c>
      <c r="G7934" s="191" t="s">
        <v>400</v>
      </c>
      <c r="H7934" s="189" t="str">
        <f>IF(Proc[[#This Row],[type]]="LFF (MDG-F)",MID(Proc[[#This Row],[Obj]],13,10),"")</f>
        <v/>
      </c>
      <c r="I7934" s="191" t="str">
        <f>LEFT(Proc[[#This Row],[Requested]],10)</f>
        <v>P000000658</v>
      </c>
      <c r="J7934" s="189" t="b">
        <f>Proc[[#This Row],[Requested]]=Proc[[#This Row],[CurrentParent]]</f>
        <v>1</v>
      </c>
      <c r="K7934" s="193" t="s">
        <v>570</v>
      </c>
      <c r="L7934" s="189" t="s">
        <v>9921</v>
      </c>
      <c r="M7934" s="178">
        <v>46079</v>
      </c>
      <c r="N7934" s="178"/>
      <c r="O7934" s="178"/>
      <c r="P7934" s="178" t="str">
        <f ca="1">IF(Proc[[#This Row],[DaysAgeing]]&gt;5,"yep","on track")</f>
        <v>on track</v>
      </c>
      <c r="Q7934" s="3">
        <f ca="1">IF(Proc[[#This Row],[DateClosed]]="",ABS(NETWORKDAYS(Proc[[#This Row],[DateOpened]],TODAY()))-1,ABS(NETWORKDAYS(Proc[[#This Row],[DateOpened]],Proc[[#This Row],[DateClosed]]))-1)</f>
        <v>5</v>
      </c>
      <c r="R7934" s="178"/>
      <c r="S7934" s="189"/>
    </row>
    <row r="7935" spans="1:19" hidden="1">
      <c r="A7935" s="191" t="s">
        <v>10419</v>
      </c>
      <c r="B7935" s="189" t="str">
        <f>IFERROR(VLOOKUP(Proc[[#This Row],[App]],Table2[],3,0),"open")</f>
        <v>ok</v>
      </c>
      <c r="C7935" s="192" t="s">
        <v>369</v>
      </c>
      <c r="D7935" t="s">
        <v>10450</v>
      </c>
      <c r="E7935" t="s">
        <v>10488</v>
      </c>
      <c r="F7935" s="193" t="s">
        <v>10488</v>
      </c>
      <c r="G7935" s="191" t="s">
        <v>406</v>
      </c>
      <c r="H7935" s="189" t="str">
        <f>IF(Proc[[#This Row],[type]]="LFF (MDG-F)",MID(Proc[[#This Row],[Obj]],13,10),"")</f>
        <v>DE04TLD007</v>
      </c>
      <c r="I7935" s="191"/>
      <c r="J7935" s="189" t="b">
        <f>Proc[[#This Row],[Requested]]=Proc[[#This Row],[CurrentParent]]</f>
        <v>1</v>
      </c>
      <c r="K7935" s="193" t="s">
        <v>570</v>
      </c>
      <c r="L7935" s="189" t="s">
        <v>9921</v>
      </c>
      <c r="M7935" s="178">
        <v>46079</v>
      </c>
      <c r="N7935" s="178"/>
      <c r="O7935" s="178"/>
      <c r="P7935" s="178" t="str">
        <f ca="1">IF(Proc[[#This Row],[DaysAgeing]]&gt;5,"yep","on track")</f>
        <v>on track</v>
      </c>
      <c r="Q7935" s="3">
        <f ca="1">IF(Proc[[#This Row],[DateClosed]]="",ABS(NETWORKDAYS(Proc[[#This Row],[DateOpened]],TODAY()))-1,ABS(NETWORKDAYS(Proc[[#This Row],[DateOpened]],Proc[[#This Row],[DateClosed]]))-1)</f>
        <v>5</v>
      </c>
      <c r="R7935" s="178"/>
      <c r="S7935" s="189"/>
    </row>
    <row r="7936" spans="1:19" hidden="1">
      <c r="A7936" s="191" t="s">
        <v>10419</v>
      </c>
      <c r="B7936" s="189" t="str">
        <f>IFERROR(VLOOKUP(Proc[[#This Row],[App]],Table2[],3,0),"open")</f>
        <v>ok</v>
      </c>
      <c r="C7936" s="192" t="s">
        <v>692</v>
      </c>
      <c r="D7936" t="s">
        <v>10505</v>
      </c>
      <c r="E7936" t="s">
        <v>10139</v>
      </c>
      <c r="F7936" s="193" t="s">
        <v>446</v>
      </c>
      <c r="G7936" s="191" t="s">
        <v>406</v>
      </c>
      <c r="H7936" s="189" t="str">
        <f>IF(Proc[[#This Row],[type]]="LFF (MDG-F)",MID(Proc[[#This Row],[Obj]],13,10),"")</f>
        <v>DE04TLD050</v>
      </c>
      <c r="I7936" s="191"/>
      <c r="J7936" s="189" t="b">
        <f>Proc[[#This Row],[Requested]]=Proc[[#This Row],[CurrentParent]]</f>
        <v>0</v>
      </c>
      <c r="K7936" s="193" t="s">
        <v>570</v>
      </c>
      <c r="L7936" s="189" t="s">
        <v>9921</v>
      </c>
      <c r="M7936" s="178">
        <v>46079</v>
      </c>
      <c r="N7936" s="178"/>
      <c r="O7936" s="178"/>
      <c r="P7936" s="178" t="str">
        <f ca="1">IF(Proc[[#This Row],[DaysAgeing]]&gt;5,"yep","on track")</f>
        <v>on track</v>
      </c>
      <c r="Q7936" s="3">
        <f ca="1">IF(Proc[[#This Row],[DateClosed]]="",ABS(NETWORKDAYS(Proc[[#This Row],[DateOpened]],TODAY()))-1,ABS(NETWORKDAYS(Proc[[#This Row],[DateOpened]],Proc[[#This Row],[DateClosed]]))-1)</f>
        <v>5</v>
      </c>
      <c r="R7936" s="178"/>
      <c r="S7936" s="189"/>
    </row>
    <row r="7937" spans="1:19" hidden="1">
      <c r="A7937" t="s">
        <v>10451</v>
      </c>
      <c r="B7937" s="189" t="str">
        <f>IFERROR(VLOOKUP(Proc[[#This Row],[App]],Table2[],3,0),"open")</f>
        <v>ok</v>
      </c>
      <c r="C7937" s="192" t="s">
        <v>369</v>
      </c>
      <c r="D7937" t="s">
        <v>10452</v>
      </c>
      <c r="E7937" t="s">
        <v>8606</v>
      </c>
      <c r="F7937" s="193" t="s">
        <v>8606</v>
      </c>
      <c r="G7937" s="191" t="s">
        <v>400</v>
      </c>
      <c r="H7937" s="189" t="str">
        <f>IF(Proc[[#This Row],[type]]="LFF (MDG-F)",MID(Proc[[#This Row],[Obj]],13,10),"")</f>
        <v/>
      </c>
      <c r="I7937" s="191" t="str">
        <f>LEFT(Proc[[#This Row],[Requested]],10)</f>
        <v>G000001419</v>
      </c>
      <c r="J7937" s="189" t="b">
        <f>Proc[[#This Row],[Requested]]=Proc[[#This Row],[CurrentParent]]</f>
        <v>1</v>
      </c>
      <c r="K7937" s="189" t="s">
        <v>567</v>
      </c>
      <c r="L7937" s="189" t="s">
        <v>9921</v>
      </c>
      <c r="M7937" s="178">
        <v>46079</v>
      </c>
      <c r="N7937" s="178"/>
      <c r="O7937" s="178"/>
      <c r="P7937" s="178" t="str">
        <f ca="1">IF(Proc[[#This Row],[DaysAgeing]]&gt;5,"yep","on track")</f>
        <v>on track</v>
      </c>
      <c r="Q7937" s="3">
        <f ca="1">IF(Proc[[#This Row],[DateClosed]]="",ABS(NETWORKDAYS(Proc[[#This Row],[DateOpened]],TODAY()))-1,ABS(NETWORKDAYS(Proc[[#This Row],[DateOpened]],Proc[[#This Row],[DateClosed]]))-1)</f>
        <v>5</v>
      </c>
      <c r="R7937" s="178"/>
      <c r="S7937" s="189"/>
    </row>
    <row r="7938" spans="1:19" hidden="1">
      <c r="A7938" t="s">
        <v>10453</v>
      </c>
      <c r="B7938" s="189" t="str">
        <f>IFERROR(VLOOKUP(Proc[[#This Row],[App]],Table2[],3,0),"open")</f>
        <v>ok</v>
      </c>
      <c r="C7938" s="192" t="s">
        <v>369</v>
      </c>
      <c r="D7938" t="s">
        <v>7995</v>
      </c>
      <c r="E7938" t="s">
        <v>10489</v>
      </c>
      <c r="F7938" s="193" t="s">
        <v>10489</v>
      </c>
      <c r="G7938" s="191" t="s">
        <v>400</v>
      </c>
      <c r="H7938" s="189" t="str">
        <f>IF(Proc[[#This Row],[type]]="LFF (MDG-F)",MID(Proc[[#This Row],[Obj]],13,10),"")</f>
        <v/>
      </c>
      <c r="I7938" s="191" t="str">
        <f>LEFT(Proc[[#This Row],[Requested]],10)</f>
        <v>H000000171</v>
      </c>
      <c r="J7938" s="189" t="b">
        <f>Proc[[#This Row],[Requested]]=Proc[[#This Row],[CurrentParent]]</f>
        <v>1</v>
      </c>
      <c r="K7938" s="189" t="s">
        <v>569</v>
      </c>
      <c r="L7938" s="189" t="s">
        <v>9921</v>
      </c>
      <c r="M7938" s="178">
        <v>46079</v>
      </c>
      <c r="N7938" s="178"/>
      <c r="O7938" s="178"/>
      <c r="P7938" s="178" t="str">
        <f ca="1">IF(Proc[[#This Row],[DaysAgeing]]&gt;5,"yep","on track")</f>
        <v>on track</v>
      </c>
      <c r="Q7938" s="3">
        <f ca="1">IF(Proc[[#This Row],[DateClosed]]="",ABS(NETWORKDAYS(Proc[[#This Row],[DateOpened]],TODAY()))-1,ABS(NETWORKDAYS(Proc[[#This Row],[DateOpened]],Proc[[#This Row],[DateClosed]]))-1)</f>
        <v>5</v>
      </c>
      <c r="R7938" s="178"/>
      <c r="S7938" s="189"/>
    </row>
    <row r="7939" spans="1:19" hidden="1">
      <c r="A7939" s="191" t="s">
        <v>10453</v>
      </c>
      <c r="B7939" s="189" t="str">
        <f>IFERROR(VLOOKUP(Proc[[#This Row],[App]],Table2[],3,0),"open")</f>
        <v>ok</v>
      </c>
      <c r="C7939" s="192" t="s">
        <v>369</v>
      </c>
      <c r="D7939" t="s">
        <v>7996</v>
      </c>
      <c r="E7939" t="s">
        <v>10489</v>
      </c>
      <c r="F7939" s="193" t="s">
        <v>10489</v>
      </c>
      <c r="G7939" s="191" t="s">
        <v>400</v>
      </c>
      <c r="H7939" s="189" t="str">
        <f>IF(Proc[[#This Row],[type]]="LFF (MDG-F)",MID(Proc[[#This Row],[Obj]],13,10),"")</f>
        <v/>
      </c>
      <c r="I7939" s="191" t="str">
        <f>LEFT(Proc[[#This Row],[Requested]],10)</f>
        <v>H000000171</v>
      </c>
      <c r="J7939" s="189" t="b">
        <f>Proc[[#This Row],[Requested]]=Proc[[#This Row],[CurrentParent]]</f>
        <v>1</v>
      </c>
      <c r="K7939" s="193" t="s">
        <v>569</v>
      </c>
      <c r="L7939" s="189" t="s">
        <v>9921</v>
      </c>
      <c r="M7939" s="178">
        <v>46079</v>
      </c>
      <c r="N7939" s="178"/>
      <c r="O7939" s="178"/>
      <c r="P7939" s="178" t="str">
        <f ca="1">IF(Proc[[#This Row],[DaysAgeing]]&gt;5,"yep","on track")</f>
        <v>on track</v>
      </c>
      <c r="Q7939" s="3">
        <f ca="1">IF(Proc[[#This Row],[DateClosed]]="",ABS(NETWORKDAYS(Proc[[#This Row],[DateOpened]],TODAY()))-1,ABS(NETWORKDAYS(Proc[[#This Row],[DateOpened]],Proc[[#This Row],[DateClosed]]))-1)</f>
        <v>5</v>
      </c>
      <c r="R7939" s="178"/>
      <c r="S7939" s="189"/>
    </row>
    <row r="7940" spans="1:19" hidden="1">
      <c r="A7940" s="191" t="s">
        <v>10453</v>
      </c>
      <c r="B7940" s="189" t="str">
        <f>IFERROR(VLOOKUP(Proc[[#This Row],[App]],Table2[],3,0),"open")</f>
        <v>ok</v>
      </c>
      <c r="C7940" s="192" t="s">
        <v>369</v>
      </c>
      <c r="D7940" t="s">
        <v>7997</v>
      </c>
      <c r="E7940" t="s">
        <v>10489</v>
      </c>
      <c r="F7940" s="193" t="s">
        <v>10489</v>
      </c>
      <c r="G7940" s="191" t="s">
        <v>400</v>
      </c>
      <c r="H7940" s="189" t="str">
        <f>IF(Proc[[#This Row],[type]]="LFF (MDG-F)",MID(Proc[[#This Row],[Obj]],13,10),"")</f>
        <v/>
      </c>
      <c r="I7940" s="191" t="str">
        <f>LEFT(Proc[[#This Row],[Requested]],10)</f>
        <v>H000000171</v>
      </c>
      <c r="J7940" s="189" t="b">
        <f>Proc[[#This Row],[Requested]]=Proc[[#This Row],[CurrentParent]]</f>
        <v>1</v>
      </c>
      <c r="K7940" s="193" t="s">
        <v>569</v>
      </c>
      <c r="L7940" s="189" t="s">
        <v>9921</v>
      </c>
      <c r="M7940" s="178">
        <v>46079</v>
      </c>
      <c r="N7940" s="178"/>
      <c r="O7940" s="178"/>
      <c r="P7940" s="178" t="str">
        <f ca="1">IF(Proc[[#This Row],[DaysAgeing]]&gt;5,"yep","on track")</f>
        <v>on track</v>
      </c>
      <c r="Q7940" s="3">
        <f ca="1">IF(Proc[[#This Row],[DateClosed]]="",ABS(NETWORKDAYS(Proc[[#This Row],[DateOpened]],TODAY()))-1,ABS(NETWORKDAYS(Proc[[#This Row],[DateOpened]],Proc[[#This Row],[DateClosed]]))-1)</f>
        <v>5</v>
      </c>
      <c r="R7940" s="178"/>
      <c r="S7940" s="189"/>
    </row>
    <row r="7941" spans="1:19" hidden="1">
      <c r="A7941" s="191" t="s">
        <v>10453</v>
      </c>
      <c r="B7941" s="189" t="str">
        <f>IFERROR(VLOOKUP(Proc[[#This Row],[App]],Table2[],3,0),"open")</f>
        <v>ok</v>
      </c>
      <c r="C7941" s="192" t="s">
        <v>369</v>
      </c>
      <c r="D7941" t="s">
        <v>7998</v>
      </c>
      <c r="E7941" t="s">
        <v>10489</v>
      </c>
      <c r="F7941" s="193" t="s">
        <v>10489</v>
      </c>
      <c r="G7941" s="191" t="s">
        <v>400</v>
      </c>
      <c r="H7941" s="189" t="str">
        <f>IF(Proc[[#This Row],[type]]="LFF (MDG-F)",MID(Proc[[#This Row],[Obj]],13,10),"")</f>
        <v/>
      </c>
      <c r="I7941" s="191" t="str">
        <f>LEFT(Proc[[#This Row],[Requested]],10)</f>
        <v>H000000171</v>
      </c>
      <c r="J7941" s="189" t="b">
        <f>Proc[[#This Row],[Requested]]=Proc[[#This Row],[CurrentParent]]</f>
        <v>1</v>
      </c>
      <c r="K7941" s="193" t="s">
        <v>569</v>
      </c>
      <c r="L7941" s="189" t="s">
        <v>9921</v>
      </c>
      <c r="M7941" s="178">
        <v>46079</v>
      </c>
      <c r="N7941" s="178"/>
      <c r="O7941" s="178"/>
      <c r="P7941" s="178" t="str">
        <f ca="1">IF(Proc[[#This Row],[DaysAgeing]]&gt;5,"yep","on track")</f>
        <v>on track</v>
      </c>
      <c r="Q7941" s="3">
        <f ca="1">IF(Proc[[#This Row],[DateClosed]]="",ABS(NETWORKDAYS(Proc[[#This Row],[DateOpened]],TODAY()))-1,ABS(NETWORKDAYS(Proc[[#This Row],[DateOpened]],Proc[[#This Row],[DateClosed]]))-1)</f>
        <v>5</v>
      </c>
      <c r="R7941" s="178"/>
      <c r="S7941" s="189"/>
    </row>
    <row r="7942" spans="1:19" hidden="1">
      <c r="A7942" s="191" t="s">
        <v>10453</v>
      </c>
      <c r="B7942" s="189" t="str">
        <f>IFERROR(VLOOKUP(Proc[[#This Row],[App]],Table2[],3,0),"open")</f>
        <v>ok</v>
      </c>
      <c r="C7942" s="192" t="s">
        <v>369</v>
      </c>
      <c r="D7942" t="s">
        <v>7999</v>
      </c>
      <c r="E7942" t="s">
        <v>10489</v>
      </c>
      <c r="F7942" s="193" t="s">
        <v>10489</v>
      </c>
      <c r="G7942" s="191" t="s">
        <v>400</v>
      </c>
      <c r="H7942" s="189" t="str">
        <f>IF(Proc[[#This Row],[type]]="LFF (MDG-F)",MID(Proc[[#This Row],[Obj]],13,10),"")</f>
        <v/>
      </c>
      <c r="I7942" s="191" t="str">
        <f>LEFT(Proc[[#This Row],[Requested]],10)</f>
        <v>H000000171</v>
      </c>
      <c r="J7942" s="189" t="b">
        <f>Proc[[#This Row],[Requested]]=Proc[[#This Row],[CurrentParent]]</f>
        <v>1</v>
      </c>
      <c r="K7942" s="193" t="s">
        <v>569</v>
      </c>
      <c r="L7942" s="189" t="s">
        <v>9921</v>
      </c>
      <c r="M7942" s="178">
        <v>46079</v>
      </c>
      <c r="N7942" s="178"/>
      <c r="O7942" s="178"/>
      <c r="P7942" s="178" t="str">
        <f ca="1">IF(Proc[[#This Row],[DaysAgeing]]&gt;5,"yep","on track")</f>
        <v>on track</v>
      </c>
      <c r="Q7942" s="3">
        <f ca="1">IF(Proc[[#This Row],[DateClosed]]="",ABS(NETWORKDAYS(Proc[[#This Row],[DateOpened]],TODAY()))-1,ABS(NETWORKDAYS(Proc[[#This Row],[DateOpened]],Proc[[#This Row],[DateClosed]]))-1)</f>
        <v>5</v>
      </c>
      <c r="R7942" s="178"/>
      <c r="S7942" s="189"/>
    </row>
    <row r="7943" spans="1:19" hidden="1">
      <c r="A7943" s="191" t="s">
        <v>10453</v>
      </c>
      <c r="B7943" s="189" t="str">
        <f>IFERROR(VLOOKUP(Proc[[#This Row],[App]],Table2[],3,0),"open")</f>
        <v>ok</v>
      </c>
      <c r="C7943" s="192" t="s">
        <v>369</v>
      </c>
      <c r="D7943" t="s">
        <v>8000</v>
      </c>
      <c r="E7943" t="s">
        <v>10489</v>
      </c>
      <c r="F7943" s="193" t="s">
        <v>10489</v>
      </c>
      <c r="G7943" s="191" t="s">
        <v>400</v>
      </c>
      <c r="H7943" s="189" t="str">
        <f>IF(Proc[[#This Row],[type]]="LFF (MDG-F)",MID(Proc[[#This Row],[Obj]],13,10),"")</f>
        <v/>
      </c>
      <c r="I7943" s="191" t="str">
        <f>LEFT(Proc[[#This Row],[Requested]],10)</f>
        <v>H000000171</v>
      </c>
      <c r="J7943" s="189" t="b">
        <f>Proc[[#This Row],[Requested]]=Proc[[#This Row],[CurrentParent]]</f>
        <v>1</v>
      </c>
      <c r="K7943" s="193" t="s">
        <v>569</v>
      </c>
      <c r="L7943" s="189" t="s">
        <v>9921</v>
      </c>
      <c r="M7943" s="178">
        <v>46079</v>
      </c>
      <c r="N7943" s="178"/>
      <c r="O7943" s="178"/>
      <c r="P7943" s="178" t="str">
        <f ca="1">IF(Proc[[#This Row],[DaysAgeing]]&gt;5,"yep","on track")</f>
        <v>on track</v>
      </c>
      <c r="Q7943" s="3">
        <f ca="1">IF(Proc[[#This Row],[DateClosed]]="",ABS(NETWORKDAYS(Proc[[#This Row],[DateOpened]],TODAY()))-1,ABS(NETWORKDAYS(Proc[[#This Row],[DateOpened]],Proc[[#This Row],[DateClosed]]))-1)</f>
        <v>5</v>
      </c>
      <c r="R7943" s="178"/>
      <c r="S7943" s="189"/>
    </row>
    <row r="7944" spans="1:19" hidden="1">
      <c r="A7944" s="191" t="s">
        <v>10453</v>
      </c>
      <c r="B7944" s="189" t="str">
        <f>IFERROR(VLOOKUP(Proc[[#This Row],[App]],Table2[],3,0),"open")</f>
        <v>ok</v>
      </c>
      <c r="C7944" s="192" t="s">
        <v>369</v>
      </c>
      <c r="D7944" t="s">
        <v>8002</v>
      </c>
      <c r="E7944" t="s">
        <v>10489</v>
      </c>
      <c r="F7944" s="193" t="s">
        <v>10489</v>
      </c>
      <c r="G7944" s="191" t="s">
        <v>400</v>
      </c>
      <c r="H7944" s="189" t="str">
        <f>IF(Proc[[#This Row],[type]]="LFF (MDG-F)",MID(Proc[[#This Row],[Obj]],13,10),"")</f>
        <v/>
      </c>
      <c r="I7944" s="191" t="str">
        <f>LEFT(Proc[[#This Row],[Requested]],10)</f>
        <v>H000000171</v>
      </c>
      <c r="J7944" s="189" t="b">
        <f>Proc[[#This Row],[Requested]]=Proc[[#This Row],[CurrentParent]]</f>
        <v>1</v>
      </c>
      <c r="K7944" s="193" t="s">
        <v>569</v>
      </c>
      <c r="L7944" s="189" t="s">
        <v>9921</v>
      </c>
      <c r="M7944" s="178">
        <v>46079</v>
      </c>
      <c r="N7944" s="178"/>
      <c r="O7944" s="178"/>
      <c r="P7944" s="178" t="str">
        <f ca="1">IF(Proc[[#This Row],[DaysAgeing]]&gt;5,"yep","on track")</f>
        <v>on track</v>
      </c>
      <c r="Q7944" s="3">
        <f ca="1">IF(Proc[[#This Row],[DateClosed]]="",ABS(NETWORKDAYS(Proc[[#This Row],[DateOpened]],TODAY()))-1,ABS(NETWORKDAYS(Proc[[#This Row],[DateOpened]],Proc[[#This Row],[DateClosed]]))-1)</f>
        <v>5</v>
      </c>
      <c r="R7944" s="178"/>
      <c r="S7944" s="189"/>
    </row>
    <row r="7945" spans="1:19" hidden="1">
      <c r="A7945" s="191" t="s">
        <v>10453</v>
      </c>
      <c r="B7945" s="189" t="str">
        <f>IFERROR(VLOOKUP(Proc[[#This Row],[App]],Table2[],3,0),"open")</f>
        <v>ok</v>
      </c>
      <c r="C7945" s="192" t="s">
        <v>369</v>
      </c>
      <c r="D7945" t="s">
        <v>8003</v>
      </c>
      <c r="E7945" t="s">
        <v>10489</v>
      </c>
      <c r="F7945" s="193" t="s">
        <v>10489</v>
      </c>
      <c r="G7945" s="191" t="s">
        <v>400</v>
      </c>
      <c r="H7945" s="189" t="str">
        <f>IF(Proc[[#This Row],[type]]="LFF (MDG-F)",MID(Proc[[#This Row],[Obj]],13,10),"")</f>
        <v/>
      </c>
      <c r="I7945" s="191" t="str">
        <f>LEFT(Proc[[#This Row],[Requested]],10)</f>
        <v>H000000171</v>
      </c>
      <c r="J7945" s="189" t="b">
        <f>Proc[[#This Row],[Requested]]=Proc[[#This Row],[CurrentParent]]</f>
        <v>1</v>
      </c>
      <c r="K7945" s="193" t="s">
        <v>569</v>
      </c>
      <c r="L7945" s="189" t="s">
        <v>9921</v>
      </c>
      <c r="M7945" s="178">
        <v>46079</v>
      </c>
      <c r="N7945" s="178"/>
      <c r="O7945" s="178"/>
      <c r="P7945" s="178" t="str">
        <f ca="1">IF(Proc[[#This Row],[DaysAgeing]]&gt;5,"yep","on track")</f>
        <v>on track</v>
      </c>
      <c r="Q7945" s="3">
        <f ca="1">IF(Proc[[#This Row],[DateClosed]]="",ABS(NETWORKDAYS(Proc[[#This Row],[DateOpened]],TODAY()))-1,ABS(NETWORKDAYS(Proc[[#This Row],[DateOpened]],Proc[[#This Row],[DateClosed]]))-1)</f>
        <v>5</v>
      </c>
      <c r="R7945" s="178"/>
      <c r="S7945" s="189"/>
    </row>
    <row r="7946" spans="1:19" hidden="1">
      <c r="A7946" s="191" t="s">
        <v>10453</v>
      </c>
      <c r="B7946" s="189" t="str">
        <f>IFERROR(VLOOKUP(Proc[[#This Row],[App]],Table2[],3,0),"open")</f>
        <v>ok</v>
      </c>
      <c r="C7946" s="192" t="s">
        <v>369</v>
      </c>
      <c r="D7946" t="s">
        <v>8004</v>
      </c>
      <c r="E7946" t="s">
        <v>10489</v>
      </c>
      <c r="F7946" s="193" t="s">
        <v>10489</v>
      </c>
      <c r="G7946" s="191" t="s">
        <v>400</v>
      </c>
      <c r="H7946" s="189" t="str">
        <f>IF(Proc[[#This Row],[type]]="LFF (MDG-F)",MID(Proc[[#This Row],[Obj]],13,10),"")</f>
        <v/>
      </c>
      <c r="I7946" s="191" t="str">
        <f>LEFT(Proc[[#This Row],[Requested]],10)</f>
        <v>H000000171</v>
      </c>
      <c r="J7946" s="189" t="b">
        <f>Proc[[#This Row],[Requested]]=Proc[[#This Row],[CurrentParent]]</f>
        <v>1</v>
      </c>
      <c r="K7946" s="193" t="s">
        <v>569</v>
      </c>
      <c r="L7946" s="189" t="s">
        <v>9921</v>
      </c>
      <c r="M7946" s="178">
        <v>46079</v>
      </c>
      <c r="N7946" s="178"/>
      <c r="O7946" s="178"/>
      <c r="P7946" s="178" t="str">
        <f ca="1">IF(Proc[[#This Row],[DaysAgeing]]&gt;5,"yep","on track")</f>
        <v>on track</v>
      </c>
      <c r="Q7946" s="3">
        <f ca="1">IF(Proc[[#This Row],[DateClosed]]="",ABS(NETWORKDAYS(Proc[[#This Row],[DateOpened]],TODAY()))-1,ABS(NETWORKDAYS(Proc[[#This Row],[DateOpened]],Proc[[#This Row],[DateClosed]]))-1)</f>
        <v>5</v>
      </c>
      <c r="R7946" s="178"/>
      <c r="S7946" s="189"/>
    </row>
    <row r="7947" spans="1:19" hidden="1">
      <c r="A7947" s="191" t="s">
        <v>10453</v>
      </c>
      <c r="B7947" s="189" t="str">
        <f>IFERROR(VLOOKUP(Proc[[#This Row],[App]],Table2[],3,0),"open")</f>
        <v>ok</v>
      </c>
      <c r="C7947" s="192" t="s">
        <v>369</v>
      </c>
      <c r="D7947" t="s">
        <v>8005</v>
      </c>
      <c r="E7947" t="s">
        <v>10489</v>
      </c>
      <c r="F7947" s="193" t="s">
        <v>10489</v>
      </c>
      <c r="G7947" s="191" t="s">
        <v>400</v>
      </c>
      <c r="H7947" s="189" t="str">
        <f>IF(Proc[[#This Row],[type]]="LFF (MDG-F)",MID(Proc[[#This Row],[Obj]],13,10),"")</f>
        <v/>
      </c>
      <c r="I7947" s="191" t="str">
        <f>LEFT(Proc[[#This Row],[Requested]],10)</f>
        <v>H000000171</v>
      </c>
      <c r="J7947" s="189" t="b">
        <f>Proc[[#This Row],[Requested]]=Proc[[#This Row],[CurrentParent]]</f>
        <v>1</v>
      </c>
      <c r="K7947" s="193" t="s">
        <v>569</v>
      </c>
      <c r="L7947" s="189" t="s">
        <v>9921</v>
      </c>
      <c r="M7947" s="178">
        <v>46079</v>
      </c>
      <c r="N7947" s="178"/>
      <c r="O7947" s="178"/>
      <c r="P7947" s="178" t="str">
        <f ca="1">IF(Proc[[#This Row],[DaysAgeing]]&gt;5,"yep","on track")</f>
        <v>on track</v>
      </c>
      <c r="Q7947" s="3">
        <f ca="1">IF(Proc[[#This Row],[DateClosed]]="",ABS(NETWORKDAYS(Proc[[#This Row],[DateOpened]],TODAY()))-1,ABS(NETWORKDAYS(Proc[[#This Row],[DateOpened]],Proc[[#This Row],[DateClosed]]))-1)</f>
        <v>5</v>
      </c>
      <c r="R7947" s="178"/>
      <c r="S7947" s="189"/>
    </row>
    <row r="7948" spans="1:19" hidden="1">
      <c r="A7948" s="191" t="s">
        <v>10453</v>
      </c>
      <c r="B7948" s="189" t="str">
        <f>IFERROR(VLOOKUP(Proc[[#This Row],[App]],Table2[],3,0),"open")</f>
        <v>ok</v>
      </c>
      <c r="C7948" s="192" t="s">
        <v>369</v>
      </c>
      <c r="D7948" t="s">
        <v>8006</v>
      </c>
      <c r="E7948" t="s">
        <v>10489</v>
      </c>
      <c r="F7948" s="193" t="s">
        <v>10489</v>
      </c>
      <c r="G7948" s="191" t="s">
        <v>400</v>
      </c>
      <c r="H7948" s="189" t="str">
        <f>IF(Proc[[#This Row],[type]]="LFF (MDG-F)",MID(Proc[[#This Row],[Obj]],13,10),"")</f>
        <v/>
      </c>
      <c r="I7948" s="191" t="str">
        <f>LEFT(Proc[[#This Row],[Requested]],10)</f>
        <v>H000000171</v>
      </c>
      <c r="J7948" s="189" t="b">
        <f>Proc[[#This Row],[Requested]]=Proc[[#This Row],[CurrentParent]]</f>
        <v>1</v>
      </c>
      <c r="K7948" s="193" t="s">
        <v>569</v>
      </c>
      <c r="L7948" s="189" t="s">
        <v>9921</v>
      </c>
      <c r="M7948" s="178">
        <v>46079</v>
      </c>
      <c r="N7948" s="178"/>
      <c r="O7948" s="178"/>
      <c r="P7948" s="178" t="str">
        <f ca="1">IF(Proc[[#This Row],[DaysAgeing]]&gt;5,"yep","on track")</f>
        <v>on track</v>
      </c>
      <c r="Q7948" s="3">
        <f ca="1">IF(Proc[[#This Row],[DateClosed]]="",ABS(NETWORKDAYS(Proc[[#This Row],[DateOpened]],TODAY()))-1,ABS(NETWORKDAYS(Proc[[#This Row],[DateOpened]],Proc[[#This Row],[DateClosed]]))-1)</f>
        <v>5</v>
      </c>
      <c r="R7948" s="178"/>
      <c r="S7948" s="189"/>
    </row>
    <row r="7949" spans="1:19" hidden="1">
      <c r="A7949" s="191" t="s">
        <v>10453</v>
      </c>
      <c r="B7949" s="189" t="str">
        <f>IFERROR(VLOOKUP(Proc[[#This Row],[App]],Table2[],3,0),"open")</f>
        <v>ok</v>
      </c>
      <c r="C7949" s="192" t="s">
        <v>369</v>
      </c>
      <c r="D7949" t="s">
        <v>8001</v>
      </c>
      <c r="E7949" t="s">
        <v>10489</v>
      </c>
      <c r="F7949" s="193" t="s">
        <v>10489</v>
      </c>
      <c r="G7949" s="191" t="s">
        <v>400</v>
      </c>
      <c r="H7949" s="189" t="str">
        <f>IF(Proc[[#This Row],[type]]="LFF (MDG-F)",MID(Proc[[#This Row],[Obj]],13,10),"")</f>
        <v/>
      </c>
      <c r="I7949" s="191" t="str">
        <f>LEFT(Proc[[#This Row],[Requested]],10)</f>
        <v>H000000171</v>
      </c>
      <c r="J7949" s="189" t="b">
        <f>Proc[[#This Row],[Requested]]=Proc[[#This Row],[CurrentParent]]</f>
        <v>1</v>
      </c>
      <c r="K7949" s="193" t="s">
        <v>569</v>
      </c>
      <c r="L7949" s="189" t="s">
        <v>9921</v>
      </c>
      <c r="M7949" s="178">
        <v>46079</v>
      </c>
      <c r="N7949" s="178"/>
      <c r="O7949" s="178"/>
      <c r="P7949" s="178" t="str">
        <f ca="1">IF(Proc[[#This Row],[DaysAgeing]]&gt;5,"yep","on track")</f>
        <v>on track</v>
      </c>
      <c r="Q7949" s="3">
        <f ca="1">IF(Proc[[#This Row],[DateClosed]]="",ABS(NETWORKDAYS(Proc[[#This Row],[DateOpened]],TODAY()))-1,ABS(NETWORKDAYS(Proc[[#This Row],[DateOpened]],Proc[[#This Row],[DateClosed]]))-1)</f>
        <v>5</v>
      </c>
      <c r="R7949" s="178"/>
      <c r="S7949" s="189"/>
    </row>
    <row r="7950" spans="1:19" hidden="1">
      <c r="A7950" s="191" t="s">
        <v>10453</v>
      </c>
      <c r="B7950" s="189" t="str">
        <f>IFERROR(VLOOKUP(Proc[[#This Row],[App]],Table2[],3,0),"open")</f>
        <v>ok</v>
      </c>
      <c r="C7950" s="192" t="s">
        <v>369</v>
      </c>
      <c r="D7950" t="s">
        <v>10454</v>
      </c>
      <c r="E7950" t="s">
        <v>10489</v>
      </c>
      <c r="F7950" s="193" t="s">
        <v>10489</v>
      </c>
      <c r="G7950" s="191" t="s">
        <v>400</v>
      </c>
      <c r="H7950" s="189" t="str">
        <f>IF(Proc[[#This Row],[type]]="LFF (MDG-F)",MID(Proc[[#This Row],[Obj]],13,10),"")</f>
        <v/>
      </c>
      <c r="I7950" s="191" t="str">
        <f>LEFT(Proc[[#This Row],[Requested]],10)</f>
        <v>H000000171</v>
      </c>
      <c r="J7950" s="189" t="b">
        <f>Proc[[#This Row],[Requested]]=Proc[[#This Row],[CurrentParent]]</f>
        <v>1</v>
      </c>
      <c r="K7950" s="193" t="s">
        <v>569</v>
      </c>
      <c r="L7950" s="189" t="s">
        <v>9921</v>
      </c>
      <c r="M7950" s="178">
        <v>46079</v>
      </c>
      <c r="N7950" s="178"/>
      <c r="O7950" s="178"/>
      <c r="P7950" s="178" t="str">
        <f ca="1">IF(Proc[[#This Row],[DaysAgeing]]&gt;5,"yep","on track")</f>
        <v>on track</v>
      </c>
      <c r="Q7950" s="3">
        <f ca="1">IF(Proc[[#This Row],[DateClosed]]="",ABS(NETWORKDAYS(Proc[[#This Row],[DateOpened]],TODAY()))-1,ABS(NETWORKDAYS(Proc[[#This Row],[DateOpened]],Proc[[#This Row],[DateClosed]]))-1)</f>
        <v>5</v>
      </c>
      <c r="R7950" s="178"/>
      <c r="S7950" s="189"/>
    </row>
    <row r="7951" spans="1:19" hidden="1">
      <c r="A7951" s="191" t="s">
        <v>10453</v>
      </c>
      <c r="B7951" s="189" t="str">
        <f>IFERROR(VLOOKUP(Proc[[#This Row],[App]],Table2[],3,0),"open")</f>
        <v>ok</v>
      </c>
      <c r="C7951" s="192" t="s">
        <v>369</v>
      </c>
      <c r="D7951" t="s">
        <v>10455</v>
      </c>
      <c r="E7951" t="s">
        <v>10490</v>
      </c>
      <c r="F7951" s="193" t="s">
        <v>10490</v>
      </c>
      <c r="G7951" s="191" t="s">
        <v>400</v>
      </c>
      <c r="H7951" s="189" t="str">
        <f>IF(Proc[[#This Row],[type]]="LFF (MDG-F)",MID(Proc[[#This Row],[Obj]],13,10),"")</f>
        <v/>
      </c>
      <c r="I7951" s="191" t="str">
        <f>LEFT(Proc[[#This Row],[Requested]],10)</f>
        <v>H000000169</v>
      </c>
      <c r="J7951" s="189" t="b">
        <f>Proc[[#This Row],[Requested]]=Proc[[#This Row],[CurrentParent]]</f>
        <v>1</v>
      </c>
      <c r="K7951" s="193" t="s">
        <v>569</v>
      </c>
      <c r="L7951" s="189" t="s">
        <v>9921</v>
      </c>
      <c r="M7951" s="178">
        <v>46079</v>
      </c>
      <c r="N7951" s="178"/>
      <c r="O7951" s="178"/>
      <c r="P7951" s="178" t="str">
        <f ca="1">IF(Proc[[#This Row],[DaysAgeing]]&gt;5,"yep","on track")</f>
        <v>on track</v>
      </c>
      <c r="Q7951" s="3">
        <f ca="1">IF(Proc[[#This Row],[DateClosed]]="",ABS(NETWORKDAYS(Proc[[#This Row],[DateOpened]],TODAY()))-1,ABS(NETWORKDAYS(Proc[[#This Row],[DateOpened]],Proc[[#This Row],[DateClosed]]))-1)</f>
        <v>5</v>
      </c>
      <c r="R7951" s="178"/>
      <c r="S7951" s="189"/>
    </row>
    <row r="7952" spans="1:19" hidden="1">
      <c r="A7952" s="191" t="s">
        <v>10453</v>
      </c>
      <c r="B7952" s="189" t="str">
        <f>IFERROR(VLOOKUP(Proc[[#This Row],[App]],Table2[],3,0),"open")</f>
        <v>ok</v>
      </c>
      <c r="C7952" s="192" t="s">
        <v>369</v>
      </c>
      <c r="D7952" t="s">
        <v>10456</v>
      </c>
      <c r="E7952" t="s">
        <v>10490</v>
      </c>
      <c r="F7952" s="193" t="s">
        <v>10490</v>
      </c>
      <c r="G7952" s="191" t="s">
        <v>400</v>
      </c>
      <c r="H7952" s="189" t="str">
        <f>IF(Proc[[#This Row],[type]]="LFF (MDG-F)",MID(Proc[[#This Row],[Obj]],13,10),"")</f>
        <v/>
      </c>
      <c r="I7952" s="191" t="str">
        <f>LEFT(Proc[[#This Row],[Requested]],10)</f>
        <v>H000000169</v>
      </c>
      <c r="J7952" s="189" t="b">
        <f>Proc[[#This Row],[Requested]]=Proc[[#This Row],[CurrentParent]]</f>
        <v>1</v>
      </c>
      <c r="K7952" s="193" t="s">
        <v>569</v>
      </c>
      <c r="L7952" s="189" t="s">
        <v>9921</v>
      </c>
      <c r="M7952" s="178">
        <v>46079</v>
      </c>
      <c r="N7952" s="178"/>
      <c r="O7952" s="178"/>
      <c r="P7952" s="178" t="str">
        <f ca="1">IF(Proc[[#This Row],[DaysAgeing]]&gt;5,"yep","on track")</f>
        <v>on track</v>
      </c>
      <c r="Q7952" s="3">
        <f ca="1">IF(Proc[[#This Row],[DateClosed]]="",ABS(NETWORKDAYS(Proc[[#This Row],[DateOpened]],TODAY()))-1,ABS(NETWORKDAYS(Proc[[#This Row],[DateOpened]],Proc[[#This Row],[DateClosed]]))-1)</f>
        <v>5</v>
      </c>
      <c r="R7952" s="178"/>
      <c r="S7952" s="189"/>
    </row>
    <row r="7953" spans="1:19" hidden="1">
      <c r="A7953" s="191" t="s">
        <v>10453</v>
      </c>
      <c r="B7953" s="189" t="str">
        <f>IFERROR(VLOOKUP(Proc[[#This Row],[App]],Table2[],3,0),"open")</f>
        <v>ok</v>
      </c>
      <c r="C7953" s="192" t="s">
        <v>369</v>
      </c>
      <c r="D7953" t="s">
        <v>10457</v>
      </c>
      <c r="E7953" t="s">
        <v>10490</v>
      </c>
      <c r="F7953" s="193" t="s">
        <v>10490</v>
      </c>
      <c r="G7953" s="191" t="s">
        <v>400</v>
      </c>
      <c r="H7953" s="189" t="str">
        <f>IF(Proc[[#This Row],[type]]="LFF (MDG-F)",MID(Proc[[#This Row],[Obj]],13,10),"")</f>
        <v/>
      </c>
      <c r="I7953" s="191" t="str">
        <f>LEFT(Proc[[#This Row],[Requested]],10)</f>
        <v>H000000169</v>
      </c>
      <c r="J7953" s="189" t="b">
        <f>Proc[[#This Row],[Requested]]=Proc[[#This Row],[CurrentParent]]</f>
        <v>1</v>
      </c>
      <c r="K7953" s="193" t="s">
        <v>569</v>
      </c>
      <c r="L7953" s="189" t="s">
        <v>9921</v>
      </c>
      <c r="M7953" s="178">
        <v>46079</v>
      </c>
      <c r="N7953" s="178"/>
      <c r="O7953" s="178"/>
      <c r="P7953" s="178" t="str">
        <f ca="1">IF(Proc[[#This Row],[DaysAgeing]]&gt;5,"yep","on track")</f>
        <v>on track</v>
      </c>
      <c r="Q7953" s="3">
        <f ca="1">IF(Proc[[#This Row],[DateClosed]]="",ABS(NETWORKDAYS(Proc[[#This Row],[DateOpened]],TODAY()))-1,ABS(NETWORKDAYS(Proc[[#This Row],[DateOpened]],Proc[[#This Row],[DateClosed]]))-1)</f>
        <v>5</v>
      </c>
      <c r="R7953" s="178"/>
      <c r="S7953" s="189"/>
    </row>
    <row r="7954" spans="1:19" hidden="1">
      <c r="A7954" s="191" t="s">
        <v>10453</v>
      </c>
      <c r="B7954" s="189" t="str">
        <f>IFERROR(VLOOKUP(Proc[[#This Row],[App]],Table2[],3,0),"open")</f>
        <v>ok</v>
      </c>
      <c r="C7954" s="192" t="s">
        <v>369</v>
      </c>
      <c r="D7954" t="s">
        <v>7727</v>
      </c>
      <c r="E7954" t="s">
        <v>10490</v>
      </c>
      <c r="F7954" s="193" t="s">
        <v>10490</v>
      </c>
      <c r="G7954" s="191" t="s">
        <v>400</v>
      </c>
      <c r="H7954" s="189" t="str">
        <f>IF(Proc[[#This Row],[type]]="LFF (MDG-F)",MID(Proc[[#This Row],[Obj]],13,10),"")</f>
        <v/>
      </c>
      <c r="I7954" s="191" t="str">
        <f>LEFT(Proc[[#This Row],[Requested]],10)</f>
        <v>H000000169</v>
      </c>
      <c r="J7954" s="189" t="b">
        <f>Proc[[#This Row],[Requested]]=Proc[[#This Row],[CurrentParent]]</f>
        <v>1</v>
      </c>
      <c r="K7954" s="193" t="s">
        <v>569</v>
      </c>
      <c r="L7954" s="189" t="s">
        <v>9921</v>
      </c>
      <c r="M7954" s="178">
        <v>46079</v>
      </c>
      <c r="N7954" s="178"/>
      <c r="O7954" s="178"/>
      <c r="P7954" s="178" t="str">
        <f ca="1">IF(Proc[[#This Row],[DaysAgeing]]&gt;5,"yep","on track")</f>
        <v>on track</v>
      </c>
      <c r="Q7954" s="3">
        <f ca="1">IF(Proc[[#This Row],[DateClosed]]="",ABS(NETWORKDAYS(Proc[[#This Row],[DateOpened]],TODAY()))-1,ABS(NETWORKDAYS(Proc[[#This Row],[DateOpened]],Proc[[#This Row],[DateClosed]]))-1)</f>
        <v>5</v>
      </c>
      <c r="R7954" s="178"/>
      <c r="S7954" s="189"/>
    </row>
    <row r="7955" spans="1:19" hidden="1">
      <c r="A7955" s="191" t="s">
        <v>10453</v>
      </c>
      <c r="B7955" s="189" t="str">
        <f>IFERROR(VLOOKUP(Proc[[#This Row],[App]],Table2[],3,0),"open")</f>
        <v>ok</v>
      </c>
      <c r="C7955" s="192" t="s">
        <v>369</v>
      </c>
      <c r="D7955" t="s">
        <v>10458</v>
      </c>
      <c r="E7955" t="s">
        <v>10490</v>
      </c>
      <c r="F7955" s="193" t="s">
        <v>10490</v>
      </c>
      <c r="G7955" s="191" t="s">
        <v>400</v>
      </c>
      <c r="H7955" s="189" t="str">
        <f>IF(Proc[[#This Row],[type]]="LFF (MDG-F)",MID(Proc[[#This Row],[Obj]],13,10),"")</f>
        <v/>
      </c>
      <c r="I7955" s="191" t="str">
        <f>LEFT(Proc[[#This Row],[Requested]],10)</f>
        <v>H000000169</v>
      </c>
      <c r="J7955" s="189" t="b">
        <f>Proc[[#This Row],[Requested]]=Proc[[#This Row],[CurrentParent]]</f>
        <v>1</v>
      </c>
      <c r="K7955" s="193" t="s">
        <v>569</v>
      </c>
      <c r="L7955" s="189" t="s">
        <v>9921</v>
      </c>
      <c r="M7955" s="178">
        <v>46079</v>
      </c>
      <c r="N7955" s="178"/>
      <c r="O7955" s="178"/>
      <c r="P7955" s="178" t="str">
        <f ca="1">IF(Proc[[#This Row],[DaysAgeing]]&gt;5,"yep","on track")</f>
        <v>on track</v>
      </c>
      <c r="Q7955" s="3">
        <f ca="1">IF(Proc[[#This Row],[DateClosed]]="",ABS(NETWORKDAYS(Proc[[#This Row],[DateOpened]],TODAY()))-1,ABS(NETWORKDAYS(Proc[[#This Row],[DateOpened]],Proc[[#This Row],[DateClosed]]))-1)</f>
        <v>5</v>
      </c>
      <c r="R7955" s="178"/>
      <c r="S7955" s="189"/>
    </row>
    <row r="7956" spans="1:19" hidden="1">
      <c r="A7956" s="191" t="s">
        <v>10453</v>
      </c>
      <c r="B7956" s="189" t="str">
        <f>IFERROR(VLOOKUP(Proc[[#This Row],[App]],Table2[],3,0),"open")</f>
        <v>ok</v>
      </c>
      <c r="C7956" s="192" t="s">
        <v>369</v>
      </c>
      <c r="D7956" t="s">
        <v>10459</v>
      </c>
      <c r="E7956" t="s">
        <v>10490</v>
      </c>
      <c r="F7956" s="193" t="s">
        <v>10490</v>
      </c>
      <c r="G7956" s="191" t="s">
        <v>400</v>
      </c>
      <c r="H7956" s="189" t="str">
        <f>IF(Proc[[#This Row],[type]]="LFF (MDG-F)",MID(Proc[[#This Row],[Obj]],13,10),"")</f>
        <v/>
      </c>
      <c r="I7956" s="191" t="str">
        <f>LEFT(Proc[[#This Row],[Requested]],10)</f>
        <v>H000000169</v>
      </c>
      <c r="J7956" s="189" t="b">
        <f>Proc[[#This Row],[Requested]]=Proc[[#This Row],[CurrentParent]]</f>
        <v>1</v>
      </c>
      <c r="K7956" s="193" t="s">
        <v>569</v>
      </c>
      <c r="L7956" s="189" t="s">
        <v>9921</v>
      </c>
      <c r="M7956" s="178">
        <v>46079</v>
      </c>
      <c r="N7956" s="178"/>
      <c r="O7956" s="178"/>
      <c r="P7956" s="178" t="str">
        <f ca="1">IF(Proc[[#This Row],[DaysAgeing]]&gt;5,"yep","on track")</f>
        <v>on track</v>
      </c>
      <c r="Q7956" s="3">
        <f ca="1">IF(Proc[[#This Row],[DateClosed]]="",ABS(NETWORKDAYS(Proc[[#This Row],[DateOpened]],TODAY()))-1,ABS(NETWORKDAYS(Proc[[#This Row],[DateOpened]],Proc[[#This Row],[DateClosed]]))-1)</f>
        <v>5</v>
      </c>
      <c r="R7956" s="178"/>
      <c r="S7956" s="189"/>
    </row>
    <row r="7957" spans="1:19" hidden="1">
      <c r="A7957" s="191" t="s">
        <v>10453</v>
      </c>
      <c r="B7957" s="189" t="str">
        <f>IFERROR(VLOOKUP(Proc[[#This Row],[App]],Table2[],3,0),"open")</f>
        <v>ok</v>
      </c>
      <c r="C7957" s="192" t="s">
        <v>369</v>
      </c>
      <c r="D7957" t="s">
        <v>10460</v>
      </c>
      <c r="E7957" t="s">
        <v>10490</v>
      </c>
      <c r="F7957" s="193" t="s">
        <v>10490</v>
      </c>
      <c r="G7957" s="191" t="s">
        <v>400</v>
      </c>
      <c r="H7957" s="189" t="str">
        <f>IF(Proc[[#This Row],[type]]="LFF (MDG-F)",MID(Proc[[#This Row],[Obj]],13,10),"")</f>
        <v/>
      </c>
      <c r="I7957" s="191" t="str">
        <f>LEFT(Proc[[#This Row],[Requested]],10)</f>
        <v>H000000169</v>
      </c>
      <c r="J7957" s="189" t="b">
        <f>Proc[[#This Row],[Requested]]=Proc[[#This Row],[CurrentParent]]</f>
        <v>1</v>
      </c>
      <c r="K7957" s="193" t="s">
        <v>569</v>
      </c>
      <c r="L7957" s="189" t="s">
        <v>9921</v>
      </c>
      <c r="M7957" s="178">
        <v>46079</v>
      </c>
      <c r="N7957" s="178"/>
      <c r="O7957" s="178"/>
      <c r="P7957" s="178" t="str">
        <f ca="1">IF(Proc[[#This Row],[DaysAgeing]]&gt;5,"yep","on track")</f>
        <v>on track</v>
      </c>
      <c r="Q7957" s="3">
        <f ca="1">IF(Proc[[#This Row],[DateClosed]]="",ABS(NETWORKDAYS(Proc[[#This Row],[DateOpened]],TODAY()))-1,ABS(NETWORKDAYS(Proc[[#This Row],[DateOpened]],Proc[[#This Row],[DateClosed]]))-1)</f>
        <v>5</v>
      </c>
      <c r="R7957" s="178"/>
      <c r="S7957" s="189"/>
    </row>
    <row r="7958" spans="1:19" hidden="1">
      <c r="A7958" s="191" t="s">
        <v>10453</v>
      </c>
      <c r="B7958" s="189" t="str">
        <f>IFERROR(VLOOKUP(Proc[[#This Row],[App]],Table2[],3,0),"open")</f>
        <v>ok</v>
      </c>
      <c r="C7958" s="192" t="s">
        <v>369</v>
      </c>
      <c r="D7958" t="s">
        <v>7728</v>
      </c>
      <c r="E7958" t="s">
        <v>10490</v>
      </c>
      <c r="F7958" s="193" t="s">
        <v>10490</v>
      </c>
      <c r="G7958" s="191" t="s">
        <v>400</v>
      </c>
      <c r="H7958" s="189" t="str">
        <f>IF(Proc[[#This Row],[type]]="LFF (MDG-F)",MID(Proc[[#This Row],[Obj]],13,10),"")</f>
        <v/>
      </c>
      <c r="I7958" s="191" t="str">
        <f>LEFT(Proc[[#This Row],[Requested]],10)</f>
        <v>H000000169</v>
      </c>
      <c r="J7958" s="189" t="b">
        <f>Proc[[#This Row],[Requested]]=Proc[[#This Row],[CurrentParent]]</f>
        <v>1</v>
      </c>
      <c r="K7958" s="193" t="s">
        <v>569</v>
      </c>
      <c r="L7958" s="189" t="s">
        <v>9921</v>
      </c>
      <c r="M7958" s="178">
        <v>46079</v>
      </c>
      <c r="N7958" s="178"/>
      <c r="O7958" s="178"/>
      <c r="P7958" s="178" t="str">
        <f ca="1">IF(Proc[[#This Row],[DaysAgeing]]&gt;5,"yep","on track")</f>
        <v>on track</v>
      </c>
      <c r="Q7958" s="3">
        <f ca="1">IF(Proc[[#This Row],[DateClosed]]="",ABS(NETWORKDAYS(Proc[[#This Row],[DateOpened]],TODAY()))-1,ABS(NETWORKDAYS(Proc[[#This Row],[DateOpened]],Proc[[#This Row],[DateClosed]]))-1)</f>
        <v>5</v>
      </c>
      <c r="R7958" s="178"/>
      <c r="S7958" s="189"/>
    </row>
    <row r="7959" spans="1:19" hidden="1">
      <c r="A7959" s="191" t="s">
        <v>10453</v>
      </c>
      <c r="B7959" s="189" t="str">
        <f>IFERROR(VLOOKUP(Proc[[#This Row],[App]],Table2[],3,0),"open")</f>
        <v>ok</v>
      </c>
      <c r="C7959" s="192" t="s">
        <v>369</v>
      </c>
      <c r="D7959" t="s">
        <v>10461</v>
      </c>
      <c r="E7959" t="s">
        <v>10490</v>
      </c>
      <c r="F7959" s="193" t="s">
        <v>10490</v>
      </c>
      <c r="G7959" s="191" t="s">
        <v>400</v>
      </c>
      <c r="H7959" s="189" t="str">
        <f>IF(Proc[[#This Row],[type]]="LFF (MDG-F)",MID(Proc[[#This Row],[Obj]],13,10),"")</f>
        <v/>
      </c>
      <c r="I7959" s="191" t="str">
        <f>LEFT(Proc[[#This Row],[Requested]],10)</f>
        <v>H000000169</v>
      </c>
      <c r="J7959" s="189" t="b">
        <f>Proc[[#This Row],[Requested]]=Proc[[#This Row],[CurrentParent]]</f>
        <v>1</v>
      </c>
      <c r="K7959" s="193" t="s">
        <v>569</v>
      </c>
      <c r="L7959" s="189" t="s">
        <v>9921</v>
      </c>
      <c r="M7959" s="178">
        <v>46079</v>
      </c>
      <c r="N7959" s="178"/>
      <c r="O7959" s="178"/>
      <c r="P7959" s="178" t="str">
        <f ca="1">IF(Proc[[#This Row],[DaysAgeing]]&gt;5,"yep","on track")</f>
        <v>on track</v>
      </c>
      <c r="Q7959" s="3">
        <f ca="1">IF(Proc[[#This Row],[DateClosed]]="",ABS(NETWORKDAYS(Proc[[#This Row],[DateOpened]],TODAY()))-1,ABS(NETWORKDAYS(Proc[[#This Row],[DateOpened]],Proc[[#This Row],[DateClosed]]))-1)</f>
        <v>5</v>
      </c>
      <c r="R7959" s="178"/>
      <c r="S7959" s="189"/>
    </row>
    <row r="7960" spans="1:19" hidden="1">
      <c r="A7960" s="191" t="s">
        <v>10453</v>
      </c>
      <c r="B7960" s="189" t="str">
        <f>IFERROR(VLOOKUP(Proc[[#This Row],[App]],Table2[],3,0),"open")</f>
        <v>ok</v>
      </c>
      <c r="C7960" s="192" t="s">
        <v>369</v>
      </c>
      <c r="D7960" t="s">
        <v>10462</v>
      </c>
      <c r="E7960" t="s">
        <v>10490</v>
      </c>
      <c r="F7960" s="193" t="s">
        <v>10490</v>
      </c>
      <c r="G7960" s="191" t="s">
        <v>400</v>
      </c>
      <c r="H7960" s="189" t="str">
        <f>IF(Proc[[#This Row],[type]]="LFF (MDG-F)",MID(Proc[[#This Row],[Obj]],13,10),"")</f>
        <v/>
      </c>
      <c r="I7960" s="191" t="str">
        <f>LEFT(Proc[[#This Row],[Requested]],10)</f>
        <v>H000000169</v>
      </c>
      <c r="J7960" s="189" t="b">
        <f>Proc[[#This Row],[Requested]]=Proc[[#This Row],[CurrentParent]]</f>
        <v>1</v>
      </c>
      <c r="K7960" s="193" t="s">
        <v>569</v>
      </c>
      <c r="L7960" s="189" t="s">
        <v>9921</v>
      </c>
      <c r="M7960" s="178">
        <v>46079</v>
      </c>
      <c r="N7960" s="178"/>
      <c r="O7960" s="178"/>
      <c r="P7960" s="178" t="str">
        <f ca="1">IF(Proc[[#This Row],[DaysAgeing]]&gt;5,"yep","on track")</f>
        <v>on track</v>
      </c>
      <c r="Q7960" s="3">
        <f ca="1">IF(Proc[[#This Row],[DateClosed]]="",ABS(NETWORKDAYS(Proc[[#This Row],[DateOpened]],TODAY()))-1,ABS(NETWORKDAYS(Proc[[#This Row],[DateOpened]],Proc[[#This Row],[DateClosed]]))-1)</f>
        <v>5</v>
      </c>
      <c r="R7960" s="178"/>
      <c r="S7960" s="189"/>
    </row>
    <row r="7961" spans="1:19" hidden="1">
      <c r="A7961" s="191" t="s">
        <v>10453</v>
      </c>
      <c r="B7961" s="189" t="str">
        <f>IFERROR(VLOOKUP(Proc[[#This Row],[App]],Table2[],3,0),"open")</f>
        <v>ok</v>
      </c>
      <c r="C7961" s="192" t="s">
        <v>369</v>
      </c>
      <c r="D7961" t="s">
        <v>10463</v>
      </c>
      <c r="E7961" t="s">
        <v>10490</v>
      </c>
      <c r="F7961" s="193" t="s">
        <v>10490</v>
      </c>
      <c r="G7961" s="191" t="s">
        <v>400</v>
      </c>
      <c r="H7961" s="189" t="str">
        <f>IF(Proc[[#This Row],[type]]="LFF (MDG-F)",MID(Proc[[#This Row],[Obj]],13,10),"")</f>
        <v/>
      </c>
      <c r="I7961" s="191" t="str">
        <f>LEFT(Proc[[#This Row],[Requested]],10)</f>
        <v>H000000169</v>
      </c>
      <c r="J7961" s="189" t="b">
        <f>Proc[[#This Row],[Requested]]=Proc[[#This Row],[CurrentParent]]</f>
        <v>1</v>
      </c>
      <c r="K7961" s="193" t="s">
        <v>569</v>
      </c>
      <c r="L7961" s="189" t="s">
        <v>9921</v>
      </c>
      <c r="M7961" s="178">
        <v>46079</v>
      </c>
      <c r="N7961" s="178"/>
      <c r="O7961" s="178"/>
      <c r="P7961" s="178" t="str">
        <f ca="1">IF(Proc[[#This Row],[DaysAgeing]]&gt;5,"yep","on track")</f>
        <v>on track</v>
      </c>
      <c r="Q7961" s="3">
        <f ca="1">IF(Proc[[#This Row],[DateClosed]]="",ABS(NETWORKDAYS(Proc[[#This Row],[DateOpened]],TODAY()))-1,ABS(NETWORKDAYS(Proc[[#This Row],[DateOpened]],Proc[[#This Row],[DateClosed]]))-1)</f>
        <v>5</v>
      </c>
      <c r="R7961" s="178"/>
      <c r="S7961" s="189"/>
    </row>
    <row r="7962" spans="1:19" hidden="1">
      <c r="A7962" s="191" t="s">
        <v>10453</v>
      </c>
      <c r="B7962" s="189" t="str">
        <f>IFERROR(VLOOKUP(Proc[[#This Row],[App]],Table2[],3,0),"open")</f>
        <v>ok</v>
      </c>
      <c r="C7962" s="192" t="s">
        <v>369</v>
      </c>
      <c r="D7962" t="s">
        <v>10464</v>
      </c>
      <c r="E7962" t="s">
        <v>10490</v>
      </c>
      <c r="F7962" s="193" t="s">
        <v>10490</v>
      </c>
      <c r="G7962" s="191" t="s">
        <v>400</v>
      </c>
      <c r="H7962" s="189" t="str">
        <f>IF(Proc[[#This Row],[type]]="LFF (MDG-F)",MID(Proc[[#This Row],[Obj]],13,10),"")</f>
        <v/>
      </c>
      <c r="I7962" s="191" t="str">
        <f>LEFT(Proc[[#This Row],[Requested]],10)</f>
        <v>H000000169</v>
      </c>
      <c r="J7962" s="189" t="b">
        <f>Proc[[#This Row],[Requested]]=Proc[[#This Row],[CurrentParent]]</f>
        <v>1</v>
      </c>
      <c r="K7962" s="193" t="s">
        <v>569</v>
      </c>
      <c r="L7962" s="189" t="s">
        <v>9921</v>
      </c>
      <c r="M7962" s="178">
        <v>46079</v>
      </c>
      <c r="N7962" s="178"/>
      <c r="O7962" s="178"/>
      <c r="P7962" s="178" t="str">
        <f ca="1">IF(Proc[[#This Row],[DaysAgeing]]&gt;5,"yep","on track")</f>
        <v>on track</v>
      </c>
      <c r="Q7962" s="3">
        <f ca="1">IF(Proc[[#This Row],[DateClosed]]="",ABS(NETWORKDAYS(Proc[[#This Row],[DateOpened]],TODAY()))-1,ABS(NETWORKDAYS(Proc[[#This Row],[DateOpened]],Proc[[#This Row],[DateClosed]]))-1)</f>
        <v>5</v>
      </c>
      <c r="R7962" s="178"/>
      <c r="S7962" s="189"/>
    </row>
    <row r="7963" spans="1:19" hidden="1">
      <c r="A7963" s="191" t="s">
        <v>10453</v>
      </c>
      <c r="B7963" s="189" t="str">
        <f>IFERROR(VLOOKUP(Proc[[#This Row],[App]],Table2[],3,0),"open")</f>
        <v>ok</v>
      </c>
      <c r="C7963" s="192" t="s">
        <v>369</v>
      </c>
      <c r="D7963" t="s">
        <v>7729</v>
      </c>
      <c r="E7963" t="s">
        <v>10490</v>
      </c>
      <c r="F7963" s="193" t="s">
        <v>10490</v>
      </c>
      <c r="G7963" s="191" t="s">
        <v>400</v>
      </c>
      <c r="H7963" s="189" t="str">
        <f>IF(Proc[[#This Row],[type]]="LFF (MDG-F)",MID(Proc[[#This Row],[Obj]],13,10),"")</f>
        <v/>
      </c>
      <c r="I7963" s="191" t="str">
        <f>LEFT(Proc[[#This Row],[Requested]],10)</f>
        <v>H000000169</v>
      </c>
      <c r="J7963" s="189" t="b">
        <f>Proc[[#This Row],[Requested]]=Proc[[#This Row],[CurrentParent]]</f>
        <v>1</v>
      </c>
      <c r="K7963" s="193" t="s">
        <v>569</v>
      </c>
      <c r="L7963" s="189" t="s">
        <v>9921</v>
      </c>
      <c r="M7963" s="178">
        <v>46079</v>
      </c>
      <c r="N7963" s="178"/>
      <c r="O7963" s="178"/>
      <c r="P7963" s="178" t="str">
        <f ca="1">IF(Proc[[#This Row],[DaysAgeing]]&gt;5,"yep","on track")</f>
        <v>on track</v>
      </c>
      <c r="Q7963" s="3">
        <f ca="1">IF(Proc[[#This Row],[DateClosed]]="",ABS(NETWORKDAYS(Proc[[#This Row],[DateOpened]],TODAY()))-1,ABS(NETWORKDAYS(Proc[[#This Row],[DateOpened]],Proc[[#This Row],[DateClosed]]))-1)</f>
        <v>5</v>
      </c>
      <c r="R7963" s="178"/>
      <c r="S7963" s="189"/>
    </row>
    <row r="7964" spans="1:19" hidden="1">
      <c r="A7964" s="191" t="s">
        <v>10453</v>
      </c>
      <c r="B7964" s="189" t="str">
        <f>IFERROR(VLOOKUP(Proc[[#This Row],[App]],Table2[],3,0),"open")</f>
        <v>ok</v>
      </c>
      <c r="C7964" s="192" t="s">
        <v>369</v>
      </c>
      <c r="D7964" t="s">
        <v>10465</v>
      </c>
      <c r="E7964" t="s">
        <v>10490</v>
      </c>
      <c r="F7964" s="193" t="s">
        <v>10490</v>
      </c>
      <c r="G7964" s="191" t="s">
        <v>400</v>
      </c>
      <c r="H7964" s="189" t="str">
        <f>IF(Proc[[#This Row],[type]]="LFF (MDG-F)",MID(Proc[[#This Row],[Obj]],13,10),"")</f>
        <v/>
      </c>
      <c r="I7964" s="191" t="str">
        <f>LEFT(Proc[[#This Row],[Requested]],10)</f>
        <v>H000000169</v>
      </c>
      <c r="J7964" s="189" t="b">
        <f>Proc[[#This Row],[Requested]]=Proc[[#This Row],[CurrentParent]]</f>
        <v>1</v>
      </c>
      <c r="K7964" s="193" t="s">
        <v>569</v>
      </c>
      <c r="L7964" s="189" t="s">
        <v>9921</v>
      </c>
      <c r="M7964" s="178">
        <v>46079</v>
      </c>
      <c r="N7964" s="178"/>
      <c r="O7964" s="178"/>
      <c r="P7964" s="178" t="str">
        <f ca="1">IF(Proc[[#This Row],[DaysAgeing]]&gt;5,"yep","on track")</f>
        <v>on track</v>
      </c>
      <c r="Q7964" s="3">
        <f ca="1">IF(Proc[[#This Row],[DateClosed]]="",ABS(NETWORKDAYS(Proc[[#This Row],[DateOpened]],TODAY()))-1,ABS(NETWORKDAYS(Proc[[#This Row],[DateOpened]],Proc[[#This Row],[DateClosed]]))-1)</f>
        <v>5</v>
      </c>
      <c r="R7964" s="178"/>
      <c r="S7964" s="189"/>
    </row>
    <row r="7965" spans="1:19" hidden="1">
      <c r="A7965" s="191" t="s">
        <v>10453</v>
      </c>
      <c r="B7965" s="189" t="str">
        <f>IFERROR(VLOOKUP(Proc[[#This Row],[App]],Table2[],3,0),"open")</f>
        <v>ok</v>
      </c>
      <c r="C7965" s="192" t="s">
        <v>369</v>
      </c>
      <c r="D7965" t="s">
        <v>10466</v>
      </c>
      <c r="E7965" t="s">
        <v>10490</v>
      </c>
      <c r="F7965" s="193" t="s">
        <v>10490</v>
      </c>
      <c r="G7965" s="191" t="s">
        <v>400</v>
      </c>
      <c r="H7965" s="189" t="str">
        <f>IF(Proc[[#This Row],[type]]="LFF (MDG-F)",MID(Proc[[#This Row],[Obj]],13,10),"")</f>
        <v/>
      </c>
      <c r="I7965" s="191" t="str">
        <f>LEFT(Proc[[#This Row],[Requested]],10)</f>
        <v>H000000169</v>
      </c>
      <c r="J7965" s="189" t="b">
        <f>Proc[[#This Row],[Requested]]=Proc[[#This Row],[CurrentParent]]</f>
        <v>1</v>
      </c>
      <c r="K7965" s="193" t="s">
        <v>569</v>
      </c>
      <c r="L7965" s="189" t="s">
        <v>9921</v>
      </c>
      <c r="M7965" s="178">
        <v>46079</v>
      </c>
      <c r="N7965" s="178"/>
      <c r="O7965" s="178"/>
      <c r="P7965" s="178" t="str">
        <f ca="1">IF(Proc[[#This Row],[DaysAgeing]]&gt;5,"yep","on track")</f>
        <v>on track</v>
      </c>
      <c r="Q7965" s="3">
        <f ca="1">IF(Proc[[#This Row],[DateClosed]]="",ABS(NETWORKDAYS(Proc[[#This Row],[DateOpened]],TODAY()))-1,ABS(NETWORKDAYS(Proc[[#This Row],[DateOpened]],Proc[[#This Row],[DateClosed]]))-1)</f>
        <v>5</v>
      </c>
      <c r="R7965" s="178"/>
      <c r="S7965" s="189"/>
    </row>
    <row r="7966" spans="1:19" hidden="1">
      <c r="A7966" s="191" t="s">
        <v>10453</v>
      </c>
      <c r="B7966" s="189" t="str">
        <f>IFERROR(VLOOKUP(Proc[[#This Row],[App]],Table2[],3,0),"open")</f>
        <v>ok</v>
      </c>
      <c r="C7966" s="192" t="s">
        <v>369</v>
      </c>
      <c r="D7966" t="s">
        <v>10467</v>
      </c>
      <c r="E7966" t="s">
        <v>10490</v>
      </c>
      <c r="F7966" s="193" t="s">
        <v>10490</v>
      </c>
      <c r="G7966" s="191" t="s">
        <v>400</v>
      </c>
      <c r="H7966" s="189" t="str">
        <f>IF(Proc[[#This Row],[type]]="LFF (MDG-F)",MID(Proc[[#This Row],[Obj]],13,10),"")</f>
        <v/>
      </c>
      <c r="I7966" s="191" t="str">
        <f>LEFT(Proc[[#This Row],[Requested]],10)</f>
        <v>H000000169</v>
      </c>
      <c r="J7966" s="189" t="b">
        <f>Proc[[#This Row],[Requested]]=Proc[[#This Row],[CurrentParent]]</f>
        <v>1</v>
      </c>
      <c r="K7966" s="193" t="s">
        <v>569</v>
      </c>
      <c r="L7966" s="189" t="s">
        <v>9921</v>
      </c>
      <c r="M7966" s="178">
        <v>46079</v>
      </c>
      <c r="N7966" s="178"/>
      <c r="O7966" s="178"/>
      <c r="P7966" s="178" t="str">
        <f ca="1">IF(Proc[[#This Row],[DaysAgeing]]&gt;5,"yep","on track")</f>
        <v>on track</v>
      </c>
      <c r="Q7966" s="3">
        <f ca="1">IF(Proc[[#This Row],[DateClosed]]="",ABS(NETWORKDAYS(Proc[[#This Row],[DateOpened]],TODAY()))-1,ABS(NETWORKDAYS(Proc[[#This Row],[DateOpened]],Proc[[#This Row],[DateClosed]]))-1)</f>
        <v>5</v>
      </c>
      <c r="R7966" s="178"/>
      <c r="S7966" s="189"/>
    </row>
    <row r="7967" spans="1:19" hidden="1">
      <c r="A7967" s="191" t="s">
        <v>10453</v>
      </c>
      <c r="B7967" s="189" t="str">
        <f>IFERROR(VLOOKUP(Proc[[#This Row],[App]],Table2[],3,0),"open")</f>
        <v>ok</v>
      </c>
      <c r="C7967" s="192" t="s">
        <v>369</v>
      </c>
      <c r="D7967" t="s">
        <v>10468</v>
      </c>
      <c r="E7967" t="s">
        <v>10490</v>
      </c>
      <c r="F7967" s="193" t="s">
        <v>10490</v>
      </c>
      <c r="G7967" s="191" t="s">
        <v>400</v>
      </c>
      <c r="H7967" s="189" t="str">
        <f>IF(Proc[[#This Row],[type]]="LFF (MDG-F)",MID(Proc[[#This Row],[Obj]],13,10),"")</f>
        <v/>
      </c>
      <c r="I7967" s="191" t="str">
        <f>LEFT(Proc[[#This Row],[Requested]],10)</f>
        <v>H000000169</v>
      </c>
      <c r="J7967" s="189" t="b">
        <f>Proc[[#This Row],[Requested]]=Proc[[#This Row],[CurrentParent]]</f>
        <v>1</v>
      </c>
      <c r="K7967" s="193" t="s">
        <v>569</v>
      </c>
      <c r="L7967" s="189" t="s">
        <v>9921</v>
      </c>
      <c r="M7967" s="178">
        <v>46079</v>
      </c>
      <c r="N7967" s="178"/>
      <c r="O7967" s="178"/>
      <c r="P7967" s="178" t="str">
        <f ca="1">IF(Proc[[#This Row],[DaysAgeing]]&gt;5,"yep","on track")</f>
        <v>on track</v>
      </c>
      <c r="Q7967" s="3">
        <f ca="1">IF(Proc[[#This Row],[DateClosed]]="",ABS(NETWORKDAYS(Proc[[#This Row],[DateOpened]],TODAY()))-1,ABS(NETWORKDAYS(Proc[[#This Row],[DateOpened]],Proc[[#This Row],[DateClosed]]))-1)</f>
        <v>5</v>
      </c>
      <c r="R7967" s="178"/>
      <c r="S7967" s="189"/>
    </row>
    <row r="7968" spans="1:19" hidden="1">
      <c r="A7968" s="191" t="s">
        <v>10453</v>
      </c>
      <c r="B7968" s="189" t="str">
        <f>IFERROR(VLOOKUP(Proc[[#This Row],[App]],Table2[],3,0),"open")</f>
        <v>ok</v>
      </c>
      <c r="C7968" s="192" t="s">
        <v>369</v>
      </c>
      <c r="D7968" t="s">
        <v>10469</v>
      </c>
      <c r="E7968" t="s">
        <v>10490</v>
      </c>
      <c r="F7968" s="193" t="s">
        <v>10490</v>
      </c>
      <c r="G7968" s="191" t="s">
        <v>400</v>
      </c>
      <c r="H7968" s="189" t="str">
        <f>IF(Proc[[#This Row],[type]]="LFF (MDG-F)",MID(Proc[[#This Row],[Obj]],13,10),"")</f>
        <v/>
      </c>
      <c r="I7968" s="191" t="str">
        <f>LEFT(Proc[[#This Row],[Requested]],10)</f>
        <v>H000000169</v>
      </c>
      <c r="J7968" s="189" t="b">
        <f>Proc[[#This Row],[Requested]]=Proc[[#This Row],[CurrentParent]]</f>
        <v>1</v>
      </c>
      <c r="K7968" s="193" t="s">
        <v>569</v>
      </c>
      <c r="L7968" s="189" t="s">
        <v>9921</v>
      </c>
      <c r="M7968" s="178">
        <v>46079</v>
      </c>
      <c r="N7968" s="178"/>
      <c r="O7968" s="178"/>
      <c r="P7968" s="178" t="str">
        <f ca="1">IF(Proc[[#This Row],[DaysAgeing]]&gt;5,"yep","on track")</f>
        <v>on track</v>
      </c>
      <c r="Q7968" s="3">
        <f ca="1">IF(Proc[[#This Row],[DateClosed]]="",ABS(NETWORKDAYS(Proc[[#This Row],[DateOpened]],TODAY()))-1,ABS(NETWORKDAYS(Proc[[#This Row],[DateOpened]],Proc[[#This Row],[DateClosed]]))-1)</f>
        <v>5</v>
      </c>
      <c r="R7968" s="178"/>
      <c r="S7968" s="189"/>
    </row>
    <row r="7969" spans="1:19" hidden="1">
      <c r="A7969" s="191" t="s">
        <v>10453</v>
      </c>
      <c r="B7969" s="189" t="str">
        <f>IFERROR(VLOOKUP(Proc[[#This Row],[App]],Table2[],3,0),"open")</f>
        <v>ok</v>
      </c>
      <c r="C7969" s="192" t="s">
        <v>369</v>
      </c>
      <c r="D7969" t="s">
        <v>10470</v>
      </c>
      <c r="E7969" t="s">
        <v>10490</v>
      </c>
      <c r="F7969" s="193" t="s">
        <v>10490</v>
      </c>
      <c r="G7969" s="191" t="s">
        <v>400</v>
      </c>
      <c r="H7969" s="189" t="str">
        <f>IF(Proc[[#This Row],[type]]="LFF (MDG-F)",MID(Proc[[#This Row],[Obj]],13,10),"")</f>
        <v/>
      </c>
      <c r="I7969" s="191" t="str">
        <f>LEFT(Proc[[#This Row],[Requested]],10)</f>
        <v>H000000169</v>
      </c>
      <c r="J7969" s="189" t="b">
        <f>Proc[[#This Row],[Requested]]=Proc[[#This Row],[CurrentParent]]</f>
        <v>1</v>
      </c>
      <c r="K7969" s="193" t="s">
        <v>569</v>
      </c>
      <c r="L7969" s="189" t="s">
        <v>9921</v>
      </c>
      <c r="M7969" s="178">
        <v>46079</v>
      </c>
      <c r="N7969" s="178"/>
      <c r="O7969" s="178"/>
      <c r="P7969" s="178" t="str">
        <f ca="1">IF(Proc[[#This Row],[DaysAgeing]]&gt;5,"yep","on track")</f>
        <v>on track</v>
      </c>
      <c r="Q7969" s="3">
        <f ca="1">IF(Proc[[#This Row],[DateClosed]]="",ABS(NETWORKDAYS(Proc[[#This Row],[DateOpened]],TODAY()))-1,ABS(NETWORKDAYS(Proc[[#This Row],[DateOpened]],Proc[[#This Row],[DateClosed]]))-1)</f>
        <v>5</v>
      </c>
      <c r="R7969" s="178"/>
      <c r="S7969" s="189"/>
    </row>
    <row r="7970" spans="1:19" hidden="1">
      <c r="A7970" s="191" t="s">
        <v>10453</v>
      </c>
      <c r="B7970" s="189" t="str">
        <f>IFERROR(VLOOKUP(Proc[[#This Row],[App]],Table2[],3,0),"open")</f>
        <v>ok</v>
      </c>
      <c r="C7970" s="192" t="s">
        <v>369</v>
      </c>
      <c r="D7970" t="s">
        <v>10471</v>
      </c>
      <c r="E7970" t="s">
        <v>10490</v>
      </c>
      <c r="F7970" s="193" t="s">
        <v>10490</v>
      </c>
      <c r="G7970" s="191" t="s">
        <v>400</v>
      </c>
      <c r="H7970" s="189" t="str">
        <f>IF(Proc[[#This Row],[type]]="LFF (MDG-F)",MID(Proc[[#This Row],[Obj]],13,10),"")</f>
        <v/>
      </c>
      <c r="I7970" s="191" t="str">
        <f>LEFT(Proc[[#This Row],[Requested]],10)</f>
        <v>H000000169</v>
      </c>
      <c r="J7970" s="189" t="b">
        <f>Proc[[#This Row],[Requested]]=Proc[[#This Row],[CurrentParent]]</f>
        <v>1</v>
      </c>
      <c r="K7970" s="193" t="s">
        <v>569</v>
      </c>
      <c r="L7970" s="189" t="s">
        <v>9921</v>
      </c>
      <c r="M7970" s="178">
        <v>46079</v>
      </c>
      <c r="N7970" s="178"/>
      <c r="O7970" s="178"/>
      <c r="P7970" s="178" t="str">
        <f ca="1">IF(Proc[[#This Row],[DaysAgeing]]&gt;5,"yep","on track")</f>
        <v>on track</v>
      </c>
      <c r="Q7970" s="3">
        <f ca="1">IF(Proc[[#This Row],[DateClosed]]="",ABS(NETWORKDAYS(Proc[[#This Row],[DateOpened]],TODAY()))-1,ABS(NETWORKDAYS(Proc[[#This Row],[DateOpened]],Proc[[#This Row],[DateClosed]]))-1)</f>
        <v>5</v>
      </c>
      <c r="R7970" s="178"/>
      <c r="S7970" s="189"/>
    </row>
    <row r="7971" spans="1:19" hidden="1">
      <c r="A7971" s="191" t="s">
        <v>10453</v>
      </c>
      <c r="B7971" s="189" t="str">
        <f>IFERROR(VLOOKUP(Proc[[#This Row],[App]],Table2[],3,0),"open")</f>
        <v>ok</v>
      </c>
      <c r="C7971" s="192" t="s">
        <v>369</v>
      </c>
      <c r="D7971" t="s">
        <v>10472</v>
      </c>
      <c r="E7971" t="s">
        <v>10490</v>
      </c>
      <c r="F7971" s="193" t="s">
        <v>10490</v>
      </c>
      <c r="G7971" s="191" t="s">
        <v>400</v>
      </c>
      <c r="H7971" s="189" t="str">
        <f>IF(Proc[[#This Row],[type]]="LFF (MDG-F)",MID(Proc[[#This Row],[Obj]],13,10),"")</f>
        <v/>
      </c>
      <c r="I7971" s="191" t="str">
        <f>LEFT(Proc[[#This Row],[Requested]],10)</f>
        <v>H000000169</v>
      </c>
      <c r="J7971" s="189" t="b">
        <f>Proc[[#This Row],[Requested]]=Proc[[#This Row],[CurrentParent]]</f>
        <v>1</v>
      </c>
      <c r="K7971" s="193" t="s">
        <v>569</v>
      </c>
      <c r="L7971" s="189" t="s">
        <v>9921</v>
      </c>
      <c r="M7971" s="178">
        <v>46079</v>
      </c>
      <c r="N7971" s="178"/>
      <c r="O7971" s="178"/>
      <c r="P7971" s="178" t="str">
        <f ca="1">IF(Proc[[#This Row],[DaysAgeing]]&gt;5,"yep","on track")</f>
        <v>on track</v>
      </c>
      <c r="Q7971" s="3">
        <f ca="1">IF(Proc[[#This Row],[DateClosed]]="",ABS(NETWORKDAYS(Proc[[#This Row],[DateOpened]],TODAY()))-1,ABS(NETWORKDAYS(Proc[[#This Row],[DateOpened]],Proc[[#This Row],[DateClosed]]))-1)</f>
        <v>5</v>
      </c>
      <c r="R7971" s="178"/>
      <c r="S7971" s="189"/>
    </row>
    <row r="7972" spans="1:19" hidden="1">
      <c r="A7972" s="191" t="s">
        <v>10453</v>
      </c>
      <c r="B7972" s="189" t="str">
        <f>IFERROR(VLOOKUP(Proc[[#This Row],[App]],Table2[],3,0),"open")</f>
        <v>ok</v>
      </c>
      <c r="C7972" s="192" t="s">
        <v>369</v>
      </c>
      <c r="D7972" t="s">
        <v>10473</v>
      </c>
      <c r="E7972" t="s">
        <v>10490</v>
      </c>
      <c r="F7972" s="193" t="s">
        <v>10490</v>
      </c>
      <c r="G7972" s="191" t="s">
        <v>400</v>
      </c>
      <c r="H7972" s="189" t="str">
        <f>IF(Proc[[#This Row],[type]]="LFF (MDG-F)",MID(Proc[[#This Row],[Obj]],13,10),"")</f>
        <v/>
      </c>
      <c r="I7972" s="191" t="str">
        <f>LEFT(Proc[[#This Row],[Requested]],10)</f>
        <v>H000000169</v>
      </c>
      <c r="J7972" s="189" t="b">
        <f>Proc[[#This Row],[Requested]]=Proc[[#This Row],[CurrentParent]]</f>
        <v>1</v>
      </c>
      <c r="K7972" s="193" t="s">
        <v>569</v>
      </c>
      <c r="L7972" s="189" t="s">
        <v>9921</v>
      </c>
      <c r="M7972" s="178">
        <v>46079</v>
      </c>
      <c r="N7972" s="178"/>
      <c r="O7972" s="178"/>
      <c r="P7972" s="178" t="str">
        <f ca="1">IF(Proc[[#This Row],[DaysAgeing]]&gt;5,"yep","on track")</f>
        <v>on track</v>
      </c>
      <c r="Q7972" s="3">
        <f ca="1">IF(Proc[[#This Row],[DateClosed]]="",ABS(NETWORKDAYS(Proc[[#This Row],[DateOpened]],TODAY()))-1,ABS(NETWORKDAYS(Proc[[#This Row],[DateOpened]],Proc[[#This Row],[DateClosed]]))-1)</f>
        <v>5</v>
      </c>
      <c r="R7972" s="178"/>
      <c r="S7972" s="189"/>
    </row>
    <row r="7973" spans="1:19" hidden="1">
      <c r="A7973" s="191" t="s">
        <v>10453</v>
      </c>
      <c r="B7973" s="189" t="str">
        <f>IFERROR(VLOOKUP(Proc[[#This Row],[App]],Table2[],3,0),"open")</f>
        <v>ok</v>
      </c>
      <c r="C7973" s="192" t="s">
        <v>369</v>
      </c>
      <c r="D7973" t="s">
        <v>10474</v>
      </c>
      <c r="E7973" t="s">
        <v>10490</v>
      </c>
      <c r="F7973" s="193" t="s">
        <v>10490</v>
      </c>
      <c r="G7973" s="191" t="s">
        <v>400</v>
      </c>
      <c r="H7973" s="189" t="str">
        <f>IF(Proc[[#This Row],[type]]="LFF (MDG-F)",MID(Proc[[#This Row],[Obj]],13,10),"")</f>
        <v/>
      </c>
      <c r="I7973" s="191" t="str">
        <f>LEFT(Proc[[#This Row],[Requested]],10)</f>
        <v>H000000169</v>
      </c>
      <c r="J7973" s="189" t="b">
        <f>Proc[[#This Row],[Requested]]=Proc[[#This Row],[CurrentParent]]</f>
        <v>1</v>
      </c>
      <c r="K7973" s="193" t="s">
        <v>569</v>
      </c>
      <c r="L7973" s="189" t="s">
        <v>9921</v>
      </c>
      <c r="M7973" s="178">
        <v>46079</v>
      </c>
      <c r="N7973" s="178"/>
      <c r="O7973" s="178"/>
      <c r="P7973" s="178" t="str">
        <f ca="1">IF(Proc[[#This Row],[DaysAgeing]]&gt;5,"yep","on track")</f>
        <v>on track</v>
      </c>
      <c r="Q7973" s="3">
        <f ca="1">IF(Proc[[#This Row],[DateClosed]]="",ABS(NETWORKDAYS(Proc[[#This Row],[DateOpened]],TODAY()))-1,ABS(NETWORKDAYS(Proc[[#This Row],[DateOpened]],Proc[[#This Row],[DateClosed]]))-1)</f>
        <v>5</v>
      </c>
      <c r="R7973" s="178"/>
      <c r="S7973" s="189"/>
    </row>
    <row r="7974" spans="1:19" hidden="1">
      <c r="A7974" s="191" t="s">
        <v>10453</v>
      </c>
      <c r="B7974" s="189" t="str">
        <f>IFERROR(VLOOKUP(Proc[[#This Row],[App]],Table2[],3,0),"open")</f>
        <v>ok</v>
      </c>
      <c r="C7974" s="192" t="s">
        <v>369</v>
      </c>
      <c r="D7974" t="s">
        <v>10475</v>
      </c>
      <c r="E7974" t="s">
        <v>10490</v>
      </c>
      <c r="F7974" s="193" t="s">
        <v>10490</v>
      </c>
      <c r="G7974" s="191" t="s">
        <v>400</v>
      </c>
      <c r="H7974" s="189" t="str">
        <f>IF(Proc[[#This Row],[type]]="LFF (MDG-F)",MID(Proc[[#This Row],[Obj]],13,10),"")</f>
        <v/>
      </c>
      <c r="I7974" s="191" t="str">
        <f>LEFT(Proc[[#This Row],[Requested]],10)</f>
        <v>H000000169</v>
      </c>
      <c r="J7974" s="189" t="b">
        <f>Proc[[#This Row],[Requested]]=Proc[[#This Row],[CurrentParent]]</f>
        <v>1</v>
      </c>
      <c r="K7974" s="193" t="s">
        <v>569</v>
      </c>
      <c r="L7974" s="189" t="s">
        <v>9921</v>
      </c>
      <c r="M7974" s="178">
        <v>46079</v>
      </c>
      <c r="N7974" s="178"/>
      <c r="O7974" s="178"/>
      <c r="P7974" s="178" t="str">
        <f ca="1">IF(Proc[[#This Row],[DaysAgeing]]&gt;5,"yep","on track")</f>
        <v>on track</v>
      </c>
      <c r="Q7974" s="3">
        <f ca="1">IF(Proc[[#This Row],[DateClosed]]="",ABS(NETWORKDAYS(Proc[[#This Row],[DateOpened]],TODAY()))-1,ABS(NETWORKDAYS(Proc[[#This Row],[DateOpened]],Proc[[#This Row],[DateClosed]]))-1)</f>
        <v>5</v>
      </c>
      <c r="R7974" s="178"/>
      <c r="S7974" s="189"/>
    </row>
    <row r="7975" spans="1:19" hidden="1">
      <c r="A7975" s="191" t="s">
        <v>10453</v>
      </c>
      <c r="B7975" s="189" t="str">
        <f>IFERROR(VLOOKUP(Proc[[#This Row],[App]],Table2[],3,0),"open")</f>
        <v>ok</v>
      </c>
      <c r="C7975" s="192" t="s">
        <v>369</v>
      </c>
      <c r="D7975" t="s">
        <v>10476</v>
      </c>
      <c r="E7975" t="s">
        <v>10490</v>
      </c>
      <c r="F7975" s="193" t="s">
        <v>10490</v>
      </c>
      <c r="G7975" s="191" t="s">
        <v>400</v>
      </c>
      <c r="H7975" s="189" t="str">
        <f>IF(Proc[[#This Row],[type]]="LFF (MDG-F)",MID(Proc[[#This Row],[Obj]],13,10),"")</f>
        <v/>
      </c>
      <c r="I7975" s="191" t="str">
        <f>LEFT(Proc[[#This Row],[Requested]],10)</f>
        <v>H000000169</v>
      </c>
      <c r="J7975" s="189" t="b">
        <f>Proc[[#This Row],[Requested]]=Proc[[#This Row],[CurrentParent]]</f>
        <v>1</v>
      </c>
      <c r="K7975" s="193" t="s">
        <v>569</v>
      </c>
      <c r="L7975" s="189" t="s">
        <v>9921</v>
      </c>
      <c r="M7975" s="178">
        <v>46079</v>
      </c>
      <c r="N7975" s="178"/>
      <c r="O7975" s="178"/>
      <c r="P7975" s="178" t="str">
        <f ca="1">IF(Proc[[#This Row],[DaysAgeing]]&gt;5,"yep","on track")</f>
        <v>on track</v>
      </c>
      <c r="Q7975" s="3">
        <f ca="1">IF(Proc[[#This Row],[DateClosed]]="",ABS(NETWORKDAYS(Proc[[#This Row],[DateOpened]],TODAY()))-1,ABS(NETWORKDAYS(Proc[[#This Row],[DateOpened]],Proc[[#This Row],[DateClosed]]))-1)</f>
        <v>5</v>
      </c>
      <c r="R7975" s="178"/>
      <c r="S7975" s="189"/>
    </row>
    <row r="7976" spans="1:19" hidden="1">
      <c r="A7976" s="191" t="s">
        <v>10453</v>
      </c>
      <c r="B7976" s="189" t="str">
        <f>IFERROR(VLOOKUP(Proc[[#This Row],[App]],Table2[],3,0),"open")</f>
        <v>ok</v>
      </c>
      <c r="C7976" s="192" t="s">
        <v>369</v>
      </c>
      <c r="D7976" t="s">
        <v>10477</v>
      </c>
      <c r="E7976" t="s">
        <v>10490</v>
      </c>
      <c r="F7976" s="193" t="s">
        <v>10490</v>
      </c>
      <c r="G7976" s="191" t="s">
        <v>400</v>
      </c>
      <c r="H7976" s="189" t="str">
        <f>IF(Proc[[#This Row],[type]]="LFF (MDG-F)",MID(Proc[[#This Row],[Obj]],13,10),"")</f>
        <v/>
      </c>
      <c r="I7976" s="191" t="str">
        <f>LEFT(Proc[[#This Row],[Requested]],10)</f>
        <v>H000000169</v>
      </c>
      <c r="J7976" s="189" t="b">
        <f>Proc[[#This Row],[Requested]]=Proc[[#This Row],[CurrentParent]]</f>
        <v>1</v>
      </c>
      <c r="K7976" s="193" t="s">
        <v>569</v>
      </c>
      <c r="L7976" s="189" t="s">
        <v>9921</v>
      </c>
      <c r="M7976" s="178">
        <v>46079</v>
      </c>
      <c r="N7976" s="178"/>
      <c r="O7976" s="178"/>
      <c r="P7976" s="178" t="str">
        <f ca="1">IF(Proc[[#This Row],[DaysAgeing]]&gt;5,"yep","on track")</f>
        <v>on track</v>
      </c>
      <c r="Q7976" s="3">
        <f ca="1">IF(Proc[[#This Row],[DateClosed]]="",ABS(NETWORKDAYS(Proc[[#This Row],[DateOpened]],TODAY()))-1,ABS(NETWORKDAYS(Proc[[#This Row],[DateOpened]],Proc[[#This Row],[DateClosed]]))-1)</f>
        <v>5</v>
      </c>
      <c r="R7976" s="178"/>
      <c r="S7976" s="189"/>
    </row>
    <row r="7977" spans="1:19" hidden="1">
      <c r="A7977" s="191" t="s">
        <v>10453</v>
      </c>
      <c r="B7977" s="189" t="str">
        <f>IFERROR(VLOOKUP(Proc[[#This Row],[App]],Table2[],3,0),"open")</f>
        <v>ok</v>
      </c>
      <c r="C7977" s="192" t="s">
        <v>369</v>
      </c>
      <c r="D7977" t="s">
        <v>10478</v>
      </c>
      <c r="E7977" t="s">
        <v>10490</v>
      </c>
      <c r="F7977" s="193" t="s">
        <v>10490</v>
      </c>
      <c r="G7977" s="191" t="s">
        <v>400</v>
      </c>
      <c r="H7977" s="189" t="str">
        <f>IF(Proc[[#This Row],[type]]="LFF (MDG-F)",MID(Proc[[#This Row],[Obj]],13,10),"")</f>
        <v/>
      </c>
      <c r="I7977" s="191" t="str">
        <f>LEFT(Proc[[#This Row],[Requested]],10)</f>
        <v>H000000169</v>
      </c>
      <c r="J7977" s="189" t="b">
        <f>Proc[[#This Row],[Requested]]=Proc[[#This Row],[CurrentParent]]</f>
        <v>1</v>
      </c>
      <c r="K7977" s="193" t="s">
        <v>569</v>
      </c>
      <c r="L7977" s="189" t="s">
        <v>9921</v>
      </c>
      <c r="M7977" s="178">
        <v>46079</v>
      </c>
      <c r="N7977" s="178"/>
      <c r="O7977" s="178"/>
      <c r="P7977" s="178" t="str">
        <f ca="1">IF(Proc[[#This Row],[DaysAgeing]]&gt;5,"yep","on track")</f>
        <v>on track</v>
      </c>
      <c r="Q7977" s="3">
        <f ca="1">IF(Proc[[#This Row],[DateClosed]]="",ABS(NETWORKDAYS(Proc[[#This Row],[DateOpened]],TODAY()))-1,ABS(NETWORKDAYS(Proc[[#This Row],[DateOpened]],Proc[[#This Row],[DateClosed]]))-1)</f>
        <v>5</v>
      </c>
      <c r="R7977" s="178"/>
      <c r="S7977" s="189"/>
    </row>
    <row r="7978" spans="1:19" hidden="1">
      <c r="A7978" s="191" t="s">
        <v>10453</v>
      </c>
      <c r="B7978" s="189" t="str">
        <f>IFERROR(VLOOKUP(Proc[[#This Row],[App]],Table2[],3,0),"open")</f>
        <v>ok</v>
      </c>
      <c r="C7978" s="192" t="s">
        <v>369</v>
      </c>
      <c r="D7978" t="s">
        <v>10479</v>
      </c>
      <c r="E7978" t="s">
        <v>10490</v>
      </c>
      <c r="F7978" s="193" t="s">
        <v>10490</v>
      </c>
      <c r="G7978" s="191" t="s">
        <v>400</v>
      </c>
      <c r="H7978" s="189" t="str">
        <f>IF(Proc[[#This Row],[type]]="LFF (MDG-F)",MID(Proc[[#This Row],[Obj]],13,10),"")</f>
        <v/>
      </c>
      <c r="I7978" s="191" t="str">
        <f>LEFT(Proc[[#This Row],[Requested]],10)</f>
        <v>H000000169</v>
      </c>
      <c r="J7978" s="189" t="b">
        <f>Proc[[#This Row],[Requested]]=Proc[[#This Row],[CurrentParent]]</f>
        <v>1</v>
      </c>
      <c r="K7978" s="193" t="s">
        <v>569</v>
      </c>
      <c r="L7978" s="189" t="s">
        <v>9921</v>
      </c>
      <c r="M7978" s="178">
        <v>46079</v>
      </c>
      <c r="N7978" s="178"/>
      <c r="O7978" s="178"/>
      <c r="P7978" s="178" t="str">
        <f ca="1">IF(Proc[[#This Row],[DaysAgeing]]&gt;5,"yep","on track")</f>
        <v>on track</v>
      </c>
      <c r="Q7978" s="3">
        <f ca="1">IF(Proc[[#This Row],[DateClosed]]="",ABS(NETWORKDAYS(Proc[[#This Row],[DateOpened]],TODAY()))-1,ABS(NETWORKDAYS(Proc[[#This Row],[DateOpened]],Proc[[#This Row],[DateClosed]]))-1)</f>
        <v>5</v>
      </c>
      <c r="R7978" s="178"/>
      <c r="S7978" s="189"/>
    </row>
    <row r="7979" spans="1:19" hidden="1">
      <c r="A7979" s="191" t="s">
        <v>10453</v>
      </c>
      <c r="B7979" s="189" t="str">
        <f>IFERROR(VLOOKUP(Proc[[#This Row],[App]],Table2[],3,0),"open")</f>
        <v>ok</v>
      </c>
      <c r="C7979" s="192" t="s">
        <v>369</v>
      </c>
      <c r="D7979" t="s">
        <v>10480</v>
      </c>
      <c r="E7979" t="s">
        <v>10490</v>
      </c>
      <c r="F7979" s="193" t="s">
        <v>10490</v>
      </c>
      <c r="G7979" s="191" t="s">
        <v>400</v>
      </c>
      <c r="H7979" s="189" t="str">
        <f>IF(Proc[[#This Row],[type]]="LFF (MDG-F)",MID(Proc[[#This Row],[Obj]],13,10),"")</f>
        <v/>
      </c>
      <c r="I7979" s="191" t="str">
        <f>LEFT(Proc[[#This Row],[Requested]],10)</f>
        <v>H000000169</v>
      </c>
      <c r="J7979" s="189" t="b">
        <f>Proc[[#This Row],[Requested]]=Proc[[#This Row],[CurrentParent]]</f>
        <v>1</v>
      </c>
      <c r="K7979" s="193" t="s">
        <v>569</v>
      </c>
      <c r="L7979" s="189" t="s">
        <v>9921</v>
      </c>
      <c r="M7979" s="178">
        <v>46079</v>
      </c>
      <c r="N7979" s="178"/>
      <c r="O7979" s="178"/>
      <c r="P7979" s="178" t="str">
        <f ca="1">IF(Proc[[#This Row],[DaysAgeing]]&gt;5,"yep","on track")</f>
        <v>on track</v>
      </c>
      <c r="Q7979" s="3">
        <f ca="1">IF(Proc[[#This Row],[DateClosed]]="",ABS(NETWORKDAYS(Proc[[#This Row],[DateOpened]],TODAY()))-1,ABS(NETWORKDAYS(Proc[[#This Row],[DateOpened]],Proc[[#This Row],[DateClosed]]))-1)</f>
        <v>5</v>
      </c>
      <c r="R7979" s="178"/>
      <c r="S7979" s="189"/>
    </row>
    <row r="7980" spans="1:19" hidden="1">
      <c r="A7980" s="191" t="s">
        <v>10453</v>
      </c>
      <c r="B7980" s="189" t="str">
        <f>IFERROR(VLOOKUP(Proc[[#This Row],[App]],Table2[],3,0),"open")</f>
        <v>ok</v>
      </c>
      <c r="C7980" s="192" t="s">
        <v>369</v>
      </c>
      <c r="D7980" t="s">
        <v>7730</v>
      </c>
      <c r="E7980" t="s">
        <v>10490</v>
      </c>
      <c r="F7980" s="193" t="s">
        <v>10490</v>
      </c>
      <c r="G7980" s="191" t="s">
        <v>400</v>
      </c>
      <c r="H7980" s="189" t="str">
        <f>IF(Proc[[#This Row],[type]]="LFF (MDG-F)",MID(Proc[[#This Row],[Obj]],13,10),"")</f>
        <v/>
      </c>
      <c r="I7980" s="191" t="str">
        <f>LEFT(Proc[[#This Row],[Requested]],10)</f>
        <v>H000000169</v>
      </c>
      <c r="J7980" s="189" t="b">
        <f>Proc[[#This Row],[Requested]]=Proc[[#This Row],[CurrentParent]]</f>
        <v>1</v>
      </c>
      <c r="K7980" s="193" t="s">
        <v>569</v>
      </c>
      <c r="L7980" s="189" t="s">
        <v>9921</v>
      </c>
      <c r="M7980" s="178">
        <v>46079</v>
      </c>
      <c r="N7980" s="178"/>
      <c r="O7980" s="178"/>
      <c r="P7980" s="178" t="str">
        <f ca="1">IF(Proc[[#This Row],[DaysAgeing]]&gt;5,"yep","on track")</f>
        <v>on track</v>
      </c>
      <c r="Q7980" s="3">
        <f ca="1">IF(Proc[[#This Row],[DateClosed]]="",ABS(NETWORKDAYS(Proc[[#This Row],[DateOpened]],TODAY()))-1,ABS(NETWORKDAYS(Proc[[#This Row],[DateOpened]],Proc[[#This Row],[DateClosed]]))-1)</f>
        <v>5</v>
      </c>
      <c r="R7980" s="178"/>
      <c r="S7980" s="189"/>
    </row>
    <row r="7981" spans="1:19" hidden="1">
      <c r="A7981" s="191" t="s">
        <v>10453</v>
      </c>
      <c r="B7981" s="189" t="str">
        <f>IFERROR(VLOOKUP(Proc[[#This Row],[App]],Table2[],3,0),"open")</f>
        <v>ok</v>
      </c>
      <c r="C7981" s="192" t="s">
        <v>369</v>
      </c>
      <c r="D7981" t="s">
        <v>7731</v>
      </c>
      <c r="E7981" t="s">
        <v>10490</v>
      </c>
      <c r="F7981" s="193" t="s">
        <v>10490</v>
      </c>
      <c r="G7981" s="191" t="s">
        <v>400</v>
      </c>
      <c r="H7981" s="189" t="str">
        <f>IF(Proc[[#This Row],[type]]="LFF (MDG-F)",MID(Proc[[#This Row],[Obj]],13,10),"")</f>
        <v/>
      </c>
      <c r="I7981" s="191" t="str">
        <f>LEFT(Proc[[#This Row],[Requested]],10)</f>
        <v>H000000169</v>
      </c>
      <c r="J7981" s="189" t="b">
        <f>Proc[[#This Row],[Requested]]=Proc[[#This Row],[CurrentParent]]</f>
        <v>1</v>
      </c>
      <c r="K7981" s="193" t="s">
        <v>569</v>
      </c>
      <c r="L7981" s="189" t="s">
        <v>9921</v>
      </c>
      <c r="M7981" s="178">
        <v>46079</v>
      </c>
      <c r="N7981" s="178"/>
      <c r="O7981" s="178"/>
      <c r="P7981" s="178" t="str">
        <f ca="1">IF(Proc[[#This Row],[DaysAgeing]]&gt;5,"yep","on track")</f>
        <v>on track</v>
      </c>
      <c r="Q7981" s="3">
        <f ca="1">IF(Proc[[#This Row],[DateClosed]]="",ABS(NETWORKDAYS(Proc[[#This Row],[DateOpened]],TODAY()))-1,ABS(NETWORKDAYS(Proc[[#This Row],[DateOpened]],Proc[[#This Row],[DateClosed]]))-1)</f>
        <v>5</v>
      </c>
      <c r="R7981" s="178"/>
      <c r="S7981" s="189"/>
    </row>
    <row r="7982" spans="1:19" hidden="1">
      <c r="A7982" s="191" t="s">
        <v>10453</v>
      </c>
      <c r="B7982" s="189" t="str">
        <f>IFERROR(VLOOKUP(Proc[[#This Row],[App]],Table2[],3,0),"open")</f>
        <v>ok</v>
      </c>
      <c r="C7982" s="192" t="s">
        <v>369</v>
      </c>
      <c r="D7982" t="s">
        <v>7732</v>
      </c>
      <c r="E7982" t="s">
        <v>10490</v>
      </c>
      <c r="F7982" s="193" t="s">
        <v>10490</v>
      </c>
      <c r="G7982" s="191" t="s">
        <v>400</v>
      </c>
      <c r="H7982" s="189" t="str">
        <f>IF(Proc[[#This Row],[type]]="LFF (MDG-F)",MID(Proc[[#This Row],[Obj]],13,10),"")</f>
        <v/>
      </c>
      <c r="I7982" s="191" t="str">
        <f>LEFT(Proc[[#This Row],[Requested]],10)</f>
        <v>H000000169</v>
      </c>
      <c r="J7982" s="189" t="b">
        <f>Proc[[#This Row],[Requested]]=Proc[[#This Row],[CurrentParent]]</f>
        <v>1</v>
      </c>
      <c r="K7982" s="193" t="s">
        <v>569</v>
      </c>
      <c r="L7982" s="189" t="s">
        <v>9921</v>
      </c>
      <c r="M7982" s="178">
        <v>46079</v>
      </c>
      <c r="N7982" s="178"/>
      <c r="O7982" s="178"/>
      <c r="P7982" s="178" t="str">
        <f ca="1">IF(Proc[[#This Row],[DaysAgeing]]&gt;5,"yep","on track")</f>
        <v>on track</v>
      </c>
      <c r="Q7982" s="3">
        <f ca="1">IF(Proc[[#This Row],[DateClosed]]="",ABS(NETWORKDAYS(Proc[[#This Row],[DateOpened]],TODAY()))-1,ABS(NETWORKDAYS(Proc[[#This Row],[DateOpened]],Proc[[#This Row],[DateClosed]]))-1)</f>
        <v>5</v>
      </c>
      <c r="R7982" s="178"/>
      <c r="S7982" s="189"/>
    </row>
    <row r="7983" spans="1:19" hidden="1">
      <c r="A7983" s="191" t="s">
        <v>10453</v>
      </c>
      <c r="B7983" s="189" t="str">
        <f>IFERROR(VLOOKUP(Proc[[#This Row],[App]],Table2[],3,0),"open")</f>
        <v>ok</v>
      </c>
      <c r="C7983" s="192" t="s">
        <v>369</v>
      </c>
      <c r="D7983" t="s">
        <v>7774</v>
      </c>
      <c r="E7983" t="s">
        <v>10490</v>
      </c>
      <c r="F7983" s="193" t="s">
        <v>10490</v>
      </c>
      <c r="G7983" s="191" t="s">
        <v>400</v>
      </c>
      <c r="H7983" s="189" t="str">
        <f>IF(Proc[[#This Row],[type]]="LFF (MDG-F)",MID(Proc[[#This Row],[Obj]],13,10),"")</f>
        <v/>
      </c>
      <c r="I7983" s="191" t="str">
        <f>LEFT(Proc[[#This Row],[Requested]],10)</f>
        <v>H000000169</v>
      </c>
      <c r="J7983" s="189" t="b">
        <f>Proc[[#This Row],[Requested]]=Proc[[#This Row],[CurrentParent]]</f>
        <v>1</v>
      </c>
      <c r="K7983" s="193" t="s">
        <v>569</v>
      </c>
      <c r="L7983" s="189" t="s">
        <v>9921</v>
      </c>
      <c r="M7983" s="178">
        <v>46079</v>
      </c>
      <c r="N7983" s="178"/>
      <c r="O7983" s="178"/>
      <c r="P7983" s="178" t="str">
        <f ca="1">IF(Proc[[#This Row],[DaysAgeing]]&gt;5,"yep","on track")</f>
        <v>on track</v>
      </c>
      <c r="Q7983" s="3">
        <f ca="1">IF(Proc[[#This Row],[DateClosed]]="",ABS(NETWORKDAYS(Proc[[#This Row],[DateOpened]],TODAY()))-1,ABS(NETWORKDAYS(Proc[[#This Row],[DateOpened]],Proc[[#This Row],[DateClosed]]))-1)</f>
        <v>5</v>
      </c>
      <c r="R7983" s="178"/>
      <c r="S7983" s="189"/>
    </row>
    <row r="7984" spans="1:19" hidden="1">
      <c r="A7984" s="191" t="s">
        <v>10453</v>
      </c>
      <c r="B7984" s="189" t="str">
        <f>IFERROR(VLOOKUP(Proc[[#This Row],[App]],Table2[],3,0),"open")</f>
        <v>ok</v>
      </c>
      <c r="C7984" s="192" t="s">
        <v>369</v>
      </c>
      <c r="D7984" t="s">
        <v>7775</v>
      </c>
      <c r="E7984" t="s">
        <v>10490</v>
      </c>
      <c r="F7984" s="193" t="s">
        <v>10490</v>
      </c>
      <c r="G7984" s="191" t="s">
        <v>400</v>
      </c>
      <c r="H7984" s="189" t="str">
        <f>IF(Proc[[#This Row],[type]]="LFF (MDG-F)",MID(Proc[[#This Row],[Obj]],13,10),"")</f>
        <v/>
      </c>
      <c r="I7984" s="191" t="str">
        <f>LEFT(Proc[[#This Row],[Requested]],10)</f>
        <v>H000000169</v>
      </c>
      <c r="J7984" s="189" t="b">
        <f>Proc[[#This Row],[Requested]]=Proc[[#This Row],[CurrentParent]]</f>
        <v>1</v>
      </c>
      <c r="K7984" s="193" t="s">
        <v>569</v>
      </c>
      <c r="L7984" s="189" t="s">
        <v>9921</v>
      </c>
      <c r="M7984" s="178">
        <v>46079</v>
      </c>
      <c r="N7984" s="178"/>
      <c r="O7984" s="178"/>
      <c r="P7984" s="178" t="str">
        <f ca="1">IF(Proc[[#This Row],[DaysAgeing]]&gt;5,"yep","on track")</f>
        <v>on track</v>
      </c>
      <c r="Q7984" s="3">
        <f ca="1">IF(Proc[[#This Row],[DateClosed]]="",ABS(NETWORKDAYS(Proc[[#This Row],[DateOpened]],TODAY()))-1,ABS(NETWORKDAYS(Proc[[#This Row],[DateOpened]],Proc[[#This Row],[DateClosed]]))-1)</f>
        <v>5</v>
      </c>
      <c r="R7984" s="178"/>
      <c r="S7984" s="189"/>
    </row>
    <row r="7985" spans="1:19" hidden="1">
      <c r="A7985" s="191" t="s">
        <v>10453</v>
      </c>
      <c r="B7985" s="189" t="str">
        <f>IFERROR(VLOOKUP(Proc[[#This Row],[App]],Table2[],3,0),"open")</f>
        <v>ok</v>
      </c>
      <c r="C7985" s="192" t="s">
        <v>369</v>
      </c>
      <c r="D7985" t="s">
        <v>7733</v>
      </c>
      <c r="E7985" t="s">
        <v>10490</v>
      </c>
      <c r="F7985" s="193" t="s">
        <v>10490</v>
      </c>
      <c r="G7985" s="191" t="s">
        <v>400</v>
      </c>
      <c r="H7985" s="189" t="str">
        <f>IF(Proc[[#This Row],[type]]="LFF (MDG-F)",MID(Proc[[#This Row],[Obj]],13,10),"")</f>
        <v/>
      </c>
      <c r="I7985" s="191" t="str">
        <f>LEFT(Proc[[#This Row],[Requested]],10)</f>
        <v>H000000169</v>
      </c>
      <c r="J7985" s="189" t="b">
        <f>Proc[[#This Row],[Requested]]=Proc[[#This Row],[CurrentParent]]</f>
        <v>1</v>
      </c>
      <c r="K7985" s="193" t="s">
        <v>569</v>
      </c>
      <c r="L7985" s="189" t="s">
        <v>9921</v>
      </c>
      <c r="M7985" s="178">
        <v>46079</v>
      </c>
      <c r="N7985" s="178"/>
      <c r="O7985" s="178"/>
      <c r="P7985" s="178" t="str">
        <f ca="1">IF(Proc[[#This Row],[DaysAgeing]]&gt;5,"yep","on track")</f>
        <v>on track</v>
      </c>
      <c r="Q7985" s="3">
        <f ca="1">IF(Proc[[#This Row],[DateClosed]]="",ABS(NETWORKDAYS(Proc[[#This Row],[DateOpened]],TODAY()))-1,ABS(NETWORKDAYS(Proc[[#This Row],[DateOpened]],Proc[[#This Row],[DateClosed]]))-1)</f>
        <v>5</v>
      </c>
      <c r="R7985" s="178"/>
      <c r="S7985" s="189"/>
    </row>
    <row r="7986" spans="1:19" hidden="1">
      <c r="A7986" s="191" t="s">
        <v>10453</v>
      </c>
      <c r="B7986" s="189" t="str">
        <f>IFERROR(VLOOKUP(Proc[[#This Row],[App]],Table2[],3,0),"open")</f>
        <v>ok</v>
      </c>
      <c r="C7986" s="192" t="s">
        <v>369</v>
      </c>
      <c r="D7986" t="s">
        <v>7770</v>
      </c>
      <c r="E7986" t="s">
        <v>10490</v>
      </c>
      <c r="F7986" s="193" t="s">
        <v>10490</v>
      </c>
      <c r="G7986" s="191" t="s">
        <v>400</v>
      </c>
      <c r="H7986" s="189" t="str">
        <f>IF(Proc[[#This Row],[type]]="LFF (MDG-F)",MID(Proc[[#This Row],[Obj]],13,10),"")</f>
        <v/>
      </c>
      <c r="I7986" s="191" t="str">
        <f>LEFT(Proc[[#This Row],[Requested]],10)</f>
        <v>H000000169</v>
      </c>
      <c r="J7986" s="189" t="b">
        <f>Proc[[#This Row],[Requested]]=Proc[[#This Row],[CurrentParent]]</f>
        <v>1</v>
      </c>
      <c r="K7986" s="193" t="s">
        <v>569</v>
      </c>
      <c r="L7986" s="189" t="s">
        <v>9921</v>
      </c>
      <c r="M7986" s="178">
        <v>46079</v>
      </c>
      <c r="N7986" s="178"/>
      <c r="O7986" s="178"/>
      <c r="P7986" s="178" t="str">
        <f ca="1">IF(Proc[[#This Row],[DaysAgeing]]&gt;5,"yep","on track")</f>
        <v>on track</v>
      </c>
      <c r="Q7986" s="3">
        <f ca="1">IF(Proc[[#This Row],[DateClosed]]="",ABS(NETWORKDAYS(Proc[[#This Row],[DateOpened]],TODAY()))-1,ABS(NETWORKDAYS(Proc[[#This Row],[DateOpened]],Proc[[#This Row],[DateClosed]]))-1)</f>
        <v>5</v>
      </c>
      <c r="R7986" s="178"/>
      <c r="S7986" s="189"/>
    </row>
    <row r="7987" spans="1:19" hidden="1">
      <c r="A7987" s="191" t="s">
        <v>10453</v>
      </c>
      <c r="B7987" s="189" t="str">
        <f>IFERROR(VLOOKUP(Proc[[#This Row],[App]],Table2[],3,0),"open")</f>
        <v>ok</v>
      </c>
      <c r="C7987" s="192" t="s">
        <v>369</v>
      </c>
      <c r="D7987" t="s">
        <v>7734</v>
      </c>
      <c r="E7987" t="s">
        <v>10490</v>
      </c>
      <c r="F7987" s="193" t="s">
        <v>10490</v>
      </c>
      <c r="G7987" s="191" t="s">
        <v>400</v>
      </c>
      <c r="H7987" s="189" t="str">
        <f>IF(Proc[[#This Row],[type]]="LFF (MDG-F)",MID(Proc[[#This Row],[Obj]],13,10),"")</f>
        <v/>
      </c>
      <c r="I7987" s="191" t="str">
        <f>LEFT(Proc[[#This Row],[Requested]],10)</f>
        <v>H000000169</v>
      </c>
      <c r="J7987" s="189" t="b">
        <f>Proc[[#This Row],[Requested]]=Proc[[#This Row],[CurrentParent]]</f>
        <v>1</v>
      </c>
      <c r="K7987" s="193" t="s">
        <v>569</v>
      </c>
      <c r="L7987" s="189" t="s">
        <v>9921</v>
      </c>
      <c r="M7987" s="178">
        <v>46079</v>
      </c>
      <c r="N7987" s="178"/>
      <c r="O7987" s="178"/>
      <c r="P7987" s="178" t="str">
        <f ca="1">IF(Proc[[#This Row],[DaysAgeing]]&gt;5,"yep","on track")</f>
        <v>on track</v>
      </c>
      <c r="Q7987" s="3">
        <f ca="1">IF(Proc[[#This Row],[DateClosed]]="",ABS(NETWORKDAYS(Proc[[#This Row],[DateOpened]],TODAY()))-1,ABS(NETWORKDAYS(Proc[[#This Row],[DateOpened]],Proc[[#This Row],[DateClosed]]))-1)</f>
        <v>5</v>
      </c>
      <c r="R7987" s="178"/>
      <c r="S7987" s="189"/>
    </row>
    <row r="7988" spans="1:19" hidden="1">
      <c r="A7988" s="191" t="s">
        <v>10453</v>
      </c>
      <c r="B7988" s="189" t="str">
        <f>IFERROR(VLOOKUP(Proc[[#This Row],[App]],Table2[],3,0),"open")</f>
        <v>ok</v>
      </c>
      <c r="C7988" s="192" t="s">
        <v>369</v>
      </c>
      <c r="D7988" t="s">
        <v>7780</v>
      </c>
      <c r="E7988" t="s">
        <v>10490</v>
      </c>
      <c r="F7988" s="193" t="s">
        <v>10490</v>
      </c>
      <c r="G7988" s="191" t="s">
        <v>400</v>
      </c>
      <c r="H7988" s="189" t="str">
        <f>IF(Proc[[#This Row],[type]]="LFF (MDG-F)",MID(Proc[[#This Row],[Obj]],13,10),"")</f>
        <v/>
      </c>
      <c r="I7988" s="191" t="str">
        <f>LEFT(Proc[[#This Row],[Requested]],10)</f>
        <v>H000000169</v>
      </c>
      <c r="J7988" s="189" t="b">
        <f>Proc[[#This Row],[Requested]]=Proc[[#This Row],[CurrentParent]]</f>
        <v>1</v>
      </c>
      <c r="K7988" s="193" t="s">
        <v>569</v>
      </c>
      <c r="L7988" s="189" t="s">
        <v>9921</v>
      </c>
      <c r="M7988" s="178">
        <v>46079</v>
      </c>
      <c r="N7988" s="178"/>
      <c r="O7988" s="178"/>
      <c r="P7988" s="178" t="str">
        <f ca="1">IF(Proc[[#This Row],[DaysAgeing]]&gt;5,"yep","on track")</f>
        <v>on track</v>
      </c>
      <c r="Q7988" s="3">
        <f ca="1">IF(Proc[[#This Row],[DateClosed]]="",ABS(NETWORKDAYS(Proc[[#This Row],[DateOpened]],TODAY()))-1,ABS(NETWORKDAYS(Proc[[#This Row],[DateOpened]],Proc[[#This Row],[DateClosed]]))-1)</f>
        <v>5</v>
      </c>
      <c r="R7988" s="178"/>
      <c r="S7988" s="189"/>
    </row>
    <row r="7989" spans="1:19" hidden="1">
      <c r="A7989" s="191" t="s">
        <v>10453</v>
      </c>
      <c r="B7989" s="189" t="str">
        <f>IFERROR(VLOOKUP(Proc[[#This Row],[App]],Table2[],3,0),"open")</f>
        <v>ok</v>
      </c>
      <c r="C7989" s="192" t="s">
        <v>369</v>
      </c>
      <c r="D7989" t="s">
        <v>7735</v>
      </c>
      <c r="E7989" t="s">
        <v>10490</v>
      </c>
      <c r="F7989" s="193" t="s">
        <v>10490</v>
      </c>
      <c r="G7989" s="191" t="s">
        <v>400</v>
      </c>
      <c r="H7989" s="189" t="str">
        <f>IF(Proc[[#This Row],[type]]="LFF (MDG-F)",MID(Proc[[#This Row],[Obj]],13,10),"")</f>
        <v/>
      </c>
      <c r="I7989" s="191" t="str">
        <f>LEFT(Proc[[#This Row],[Requested]],10)</f>
        <v>H000000169</v>
      </c>
      <c r="J7989" s="189" t="b">
        <f>Proc[[#This Row],[Requested]]=Proc[[#This Row],[CurrentParent]]</f>
        <v>1</v>
      </c>
      <c r="K7989" s="193" t="s">
        <v>569</v>
      </c>
      <c r="L7989" s="189" t="s">
        <v>9921</v>
      </c>
      <c r="M7989" s="178">
        <v>46079</v>
      </c>
      <c r="N7989" s="178"/>
      <c r="O7989" s="178"/>
      <c r="P7989" s="178" t="str">
        <f ca="1">IF(Proc[[#This Row],[DaysAgeing]]&gt;5,"yep","on track")</f>
        <v>on track</v>
      </c>
      <c r="Q7989" s="3">
        <f ca="1">IF(Proc[[#This Row],[DateClosed]]="",ABS(NETWORKDAYS(Proc[[#This Row],[DateOpened]],TODAY()))-1,ABS(NETWORKDAYS(Proc[[#This Row],[DateOpened]],Proc[[#This Row],[DateClosed]]))-1)</f>
        <v>5</v>
      </c>
      <c r="R7989" s="178"/>
      <c r="S7989" s="189"/>
    </row>
    <row r="7990" spans="1:19" hidden="1">
      <c r="A7990" s="191" t="s">
        <v>10453</v>
      </c>
      <c r="B7990" s="189" t="str">
        <f>IFERROR(VLOOKUP(Proc[[#This Row],[App]],Table2[],3,0),"open")</f>
        <v>ok</v>
      </c>
      <c r="C7990" s="192" t="s">
        <v>369</v>
      </c>
      <c r="D7990" t="s">
        <v>7772</v>
      </c>
      <c r="E7990" t="s">
        <v>10490</v>
      </c>
      <c r="F7990" s="193" t="s">
        <v>10490</v>
      </c>
      <c r="G7990" s="191" t="s">
        <v>400</v>
      </c>
      <c r="H7990" s="189" t="str">
        <f>IF(Proc[[#This Row],[type]]="LFF (MDG-F)",MID(Proc[[#This Row],[Obj]],13,10),"")</f>
        <v/>
      </c>
      <c r="I7990" s="191" t="str">
        <f>LEFT(Proc[[#This Row],[Requested]],10)</f>
        <v>H000000169</v>
      </c>
      <c r="J7990" s="189" t="b">
        <f>Proc[[#This Row],[Requested]]=Proc[[#This Row],[CurrentParent]]</f>
        <v>1</v>
      </c>
      <c r="K7990" s="193" t="s">
        <v>569</v>
      </c>
      <c r="L7990" s="189" t="s">
        <v>9921</v>
      </c>
      <c r="M7990" s="178">
        <v>46079</v>
      </c>
      <c r="N7990" s="178"/>
      <c r="O7990" s="178"/>
      <c r="P7990" s="178" t="str">
        <f ca="1">IF(Proc[[#This Row],[DaysAgeing]]&gt;5,"yep","on track")</f>
        <v>on track</v>
      </c>
      <c r="Q7990" s="3">
        <f ca="1">IF(Proc[[#This Row],[DateClosed]]="",ABS(NETWORKDAYS(Proc[[#This Row],[DateOpened]],TODAY()))-1,ABS(NETWORKDAYS(Proc[[#This Row],[DateOpened]],Proc[[#This Row],[DateClosed]]))-1)</f>
        <v>5</v>
      </c>
      <c r="R7990" s="178"/>
      <c r="S7990" s="189"/>
    </row>
    <row r="7991" spans="1:19" hidden="1">
      <c r="A7991" s="191" t="s">
        <v>10453</v>
      </c>
      <c r="B7991" s="189" t="str">
        <f>IFERROR(VLOOKUP(Proc[[#This Row],[App]],Table2[],3,0),"open")</f>
        <v>ok</v>
      </c>
      <c r="C7991" s="192" t="s">
        <v>369</v>
      </c>
      <c r="D7991" t="s">
        <v>7777</v>
      </c>
      <c r="E7991" t="s">
        <v>10490</v>
      </c>
      <c r="F7991" s="193" t="s">
        <v>10490</v>
      </c>
      <c r="G7991" s="191" t="s">
        <v>400</v>
      </c>
      <c r="H7991" s="189" t="str">
        <f>IF(Proc[[#This Row],[type]]="LFF (MDG-F)",MID(Proc[[#This Row],[Obj]],13,10),"")</f>
        <v/>
      </c>
      <c r="I7991" s="191" t="str">
        <f>LEFT(Proc[[#This Row],[Requested]],10)</f>
        <v>H000000169</v>
      </c>
      <c r="J7991" s="189" t="b">
        <f>Proc[[#This Row],[Requested]]=Proc[[#This Row],[CurrentParent]]</f>
        <v>1</v>
      </c>
      <c r="K7991" s="193" t="s">
        <v>569</v>
      </c>
      <c r="L7991" s="189" t="s">
        <v>9921</v>
      </c>
      <c r="M7991" s="178">
        <v>46079</v>
      </c>
      <c r="N7991" s="178"/>
      <c r="O7991" s="178"/>
      <c r="P7991" s="178" t="str">
        <f ca="1">IF(Proc[[#This Row],[DaysAgeing]]&gt;5,"yep","on track")</f>
        <v>on track</v>
      </c>
      <c r="Q7991" s="3">
        <f ca="1">IF(Proc[[#This Row],[DateClosed]]="",ABS(NETWORKDAYS(Proc[[#This Row],[DateOpened]],TODAY()))-1,ABS(NETWORKDAYS(Proc[[#This Row],[DateOpened]],Proc[[#This Row],[DateClosed]]))-1)</f>
        <v>5</v>
      </c>
      <c r="R7991" s="178"/>
      <c r="S7991" s="189"/>
    </row>
    <row r="7992" spans="1:19" hidden="1">
      <c r="A7992" s="191" t="s">
        <v>10453</v>
      </c>
      <c r="B7992" s="189" t="str">
        <f>IFERROR(VLOOKUP(Proc[[#This Row],[App]],Table2[],3,0),"open")</f>
        <v>ok</v>
      </c>
      <c r="C7992" s="192" t="s">
        <v>369</v>
      </c>
      <c r="D7992" t="s">
        <v>7778</v>
      </c>
      <c r="E7992" t="s">
        <v>10490</v>
      </c>
      <c r="F7992" s="193" t="s">
        <v>10490</v>
      </c>
      <c r="G7992" s="191" t="s">
        <v>400</v>
      </c>
      <c r="H7992" s="189" t="str">
        <f>IF(Proc[[#This Row],[type]]="LFF (MDG-F)",MID(Proc[[#This Row],[Obj]],13,10),"")</f>
        <v/>
      </c>
      <c r="I7992" s="191" t="str">
        <f>LEFT(Proc[[#This Row],[Requested]],10)</f>
        <v>H000000169</v>
      </c>
      <c r="J7992" s="189" t="b">
        <f>Proc[[#This Row],[Requested]]=Proc[[#This Row],[CurrentParent]]</f>
        <v>1</v>
      </c>
      <c r="K7992" s="193" t="s">
        <v>569</v>
      </c>
      <c r="L7992" s="189" t="s">
        <v>9921</v>
      </c>
      <c r="M7992" s="178">
        <v>46079</v>
      </c>
      <c r="N7992" s="178"/>
      <c r="O7992" s="178"/>
      <c r="P7992" s="178" t="str">
        <f ca="1">IF(Proc[[#This Row],[DaysAgeing]]&gt;5,"yep","on track")</f>
        <v>on track</v>
      </c>
      <c r="Q7992" s="3">
        <f ca="1">IF(Proc[[#This Row],[DateClosed]]="",ABS(NETWORKDAYS(Proc[[#This Row],[DateOpened]],TODAY()))-1,ABS(NETWORKDAYS(Proc[[#This Row],[DateOpened]],Proc[[#This Row],[DateClosed]]))-1)</f>
        <v>5</v>
      </c>
      <c r="R7992" s="178"/>
      <c r="S7992" s="189"/>
    </row>
    <row r="7993" spans="1:19" hidden="1">
      <c r="A7993" s="191" t="s">
        <v>10453</v>
      </c>
      <c r="B7993" s="189" t="str">
        <f>IFERROR(VLOOKUP(Proc[[#This Row],[App]],Table2[],3,0),"open")</f>
        <v>ok</v>
      </c>
      <c r="C7993" s="192" t="s">
        <v>369</v>
      </c>
      <c r="D7993" t="s">
        <v>7779</v>
      </c>
      <c r="E7993" t="s">
        <v>10490</v>
      </c>
      <c r="F7993" s="193" t="s">
        <v>10490</v>
      </c>
      <c r="G7993" s="191" t="s">
        <v>400</v>
      </c>
      <c r="H7993" s="189" t="str">
        <f>IF(Proc[[#This Row],[type]]="LFF (MDG-F)",MID(Proc[[#This Row],[Obj]],13,10),"")</f>
        <v/>
      </c>
      <c r="I7993" s="191" t="str">
        <f>LEFT(Proc[[#This Row],[Requested]],10)</f>
        <v>H000000169</v>
      </c>
      <c r="J7993" s="189" t="b">
        <f>Proc[[#This Row],[Requested]]=Proc[[#This Row],[CurrentParent]]</f>
        <v>1</v>
      </c>
      <c r="K7993" s="193" t="s">
        <v>569</v>
      </c>
      <c r="L7993" s="189" t="s">
        <v>9921</v>
      </c>
      <c r="M7993" s="178">
        <v>46079</v>
      </c>
      <c r="N7993" s="178"/>
      <c r="O7993" s="178"/>
      <c r="P7993" s="178" t="str">
        <f ca="1">IF(Proc[[#This Row],[DaysAgeing]]&gt;5,"yep","on track")</f>
        <v>on track</v>
      </c>
      <c r="Q7993" s="3">
        <f ca="1">IF(Proc[[#This Row],[DateClosed]]="",ABS(NETWORKDAYS(Proc[[#This Row],[DateOpened]],TODAY()))-1,ABS(NETWORKDAYS(Proc[[#This Row],[DateOpened]],Proc[[#This Row],[DateClosed]]))-1)</f>
        <v>5</v>
      </c>
      <c r="R7993" s="178"/>
      <c r="S7993" s="189"/>
    </row>
    <row r="7994" spans="1:19" hidden="1">
      <c r="A7994" s="191" t="s">
        <v>10453</v>
      </c>
      <c r="B7994" s="189" t="str">
        <f>IFERROR(VLOOKUP(Proc[[#This Row],[App]],Table2[],3,0),"open")</f>
        <v>ok</v>
      </c>
      <c r="C7994" s="192" t="s">
        <v>369</v>
      </c>
      <c r="D7994" t="s">
        <v>7773</v>
      </c>
      <c r="E7994" t="s">
        <v>10490</v>
      </c>
      <c r="F7994" s="193" t="s">
        <v>10490</v>
      </c>
      <c r="G7994" s="191" t="s">
        <v>400</v>
      </c>
      <c r="H7994" s="189" t="str">
        <f>IF(Proc[[#This Row],[type]]="LFF (MDG-F)",MID(Proc[[#This Row],[Obj]],13,10),"")</f>
        <v/>
      </c>
      <c r="I7994" s="191" t="str">
        <f>LEFT(Proc[[#This Row],[Requested]],10)</f>
        <v>H000000169</v>
      </c>
      <c r="J7994" s="189" t="b">
        <f>Proc[[#This Row],[Requested]]=Proc[[#This Row],[CurrentParent]]</f>
        <v>1</v>
      </c>
      <c r="K7994" s="193" t="s">
        <v>569</v>
      </c>
      <c r="L7994" s="189" t="s">
        <v>9921</v>
      </c>
      <c r="M7994" s="178">
        <v>46079</v>
      </c>
      <c r="N7994" s="178"/>
      <c r="O7994" s="178"/>
      <c r="P7994" s="178" t="str">
        <f ca="1">IF(Proc[[#This Row],[DaysAgeing]]&gt;5,"yep","on track")</f>
        <v>on track</v>
      </c>
      <c r="Q7994" s="3">
        <f ca="1">IF(Proc[[#This Row],[DateClosed]]="",ABS(NETWORKDAYS(Proc[[#This Row],[DateOpened]],TODAY()))-1,ABS(NETWORKDAYS(Proc[[#This Row],[DateOpened]],Proc[[#This Row],[DateClosed]]))-1)</f>
        <v>5</v>
      </c>
      <c r="R7994" s="178"/>
      <c r="S7994" s="189"/>
    </row>
    <row r="7995" spans="1:19" hidden="1">
      <c r="A7995" s="191" t="s">
        <v>10453</v>
      </c>
      <c r="B7995" s="189" t="str">
        <f>IFERROR(VLOOKUP(Proc[[#This Row],[App]],Table2[],3,0),"open")</f>
        <v>ok</v>
      </c>
      <c r="C7995" s="192" t="s">
        <v>369</v>
      </c>
      <c r="D7995" t="s">
        <v>7736</v>
      </c>
      <c r="E7995" t="s">
        <v>10490</v>
      </c>
      <c r="F7995" s="193" t="s">
        <v>10490</v>
      </c>
      <c r="G7995" s="191" t="s">
        <v>400</v>
      </c>
      <c r="H7995" s="189" t="str">
        <f>IF(Proc[[#This Row],[type]]="LFF (MDG-F)",MID(Proc[[#This Row],[Obj]],13,10),"")</f>
        <v/>
      </c>
      <c r="I7995" s="191" t="str">
        <f>LEFT(Proc[[#This Row],[Requested]],10)</f>
        <v>H000000169</v>
      </c>
      <c r="J7995" s="189" t="b">
        <f>Proc[[#This Row],[Requested]]=Proc[[#This Row],[CurrentParent]]</f>
        <v>1</v>
      </c>
      <c r="K7995" s="193" t="s">
        <v>569</v>
      </c>
      <c r="L7995" s="189" t="s">
        <v>9921</v>
      </c>
      <c r="M7995" s="178">
        <v>46079</v>
      </c>
      <c r="N7995" s="178"/>
      <c r="O7995" s="178"/>
      <c r="P7995" s="178" t="str">
        <f ca="1">IF(Proc[[#This Row],[DaysAgeing]]&gt;5,"yep","on track")</f>
        <v>on track</v>
      </c>
      <c r="Q7995" s="3">
        <f ca="1">IF(Proc[[#This Row],[DateClosed]]="",ABS(NETWORKDAYS(Proc[[#This Row],[DateOpened]],TODAY()))-1,ABS(NETWORKDAYS(Proc[[#This Row],[DateOpened]],Proc[[#This Row],[DateClosed]]))-1)</f>
        <v>5</v>
      </c>
      <c r="R7995" s="178"/>
      <c r="S7995" s="189"/>
    </row>
    <row r="7996" spans="1:19" hidden="1">
      <c r="A7996" s="191" t="s">
        <v>10453</v>
      </c>
      <c r="B7996" s="189" t="str">
        <f>IFERROR(VLOOKUP(Proc[[#This Row],[App]],Table2[],3,0),"open")</f>
        <v>ok</v>
      </c>
      <c r="C7996" s="192" t="s">
        <v>369</v>
      </c>
      <c r="D7996" t="s">
        <v>7781</v>
      </c>
      <c r="E7996" t="s">
        <v>10490</v>
      </c>
      <c r="F7996" s="193" t="s">
        <v>10490</v>
      </c>
      <c r="G7996" s="191" t="s">
        <v>400</v>
      </c>
      <c r="H7996" s="189" t="str">
        <f>IF(Proc[[#This Row],[type]]="LFF (MDG-F)",MID(Proc[[#This Row],[Obj]],13,10),"")</f>
        <v/>
      </c>
      <c r="I7996" s="191" t="str">
        <f>LEFT(Proc[[#This Row],[Requested]],10)</f>
        <v>H000000169</v>
      </c>
      <c r="J7996" s="189" t="b">
        <f>Proc[[#This Row],[Requested]]=Proc[[#This Row],[CurrentParent]]</f>
        <v>1</v>
      </c>
      <c r="K7996" s="193" t="s">
        <v>569</v>
      </c>
      <c r="L7996" s="189" t="s">
        <v>9921</v>
      </c>
      <c r="M7996" s="178">
        <v>46079</v>
      </c>
      <c r="N7996" s="178"/>
      <c r="O7996" s="178"/>
      <c r="P7996" s="178" t="str">
        <f ca="1">IF(Proc[[#This Row],[DaysAgeing]]&gt;5,"yep","on track")</f>
        <v>on track</v>
      </c>
      <c r="Q7996" s="3">
        <f ca="1">IF(Proc[[#This Row],[DateClosed]]="",ABS(NETWORKDAYS(Proc[[#This Row],[DateOpened]],TODAY()))-1,ABS(NETWORKDAYS(Proc[[#This Row],[DateOpened]],Proc[[#This Row],[DateClosed]]))-1)</f>
        <v>5</v>
      </c>
      <c r="R7996" s="178"/>
      <c r="S7996" s="189"/>
    </row>
    <row r="7997" spans="1:19" hidden="1">
      <c r="A7997" s="191" t="s">
        <v>10453</v>
      </c>
      <c r="B7997" s="189" t="str">
        <f>IFERROR(VLOOKUP(Proc[[#This Row],[App]],Table2[],3,0),"open")</f>
        <v>ok</v>
      </c>
      <c r="C7997" s="192" t="s">
        <v>369</v>
      </c>
      <c r="D7997" t="s">
        <v>7737</v>
      </c>
      <c r="E7997" t="s">
        <v>10490</v>
      </c>
      <c r="F7997" s="193" t="s">
        <v>10490</v>
      </c>
      <c r="G7997" s="191" t="s">
        <v>400</v>
      </c>
      <c r="H7997" s="189" t="str">
        <f>IF(Proc[[#This Row],[type]]="LFF (MDG-F)",MID(Proc[[#This Row],[Obj]],13,10),"")</f>
        <v/>
      </c>
      <c r="I7997" s="191" t="str">
        <f>LEFT(Proc[[#This Row],[Requested]],10)</f>
        <v>H000000169</v>
      </c>
      <c r="J7997" s="189" t="b">
        <f>Proc[[#This Row],[Requested]]=Proc[[#This Row],[CurrentParent]]</f>
        <v>1</v>
      </c>
      <c r="K7997" s="193" t="s">
        <v>569</v>
      </c>
      <c r="L7997" s="189" t="s">
        <v>9921</v>
      </c>
      <c r="M7997" s="178">
        <v>46079</v>
      </c>
      <c r="N7997" s="178"/>
      <c r="O7997" s="178"/>
      <c r="P7997" s="178" t="str">
        <f ca="1">IF(Proc[[#This Row],[DaysAgeing]]&gt;5,"yep","on track")</f>
        <v>on track</v>
      </c>
      <c r="Q7997" s="3">
        <f ca="1">IF(Proc[[#This Row],[DateClosed]]="",ABS(NETWORKDAYS(Proc[[#This Row],[DateOpened]],TODAY()))-1,ABS(NETWORKDAYS(Proc[[#This Row],[DateOpened]],Proc[[#This Row],[DateClosed]]))-1)</f>
        <v>5</v>
      </c>
      <c r="R7997" s="178"/>
      <c r="S7997" s="189"/>
    </row>
    <row r="7998" spans="1:19" hidden="1">
      <c r="A7998" s="191" t="s">
        <v>10453</v>
      </c>
      <c r="B7998" s="189" t="str">
        <f>IFERROR(VLOOKUP(Proc[[#This Row],[App]],Table2[],3,0),"open")</f>
        <v>ok</v>
      </c>
      <c r="C7998" s="192" t="s">
        <v>369</v>
      </c>
      <c r="D7998" t="s">
        <v>7771</v>
      </c>
      <c r="E7998" t="s">
        <v>10490</v>
      </c>
      <c r="F7998" s="193" t="s">
        <v>10490</v>
      </c>
      <c r="G7998" s="191" t="s">
        <v>400</v>
      </c>
      <c r="H7998" s="189" t="str">
        <f>IF(Proc[[#This Row],[type]]="LFF (MDG-F)",MID(Proc[[#This Row],[Obj]],13,10),"")</f>
        <v/>
      </c>
      <c r="I7998" s="191" t="str">
        <f>LEFT(Proc[[#This Row],[Requested]],10)</f>
        <v>H000000169</v>
      </c>
      <c r="J7998" s="189" t="b">
        <f>Proc[[#This Row],[Requested]]=Proc[[#This Row],[CurrentParent]]</f>
        <v>1</v>
      </c>
      <c r="K7998" s="193" t="s">
        <v>569</v>
      </c>
      <c r="L7998" s="189" t="s">
        <v>9921</v>
      </c>
      <c r="M7998" s="178">
        <v>46079</v>
      </c>
      <c r="N7998" s="178"/>
      <c r="O7998" s="178"/>
      <c r="P7998" s="178" t="str">
        <f ca="1">IF(Proc[[#This Row],[DaysAgeing]]&gt;5,"yep","on track")</f>
        <v>on track</v>
      </c>
      <c r="Q7998" s="3">
        <f ca="1">IF(Proc[[#This Row],[DateClosed]]="",ABS(NETWORKDAYS(Proc[[#This Row],[DateOpened]],TODAY()))-1,ABS(NETWORKDAYS(Proc[[#This Row],[DateOpened]],Proc[[#This Row],[DateClosed]]))-1)</f>
        <v>5</v>
      </c>
      <c r="R7998" s="178"/>
      <c r="S7998" s="189"/>
    </row>
    <row r="7999" spans="1:19" hidden="1">
      <c r="A7999" s="191" t="s">
        <v>10453</v>
      </c>
      <c r="B7999" s="189" t="str">
        <f>IFERROR(VLOOKUP(Proc[[#This Row],[App]],Table2[],3,0),"open")</f>
        <v>ok</v>
      </c>
      <c r="C7999" s="192" t="s">
        <v>369</v>
      </c>
      <c r="D7999" t="s">
        <v>7738</v>
      </c>
      <c r="E7999" t="s">
        <v>10490</v>
      </c>
      <c r="F7999" s="193" t="s">
        <v>10490</v>
      </c>
      <c r="G7999" s="191" t="s">
        <v>400</v>
      </c>
      <c r="H7999" s="189" t="str">
        <f>IF(Proc[[#This Row],[type]]="LFF (MDG-F)",MID(Proc[[#This Row],[Obj]],13,10),"")</f>
        <v/>
      </c>
      <c r="I7999" s="191" t="str">
        <f>LEFT(Proc[[#This Row],[Requested]],10)</f>
        <v>H000000169</v>
      </c>
      <c r="J7999" s="189" t="b">
        <f>Proc[[#This Row],[Requested]]=Proc[[#This Row],[CurrentParent]]</f>
        <v>1</v>
      </c>
      <c r="K7999" s="193" t="s">
        <v>569</v>
      </c>
      <c r="L7999" s="189" t="s">
        <v>9921</v>
      </c>
      <c r="M7999" s="178">
        <v>46079</v>
      </c>
      <c r="N7999" s="178"/>
      <c r="O7999" s="178"/>
      <c r="P7999" s="178" t="str">
        <f ca="1">IF(Proc[[#This Row],[DaysAgeing]]&gt;5,"yep","on track")</f>
        <v>on track</v>
      </c>
      <c r="Q7999" s="3">
        <f ca="1">IF(Proc[[#This Row],[DateClosed]]="",ABS(NETWORKDAYS(Proc[[#This Row],[DateOpened]],TODAY()))-1,ABS(NETWORKDAYS(Proc[[#This Row],[DateOpened]],Proc[[#This Row],[DateClosed]]))-1)</f>
        <v>5</v>
      </c>
      <c r="R7999" s="178"/>
      <c r="S7999" s="189"/>
    </row>
    <row r="8000" spans="1:19" hidden="1">
      <c r="A8000" s="191" t="s">
        <v>10453</v>
      </c>
      <c r="B8000" s="189" t="str">
        <f>IFERROR(VLOOKUP(Proc[[#This Row],[App]],Table2[],3,0),"open")</f>
        <v>ok</v>
      </c>
      <c r="C8000" s="192" t="s">
        <v>369</v>
      </c>
      <c r="D8000" t="s">
        <v>7782</v>
      </c>
      <c r="E8000" t="s">
        <v>10490</v>
      </c>
      <c r="F8000" s="193" t="s">
        <v>10490</v>
      </c>
      <c r="G8000" s="191" t="s">
        <v>400</v>
      </c>
      <c r="H8000" s="189" t="str">
        <f>IF(Proc[[#This Row],[type]]="LFF (MDG-F)",MID(Proc[[#This Row],[Obj]],13,10),"")</f>
        <v/>
      </c>
      <c r="I8000" s="191" t="str">
        <f>LEFT(Proc[[#This Row],[Requested]],10)</f>
        <v>H000000169</v>
      </c>
      <c r="J8000" s="189" t="b">
        <f>Proc[[#This Row],[Requested]]=Proc[[#This Row],[CurrentParent]]</f>
        <v>1</v>
      </c>
      <c r="K8000" s="193" t="s">
        <v>569</v>
      </c>
      <c r="L8000" s="189" t="s">
        <v>9921</v>
      </c>
      <c r="M8000" s="178">
        <v>46079</v>
      </c>
      <c r="N8000" s="178"/>
      <c r="O8000" s="178"/>
      <c r="P8000" s="178" t="str">
        <f ca="1">IF(Proc[[#This Row],[DaysAgeing]]&gt;5,"yep","on track")</f>
        <v>on track</v>
      </c>
      <c r="Q8000" s="3">
        <f ca="1">IF(Proc[[#This Row],[DateClosed]]="",ABS(NETWORKDAYS(Proc[[#This Row],[DateOpened]],TODAY()))-1,ABS(NETWORKDAYS(Proc[[#This Row],[DateOpened]],Proc[[#This Row],[DateClosed]]))-1)</f>
        <v>5</v>
      </c>
      <c r="R8000" s="178"/>
      <c r="S8000" s="189"/>
    </row>
    <row r="8001" spans="1:19" hidden="1">
      <c r="A8001" s="191" t="s">
        <v>10453</v>
      </c>
      <c r="B8001" s="189" t="str">
        <f>IFERROR(VLOOKUP(Proc[[#This Row],[App]],Table2[],3,0),"open")</f>
        <v>ok</v>
      </c>
      <c r="C8001" s="192" t="s">
        <v>369</v>
      </c>
      <c r="D8001" t="s">
        <v>7739</v>
      </c>
      <c r="E8001" t="s">
        <v>10490</v>
      </c>
      <c r="F8001" s="193" t="s">
        <v>10490</v>
      </c>
      <c r="G8001" s="191" t="s">
        <v>400</v>
      </c>
      <c r="H8001" s="189" t="str">
        <f>IF(Proc[[#This Row],[type]]="LFF (MDG-F)",MID(Proc[[#This Row],[Obj]],13,10),"")</f>
        <v/>
      </c>
      <c r="I8001" s="191" t="str">
        <f>LEFT(Proc[[#This Row],[Requested]],10)</f>
        <v>H000000169</v>
      </c>
      <c r="J8001" s="189" t="b">
        <f>Proc[[#This Row],[Requested]]=Proc[[#This Row],[CurrentParent]]</f>
        <v>1</v>
      </c>
      <c r="K8001" s="193" t="s">
        <v>569</v>
      </c>
      <c r="L8001" s="189" t="s">
        <v>9921</v>
      </c>
      <c r="M8001" s="178">
        <v>46079</v>
      </c>
      <c r="N8001" s="178"/>
      <c r="O8001" s="178"/>
      <c r="P8001" s="178" t="str">
        <f ca="1">IF(Proc[[#This Row],[DaysAgeing]]&gt;5,"yep","on track")</f>
        <v>on track</v>
      </c>
      <c r="Q8001" s="3">
        <f ca="1">IF(Proc[[#This Row],[DateClosed]]="",ABS(NETWORKDAYS(Proc[[#This Row],[DateOpened]],TODAY()))-1,ABS(NETWORKDAYS(Proc[[#This Row],[DateOpened]],Proc[[#This Row],[DateClosed]]))-1)</f>
        <v>5</v>
      </c>
      <c r="R8001" s="178"/>
      <c r="S8001" s="189"/>
    </row>
    <row r="8002" spans="1:19" hidden="1">
      <c r="A8002" s="191" t="s">
        <v>10453</v>
      </c>
      <c r="B8002" s="189" t="str">
        <f>IFERROR(VLOOKUP(Proc[[#This Row],[App]],Table2[],3,0),"open")</f>
        <v>ok</v>
      </c>
      <c r="C8002" s="192" t="s">
        <v>369</v>
      </c>
      <c r="D8002" t="s">
        <v>7776</v>
      </c>
      <c r="E8002" t="s">
        <v>10490</v>
      </c>
      <c r="F8002" s="193" t="s">
        <v>10490</v>
      </c>
      <c r="G8002" s="191" t="s">
        <v>400</v>
      </c>
      <c r="H8002" s="189" t="str">
        <f>IF(Proc[[#This Row],[type]]="LFF (MDG-F)",MID(Proc[[#This Row],[Obj]],13,10),"")</f>
        <v/>
      </c>
      <c r="I8002" s="191" t="str">
        <f>LEFT(Proc[[#This Row],[Requested]],10)</f>
        <v>H000000169</v>
      </c>
      <c r="J8002" s="189" t="b">
        <f>Proc[[#This Row],[Requested]]=Proc[[#This Row],[CurrentParent]]</f>
        <v>1</v>
      </c>
      <c r="K8002" s="193" t="s">
        <v>569</v>
      </c>
      <c r="L8002" s="189" t="s">
        <v>9921</v>
      </c>
      <c r="M8002" s="178">
        <v>46079</v>
      </c>
      <c r="N8002" s="178"/>
      <c r="O8002" s="178"/>
      <c r="P8002" s="178" t="str">
        <f ca="1">IF(Proc[[#This Row],[DaysAgeing]]&gt;5,"yep","on track")</f>
        <v>on track</v>
      </c>
      <c r="Q8002" s="3">
        <f ca="1">IF(Proc[[#This Row],[DateClosed]]="",ABS(NETWORKDAYS(Proc[[#This Row],[DateOpened]],TODAY()))-1,ABS(NETWORKDAYS(Proc[[#This Row],[DateOpened]],Proc[[#This Row],[DateClosed]]))-1)</f>
        <v>5</v>
      </c>
      <c r="R8002" s="178"/>
      <c r="S8002" s="189"/>
    </row>
    <row r="8003" spans="1:19" hidden="1">
      <c r="A8003" s="191" t="s">
        <v>10453</v>
      </c>
      <c r="B8003" s="189" t="str">
        <f>IFERROR(VLOOKUP(Proc[[#This Row],[App]],Table2[],3,0),"open")</f>
        <v>ok</v>
      </c>
      <c r="C8003" s="192" t="s">
        <v>369</v>
      </c>
      <c r="D8003" t="s">
        <v>7740</v>
      </c>
      <c r="E8003" t="s">
        <v>10490</v>
      </c>
      <c r="F8003" s="193" t="s">
        <v>10490</v>
      </c>
      <c r="G8003" s="191" t="s">
        <v>400</v>
      </c>
      <c r="H8003" s="189" t="str">
        <f>IF(Proc[[#This Row],[type]]="LFF (MDG-F)",MID(Proc[[#This Row],[Obj]],13,10),"")</f>
        <v/>
      </c>
      <c r="I8003" s="191" t="str">
        <f>LEFT(Proc[[#This Row],[Requested]],10)</f>
        <v>H000000169</v>
      </c>
      <c r="J8003" s="189" t="b">
        <f>Proc[[#This Row],[Requested]]=Proc[[#This Row],[CurrentParent]]</f>
        <v>1</v>
      </c>
      <c r="K8003" s="193" t="s">
        <v>569</v>
      </c>
      <c r="L8003" s="189" t="s">
        <v>9921</v>
      </c>
      <c r="M8003" s="178">
        <v>46079</v>
      </c>
      <c r="N8003" s="178"/>
      <c r="O8003" s="178"/>
      <c r="P8003" s="178" t="str">
        <f ca="1">IF(Proc[[#This Row],[DaysAgeing]]&gt;5,"yep","on track")</f>
        <v>on track</v>
      </c>
      <c r="Q8003" s="3">
        <f ca="1">IF(Proc[[#This Row],[DateClosed]]="",ABS(NETWORKDAYS(Proc[[#This Row],[DateOpened]],TODAY()))-1,ABS(NETWORKDAYS(Proc[[#This Row],[DateOpened]],Proc[[#This Row],[DateClosed]]))-1)</f>
        <v>5</v>
      </c>
      <c r="R8003" s="178"/>
      <c r="S8003" s="189"/>
    </row>
    <row r="8004" spans="1:19" hidden="1">
      <c r="A8004" s="191" t="s">
        <v>10453</v>
      </c>
      <c r="B8004" s="189" t="str">
        <f>IFERROR(VLOOKUP(Proc[[#This Row],[App]],Table2[],3,0),"open")</f>
        <v>ok</v>
      </c>
      <c r="C8004" s="192" t="s">
        <v>369</v>
      </c>
      <c r="D8004" t="s">
        <v>7783</v>
      </c>
      <c r="E8004" t="s">
        <v>10490</v>
      </c>
      <c r="F8004" s="193" t="s">
        <v>10490</v>
      </c>
      <c r="G8004" s="191" t="s">
        <v>400</v>
      </c>
      <c r="H8004" s="189" t="str">
        <f>IF(Proc[[#This Row],[type]]="LFF (MDG-F)",MID(Proc[[#This Row],[Obj]],13,10),"")</f>
        <v/>
      </c>
      <c r="I8004" s="191" t="str">
        <f>LEFT(Proc[[#This Row],[Requested]],10)</f>
        <v>H000000169</v>
      </c>
      <c r="J8004" s="189" t="b">
        <f>Proc[[#This Row],[Requested]]=Proc[[#This Row],[CurrentParent]]</f>
        <v>1</v>
      </c>
      <c r="K8004" s="193" t="s">
        <v>569</v>
      </c>
      <c r="L8004" s="189" t="s">
        <v>9921</v>
      </c>
      <c r="M8004" s="178">
        <v>46079</v>
      </c>
      <c r="N8004" s="178"/>
      <c r="O8004" s="178"/>
      <c r="P8004" s="178" t="str">
        <f ca="1">IF(Proc[[#This Row],[DaysAgeing]]&gt;5,"yep","on track")</f>
        <v>on track</v>
      </c>
      <c r="Q8004" s="3">
        <f ca="1">IF(Proc[[#This Row],[DateClosed]]="",ABS(NETWORKDAYS(Proc[[#This Row],[DateOpened]],TODAY()))-1,ABS(NETWORKDAYS(Proc[[#This Row],[DateOpened]],Proc[[#This Row],[DateClosed]]))-1)</f>
        <v>5</v>
      </c>
      <c r="R8004" s="178"/>
      <c r="S8004" s="189"/>
    </row>
    <row r="8005" spans="1:19" hidden="1">
      <c r="A8005" s="191" t="s">
        <v>10453</v>
      </c>
      <c r="B8005" s="189" t="str">
        <f>IFERROR(VLOOKUP(Proc[[#This Row],[App]],Table2[],3,0),"open")</f>
        <v>ok</v>
      </c>
      <c r="C8005" s="192" t="s">
        <v>369</v>
      </c>
      <c r="D8005" t="s">
        <v>7763</v>
      </c>
      <c r="E8005" t="s">
        <v>10490</v>
      </c>
      <c r="F8005" s="193" t="s">
        <v>10490</v>
      </c>
      <c r="G8005" s="191" t="s">
        <v>400</v>
      </c>
      <c r="H8005" s="189" t="str">
        <f>IF(Proc[[#This Row],[type]]="LFF (MDG-F)",MID(Proc[[#This Row],[Obj]],13,10),"")</f>
        <v/>
      </c>
      <c r="I8005" s="191" t="str">
        <f>LEFT(Proc[[#This Row],[Requested]],10)</f>
        <v>H000000169</v>
      </c>
      <c r="J8005" s="189" t="b">
        <f>Proc[[#This Row],[Requested]]=Proc[[#This Row],[CurrentParent]]</f>
        <v>1</v>
      </c>
      <c r="K8005" s="193" t="s">
        <v>569</v>
      </c>
      <c r="L8005" s="189" t="s">
        <v>9921</v>
      </c>
      <c r="M8005" s="178">
        <v>46079</v>
      </c>
      <c r="N8005" s="178"/>
      <c r="O8005" s="178"/>
      <c r="P8005" s="178" t="str">
        <f ca="1">IF(Proc[[#This Row],[DaysAgeing]]&gt;5,"yep","on track")</f>
        <v>on track</v>
      </c>
      <c r="Q8005" s="3">
        <f ca="1">IF(Proc[[#This Row],[DateClosed]]="",ABS(NETWORKDAYS(Proc[[#This Row],[DateOpened]],TODAY()))-1,ABS(NETWORKDAYS(Proc[[#This Row],[DateOpened]],Proc[[#This Row],[DateClosed]]))-1)</f>
        <v>5</v>
      </c>
      <c r="R8005" s="178"/>
      <c r="S8005" s="189"/>
    </row>
    <row r="8006" spans="1:19" hidden="1">
      <c r="A8006" s="191" t="s">
        <v>10453</v>
      </c>
      <c r="B8006" s="189" t="str">
        <f>IFERROR(VLOOKUP(Proc[[#This Row],[App]],Table2[],3,0),"open")</f>
        <v>ok</v>
      </c>
      <c r="C8006" s="192" t="s">
        <v>369</v>
      </c>
      <c r="D8006" t="s">
        <v>7741</v>
      </c>
      <c r="E8006" t="s">
        <v>10490</v>
      </c>
      <c r="F8006" s="193" t="s">
        <v>10490</v>
      </c>
      <c r="G8006" s="191" t="s">
        <v>400</v>
      </c>
      <c r="H8006" s="189" t="str">
        <f>IF(Proc[[#This Row],[type]]="LFF (MDG-F)",MID(Proc[[#This Row],[Obj]],13,10),"")</f>
        <v/>
      </c>
      <c r="I8006" s="191" t="str">
        <f>LEFT(Proc[[#This Row],[Requested]],10)</f>
        <v>H000000169</v>
      </c>
      <c r="J8006" s="189" t="b">
        <f>Proc[[#This Row],[Requested]]=Proc[[#This Row],[CurrentParent]]</f>
        <v>1</v>
      </c>
      <c r="K8006" s="193" t="s">
        <v>569</v>
      </c>
      <c r="L8006" s="189" t="s">
        <v>9921</v>
      </c>
      <c r="M8006" s="178">
        <v>46079</v>
      </c>
      <c r="N8006" s="178"/>
      <c r="O8006" s="178"/>
      <c r="P8006" s="178" t="str">
        <f ca="1">IF(Proc[[#This Row],[DaysAgeing]]&gt;5,"yep","on track")</f>
        <v>on track</v>
      </c>
      <c r="Q8006" s="3">
        <f ca="1">IF(Proc[[#This Row],[DateClosed]]="",ABS(NETWORKDAYS(Proc[[#This Row],[DateOpened]],TODAY()))-1,ABS(NETWORKDAYS(Proc[[#This Row],[DateOpened]],Proc[[#This Row],[DateClosed]]))-1)</f>
        <v>5</v>
      </c>
      <c r="R8006" s="178"/>
      <c r="S8006" s="189"/>
    </row>
    <row r="8007" spans="1:19" hidden="1">
      <c r="A8007" s="191" t="s">
        <v>10453</v>
      </c>
      <c r="B8007" s="189" t="str">
        <f>IFERROR(VLOOKUP(Proc[[#This Row],[App]],Table2[],3,0),"open")</f>
        <v>ok</v>
      </c>
      <c r="C8007" s="192" t="s">
        <v>369</v>
      </c>
      <c r="D8007" t="s">
        <v>7742</v>
      </c>
      <c r="E8007" t="s">
        <v>10490</v>
      </c>
      <c r="F8007" s="193" t="s">
        <v>10490</v>
      </c>
      <c r="G8007" s="191" t="s">
        <v>400</v>
      </c>
      <c r="H8007" s="189" t="str">
        <f>IF(Proc[[#This Row],[type]]="LFF (MDG-F)",MID(Proc[[#This Row],[Obj]],13,10),"")</f>
        <v/>
      </c>
      <c r="I8007" s="191" t="str">
        <f>LEFT(Proc[[#This Row],[Requested]],10)</f>
        <v>H000000169</v>
      </c>
      <c r="J8007" s="189" t="b">
        <f>Proc[[#This Row],[Requested]]=Proc[[#This Row],[CurrentParent]]</f>
        <v>1</v>
      </c>
      <c r="K8007" s="193" t="s">
        <v>569</v>
      </c>
      <c r="L8007" s="189" t="s">
        <v>9921</v>
      </c>
      <c r="M8007" s="178">
        <v>46079</v>
      </c>
      <c r="N8007" s="178"/>
      <c r="O8007" s="178"/>
      <c r="P8007" s="178" t="str">
        <f ca="1">IF(Proc[[#This Row],[DaysAgeing]]&gt;5,"yep","on track")</f>
        <v>on track</v>
      </c>
      <c r="Q8007" s="3">
        <f ca="1">IF(Proc[[#This Row],[DateClosed]]="",ABS(NETWORKDAYS(Proc[[#This Row],[DateOpened]],TODAY()))-1,ABS(NETWORKDAYS(Proc[[#This Row],[DateOpened]],Proc[[#This Row],[DateClosed]]))-1)</f>
        <v>5</v>
      </c>
      <c r="R8007" s="178"/>
      <c r="S8007" s="189"/>
    </row>
    <row r="8008" spans="1:19" hidden="1">
      <c r="A8008" s="191" t="s">
        <v>10453</v>
      </c>
      <c r="B8008" s="189" t="str">
        <f>IFERROR(VLOOKUP(Proc[[#This Row],[App]],Table2[],3,0),"open")</f>
        <v>ok</v>
      </c>
      <c r="C8008" s="192" t="s">
        <v>369</v>
      </c>
      <c r="D8008" t="s">
        <v>7769</v>
      </c>
      <c r="E8008" t="s">
        <v>10490</v>
      </c>
      <c r="F8008" s="193" t="s">
        <v>10490</v>
      </c>
      <c r="G8008" s="191" t="s">
        <v>400</v>
      </c>
      <c r="H8008" s="189" t="str">
        <f>IF(Proc[[#This Row],[type]]="LFF (MDG-F)",MID(Proc[[#This Row],[Obj]],13,10),"")</f>
        <v/>
      </c>
      <c r="I8008" s="191" t="str">
        <f>LEFT(Proc[[#This Row],[Requested]],10)</f>
        <v>H000000169</v>
      </c>
      <c r="J8008" s="189" t="b">
        <f>Proc[[#This Row],[Requested]]=Proc[[#This Row],[CurrentParent]]</f>
        <v>1</v>
      </c>
      <c r="K8008" s="193" t="s">
        <v>569</v>
      </c>
      <c r="L8008" s="189" t="s">
        <v>9921</v>
      </c>
      <c r="M8008" s="178">
        <v>46079</v>
      </c>
      <c r="N8008" s="178"/>
      <c r="O8008" s="178"/>
      <c r="P8008" s="178" t="str">
        <f ca="1">IF(Proc[[#This Row],[DaysAgeing]]&gt;5,"yep","on track")</f>
        <v>on track</v>
      </c>
      <c r="Q8008" s="3">
        <f ca="1">IF(Proc[[#This Row],[DateClosed]]="",ABS(NETWORKDAYS(Proc[[#This Row],[DateOpened]],TODAY()))-1,ABS(NETWORKDAYS(Proc[[#This Row],[DateOpened]],Proc[[#This Row],[DateClosed]]))-1)</f>
        <v>5</v>
      </c>
      <c r="R8008" s="178"/>
      <c r="S8008" s="189"/>
    </row>
    <row r="8009" spans="1:19" hidden="1">
      <c r="A8009" s="191" t="s">
        <v>10453</v>
      </c>
      <c r="B8009" s="189" t="str">
        <f>IFERROR(VLOOKUP(Proc[[#This Row],[App]],Table2[],3,0),"open")</f>
        <v>ok</v>
      </c>
      <c r="C8009" s="192" t="s">
        <v>369</v>
      </c>
      <c r="D8009" t="s">
        <v>7761</v>
      </c>
      <c r="E8009" t="s">
        <v>10490</v>
      </c>
      <c r="F8009" s="193" t="s">
        <v>10490</v>
      </c>
      <c r="G8009" s="191" t="s">
        <v>400</v>
      </c>
      <c r="H8009" s="189" t="str">
        <f>IF(Proc[[#This Row],[type]]="LFF (MDG-F)",MID(Proc[[#This Row],[Obj]],13,10),"")</f>
        <v/>
      </c>
      <c r="I8009" s="191" t="str">
        <f>LEFT(Proc[[#This Row],[Requested]],10)</f>
        <v>H000000169</v>
      </c>
      <c r="J8009" s="189" t="b">
        <f>Proc[[#This Row],[Requested]]=Proc[[#This Row],[CurrentParent]]</f>
        <v>1</v>
      </c>
      <c r="K8009" s="193" t="s">
        <v>569</v>
      </c>
      <c r="L8009" s="189" t="s">
        <v>9921</v>
      </c>
      <c r="M8009" s="178">
        <v>46079</v>
      </c>
      <c r="N8009" s="178"/>
      <c r="O8009" s="178"/>
      <c r="P8009" s="178" t="str">
        <f ca="1">IF(Proc[[#This Row],[DaysAgeing]]&gt;5,"yep","on track")</f>
        <v>on track</v>
      </c>
      <c r="Q8009" s="3">
        <f ca="1">IF(Proc[[#This Row],[DateClosed]]="",ABS(NETWORKDAYS(Proc[[#This Row],[DateOpened]],TODAY()))-1,ABS(NETWORKDAYS(Proc[[#This Row],[DateOpened]],Proc[[#This Row],[DateClosed]]))-1)</f>
        <v>5</v>
      </c>
      <c r="R8009" s="178"/>
      <c r="S8009" s="189"/>
    </row>
    <row r="8010" spans="1:19" hidden="1">
      <c r="A8010" s="191" t="s">
        <v>10453</v>
      </c>
      <c r="B8010" s="189" t="str">
        <f>IFERROR(VLOOKUP(Proc[[#This Row],[App]],Table2[],3,0),"open")</f>
        <v>ok</v>
      </c>
      <c r="C8010" s="192" t="s">
        <v>369</v>
      </c>
      <c r="D8010" t="s">
        <v>7762</v>
      </c>
      <c r="E8010" t="s">
        <v>10490</v>
      </c>
      <c r="F8010" s="193" t="s">
        <v>10490</v>
      </c>
      <c r="G8010" s="191" t="s">
        <v>400</v>
      </c>
      <c r="H8010" s="189" t="str">
        <f>IF(Proc[[#This Row],[type]]="LFF (MDG-F)",MID(Proc[[#This Row],[Obj]],13,10),"")</f>
        <v/>
      </c>
      <c r="I8010" s="191" t="str">
        <f>LEFT(Proc[[#This Row],[Requested]],10)</f>
        <v>H000000169</v>
      </c>
      <c r="J8010" s="189" t="b">
        <f>Proc[[#This Row],[Requested]]=Proc[[#This Row],[CurrentParent]]</f>
        <v>1</v>
      </c>
      <c r="K8010" s="193" t="s">
        <v>569</v>
      </c>
      <c r="L8010" s="189" t="s">
        <v>9921</v>
      </c>
      <c r="M8010" s="178">
        <v>46079</v>
      </c>
      <c r="N8010" s="178"/>
      <c r="O8010" s="178"/>
      <c r="P8010" s="178" t="str">
        <f ca="1">IF(Proc[[#This Row],[DaysAgeing]]&gt;5,"yep","on track")</f>
        <v>on track</v>
      </c>
      <c r="Q8010" s="3">
        <f ca="1">IF(Proc[[#This Row],[DateClosed]]="",ABS(NETWORKDAYS(Proc[[#This Row],[DateOpened]],TODAY()))-1,ABS(NETWORKDAYS(Proc[[#This Row],[DateOpened]],Proc[[#This Row],[DateClosed]]))-1)</f>
        <v>5</v>
      </c>
      <c r="R8010" s="178"/>
      <c r="S8010" s="189"/>
    </row>
    <row r="8011" spans="1:19" hidden="1">
      <c r="A8011" s="191" t="s">
        <v>10453</v>
      </c>
      <c r="B8011" s="189" t="str">
        <f>IFERROR(VLOOKUP(Proc[[#This Row],[App]],Table2[],3,0),"open")</f>
        <v>ok</v>
      </c>
      <c r="C8011" s="192" t="s">
        <v>369</v>
      </c>
      <c r="D8011" t="s">
        <v>7765</v>
      </c>
      <c r="E8011" t="s">
        <v>10490</v>
      </c>
      <c r="F8011" s="193" t="s">
        <v>10490</v>
      </c>
      <c r="G8011" s="191" t="s">
        <v>400</v>
      </c>
      <c r="H8011" s="189" t="str">
        <f>IF(Proc[[#This Row],[type]]="LFF (MDG-F)",MID(Proc[[#This Row],[Obj]],13,10),"")</f>
        <v/>
      </c>
      <c r="I8011" s="191" t="str">
        <f>LEFT(Proc[[#This Row],[Requested]],10)</f>
        <v>H000000169</v>
      </c>
      <c r="J8011" s="189" t="b">
        <f>Proc[[#This Row],[Requested]]=Proc[[#This Row],[CurrentParent]]</f>
        <v>1</v>
      </c>
      <c r="K8011" s="193" t="s">
        <v>569</v>
      </c>
      <c r="L8011" s="189" t="s">
        <v>9921</v>
      </c>
      <c r="M8011" s="178">
        <v>46079</v>
      </c>
      <c r="N8011" s="178"/>
      <c r="O8011" s="178"/>
      <c r="P8011" s="178" t="str">
        <f ca="1">IF(Proc[[#This Row],[DaysAgeing]]&gt;5,"yep","on track")</f>
        <v>on track</v>
      </c>
      <c r="Q8011" s="3">
        <f ca="1">IF(Proc[[#This Row],[DateClosed]]="",ABS(NETWORKDAYS(Proc[[#This Row],[DateOpened]],TODAY()))-1,ABS(NETWORKDAYS(Proc[[#This Row],[DateOpened]],Proc[[#This Row],[DateClosed]]))-1)</f>
        <v>5</v>
      </c>
      <c r="R8011" s="178"/>
      <c r="S8011" s="189"/>
    </row>
    <row r="8012" spans="1:19" hidden="1">
      <c r="A8012" s="191" t="s">
        <v>10453</v>
      </c>
      <c r="B8012" s="189" t="str">
        <f>IFERROR(VLOOKUP(Proc[[#This Row],[App]],Table2[],3,0),"open")</f>
        <v>ok</v>
      </c>
      <c r="C8012" s="192" t="s">
        <v>369</v>
      </c>
      <c r="D8012" t="s">
        <v>7766</v>
      </c>
      <c r="E8012" t="s">
        <v>10490</v>
      </c>
      <c r="F8012" s="193" t="s">
        <v>10490</v>
      </c>
      <c r="G8012" s="191" t="s">
        <v>400</v>
      </c>
      <c r="H8012" s="189" t="str">
        <f>IF(Proc[[#This Row],[type]]="LFF (MDG-F)",MID(Proc[[#This Row],[Obj]],13,10),"")</f>
        <v/>
      </c>
      <c r="I8012" s="191" t="str">
        <f>LEFT(Proc[[#This Row],[Requested]],10)</f>
        <v>H000000169</v>
      </c>
      <c r="J8012" s="189" t="b">
        <f>Proc[[#This Row],[Requested]]=Proc[[#This Row],[CurrentParent]]</f>
        <v>1</v>
      </c>
      <c r="K8012" s="193" t="s">
        <v>569</v>
      </c>
      <c r="L8012" s="189" t="s">
        <v>9921</v>
      </c>
      <c r="M8012" s="178">
        <v>46079</v>
      </c>
      <c r="N8012" s="178"/>
      <c r="O8012" s="178"/>
      <c r="P8012" s="178" t="str">
        <f ca="1">IF(Proc[[#This Row],[DaysAgeing]]&gt;5,"yep","on track")</f>
        <v>on track</v>
      </c>
      <c r="Q8012" s="3">
        <f ca="1">IF(Proc[[#This Row],[DateClosed]]="",ABS(NETWORKDAYS(Proc[[#This Row],[DateOpened]],TODAY()))-1,ABS(NETWORKDAYS(Proc[[#This Row],[DateOpened]],Proc[[#This Row],[DateClosed]]))-1)</f>
        <v>5</v>
      </c>
      <c r="R8012" s="178"/>
      <c r="S8012" s="189"/>
    </row>
    <row r="8013" spans="1:19" hidden="1">
      <c r="A8013" s="191" t="s">
        <v>10453</v>
      </c>
      <c r="B8013" s="189" t="str">
        <f>IFERROR(VLOOKUP(Proc[[#This Row],[App]],Table2[],3,0),"open")</f>
        <v>ok</v>
      </c>
      <c r="C8013" s="192" t="s">
        <v>369</v>
      </c>
      <c r="D8013" t="s">
        <v>7767</v>
      </c>
      <c r="E8013" t="s">
        <v>10490</v>
      </c>
      <c r="F8013" s="193" t="s">
        <v>10490</v>
      </c>
      <c r="G8013" s="191" t="s">
        <v>400</v>
      </c>
      <c r="H8013" s="189" t="str">
        <f>IF(Proc[[#This Row],[type]]="LFF (MDG-F)",MID(Proc[[#This Row],[Obj]],13,10),"")</f>
        <v/>
      </c>
      <c r="I8013" s="191" t="str">
        <f>LEFT(Proc[[#This Row],[Requested]],10)</f>
        <v>H000000169</v>
      </c>
      <c r="J8013" s="189" t="b">
        <f>Proc[[#This Row],[Requested]]=Proc[[#This Row],[CurrentParent]]</f>
        <v>1</v>
      </c>
      <c r="K8013" s="193" t="s">
        <v>569</v>
      </c>
      <c r="L8013" s="189" t="s">
        <v>9921</v>
      </c>
      <c r="M8013" s="178">
        <v>46079</v>
      </c>
      <c r="N8013" s="178"/>
      <c r="O8013" s="178"/>
      <c r="P8013" s="178" t="str">
        <f ca="1">IF(Proc[[#This Row],[DaysAgeing]]&gt;5,"yep","on track")</f>
        <v>on track</v>
      </c>
      <c r="Q8013" s="3">
        <f ca="1">IF(Proc[[#This Row],[DateClosed]]="",ABS(NETWORKDAYS(Proc[[#This Row],[DateOpened]],TODAY()))-1,ABS(NETWORKDAYS(Proc[[#This Row],[DateOpened]],Proc[[#This Row],[DateClosed]]))-1)</f>
        <v>5</v>
      </c>
      <c r="R8013" s="178"/>
      <c r="S8013" s="189"/>
    </row>
    <row r="8014" spans="1:19" hidden="1">
      <c r="A8014" s="191" t="s">
        <v>10453</v>
      </c>
      <c r="B8014" s="189" t="str">
        <f>IFERROR(VLOOKUP(Proc[[#This Row],[App]],Table2[],3,0),"open")</f>
        <v>ok</v>
      </c>
      <c r="C8014" s="192" t="s">
        <v>369</v>
      </c>
      <c r="D8014" t="s">
        <v>7764</v>
      </c>
      <c r="E8014" t="s">
        <v>10490</v>
      </c>
      <c r="F8014" s="193" t="s">
        <v>10490</v>
      </c>
      <c r="G8014" s="191" t="s">
        <v>400</v>
      </c>
      <c r="H8014" s="189" t="str">
        <f>IF(Proc[[#This Row],[type]]="LFF (MDG-F)",MID(Proc[[#This Row],[Obj]],13,10),"")</f>
        <v/>
      </c>
      <c r="I8014" s="191" t="str">
        <f>LEFT(Proc[[#This Row],[Requested]],10)</f>
        <v>H000000169</v>
      </c>
      <c r="J8014" s="189" t="b">
        <f>Proc[[#This Row],[Requested]]=Proc[[#This Row],[CurrentParent]]</f>
        <v>1</v>
      </c>
      <c r="K8014" s="193" t="s">
        <v>569</v>
      </c>
      <c r="L8014" s="189" t="s">
        <v>9921</v>
      </c>
      <c r="M8014" s="178">
        <v>46079</v>
      </c>
      <c r="N8014" s="178"/>
      <c r="O8014" s="178"/>
      <c r="P8014" s="178" t="str">
        <f ca="1">IF(Proc[[#This Row],[DaysAgeing]]&gt;5,"yep","on track")</f>
        <v>on track</v>
      </c>
      <c r="Q8014" s="3">
        <f ca="1">IF(Proc[[#This Row],[DateClosed]]="",ABS(NETWORKDAYS(Proc[[#This Row],[DateOpened]],TODAY()))-1,ABS(NETWORKDAYS(Proc[[#This Row],[DateOpened]],Proc[[#This Row],[DateClosed]]))-1)</f>
        <v>5</v>
      </c>
      <c r="R8014" s="178"/>
      <c r="S8014" s="189"/>
    </row>
    <row r="8015" spans="1:19" hidden="1">
      <c r="A8015" s="191" t="s">
        <v>10453</v>
      </c>
      <c r="B8015" s="189" t="str">
        <f>IFERROR(VLOOKUP(Proc[[#This Row],[App]],Table2[],3,0),"open")</f>
        <v>ok</v>
      </c>
      <c r="C8015" s="192" t="s">
        <v>369</v>
      </c>
      <c r="D8015" t="s">
        <v>7760</v>
      </c>
      <c r="E8015" t="s">
        <v>10490</v>
      </c>
      <c r="F8015" s="193" t="s">
        <v>10490</v>
      </c>
      <c r="G8015" s="191" t="s">
        <v>400</v>
      </c>
      <c r="H8015" s="189" t="str">
        <f>IF(Proc[[#This Row],[type]]="LFF (MDG-F)",MID(Proc[[#This Row],[Obj]],13,10),"")</f>
        <v/>
      </c>
      <c r="I8015" s="191" t="str">
        <f>LEFT(Proc[[#This Row],[Requested]],10)</f>
        <v>H000000169</v>
      </c>
      <c r="J8015" s="189" t="b">
        <f>Proc[[#This Row],[Requested]]=Proc[[#This Row],[CurrentParent]]</f>
        <v>1</v>
      </c>
      <c r="K8015" s="193" t="s">
        <v>569</v>
      </c>
      <c r="L8015" s="189" t="s">
        <v>9921</v>
      </c>
      <c r="M8015" s="178">
        <v>46079</v>
      </c>
      <c r="N8015" s="178"/>
      <c r="O8015" s="178"/>
      <c r="P8015" s="178" t="str">
        <f ca="1">IF(Proc[[#This Row],[DaysAgeing]]&gt;5,"yep","on track")</f>
        <v>on track</v>
      </c>
      <c r="Q8015" s="3">
        <f ca="1">IF(Proc[[#This Row],[DateClosed]]="",ABS(NETWORKDAYS(Proc[[#This Row],[DateOpened]],TODAY()))-1,ABS(NETWORKDAYS(Proc[[#This Row],[DateOpened]],Proc[[#This Row],[DateClosed]]))-1)</f>
        <v>5</v>
      </c>
      <c r="R8015" s="178"/>
      <c r="S8015" s="189"/>
    </row>
    <row r="8016" spans="1:19" hidden="1">
      <c r="A8016" s="191" t="s">
        <v>10453</v>
      </c>
      <c r="B8016" s="189" t="str">
        <f>IFERROR(VLOOKUP(Proc[[#This Row],[App]],Table2[],3,0),"open")</f>
        <v>ok</v>
      </c>
      <c r="C8016" s="192" t="s">
        <v>369</v>
      </c>
      <c r="D8016" t="s">
        <v>7749</v>
      </c>
      <c r="E8016" t="s">
        <v>10490</v>
      </c>
      <c r="F8016" s="193" t="s">
        <v>10490</v>
      </c>
      <c r="G8016" s="191" t="s">
        <v>400</v>
      </c>
      <c r="H8016" s="189" t="str">
        <f>IF(Proc[[#This Row],[type]]="LFF (MDG-F)",MID(Proc[[#This Row],[Obj]],13,10),"")</f>
        <v/>
      </c>
      <c r="I8016" s="191" t="str">
        <f>LEFT(Proc[[#This Row],[Requested]],10)</f>
        <v>H000000169</v>
      </c>
      <c r="J8016" s="189" t="b">
        <f>Proc[[#This Row],[Requested]]=Proc[[#This Row],[CurrentParent]]</f>
        <v>1</v>
      </c>
      <c r="K8016" s="193" t="s">
        <v>569</v>
      </c>
      <c r="L8016" s="189" t="s">
        <v>9921</v>
      </c>
      <c r="M8016" s="178">
        <v>46079</v>
      </c>
      <c r="N8016" s="178"/>
      <c r="O8016" s="178"/>
      <c r="P8016" s="178" t="str">
        <f ca="1">IF(Proc[[#This Row],[DaysAgeing]]&gt;5,"yep","on track")</f>
        <v>on track</v>
      </c>
      <c r="Q8016" s="3">
        <f ca="1">IF(Proc[[#This Row],[DateClosed]]="",ABS(NETWORKDAYS(Proc[[#This Row],[DateOpened]],TODAY()))-1,ABS(NETWORKDAYS(Proc[[#This Row],[DateOpened]],Proc[[#This Row],[DateClosed]]))-1)</f>
        <v>5</v>
      </c>
      <c r="R8016" s="178"/>
      <c r="S8016" s="189"/>
    </row>
    <row r="8017" spans="1:19" hidden="1">
      <c r="A8017" s="191" t="s">
        <v>10453</v>
      </c>
      <c r="B8017" s="189" t="str">
        <f>IFERROR(VLOOKUP(Proc[[#This Row],[App]],Table2[],3,0),"open")</f>
        <v>ok</v>
      </c>
      <c r="C8017" s="192" t="s">
        <v>369</v>
      </c>
      <c r="D8017" t="s">
        <v>7750</v>
      </c>
      <c r="E8017" t="s">
        <v>10490</v>
      </c>
      <c r="F8017" s="193" t="s">
        <v>10490</v>
      </c>
      <c r="G8017" s="191" t="s">
        <v>400</v>
      </c>
      <c r="H8017" s="189" t="str">
        <f>IF(Proc[[#This Row],[type]]="LFF (MDG-F)",MID(Proc[[#This Row],[Obj]],13,10),"")</f>
        <v/>
      </c>
      <c r="I8017" s="191" t="str">
        <f>LEFT(Proc[[#This Row],[Requested]],10)</f>
        <v>H000000169</v>
      </c>
      <c r="J8017" s="189" t="b">
        <f>Proc[[#This Row],[Requested]]=Proc[[#This Row],[CurrentParent]]</f>
        <v>1</v>
      </c>
      <c r="K8017" s="193" t="s">
        <v>569</v>
      </c>
      <c r="L8017" s="189" t="s">
        <v>9921</v>
      </c>
      <c r="M8017" s="178">
        <v>46079</v>
      </c>
      <c r="N8017" s="178"/>
      <c r="O8017" s="178"/>
      <c r="P8017" s="178" t="str">
        <f ca="1">IF(Proc[[#This Row],[DaysAgeing]]&gt;5,"yep","on track")</f>
        <v>on track</v>
      </c>
      <c r="Q8017" s="3">
        <f ca="1">IF(Proc[[#This Row],[DateClosed]]="",ABS(NETWORKDAYS(Proc[[#This Row],[DateOpened]],TODAY()))-1,ABS(NETWORKDAYS(Proc[[#This Row],[DateOpened]],Proc[[#This Row],[DateClosed]]))-1)</f>
        <v>5</v>
      </c>
      <c r="R8017" s="178"/>
      <c r="S8017" s="189"/>
    </row>
    <row r="8018" spans="1:19" hidden="1">
      <c r="A8018" s="191" t="s">
        <v>10453</v>
      </c>
      <c r="B8018" s="189" t="str">
        <f>IFERROR(VLOOKUP(Proc[[#This Row],[App]],Table2[],3,0),"open")</f>
        <v>ok</v>
      </c>
      <c r="C8018" s="192" t="s">
        <v>369</v>
      </c>
      <c r="D8018" t="s">
        <v>7751</v>
      </c>
      <c r="E8018" t="s">
        <v>10490</v>
      </c>
      <c r="F8018" s="193" t="s">
        <v>10490</v>
      </c>
      <c r="G8018" s="191" t="s">
        <v>400</v>
      </c>
      <c r="H8018" s="189" t="str">
        <f>IF(Proc[[#This Row],[type]]="LFF (MDG-F)",MID(Proc[[#This Row],[Obj]],13,10),"")</f>
        <v/>
      </c>
      <c r="I8018" s="191" t="str">
        <f>LEFT(Proc[[#This Row],[Requested]],10)</f>
        <v>H000000169</v>
      </c>
      <c r="J8018" s="189" t="b">
        <f>Proc[[#This Row],[Requested]]=Proc[[#This Row],[CurrentParent]]</f>
        <v>1</v>
      </c>
      <c r="K8018" s="193" t="s">
        <v>569</v>
      </c>
      <c r="L8018" s="189" t="s">
        <v>9921</v>
      </c>
      <c r="M8018" s="178">
        <v>46079</v>
      </c>
      <c r="N8018" s="178"/>
      <c r="O8018" s="178"/>
      <c r="P8018" s="178" t="str">
        <f ca="1">IF(Proc[[#This Row],[DaysAgeing]]&gt;5,"yep","on track")</f>
        <v>on track</v>
      </c>
      <c r="Q8018" s="3">
        <f ca="1">IF(Proc[[#This Row],[DateClosed]]="",ABS(NETWORKDAYS(Proc[[#This Row],[DateOpened]],TODAY()))-1,ABS(NETWORKDAYS(Proc[[#This Row],[DateOpened]],Proc[[#This Row],[DateClosed]]))-1)</f>
        <v>5</v>
      </c>
      <c r="R8018" s="178"/>
      <c r="S8018" s="189"/>
    </row>
    <row r="8019" spans="1:19" hidden="1">
      <c r="A8019" s="191" t="s">
        <v>10453</v>
      </c>
      <c r="B8019" s="189" t="str">
        <f>IFERROR(VLOOKUP(Proc[[#This Row],[App]],Table2[],3,0),"open")</f>
        <v>ok</v>
      </c>
      <c r="C8019" s="192" t="s">
        <v>369</v>
      </c>
      <c r="D8019" t="s">
        <v>7752</v>
      </c>
      <c r="E8019" t="s">
        <v>10490</v>
      </c>
      <c r="F8019" s="193" t="s">
        <v>10490</v>
      </c>
      <c r="G8019" s="191" t="s">
        <v>400</v>
      </c>
      <c r="H8019" s="189" t="str">
        <f>IF(Proc[[#This Row],[type]]="LFF (MDG-F)",MID(Proc[[#This Row],[Obj]],13,10),"")</f>
        <v/>
      </c>
      <c r="I8019" s="191" t="str">
        <f>LEFT(Proc[[#This Row],[Requested]],10)</f>
        <v>H000000169</v>
      </c>
      <c r="J8019" s="189" t="b">
        <f>Proc[[#This Row],[Requested]]=Proc[[#This Row],[CurrentParent]]</f>
        <v>1</v>
      </c>
      <c r="K8019" s="193" t="s">
        <v>569</v>
      </c>
      <c r="L8019" s="189" t="s">
        <v>9921</v>
      </c>
      <c r="M8019" s="178">
        <v>46079</v>
      </c>
      <c r="N8019" s="178"/>
      <c r="O8019" s="178"/>
      <c r="P8019" s="178" t="str">
        <f ca="1">IF(Proc[[#This Row],[DaysAgeing]]&gt;5,"yep","on track")</f>
        <v>on track</v>
      </c>
      <c r="Q8019" s="3">
        <f ca="1">IF(Proc[[#This Row],[DateClosed]]="",ABS(NETWORKDAYS(Proc[[#This Row],[DateOpened]],TODAY()))-1,ABS(NETWORKDAYS(Proc[[#This Row],[DateOpened]],Proc[[#This Row],[DateClosed]]))-1)</f>
        <v>5</v>
      </c>
      <c r="R8019" s="178"/>
      <c r="S8019" s="189"/>
    </row>
    <row r="8020" spans="1:19" hidden="1">
      <c r="A8020" s="191" t="s">
        <v>10453</v>
      </c>
      <c r="B8020" s="189" t="str">
        <f>IFERROR(VLOOKUP(Proc[[#This Row],[App]],Table2[],3,0),"open")</f>
        <v>ok</v>
      </c>
      <c r="C8020" s="192" t="s">
        <v>369</v>
      </c>
      <c r="D8020" t="s">
        <v>7753</v>
      </c>
      <c r="E8020" t="s">
        <v>10490</v>
      </c>
      <c r="F8020" s="193" t="s">
        <v>10490</v>
      </c>
      <c r="G8020" s="191" t="s">
        <v>400</v>
      </c>
      <c r="H8020" s="189" t="str">
        <f>IF(Proc[[#This Row],[type]]="LFF (MDG-F)",MID(Proc[[#This Row],[Obj]],13,10),"")</f>
        <v/>
      </c>
      <c r="I8020" s="191" t="str">
        <f>LEFT(Proc[[#This Row],[Requested]],10)</f>
        <v>H000000169</v>
      </c>
      <c r="J8020" s="189" t="b">
        <f>Proc[[#This Row],[Requested]]=Proc[[#This Row],[CurrentParent]]</f>
        <v>1</v>
      </c>
      <c r="K8020" s="193" t="s">
        <v>569</v>
      </c>
      <c r="L8020" s="189" t="s">
        <v>9921</v>
      </c>
      <c r="M8020" s="178">
        <v>46079</v>
      </c>
      <c r="N8020" s="178"/>
      <c r="O8020" s="178"/>
      <c r="P8020" s="178" t="str">
        <f ca="1">IF(Proc[[#This Row],[DaysAgeing]]&gt;5,"yep","on track")</f>
        <v>on track</v>
      </c>
      <c r="Q8020" s="3">
        <f ca="1">IF(Proc[[#This Row],[DateClosed]]="",ABS(NETWORKDAYS(Proc[[#This Row],[DateOpened]],TODAY()))-1,ABS(NETWORKDAYS(Proc[[#This Row],[DateOpened]],Proc[[#This Row],[DateClosed]]))-1)</f>
        <v>5</v>
      </c>
      <c r="R8020" s="178"/>
      <c r="S8020" s="189"/>
    </row>
    <row r="8021" spans="1:19" hidden="1">
      <c r="A8021" s="191" t="s">
        <v>10453</v>
      </c>
      <c r="B8021" s="189" t="str">
        <f>IFERROR(VLOOKUP(Proc[[#This Row],[App]],Table2[],3,0),"open")</f>
        <v>ok</v>
      </c>
      <c r="C8021" s="192" t="s">
        <v>369</v>
      </c>
      <c r="D8021" t="s">
        <v>7754</v>
      </c>
      <c r="E8021" t="s">
        <v>10490</v>
      </c>
      <c r="F8021" s="193" t="s">
        <v>10490</v>
      </c>
      <c r="G8021" s="191" t="s">
        <v>400</v>
      </c>
      <c r="H8021" s="189" t="str">
        <f>IF(Proc[[#This Row],[type]]="LFF (MDG-F)",MID(Proc[[#This Row],[Obj]],13,10),"")</f>
        <v/>
      </c>
      <c r="I8021" s="191" t="str">
        <f>LEFT(Proc[[#This Row],[Requested]],10)</f>
        <v>H000000169</v>
      </c>
      <c r="J8021" s="189" t="b">
        <f>Proc[[#This Row],[Requested]]=Proc[[#This Row],[CurrentParent]]</f>
        <v>1</v>
      </c>
      <c r="K8021" s="193" t="s">
        <v>569</v>
      </c>
      <c r="L8021" s="189" t="s">
        <v>9921</v>
      </c>
      <c r="M8021" s="178">
        <v>46079</v>
      </c>
      <c r="N8021" s="178"/>
      <c r="O8021" s="178"/>
      <c r="P8021" s="178" t="str">
        <f ca="1">IF(Proc[[#This Row],[DaysAgeing]]&gt;5,"yep","on track")</f>
        <v>on track</v>
      </c>
      <c r="Q8021" s="3">
        <f ca="1">IF(Proc[[#This Row],[DateClosed]]="",ABS(NETWORKDAYS(Proc[[#This Row],[DateOpened]],TODAY()))-1,ABS(NETWORKDAYS(Proc[[#This Row],[DateOpened]],Proc[[#This Row],[DateClosed]]))-1)</f>
        <v>5</v>
      </c>
      <c r="R8021" s="178"/>
      <c r="S8021" s="189"/>
    </row>
    <row r="8022" spans="1:19" hidden="1">
      <c r="A8022" s="191" t="s">
        <v>10453</v>
      </c>
      <c r="B8022" s="189" t="str">
        <f>IFERROR(VLOOKUP(Proc[[#This Row],[App]],Table2[],3,0),"open")</f>
        <v>ok</v>
      </c>
      <c r="C8022" s="192" t="s">
        <v>369</v>
      </c>
      <c r="D8022" t="s">
        <v>7755</v>
      </c>
      <c r="E8022" t="s">
        <v>10490</v>
      </c>
      <c r="F8022" s="193" t="s">
        <v>10490</v>
      </c>
      <c r="G8022" s="191" t="s">
        <v>400</v>
      </c>
      <c r="H8022" s="189" t="str">
        <f>IF(Proc[[#This Row],[type]]="LFF (MDG-F)",MID(Proc[[#This Row],[Obj]],13,10),"")</f>
        <v/>
      </c>
      <c r="I8022" s="191" t="str">
        <f>LEFT(Proc[[#This Row],[Requested]],10)</f>
        <v>H000000169</v>
      </c>
      <c r="J8022" s="189" t="b">
        <f>Proc[[#This Row],[Requested]]=Proc[[#This Row],[CurrentParent]]</f>
        <v>1</v>
      </c>
      <c r="K8022" s="193" t="s">
        <v>569</v>
      </c>
      <c r="L8022" s="189" t="s">
        <v>9921</v>
      </c>
      <c r="M8022" s="178">
        <v>46079</v>
      </c>
      <c r="N8022" s="178"/>
      <c r="O8022" s="178"/>
      <c r="P8022" s="178" t="str">
        <f ca="1">IF(Proc[[#This Row],[DaysAgeing]]&gt;5,"yep","on track")</f>
        <v>on track</v>
      </c>
      <c r="Q8022" s="3">
        <f ca="1">IF(Proc[[#This Row],[DateClosed]]="",ABS(NETWORKDAYS(Proc[[#This Row],[DateOpened]],TODAY()))-1,ABS(NETWORKDAYS(Proc[[#This Row],[DateOpened]],Proc[[#This Row],[DateClosed]]))-1)</f>
        <v>5</v>
      </c>
      <c r="R8022" s="178"/>
      <c r="S8022" s="189"/>
    </row>
    <row r="8023" spans="1:19" hidden="1">
      <c r="A8023" s="191" t="s">
        <v>10453</v>
      </c>
      <c r="B8023" s="189" t="str">
        <f>IFERROR(VLOOKUP(Proc[[#This Row],[App]],Table2[],3,0),"open")</f>
        <v>ok</v>
      </c>
      <c r="C8023" s="192" t="s">
        <v>369</v>
      </c>
      <c r="D8023" t="s">
        <v>7756</v>
      </c>
      <c r="E8023" t="s">
        <v>10490</v>
      </c>
      <c r="F8023" s="193" t="s">
        <v>10490</v>
      </c>
      <c r="G8023" s="191" t="s">
        <v>400</v>
      </c>
      <c r="H8023" s="189" t="str">
        <f>IF(Proc[[#This Row],[type]]="LFF (MDG-F)",MID(Proc[[#This Row],[Obj]],13,10),"")</f>
        <v/>
      </c>
      <c r="I8023" s="191" t="str">
        <f>LEFT(Proc[[#This Row],[Requested]],10)</f>
        <v>H000000169</v>
      </c>
      <c r="J8023" s="189" t="b">
        <f>Proc[[#This Row],[Requested]]=Proc[[#This Row],[CurrentParent]]</f>
        <v>1</v>
      </c>
      <c r="K8023" s="193" t="s">
        <v>569</v>
      </c>
      <c r="L8023" s="189" t="s">
        <v>9921</v>
      </c>
      <c r="M8023" s="178">
        <v>46079</v>
      </c>
      <c r="N8023" s="178"/>
      <c r="O8023" s="178"/>
      <c r="P8023" s="178" t="str">
        <f ca="1">IF(Proc[[#This Row],[DaysAgeing]]&gt;5,"yep","on track")</f>
        <v>on track</v>
      </c>
      <c r="Q8023" s="3">
        <f ca="1">IF(Proc[[#This Row],[DateClosed]]="",ABS(NETWORKDAYS(Proc[[#This Row],[DateOpened]],TODAY()))-1,ABS(NETWORKDAYS(Proc[[#This Row],[DateOpened]],Proc[[#This Row],[DateClosed]]))-1)</f>
        <v>5</v>
      </c>
      <c r="R8023" s="178"/>
      <c r="S8023" s="189"/>
    </row>
    <row r="8024" spans="1:19" hidden="1">
      <c r="A8024" s="191" t="s">
        <v>10453</v>
      </c>
      <c r="B8024" s="189" t="str">
        <f>IFERROR(VLOOKUP(Proc[[#This Row],[App]],Table2[],3,0),"open")</f>
        <v>ok</v>
      </c>
      <c r="C8024" s="192" t="s">
        <v>369</v>
      </c>
      <c r="D8024" t="s">
        <v>7757</v>
      </c>
      <c r="E8024" t="s">
        <v>10490</v>
      </c>
      <c r="F8024" s="193" t="s">
        <v>10490</v>
      </c>
      <c r="G8024" s="191" t="s">
        <v>400</v>
      </c>
      <c r="H8024" s="189" t="str">
        <f>IF(Proc[[#This Row],[type]]="LFF (MDG-F)",MID(Proc[[#This Row],[Obj]],13,10),"")</f>
        <v/>
      </c>
      <c r="I8024" s="191" t="str">
        <f>LEFT(Proc[[#This Row],[Requested]],10)</f>
        <v>H000000169</v>
      </c>
      <c r="J8024" s="189" t="b">
        <f>Proc[[#This Row],[Requested]]=Proc[[#This Row],[CurrentParent]]</f>
        <v>1</v>
      </c>
      <c r="K8024" s="193" t="s">
        <v>569</v>
      </c>
      <c r="L8024" s="189" t="s">
        <v>9921</v>
      </c>
      <c r="M8024" s="178">
        <v>46079</v>
      </c>
      <c r="N8024" s="178"/>
      <c r="O8024" s="178"/>
      <c r="P8024" s="178" t="str">
        <f ca="1">IF(Proc[[#This Row],[DaysAgeing]]&gt;5,"yep","on track")</f>
        <v>on track</v>
      </c>
      <c r="Q8024" s="3">
        <f ca="1">IF(Proc[[#This Row],[DateClosed]]="",ABS(NETWORKDAYS(Proc[[#This Row],[DateOpened]],TODAY()))-1,ABS(NETWORKDAYS(Proc[[#This Row],[DateOpened]],Proc[[#This Row],[DateClosed]]))-1)</f>
        <v>5</v>
      </c>
      <c r="R8024" s="178"/>
      <c r="S8024" s="189"/>
    </row>
    <row r="8025" spans="1:19" hidden="1">
      <c r="A8025" s="191" t="s">
        <v>10453</v>
      </c>
      <c r="B8025" s="189" t="str">
        <f>IFERROR(VLOOKUP(Proc[[#This Row],[App]],Table2[],3,0),"open")</f>
        <v>ok</v>
      </c>
      <c r="C8025" s="192" t="s">
        <v>369</v>
      </c>
      <c r="D8025" t="s">
        <v>7758</v>
      </c>
      <c r="E8025" t="s">
        <v>10490</v>
      </c>
      <c r="F8025" s="193" t="s">
        <v>10490</v>
      </c>
      <c r="G8025" s="191" t="s">
        <v>400</v>
      </c>
      <c r="H8025" s="189" t="str">
        <f>IF(Proc[[#This Row],[type]]="LFF (MDG-F)",MID(Proc[[#This Row],[Obj]],13,10),"")</f>
        <v/>
      </c>
      <c r="I8025" s="191" t="str">
        <f>LEFT(Proc[[#This Row],[Requested]],10)</f>
        <v>H000000169</v>
      </c>
      <c r="J8025" s="189" t="b">
        <f>Proc[[#This Row],[Requested]]=Proc[[#This Row],[CurrentParent]]</f>
        <v>1</v>
      </c>
      <c r="K8025" s="193" t="s">
        <v>569</v>
      </c>
      <c r="L8025" s="189" t="s">
        <v>9921</v>
      </c>
      <c r="M8025" s="178">
        <v>46079</v>
      </c>
      <c r="N8025" s="178"/>
      <c r="O8025" s="178"/>
      <c r="P8025" s="178" t="str">
        <f ca="1">IF(Proc[[#This Row],[DaysAgeing]]&gt;5,"yep","on track")</f>
        <v>on track</v>
      </c>
      <c r="Q8025" s="3">
        <f ca="1">IF(Proc[[#This Row],[DateClosed]]="",ABS(NETWORKDAYS(Proc[[#This Row],[DateOpened]],TODAY()))-1,ABS(NETWORKDAYS(Proc[[#This Row],[DateOpened]],Proc[[#This Row],[DateClosed]]))-1)</f>
        <v>5</v>
      </c>
      <c r="R8025" s="178"/>
      <c r="S8025" s="189"/>
    </row>
    <row r="8026" spans="1:19" hidden="1">
      <c r="A8026" s="191" t="s">
        <v>10453</v>
      </c>
      <c r="B8026" s="189" t="str">
        <f>IFERROR(VLOOKUP(Proc[[#This Row],[App]],Table2[],3,0),"open")</f>
        <v>ok</v>
      </c>
      <c r="C8026" s="192" t="s">
        <v>369</v>
      </c>
      <c r="D8026" t="s">
        <v>7743</v>
      </c>
      <c r="E8026" t="s">
        <v>10490</v>
      </c>
      <c r="F8026" s="193" t="s">
        <v>10490</v>
      </c>
      <c r="G8026" s="191" t="s">
        <v>400</v>
      </c>
      <c r="H8026" s="189" t="str">
        <f>IF(Proc[[#This Row],[type]]="LFF (MDG-F)",MID(Proc[[#This Row],[Obj]],13,10),"")</f>
        <v/>
      </c>
      <c r="I8026" s="191" t="str">
        <f>LEFT(Proc[[#This Row],[Requested]],10)</f>
        <v>H000000169</v>
      </c>
      <c r="J8026" s="189" t="b">
        <f>Proc[[#This Row],[Requested]]=Proc[[#This Row],[CurrentParent]]</f>
        <v>1</v>
      </c>
      <c r="K8026" s="193" t="s">
        <v>569</v>
      </c>
      <c r="L8026" s="189" t="s">
        <v>9921</v>
      </c>
      <c r="M8026" s="178">
        <v>46079</v>
      </c>
      <c r="N8026" s="178"/>
      <c r="O8026" s="178"/>
      <c r="P8026" s="178" t="str">
        <f ca="1">IF(Proc[[#This Row],[DaysAgeing]]&gt;5,"yep","on track")</f>
        <v>on track</v>
      </c>
      <c r="Q8026" s="3">
        <f ca="1">IF(Proc[[#This Row],[DateClosed]]="",ABS(NETWORKDAYS(Proc[[#This Row],[DateOpened]],TODAY()))-1,ABS(NETWORKDAYS(Proc[[#This Row],[DateOpened]],Proc[[#This Row],[DateClosed]]))-1)</f>
        <v>5</v>
      </c>
      <c r="R8026" s="178"/>
      <c r="S8026" s="189"/>
    </row>
    <row r="8027" spans="1:19" hidden="1">
      <c r="A8027" s="191" t="s">
        <v>10453</v>
      </c>
      <c r="B8027" s="189" t="str">
        <f>IFERROR(VLOOKUP(Proc[[#This Row],[App]],Table2[],3,0),"open")</f>
        <v>ok</v>
      </c>
      <c r="C8027" s="192" t="s">
        <v>369</v>
      </c>
      <c r="D8027" t="s">
        <v>7744</v>
      </c>
      <c r="E8027" t="s">
        <v>10490</v>
      </c>
      <c r="F8027" s="193" t="s">
        <v>10490</v>
      </c>
      <c r="G8027" s="191" t="s">
        <v>400</v>
      </c>
      <c r="H8027" s="189" t="str">
        <f>IF(Proc[[#This Row],[type]]="LFF (MDG-F)",MID(Proc[[#This Row],[Obj]],13,10),"")</f>
        <v/>
      </c>
      <c r="I8027" s="191" t="str">
        <f>LEFT(Proc[[#This Row],[Requested]],10)</f>
        <v>H000000169</v>
      </c>
      <c r="J8027" s="189" t="b">
        <f>Proc[[#This Row],[Requested]]=Proc[[#This Row],[CurrentParent]]</f>
        <v>1</v>
      </c>
      <c r="K8027" s="193" t="s">
        <v>569</v>
      </c>
      <c r="L8027" s="189" t="s">
        <v>9921</v>
      </c>
      <c r="M8027" s="178">
        <v>46079</v>
      </c>
      <c r="N8027" s="178"/>
      <c r="O8027" s="178"/>
      <c r="P8027" s="178" t="str">
        <f ca="1">IF(Proc[[#This Row],[DaysAgeing]]&gt;5,"yep","on track")</f>
        <v>on track</v>
      </c>
      <c r="Q8027" s="3">
        <f ca="1">IF(Proc[[#This Row],[DateClosed]]="",ABS(NETWORKDAYS(Proc[[#This Row],[DateOpened]],TODAY()))-1,ABS(NETWORKDAYS(Proc[[#This Row],[DateOpened]],Proc[[#This Row],[DateClosed]]))-1)</f>
        <v>5</v>
      </c>
      <c r="R8027" s="178"/>
      <c r="S8027" s="189"/>
    </row>
    <row r="8028" spans="1:19" hidden="1">
      <c r="A8028" s="191" t="s">
        <v>10453</v>
      </c>
      <c r="B8028" s="189" t="str">
        <f>IFERROR(VLOOKUP(Proc[[#This Row],[App]],Table2[],3,0),"open")</f>
        <v>ok</v>
      </c>
      <c r="C8028" s="192" t="s">
        <v>369</v>
      </c>
      <c r="D8028" t="s">
        <v>7745</v>
      </c>
      <c r="E8028" t="s">
        <v>10490</v>
      </c>
      <c r="F8028" s="193" t="s">
        <v>10490</v>
      </c>
      <c r="G8028" s="191" t="s">
        <v>400</v>
      </c>
      <c r="H8028" s="189" t="str">
        <f>IF(Proc[[#This Row],[type]]="LFF (MDG-F)",MID(Proc[[#This Row],[Obj]],13,10),"")</f>
        <v/>
      </c>
      <c r="I8028" s="191" t="str">
        <f>LEFT(Proc[[#This Row],[Requested]],10)</f>
        <v>H000000169</v>
      </c>
      <c r="J8028" s="189" t="b">
        <f>Proc[[#This Row],[Requested]]=Proc[[#This Row],[CurrentParent]]</f>
        <v>1</v>
      </c>
      <c r="K8028" s="193" t="s">
        <v>569</v>
      </c>
      <c r="L8028" s="189" t="s">
        <v>9921</v>
      </c>
      <c r="M8028" s="178">
        <v>46079</v>
      </c>
      <c r="N8028" s="178"/>
      <c r="O8028" s="178"/>
      <c r="P8028" s="178" t="str">
        <f ca="1">IF(Proc[[#This Row],[DaysAgeing]]&gt;5,"yep","on track")</f>
        <v>on track</v>
      </c>
      <c r="Q8028" s="3">
        <f ca="1">IF(Proc[[#This Row],[DateClosed]]="",ABS(NETWORKDAYS(Proc[[#This Row],[DateOpened]],TODAY()))-1,ABS(NETWORKDAYS(Proc[[#This Row],[DateOpened]],Proc[[#This Row],[DateClosed]]))-1)</f>
        <v>5</v>
      </c>
      <c r="R8028" s="178"/>
      <c r="S8028" s="189"/>
    </row>
    <row r="8029" spans="1:19" hidden="1">
      <c r="A8029" s="191" t="s">
        <v>10453</v>
      </c>
      <c r="B8029" s="189" t="str">
        <f>IFERROR(VLOOKUP(Proc[[#This Row],[App]],Table2[],3,0),"open")</f>
        <v>ok</v>
      </c>
      <c r="C8029" s="192" t="s">
        <v>369</v>
      </c>
      <c r="D8029" t="s">
        <v>7746</v>
      </c>
      <c r="E8029" t="s">
        <v>10490</v>
      </c>
      <c r="F8029" s="193" t="s">
        <v>10490</v>
      </c>
      <c r="G8029" s="191" t="s">
        <v>400</v>
      </c>
      <c r="H8029" s="189" t="str">
        <f>IF(Proc[[#This Row],[type]]="LFF (MDG-F)",MID(Proc[[#This Row],[Obj]],13,10),"")</f>
        <v/>
      </c>
      <c r="I8029" s="191" t="str">
        <f>LEFT(Proc[[#This Row],[Requested]],10)</f>
        <v>H000000169</v>
      </c>
      <c r="J8029" s="189" t="b">
        <f>Proc[[#This Row],[Requested]]=Proc[[#This Row],[CurrentParent]]</f>
        <v>1</v>
      </c>
      <c r="K8029" s="193" t="s">
        <v>569</v>
      </c>
      <c r="L8029" s="189" t="s">
        <v>9921</v>
      </c>
      <c r="M8029" s="178">
        <v>46079</v>
      </c>
      <c r="N8029" s="178"/>
      <c r="O8029" s="178"/>
      <c r="P8029" s="178" t="str">
        <f ca="1">IF(Proc[[#This Row],[DaysAgeing]]&gt;5,"yep","on track")</f>
        <v>on track</v>
      </c>
      <c r="Q8029" s="3">
        <f ca="1">IF(Proc[[#This Row],[DateClosed]]="",ABS(NETWORKDAYS(Proc[[#This Row],[DateOpened]],TODAY()))-1,ABS(NETWORKDAYS(Proc[[#This Row],[DateOpened]],Proc[[#This Row],[DateClosed]]))-1)</f>
        <v>5</v>
      </c>
      <c r="R8029" s="178"/>
      <c r="S8029" s="189"/>
    </row>
    <row r="8030" spans="1:19" hidden="1">
      <c r="A8030" s="191" t="s">
        <v>10453</v>
      </c>
      <c r="B8030" s="189" t="str">
        <f>IFERROR(VLOOKUP(Proc[[#This Row],[App]],Table2[],3,0),"open")</f>
        <v>ok</v>
      </c>
      <c r="C8030" s="192" t="s">
        <v>369</v>
      </c>
      <c r="D8030" t="s">
        <v>7747</v>
      </c>
      <c r="E8030" t="s">
        <v>10490</v>
      </c>
      <c r="F8030" s="193" t="s">
        <v>10490</v>
      </c>
      <c r="G8030" s="191" t="s">
        <v>400</v>
      </c>
      <c r="H8030" s="189" t="str">
        <f>IF(Proc[[#This Row],[type]]="LFF (MDG-F)",MID(Proc[[#This Row],[Obj]],13,10),"")</f>
        <v/>
      </c>
      <c r="I8030" s="191" t="str">
        <f>LEFT(Proc[[#This Row],[Requested]],10)</f>
        <v>H000000169</v>
      </c>
      <c r="J8030" s="189" t="b">
        <f>Proc[[#This Row],[Requested]]=Proc[[#This Row],[CurrentParent]]</f>
        <v>1</v>
      </c>
      <c r="K8030" s="193" t="s">
        <v>569</v>
      </c>
      <c r="L8030" s="189" t="s">
        <v>9921</v>
      </c>
      <c r="M8030" s="178">
        <v>46079</v>
      </c>
      <c r="N8030" s="178"/>
      <c r="O8030" s="178"/>
      <c r="P8030" s="178" t="str">
        <f ca="1">IF(Proc[[#This Row],[DaysAgeing]]&gt;5,"yep","on track")</f>
        <v>on track</v>
      </c>
      <c r="Q8030" s="3">
        <f ca="1">IF(Proc[[#This Row],[DateClosed]]="",ABS(NETWORKDAYS(Proc[[#This Row],[DateOpened]],TODAY()))-1,ABS(NETWORKDAYS(Proc[[#This Row],[DateOpened]],Proc[[#This Row],[DateClosed]]))-1)</f>
        <v>5</v>
      </c>
      <c r="R8030" s="178"/>
      <c r="S8030" s="189"/>
    </row>
    <row r="8031" spans="1:19" hidden="1">
      <c r="A8031" s="191" t="s">
        <v>10453</v>
      </c>
      <c r="B8031" s="189" t="str">
        <f>IFERROR(VLOOKUP(Proc[[#This Row],[App]],Table2[],3,0),"open")</f>
        <v>ok</v>
      </c>
      <c r="C8031" s="192" t="s">
        <v>369</v>
      </c>
      <c r="D8031" t="s">
        <v>7768</v>
      </c>
      <c r="E8031" t="s">
        <v>10490</v>
      </c>
      <c r="F8031" s="193" t="s">
        <v>10490</v>
      </c>
      <c r="G8031" s="191" t="s">
        <v>400</v>
      </c>
      <c r="H8031" s="189" t="str">
        <f>IF(Proc[[#This Row],[type]]="LFF (MDG-F)",MID(Proc[[#This Row],[Obj]],13,10),"")</f>
        <v/>
      </c>
      <c r="I8031" s="191" t="str">
        <f>LEFT(Proc[[#This Row],[Requested]],10)</f>
        <v>H000000169</v>
      </c>
      <c r="J8031" s="189" t="b">
        <f>Proc[[#This Row],[Requested]]=Proc[[#This Row],[CurrentParent]]</f>
        <v>1</v>
      </c>
      <c r="K8031" s="193" t="s">
        <v>569</v>
      </c>
      <c r="L8031" s="189" t="s">
        <v>9921</v>
      </c>
      <c r="M8031" s="178">
        <v>46079</v>
      </c>
      <c r="N8031" s="178"/>
      <c r="O8031" s="178"/>
      <c r="P8031" s="178" t="str">
        <f ca="1">IF(Proc[[#This Row],[DaysAgeing]]&gt;5,"yep","on track")</f>
        <v>on track</v>
      </c>
      <c r="Q8031" s="3">
        <f ca="1">IF(Proc[[#This Row],[DateClosed]]="",ABS(NETWORKDAYS(Proc[[#This Row],[DateOpened]],TODAY()))-1,ABS(NETWORKDAYS(Proc[[#This Row],[DateOpened]],Proc[[#This Row],[DateClosed]]))-1)</f>
        <v>5</v>
      </c>
      <c r="R8031" s="178"/>
      <c r="S8031" s="189"/>
    </row>
    <row r="8032" spans="1:19" hidden="1">
      <c r="A8032" s="191" t="s">
        <v>10453</v>
      </c>
      <c r="B8032" s="189" t="str">
        <f>IFERROR(VLOOKUP(Proc[[#This Row],[App]],Table2[],3,0),"open")</f>
        <v>ok</v>
      </c>
      <c r="C8032" s="192" t="s">
        <v>369</v>
      </c>
      <c r="D8032" t="s">
        <v>7748</v>
      </c>
      <c r="E8032" t="s">
        <v>10490</v>
      </c>
      <c r="F8032" s="193" t="s">
        <v>10490</v>
      </c>
      <c r="G8032" s="191" t="s">
        <v>400</v>
      </c>
      <c r="H8032" s="189" t="str">
        <f>IF(Proc[[#This Row],[type]]="LFF (MDG-F)",MID(Proc[[#This Row],[Obj]],13,10),"")</f>
        <v/>
      </c>
      <c r="I8032" s="191" t="str">
        <f>LEFT(Proc[[#This Row],[Requested]],10)</f>
        <v>H000000169</v>
      </c>
      <c r="J8032" s="189" t="b">
        <f>Proc[[#This Row],[Requested]]=Proc[[#This Row],[CurrentParent]]</f>
        <v>1</v>
      </c>
      <c r="K8032" s="193" t="s">
        <v>569</v>
      </c>
      <c r="L8032" s="189" t="s">
        <v>9921</v>
      </c>
      <c r="M8032" s="178">
        <v>46079</v>
      </c>
      <c r="N8032" s="178"/>
      <c r="O8032" s="178"/>
      <c r="P8032" s="178" t="str">
        <f ca="1">IF(Proc[[#This Row],[DaysAgeing]]&gt;5,"yep","on track")</f>
        <v>on track</v>
      </c>
      <c r="Q8032" s="3">
        <f ca="1">IF(Proc[[#This Row],[DateClosed]]="",ABS(NETWORKDAYS(Proc[[#This Row],[DateOpened]],TODAY()))-1,ABS(NETWORKDAYS(Proc[[#This Row],[DateOpened]],Proc[[#This Row],[DateClosed]]))-1)</f>
        <v>5</v>
      </c>
      <c r="R8032" s="178"/>
      <c r="S8032" s="189"/>
    </row>
    <row r="8033" spans="1:19" hidden="1">
      <c r="A8033" s="191" t="s">
        <v>10453</v>
      </c>
      <c r="B8033" s="189" t="str">
        <f>IFERROR(VLOOKUP(Proc[[#This Row],[App]],Table2[],3,0),"open")</f>
        <v>ok</v>
      </c>
      <c r="C8033" s="192" t="s">
        <v>369</v>
      </c>
      <c r="D8033" t="s">
        <v>7759</v>
      </c>
      <c r="E8033" t="s">
        <v>10490</v>
      </c>
      <c r="F8033" s="193" t="s">
        <v>10490</v>
      </c>
      <c r="G8033" s="191" t="s">
        <v>400</v>
      </c>
      <c r="H8033" s="189" t="str">
        <f>IF(Proc[[#This Row],[type]]="LFF (MDG-F)",MID(Proc[[#This Row],[Obj]],13,10),"")</f>
        <v/>
      </c>
      <c r="I8033" s="191" t="str">
        <f>LEFT(Proc[[#This Row],[Requested]],10)</f>
        <v>H000000169</v>
      </c>
      <c r="J8033" s="189" t="b">
        <f>Proc[[#This Row],[Requested]]=Proc[[#This Row],[CurrentParent]]</f>
        <v>1</v>
      </c>
      <c r="K8033" s="193" t="s">
        <v>569</v>
      </c>
      <c r="L8033" s="189" t="s">
        <v>9921</v>
      </c>
      <c r="M8033" s="178">
        <v>46079</v>
      </c>
      <c r="N8033" s="178"/>
      <c r="O8033" s="178"/>
      <c r="P8033" s="178" t="str">
        <f ca="1">IF(Proc[[#This Row],[DaysAgeing]]&gt;5,"yep","on track")</f>
        <v>on track</v>
      </c>
      <c r="Q8033" s="3">
        <f ca="1">IF(Proc[[#This Row],[DateClosed]]="",ABS(NETWORKDAYS(Proc[[#This Row],[DateOpened]],TODAY()))-1,ABS(NETWORKDAYS(Proc[[#This Row],[DateOpened]],Proc[[#This Row],[DateClosed]]))-1)</f>
        <v>5</v>
      </c>
      <c r="R8033" s="178"/>
      <c r="S8033" s="189"/>
    </row>
    <row r="8034" spans="1:19" hidden="1">
      <c r="A8034" s="191" t="s">
        <v>10453</v>
      </c>
      <c r="B8034" s="189" t="str">
        <f>IFERROR(VLOOKUP(Proc[[#This Row],[App]],Table2[],3,0),"open")</f>
        <v>ok</v>
      </c>
      <c r="C8034" s="192" t="s">
        <v>369</v>
      </c>
      <c r="D8034" t="s">
        <v>7784</v>
      </c>
      <c r="E8034" t="s">
        <v>10490</v>
      </c>
      <c r="F8034" s="193" t="s">
        <v>10490</v>
      </c>
      <c r="G8034" s="191" t="s">
        <v>400</v>
      </c>
      <c r="H8034" s="189" t="str">
        <f>IF(Proc[[#This Row],[type]]="LFF (MDG-F)",MID(Proc[[#This Row],[Obj]],13,10),"")</f>
        <v/>
      </c>
      <c r="I8034" s="191" t="str">
        <f>LEFT(Proc[[#This Row],[Requested]],10)</f>
        <v>H000000169</v>
      </c>
      <c r="J8034" s="189" t="b">
        <f>Proc[[#This Row],[Requested]]=Proc[[#This Row],[CurrentParent]]</f>
        <v>1</v>
      </c>
      <c r="K8034" s="193" t="s">
        <v>569</v>
      </c>
      <c r="L8034" s="189" t="s">
        <v>9921</v>
      </c>
      <c r="M8034" s="178">
        <v>46079</v>
      </c>
      <c r="N8034" s="178"/>
      <c r="O8034" s="178"/>
      <c r="P8034" s="178" t="str">
        <f ca="1">IF(Proc[[#This Row],[DaysAgeing]]&gt;5,"yep","on track")</f>
        <v>on track</v>
      </c>
      <c r="Q8034" s="3">
        <f ca="1">IF(Proc[[#This Row],[DateClosed]]="",ABS(NETWORKDAYS(Proc[[#This Row],[DateOpened]],TODAY()))-1,ABS(NETWORKDAYS(Proc[[#This Row],[DateOpened]],Proc[[#This Row],[DateClosed]]))-1)</f>
        <v>5</v>
      </c>
      <c r="R8034" s="178"/>
      <c r="S8034" s="189"/>
    </row>
    <row r="8035" spans="1:19" hidden="1">
      <c r="A8035" t="s">
        <v>10498</v>
      </c>
      <c r="B8035" s="189" t="str">
        <f>IFERROR(VLOOKUP(Proc[[#This Row],[App]],Table2[],3,0),"open")</f>
        <v>ok</v>
      </c>
      <c r="C8035" s="192" t="s">
        <v>369</v>
      </c>
      <c r="D8035" t="s">
        <v>6427</v>
      </c>
      <c r="E8035" t="s">
        <v>10499</v>
      </c>
      <c r="F8035" s="192" t="s">
        <v>10499</v>
      </c>
      <c r="G8035" t="s">
        <v>400</v>
      </c>
      <c r="H8035" s="189" t="str">
        <f>IF(Proc[[#This Row],[type]]="LFF (MDG-F)",MID(Proc[[#This Row],[Obj]],13,10),"")</f>
        <v/>
      </c>
      <c r="J8035" s="189" t="b">
        <f>Proc[[#This Row],[Requested]]=Proc[[#This Row],[CurrentParent]]</f>
        <v>1</v>
      </c>
      <c r="K8035" s="189" t="str">
        <f>IF(Proc[[#This Row],[Author]]="Marcela Urrego",VLOOKUP(LEFT(Proc[[#This Row],[Requested]],1),Table3[#All],2,0),VLOOKUP(Proc[[#This Row],[Author]],Table4[],2,0))</f>
        <v>MGF</v>
      </c>
      <c r="L8035" s="189"/>
      <c r="M8035" s="178">
        <v>46079</v>
      </c>
      <c r="N8035" s="178"/>
      <c r="O8035" s="178"/>
      <c r="P8035" s="178" t="str">
        <f ca="1">IF(Proc[[#This Row],[DaysAgeing]]&gt;5,"yep","on track")</f>
        <v>on track</v>
      </c>
      <c r="Q8035" s="3">
        <f ca="1">IF(Proc[[#This Row],[DateClosed]]="",ABS(NETWORKDAYS(Proc[[#This Row],[DateOpened]],TODAY()))-1,ABS(NETWORKDAYS(Proc[[#This Row],[DateOpened]],Proc[[#This Row],[DateClosed]]))-1)</f>
        <v>5</v>
      </c>
      <c r="R8035" s="178" t="s">
        <v>515</v>
      </c>
      <c r="S8035" s="189"/>
    </row>
    <row r="8036" spans="1:19" hidden="1">
      <c r="A8036" t="s">
        <v>10501</v>
      </c>
      <c r="B8036" s="189" t="str">
        <f>IFERROR(VLOOKUP(Proc[[#This Row],[App]],Table2[],3,0),"open")</f>
        <v>ok</v>
      </c>
      <c r="C8036" s="192" t="s">
        <v>369</v>
      </c>
      <c r="D8036" t="s">
        <v>10507</v>
      </c>
      <c r="E8036" s="192" t="s">
        <v>10502</v>
      </c>
      <c r="F8036" s="193" t="s">
        <v>10502</v>
      </c>
      <c r="G8036" s="192" t="s">
        <v>400</v>
      </c>
      <c r="H8036" s="189" t="str">
        <f>IF(Proc[[#This Row],[type]]="LFF (MDG-F)",MID(Proc[[#This Row],[Obj]],13,10),"")</f>
        <v/>
      </c>
      <c r="J8036" s="189" t="b">
        <f>Proc[[#This Row],[Requested]]=Proc[[#This Row],[CurrentParent]]</f>
        <v>1</v>
      </c>
      <c r="K8036" s="189" t="str">
        <f>IF(Proc[[#This Row],[Author]]="Marcela Urrego",VLOOKUP(LEFT(Proc[[#This Row],[Requested]],1),Table3[#All],2,0),VLOOKUP(Proc[[#This Row],[Author]],Table4[],2,0))</f>
        <v>HC</v>
      </c>
      <c r="L8036" s="193" t="s">
        <v>9921</v>
      </c>
      <c r="M8036" s="178">
        <v>46080</v>
      </c>
      <c r="N8036" s="178"/>
      <c r="O8036" s="178"/>
      <c r="P8036" s="178" t="str">
        <f ca="1">IF(Proc[[#This Row],[DaysAgeing]]&gt;5,"yep","on track")</f>
        <v>on track</v>
      </c>
      <c r="Q8036" s="3">
        <f ca="1">IF(Proc[[#This Row],[DateClosed]]="",ABS(NETWORKDAYS(Proc[[#This Row],[DateOpened]],TODAY()))-1,ABS(NETWORKDAYS(Proc[[#This Row],[DateOpened]],Proc[[#This Row],[DateClosed]]))-1)</f>
        <v>4</v>
      </c>
      <c r="R8036" s="178" t="s">
        <v>415</v>
      </c>
      <c r="S8036" s="189"/>
    </row>
    <row r="8037" spans="1:19">
      <c r="A8037" t="s">
        <v>10511</v>
      </c>
      <c r="B8037" s="193" t="str">
        <f>IFERROR(VLOOKUP(Proc[[#This Row],[App]],Table2[],3,0),"open")</f>
        <v>open</v>
      </c>
      <c r="C8037" s="192" t="s">
        <v>370</v>
      </c>
      <c r="D8037" t="s">
        <v>10512</v>
      </c>
      <c r="E8037" t="s">
        <v>10538</v>
      </c>
      <c r="F8037" s="193" t="s">
        <v>10837</v>
      </c>
      <c r="G8037" t="s">
        <v>400</v>
      </c>
      <c r="H8037" s="193" t="str">
        <f>IF(Proc[[#This Row],[type]]="LFF (MDG-F)",MID(Proc[[#This Row],[Obj]],13,10),"")</f>
        <v/>
      </c>
      <c r="I8037" s="192" t="str">
        <f>LEFT(Proc[[#This Row],[Requested]],10)</f>
        <v>P000000646</v>
      </c>
      <c r="J8037" s="193" t="b">
        <f>Proc[[#This Row],[Requested]]=Proc[[#This Row],[CurrentParent]]</f>
        <v>0</v>
      </c>
      <c r="K8037" s="193" t="str">
        <f>IF(Proc[[#This Row],[Author]]="Marcela Urrego",VLOOKUP(LEFT(Proc[[#This Row],[Requested]],1),Table3[#All],2,0),VLOOKUP(Proc[[#This Row],[Author]],Table4[],2,0))</f>
        <v>EL</v>
      </c>
      <c r="L8037" s="193" t="s">
        <v>9921</v>
      </c>
      <c r="M8037" s="178">
        <v>46086</v>
      </c>
      <c r="N8037" s="178"/>
      <c r="O8037" s="178"/>
      <c r="P8037" s="178" t="str">
        <f ca="1">IF(Proc[[#This Row],[DaysAgeing]]&gt;5,"yep","on track")</f>
        <v>on track</v>
      </c>
      <c r="Q8037" s="3">
        <f ca="1">IF(Proc[[#This Row],[DateClosed]]="",ABS(NETWORKDAYS(Proc[[#This Row],[DateOpened]],TODAY()))-1,ABS(NETWORKDAYS(Proc[[#This Row],[DateOpened]],Proc[[#This Row],[DateClosed]]))-1)</f>
        <v>0</v>
      </c>
      <c r="R8037" s="178" t="s">
        <v>5708</v>
      </c>
      <c r="S8037" s="193"/>
    </row>
    <row r="8038" spans="1:19">
      <c r="A8038" s="192" t="s">
        <v>10511</v>
      </c>
      <c r="B8038" s="193" t="str">
        <f>IFERROR(VLOOKUP(Proc[[#This Row],[App]],Table2[],3,0),"open")</f>
        <v>open</v>
      </c>
      <c r="C8038" s="192" t="s">
        <v>375</v>
      </c>
      <c r="D8038" t="s">
        <v>10513</v>
      </c>
      <c r="E8038" t="s">
        <v>10814</v>
      </c>
      <c r="F8038" s="193"/>
      <c r="G8038" t="s">
        <v>406</v>
      </c>
      <c r="H8038" s="193" t="str">
        <f>IF(Proc[[#This Row],[type]]="LFF (MDG-F)",MID(Proc[[#This Row],[Obj]],13,10),"")</f>
        <v>TW03TLTZ01</v>
      </c>
      <c r="I8038" s="192" t="str">
        <f>LEFT(Proc[[#This Row],[Requested]],10)</f>
        <v>P000001375</v>
      </c>
      <c r="J8038" s="193" t="b">
        <f>Proc[[#This Row],[Requested]]=Proc[[#This Row],[CurrentParent]]</f>
        <v>0</v>
      </c>
      <c r="K8038" s="193" t="str">
        <f>IF(Proc[[#This Row],[Author]]="Marcela Urrego",VLOOKUP(LEFT(Proc[[#This Row],[Requested]],1),Table3[#All],2,0),VLOOKUP(Proc[[#This Row],[Author]],Table4[],2,0))</f>
        <v>EL</v>
      </c>
      <c r="L8038" s="193" t="s">
        <v>9921</v>
      </c>
      <c r="M8038" s="178">
        <v>46086</v>
      </c>
      <c r="N8038" s="178"/>
      <c r="O8038" s="178"/>
      <c r="P8038" s="178" t="str">
        <f ca="1">IF(Proc[[#This Row],[DaysAgeing]]&gt;5,"yep","on track")</f>
        <v>on track</v>
      </c>
      <c r="Q8038" s="3">
        <f ca="1">IF(Proc[[#This Row],[DateClosed]]="",ABS(NETWORKDAYS(Proc[[#This Row],[DateOpened]],TODAY()))-1,ABS(NETWORKDAYS(Proc[[#This Row],[DateOpened]],Proc[[#This Row],[DateClosed]]))-1)</f>
        <v>0</v>
      </c>
      <c r="R8038" s="178" t="s">
        <v>5708</v>
      </c>
      <c r="S8038" s="193"/>
    </row>
    <row r="8039" spans="1:19">
      <c r="A8039" s="192" t="s">
        <v>10511</v>
      </c>
      <c r="B8039" s="193" t="str">
        <f>IFERROR(VLOOKUP(Proc[[#This Row],[App]],Table2[],3,0),"open")</f>
        <v>open</v>
      </c>
      <c r="C8039" s="192" t="s">
        <v>375</v>
      </c>
      <c r="D8039" t="s">
        <v>10514</v>
      </c>
      <c r="E8039" t="s">
        <v>2212</v>
      </c>
      <c r="F8039" s="193"/>
      <c r="G8039" s="192" t="s">
        <v>406</v>
      </c>
      <c r="H8039" s="193" t="str">
        <f>IF(Proc[[#This Row],[type]]="LFF (MDG-F)",MID(Proc[[#This Row],[Obj]],13,10),"")</f>
        <v>US10PD1139</v>
      </c>
      <c r="I8039" s="192" t="str">
        <f>LEFT(Proc[[#This Row],[Requested]],10)</f>
        <v>P000000904</v>
      </c>
      <c r="J8039" s="193" t="b">
        <f>Proc[[#This Row],[Requested]]=Proc[[#This Row],[CurrentParent]]</f>
        <v>0</v>
      </c>
      <c r="K8039" s="193" t="str">
        <f>IF(Proc[[#This Row],[Author]]="Marcela Urrego",VLOOKUP(LEFT(Proc[[#This Row],[Requested]],1),Table3[#All],2,0),VLOOKUP(Proc[[#This Row],[Author]],Table4[],2,0))</f>
        <v>EL</v>
      </c>
      <c r="L8039" s="193" t="s">
        <v>9921</v>
      </c>
      <c r="M8039" s="178">
        <v>46086</v>
      </c>
      <c r="N8039" s="178"/>
      <c r="O8039" s="178"/>
      <c r="P8039" s="178" t="str">
        <f ca="1">IF(Proc[[#This Row],[DaysAgeing]]&gt;5,"yep","on track")</f>
        <v>on track</v>
      </c>
      <c r="Q8039" s="3">
        <f ca="1">IF(Proc[[#This Row],[DateClosed]]="",ABS(NETWORKDAYS(Proc[[#This Row],[DateOpened]],TODAY()))-1,ABS(NETWORKDAYS(Proc[[#This Row],[DateOpened]],Proc[[#This Row],[DateClosed]]))-1)</f>
        <v>0</v>
      </c>
      <c r="R8039" s="178" t="s">
        <v>5708</v>
      </c>
      <c r="S8039" s="193"/>
    </row>
    <row r="8040" spans="1:19">
      <c r="A8040" s="192" t="s">
        <v>10511</v>
      </c>
      <c r="B8040" s="193" t="str">
        <f>IFERROR(VLOOKUP(Proc[[#This Row],[App]],Table2[],3,0),"open")</f>
        <v>open</v>
      </c>
      <c r="C8040" s="192" t="s">
        <v>375</v>
      </c>
      <c r="D8040" t="s">
        <v>10515</v>
      </c>
      <c r="E8040" t="s">
        <v>10815</v>
      </c>
      <c r="F8040" s="193"/>
      <c r="G8040" s="192" t="s">
        <v>406</v>
      </c>
      <c r="H8040" s="193" t="str">
        <f>IF(Proc[[#This Row],[type]]="LFF (MDG-F)",MID(Proc[[#This Row],[Obj]],13,10),"")</f>
        <v>US10PD1184</v>
      </c>
      <c r="I8040" s="192" t="str">
        <f>LEFT(Proc[[#This Row],[Requested]],10)</f>
        <v>P000000800</v>
      </c>
      <c r="J8040" s="193" t="b">
        <f>Proc[[#This Row],[Requested]]=Proc[[#This Row],[CurrentParent]]</f>
        <v>0</v>
      </c>
      <c r="K8040" s="193" t="str">
        <f>IF(Proc[[#This Row],[Author]]="Marcela Urrego",VLOOKUP(LEFT(Proc[[#This Row],[Requested]],1),Table3[#All],2,0),VLOOKUP(Proc[[#This Row],[Author]],Table4[],2,0))</f>
        <v>EL</v>
      </c>
      <c r="L8040" s="193" t="s">
        <v>9921</v>
      </c>
      <c r="M8040" s="178">
        <v>46086</v>
      </c>
      <c r="N8040" s="178"/>
      <c r="O8040" s="178"/>
      <c r="P8040" s="178" t="str">
        <f ca="1">IF(Proc[[#This Row],[DaysAgeing]]&gt;5,"yep","on track")</f>
        <v>on track</v>
      </c>
      <c r="Q8040" s="3">
        <f ca="1">IF(Proc[[#This Row],[DateClosed]]="",ABS(NETWORKDAYS(Proc[[#This Row],[DateOpened]],TODAY()))-1,ABS(NETWORKDAYS(Proc[[#This Row],[DateOpened]],Proc[[#This Row],[DateClosed]]))-1)</f>
        <v>0</v>
      </c>
      <c r="R8040" s="178" t="s">
        <v>5708</v>
      </c>
      <c r="S8040" s="193"/>
    </row>
    <row r="8041" spans="1:19">
      <c r="A8041" s="192" t="s">
        <v>10511</v>
      </c>
      <c r="B8041" s="193" t="str">
        <f>IFERROR(VLOOKUP(Proc[[#This Row],[App]],Table2[],3,0),"open")</f>
        <v>open</v>
      </c>
      <c r="C8041" s="192" t="s">
        <v>375</v>
      </c>
      <c r="D8041" t="s">
        <v>10516</v>
      </c>
      <c r="E8041" t="s">
        <v>10408</v>
      </c>
      <c r="F8041" s="193"/>
      <c r="G8041" s="192" t="s">
        <v>406</v>
      </c>
      <c r="H8041" s="193" t="str">
        <f>IF(Proc[[#This Row],[type]]="LFF (MDG-F)",MID(Proc[[#This Row],[Obj]],13,10),"")</f>
        <v>CN10TAAZ99</v>
      </c>
      <c r="I8041" s="192" t="str">
        <f>LEFT(Proc[[#This Row],[Requested]],10)</f>
        <v>P000000909</v>
      </c>
      <c r="J8041" s="193" t="b">
        <f>Proc[[#This Row],[Requested]]=Proc[[#This Row],[CurrentParent]]</f>
        <v>0</v>
      </c>
      <c r="K8041" s="193" t="str">
        <f>IF(Proc[[#This Row],[Author]]="Marcela Urrego",VLOOKUP(LEFT(Proc[[#This Row],[Requested]],1),Table3[#All],2,0),VLOOKUP(Proc[[#This Row],[Author]],Table4[],2,0))</f>
        <v>EL</v>
      </c>
      <c r="L8041" s="193" t="s">
        <v>9921</v>
      </c>
      <c r="M8041" s="178">
        <v>46086</v>
      </c>
      <c r="N8041" s="178"/>
      <c r="O8041" s="178"/>
      <c r="P8041" s="178" t="str">
        <f ca="1">IF(Proc[[#This Row],[DaysAgeing]]&gt;5,"yep","on track")</f>
        <v>on track</v>
      </c>
      <c r="Q8041" s="3">
        <f ca="1">IF(Proc[[#This Row],[DateClosed]]="",ABS(NETWORKDAYS(Proc[[#This Row],[DateOpened]],TODAY()))-1,ABS(NETWORKDAYS(Proc[[#This Row],[DateOpened]],Proc[[#This Row],[DateClosed]]))-1)</f>
        <v>0</v>
      </c>
      <c r="R8041" s="178" t="s">
        <v>5708</v>
      </c>
      <c r="S8041" s="193"/>
    </row>
    <row r="8042" spans="1:19">
      <c r="A8042" s="192" t="s">
        <v>10511</v>
      </c>
      <c r="B8042" s="193" t="str">
        <f>IFERROR(VLOOKUP(Proc[[#This Row],[App]],Table2[],3,0),"open")</f>
        <v>open</v>
      </c>
      <c r="C8042" s="192" t="s">
        <v>375</v>
      </c>
      <c r="D8042" t="s">
        <v>10517</v>
      </c>
      <c r="E8042" t="s">
        <v>7611</v>
      </c>
      <c r="F8042" s="193"/>
      <c r="G8042" s="192" t="s">
        <v>406</v>
      </c>
      <c r="H8042" s="193" t="str">
        <f>IF(Proc[[#This Row],[type]]="LFF (MDG-F)",MID(Proc[[#This Row],[Obj]],13,10),"")</f>
        <v>US10C01018</v>
      </c>
      <c r="I8042" s="192" t="str">
        <f>LEFT(Proc[[#This Row],[Requested]],10)</f>
        <v>P000001412</v>
      </c>
      <c r="J8042" s="193" t="b">
        <f>Proc[[#This Row],[Requested]]=Proc[[#This Row],[CurrentParent]]</f>
        <v>0</v>
      </c>
      <c r="K8042" s="193" t="str">
        <f>IF(Proc[[#This Row],[Author]]="Marcela Urrego",VLOOKUP(LEFT(Proc[[#This Row],[Requested]],1),Table3[#All],2,0),VLOOKUP(Proc[[#This Row],[Author]],Table4[],2,0))</f>
        <v>EL</v>
      </c>
      <c r="L8042" s="193" t="s">
        <v>9921</v>
      </c>
      <c r="M8042" s="178">
        <v>46086</v>
      </c>
      <c r="N8042" s="178"/>
      <c r="O8042" s="178"/>
      <c r="P8042" s="178" t="str">
        <f ca="1">IF(Proc[[#This Row],[DaysAgeing]]&gt;5,"yep","on track")</f>
        <v>on track</v>
      </c>
      <c r="Q8042" s="3">
        <f ca="1">IF(Proc[[#This Row],[DateClosed]]="",ABS(NETWORKDAYS(Proc[[#This Row],[DateOpened]],TODAY()))-1,ABS(NETWORKDAYS(Proc[[#This Row],[DateOpened]],Proc[[#This Row],[DateClosed]]))-1)</f>
        <v>0</v>
      </c>
      <c r="R8042" s="178" t="s">
        <v>5708</v>
      </c>
      <c r="S8042" s="193"/>
    </row>
    <row r="8043" spans="1:19">
      <c r="A8043" s="192" t="s">
        <v>10511</v>
      </c>
      <c r="B8043" s="193" t="str">
        <f>IFERROR(VLOOKUP(Proc[[#This Row],[App]],Table2[],3,0),"open")</f>
        <v>open</v>
      </c>
      <c r="C8043" s="192" t="s">
        <v>375</v>
      </c>
      <c r="D8043" t="s">
        <v>10518</v>
      </c>
      <c r="E8043" t="s">
        <v>10481</v>
      </c>
      <c r="F8043" s="193"/>
      <c r="G8043" s="192" t="s">
        <v>406</v>
      </c>
      <c r="H8043" s="193" t="str">
        <f>IF(Proc[[#This Row],[type]]="LFF (MDG-F)",MID(Proc[[#This Row],[Obj]],13,10),"")</f>
        <v>US10PD1132</v>
      </c>
      <c r="I8043" s="192" t="str">
        <f>LEFT(Proc[[#This Row],[Requested]],10)</f>
        <v>P000001415</v>
      </c>
      <c r="J8043" s="193" t="b">
        <f>Proc[[#This Row],[Requested]]=Proc[[#This Row],[CurrentParent]]</f>
        <v>0</v>
      </c>
      <c r="K8043" s="193" t="str">
        <f>IF(Proc[[#This Row],[Author]]="Marcela Urrego",VLOOKUP(LEFT(Proc[[#This Row],[Requested]],1),Table3[#All],2,0),VLOOKUP(Proc[[#This Row],[Author]],Table4[],2,0))</f>
        <v>EL</v>
      </c>
      <c r="L8043" s="193" t="s">
        <v>9921</v>
      </c>
      <c r="M8043" s="178">
        <v>46086</v>
      </c>
      <c r="N8043" s="178"/>
      <c r="O8043" s="178"/>
      <c r="P8043" s="178" t="str">
        <f ca="1">IF(Proc[[#This Row],[DaysAgeing]]&gt;5,"yep","on track")</f>
        <v>on track</v>
      </c>
      <c r="Q8043" s="3">
        <f ca="1">IF(Proc[[#This Row],[DateClosed]]="",ABS(NETWORKDAYS(Proc[[#This Row],[DateOpened]],TODAY()))-1,ABS(NETWORKDAYS(Proc[[#This Row],[DateOpened]],Proc[[#This Row],[DateClosed]]))-1)</f>
        <v>0</v>
      </c>
      <c r="R8043" s="178" t="s">
        <v>5708</v>
      </c>
      <c r="S8043" s="193"/>
    </row>
    <row r="8044" spans="1:19">
      <c r="A8044" s="192" t="s">
        <v>10511</v>
      </c>
      <c r="B8044" s="193" t="str">
        <f>IFERROR(VLOOKUP(Proc[[#This Row],[App]],Table2[],3,0),"open")</f>
        <v>open</v>
      </c>
      <c r="C8044" s="192" t="s">
        <v>375</v>
      </c>
      <c r="D8044" t="s">
        <v>10519</v>
      </c>
      <c r="E8044" t="s">
        <v>10816</v>
      </c>
      <c r="F8044" s="193"/>
      <c r="G8044" s="192" t="s">
        <v>406</v>
      </c>
      <c r="H8044" s="193" t="str">
        <f>IF(Proc[[#This Row],[type]]="LFF (MDG-F)",MID(Proc[[#This Row],[Obj]],13,10),"")</f>
        <v>CN10TBZQ01</v>
      </c>
      <c r="I8044" s="192" t="str">
        <f>LEFT(Proc[[#This Row],[Requested]],10)</f>
        <v>P000001390</v>
      </c>
      <c r="J8044" s="193" t="b">
        <f>Proc[[#This Row],[Requested]]=Proc[[#This Row],[CurrentParent]]</f>
        <v>0</v>
      </c>
      <c r="K8044" s="193" t="str">
        <f>IF(Proc[[#This Row],[Author]]="Marcela Urrego",VLOOKUP(LEFT(Proc[[#This Row],[Requested]],1),Table3[#All],2,0),VLOOKUP(Proc[[#This Row],[Author]],Table4[],2,0))</f>
        <v>EL</v>
      </c>
      <c r="L8044" s="193" t="s">
        <v>9921</v>
      </c>
      <c r="M8044" s="178">
        <v>46086</v>
      </c>
      <c r="N8044" s="178"/>
      <c r="O8044" s="178"/>
      <c r="P8044" s="178" t="str">
        <f ca="1">IF(Proc[[#This Row],[DaysAgeing]]&gt;5,"yep","on track")</f>
        <v>on track</v>
      </c>
      <c r="Q8044" s="3">
        <f ca="1">IF(Proc[[#This Row],[DateClosed]]="",ABS(NETWORKDAYS(Proc[[#This Row],[DateOpened]],TODAY()))-1,ABS(NETWORKDAYS(Proc[[#This Row],[DateOpened]],Proc[[#This Row],[DateClosed]]))-1)</f>
        <v>0</v>
      </c>
      <c r="R8044" s="178" t="s">
        <v>5708</v>
      </c>
      <c r="S8044" s="193"/>
    </row>
    <row r="8045" spans="1:19">
      <c r="A8045" s="192" t="s">
        <v>10511</v>
      </c>
      <c r="B8045" s="193" t="str">
        <f>IFERROR(VLOOKUP(Proc[[#This Row],[App]],Table2[],3,0),"open")</f>
        <v>open</v>
      </c>
      <c r="C8045" s="192" t="s">
        <v>375</v>
      </c>
      <c r="D8045" t="s">
        <v>10520</v>
      </c>
      <c r="E8045" t="s">
        <v>10815</v>
      </c>
      <c r="F8045" s="193"/>
      <c r="G8045" s="192" t="s">
        <v>406</v>
      </c>
      <c r="H8045" s="193" t="str">
        <f>IF(Proc[[#This Row],[type]]="LFF (MDG-F)",MID(Proc[[#This Row],[Obj]],13,10),"")</f>
        <v>KR07PD2206</v>
      </c>
      <c r="I8045" s="192" t="str">
        <f>LEFT(Proc[[#This Row],[Requested]],10)</f>
        <v>P000000800</v>
      </c>
      <c r="J8045" s="193" t="b">
        <f>Proc[[#This Row],[Requested]]=Proc[[#This Row],[CurrentParent]]</f>
        <v>0</v>
      </c>
      <c r="K8045" s="193" t="str">
        <f>IF(Proc[[#This Row],[Author]]="Marcela Urrego",VLOOKUP(LEFT(Proc[[#This Row],[Requested]],1),Table3[#All],2,0),VLOOKUP(Proc[[#This Row],[Author]],Table4[],2,0))</f>
        <v>EL</v>
      </c>
      <c r="L8045" s="193" t="s">
        <v>9921</v>
      </c>
      <c r="M8045" s="178">
        <v>46086</v>
      </c>
      <c r="N8045" s="178"/>
      <c r="O8045" s="178"/>
      <c r="P8045" s="178" t="str">
        <f ca="1">IF(Proc[[#This Row],[DaysAgeing]]&gt;5,"yep","on track")</f>
        <v>on track</v>
      </c>
      <c r="Q8045" s="3">
        <f ca="1">IF(Proc[[#This Row],[DateClosed]]="",ABS(NETWORKDAYS(Proc[[#This Row],[DateOpened]],TODAY()))-1,ABS(NETWORKDAYS(Proc[[#This Row],[DateOpened]],Proc[[#This Row],[DateClosed]]))-1)</f>
        <v>0</v>
      </c>
      <c r="R8045" s="178" t="s">
        <v>5708</v>
      </c>
      <c r="S8045" s="193"/>
    </row>
    <row r="8046" spans="1:19">
      <c r="A8046" s="192" t="s">
        <v>10511</v>
      </c>
      <c r="B8046" s="193" t="str">
        <f>IFERROR(VLOOKUP(Proc[[#This Row],[App]],Table2[],3,0),"open")</f>
        <v>open</v>
      </c>
      <c r="C8046" s="192" t="s">
        <v>375</v>
      </c>
      <c r="D8046" t="s">
        <v>10521</v>
      </c>
      <c r="E8046" t="s">
        <v>10817</v>
      </c>
      <c r="F8046" s="193"/>
      <c r="G8046" s="192" t="s">
        <v>406</v>
      </c>
      <c r="H8046" s="193" t="str">
        <f>IF(Proc[[#This Row],[type]]="LFF (MDG-F)",MID(Proc[[#This Row],[Obj]],13,10),"")</f>
        <v>KR07PD2300</v>
      </c>
      <c r="I8046" s="192" t="str">
        <f>LEFT(Proc[[#This Row],[Requested]],10)</f>
        <v>P000001414</v>
      </c>
      <c r="J8046" s="193" t="b">
        <f>Proc[[#This Row],[Requested]]=Proc[[#This Row],[CurrentParent]]</f>
        <v>0</v>
      </c>
      <c r="K8046" s="193" t="str">
        <f>IF(Proc[[#This Row],[Author]]="Marcela Urrego",VLOOKUP(LEFT(Proc[[#This Row],[Requested]],1),Table3[#All],2,0),VLOOKUP(Proc[[#This Row],[Author]],Table4[],2,0))</f>
        <v>EL</v>
      </c>
      <c r="L8046" s="193" t="s">
        <v>9921</v>
      </c>
      <c r="M8046" s="178">
        <v>46086</v>
      </c>
      <c r="N8046" s="178"/>
      <c r="O8046" s="178"/>
      <c r="P8046" s="178" t="str">
        <f ca="1">IF(Proc[[#This Row],[DaysAgeing]]&gt;5,"yep","on track")</f>
        <v>on track</v>
      </c>
      <c r="Q8046" s="3">
        <f ca="1">IF(Proc[[#This Row],[DateClosed]]="",ABS(NETWORKDAYS(Proc[[#This Row],[DateOpened]],TODAY()))-1,ABS(NETWORKDAYS(Proc[[#This Row],[DateOpened]],Proc[[#This Row],[DateClosed]]))-1)</f>
        <v>0</v>
      </c>
      <c r="R8046" s="178" t="s">
        <v>5708</v>
      </c>
      <c r="S8046" s="193"/>
    </row>
    <row r="8047" spans="1:19">
      <c r="A8047" s="192" t="s">
        <v>10511</v>
      </c>
      <c r="B8047" s="193" t="str">
        <f>IFERROR(VLOOKUP(Proc[[#This Row],[App]],Table2[],3,0),"open")</f>
        <v>open</v>
      </c>
      <c r="C8047" s="192" t="s">
        <v>375</v>
      </c>
      <c r="D8047" t="s">
        <v>10522</v>
      </c>
      <c r="E8047" t="s">
        <v>2212</v>
      </c>
      <c r="F8047" s="193"/>
      <c r="G8047" s="192" t="s">
        <v>406</v>
      </c>
      <c r="H8047" s="193" t="str">
        <f>IF(Proc[[#This Row],[type]]="LFF (MDG-F)",MID(Proc[[#This Row],[Obj]],13,10),"")</f>
        <v>KR07PD2322</v>
      </c>
      <c r="I8047" s="192" t="str">
        <f>LEFT(Proc[[#This Row],[Requested]],10)</f>
        <v>P000000904</v>
      </c>
      <c r="J8047" s="193" t="b">
        <f>Proc[[#This Row],[Requested]]=Proc[[#This Row],[CurrentParent]]</f>
        <v>0</v>
      </c>
      <c r="K8047" s="193" t="str">
        <f>IF(Proc[[#This Row],[Author]]="Marcela Urrego",VLOOKUP(LEFT(Proc[[#This Row],[Requested]],1),Table3[#All],2,0),VLOOKUP(Proc[[#This Row],[Author]],Table4[],2,0))</f>
        <v>EL</v>
      </c>
      <c r="L8047" s="193" t="s">
        <v>9921</v>
      </c>
      <c r="M8047" s="178">
        <v>46086</v>
      </c>
      <c r="N8047" s="178"/>
      <c r="O8047" s="178"/>
      <c r="P8047" s="178" t="str">
        <f ca="1">IF(Proc[[#This Row],[DaysAgeing]]&gt;5,"yep","on track")</f>
        <v>on track</v>
      </c>
      <c r="Q8047" s="3">
        <f ca="1">IF(Proc[[#This Row],[DateClosed]]="",ABS(NETWORKDAYS(Proc[[#This Row],[DateOpened]],TODAY()))-1,ABS(NETWORKDAYS(Proc[[#This Row],[DateOpened]],Proc[[#This Row],[DateClosed]]))-1)</f>
        <v>0</v>
      </c>
      <c r="R8047" s="178" t="s">
        <v>5708</v>
      </c>
      <c r="S8047" s="193"/>
    </row>
    <row r="8048" spans="1:19">
      <c r="A8048" s="192" t="s">
        <v>10511</v>
      </c>
      <c r="B8048" s="193" t="str">
        <f>IFERROR(VLOOKUP(Proc[[#This Row],[App]],Table2[],3,0),"open")</f>
        <v>open</v>
      </c>
      <c r="C8048" s="192" t="s">
        <v>375</v>
      </c>
      <c r="D8048" t="s">
        <v>7596</v>
      </c>
      <c r="E8048" t="s">
        <v>10815</v>
      </c>
      <c r="F8048" s="193"/>
      <c r="G8048" s="192" t="s">
        <v>406</v>
      </c>
      <c r="H8048" s="193" t="str">
        <f>IF(Proc[[#This Row],[type]]="LFF (MDG-F)",MID(Proc[[#This Row],[Obj]],13,10),"")</f>
        <v>TW03TBKZ02</v>
      </c>
      <c r="I8048" s="192" t="str">
        <f>LEFT(Proc[[#This Row],[Requested]],10)</f>
        <v>P000000800</v>
      </c>
      <c r="J8048" s="193" t="b">
        <f>Proc[[#This Row],[Requested]]=Proc[[#This Row],[CurrentParent]]</f>
        <v>0</v>
      </c>
      <c r="K8048" s="193" t="str">
        <f>IF(Proc[[#This Row],[Author]]="Marcela Urrego",VLOOKUP(LEFT(Proc[[#This Row],[Requested]],1),Table3[#All],2,0),VLOOKUP(Proc[[#This Row],[Author]],Table4[],2,0))</f>
        <v>EL</v>
      </c>
      <c r="L8048" s="193" t="s">
        <v>9921</v>
      </c>
      <c r="M8048" s="178">
        <v>46086</v>
      </c>
      <c r="N8048" s="178"/>
      <c r="O8048" s="178"/>
      <c r="P8048" s="178" t="str">
        <f ca="1">IF(Proc[[#This Row],[DaysAgeing]]&gt;5,"yep","on track")</f>
        <v>on track</v>
      </c>
      <c r="Q8048" s="3">
        <f ca="1">IF(Proc[[#This Row],[DateClosed]]="",ABS(NETWORKDAYS(Proc[[#This Row],[DateOpened]],TODAY()))-1,ABS(NETWORKDAYS(Proc[[#This Row],[DateOpened]],Proc[[#This Row],[DateClosed]]))-1)</f>
        <v>0</v>
      </c>
      <c r="R8048" s="178" t="s">
        <v>5708</v>
      </c>
      <c r="S8048" s="193"/>
    </row>
    <row r="8049" spans="1:19">
      <c r="A8049" s="192" t="s">
        <v>10511</v>
      </c>
      <c r="B8049" s="193" t="str">
        <f>IFERROR(VLOOKUP(Proc[[#This Row],[App]],Table2[],3,0),"open")</f>
        <v>open</v>
      </c>
      <c r="C8049" s="192" t="s">
        <v>375</v>
      </c>
      <c r="D8049" t="s">
        <v>10523</v>
      </c>
      <c r="E8049" t="s">
        <v>10817</v>
      </c>
      <c r="F8049" s="193"/>
      <c r="G8049" s="192" t="s">
        <v>406</v>
      </c>
      <c r="H8049" s="193" t="str">
        <f>IF(Proc[[#This Row],[type]]="LFF (MDG-F)",MID(Proc[[#This Row],[Obj]],13,10),"")</f>
        <v>KR15PD2100</v>
      </c>
      <c r="I8049" s="192" t="str">
        <f>LEFT(Proc[[#This Row],[Requested]],10)</f>
        <v>P000001414</v>
      </c>
      <c r="J8049" s="193" t="b">
        <f>Proc[[#This Row],[Requested]]=Proc[[#This Row],[CurrentParent]]</f>
        <v>0</v>
      </c>
      <c r="K8049" s="193" t="str">
        <f>IF(Proc[[#This Row],[Author]]="Marcela Urrego",VLOOKUP(LEFT(Proc[[#This Row],[Requested]],1),Table3[#All],2,0),VLOOKUP(Proc[[#This Row],[Author]],Table4[],2,0))</f>
        <v>EL</v>
      </c>
      <c r="L8049" s="193" t="s">
        <v>9921</v>
      </c>
      <c r="M8049" s="178">
        <v>46086</v>
      </c>
      <c r="N8049" s="178"/>
      <c r="O8049" s="178"/>
      <c r="P8049" s="178" t="str">
        <f ca="1">IF(Proc[[#This Row],[DaysAgeing]]&gt;5,"yep","on track")</f>
        <v>on track</v>
      </c>
      <c r="Q8049" s="3">
        <f ca="1">IF(Proc[[#This Row],[DateClosed]]="",ABS(NETWORKDAYS(Proc[[#This Row],[DateOpened]],TODAY()))-1,ABS(NETWORKDAYS(Proc[[#This Row],[DateOpened]],Proc[[#This Row],[DateClosed]]))-1)</f>
        <v>0</v>
      </c>
      <c r="R8049" s="178" t="s">
        <v>5708</v>
      </c>
      <c r="S8049" s="193"/>
    </row>
    <row r="8050" spans="1:19">
      <c r="A8050" s="192" t="s">
        <v>10511</v>
      </c>
      <c r="B8050" s="193" t="str">
        <f>IFERROR(VLOOKUP(Proc[[#This Row],[App]],Table2[],3,0),"open")</f>
        <v>open</v>
      </c>
      <c r="C8050" s="192" t="s">
        <v>375</v>
      </c>
      <c r="D8050" t="s">
        <v>10524</v>
      </c>
      <c r="E8050" t="s">
        <v>2212</v>
      </c>
      <c r="F8050" s="193"/>
      <c r="G8050" s="192" t="s">
        <v>406</v>
      </c>
      <c r="H8050" s="193" t="str">
        <f>IF(Proc[[#This Row],[type]]="LFF (MDG-F)",MID(Proc[[#This Row],[Obj]],13,10),"")</f>
        <v>TW10PD2363</v>
      </c>
      <c r="I8050" s="192" t="str">
        <f>LEFT(Proc[[#This Row],[Requested]],10)</f>
        <v>P000000904</v>
      </c>
      <c r="J8050" s="193" t="b">
        <f>Proc[[#This Row],[Requested]]=Proc[[#This Row],[CurrentParent]]</f>
        <v>0</v>
      </c>
      <c r="K8050" s="193" t="str">
        <f>IF(Proc[[#This Row],[Author]]="Marcela Urrego",VLOOKUP(LEFT(Proc[[#This Row],[Requested]],1),Table3[#All],2,0),VLOOKUP(Proc[[#This Row],[Author]],Table4[],2,0))</f>
        <v>EL</v>
      </c>
      <c r="L8050" s="193" t="s">
        <v>9921</v>
      </c>
      <c r="M8050" s="178">
        <v>46086</v>
      </c>
      <c r="N8050" s="178"/>
      <c r="O8050" s="178"/>
      <c r="P8050" s="178" t="str">
        <f ca="1">IF(Proc[[#This Row],[DaysAgeing]]&gt;5,"yep","on track")</f>
        <v>on track</v>
      </c>
      <c r="Q8050" s="3">
        <f ca="1">IF(Proc[[#This Row],[DateClosed]]="",ABS(NETWORKDAYS(Proc[[#This Row],[DateOpened]],TODAY()))-1,ABS(NETWORKDAYS(Proc[[#This Row],[DateOpened]],Proc[[#This Row],[DateClosed]]))-1)</f>
        <v>0</v>
      </c>
      <c r="R8050" s="178" t="s">
        <v>5708</v>
      </c>
      <c r="S8050" s="193"/>
    </row>
    <row r="8051" spans="1:19">
      <c r="A8051" s="192" t="s">
        <v>10511</v>
      </c>
      <c r="B8051" s="193" t="str">
        <f>IFERROR(VLOOKUP(Proc[[#This Row],[App]],Table2[],3,0),"open")</f>
        <v>open</v>
      </c>
      <c r="C8051" s="192" t="s">
        <v>375</v>
      </c>
      <c r="D8051" t="s">
        <v>10525</v>
      </c>
      <c r="E8051" t="s">
        <v>10408</v>
      </c>
      <c r="F8051" s="193"/>
      <c r="G8051" s="192" t="s">
        <v>406</v>
      </c>
      <c r="H8051" s="193" t="str">
        <f>IF(Proc[[#This Row],[type]]="LFF (MDG-F)",MID(Proc[[#This Row],[Obj]],13,10),"")</f>
        <v>CN10PD0001</v>
      </c>
      <c r="I8051" s="192" t="str">
        <f>LEFT(Proc[[#This Row],[Requested]],10)</f>
        <v>P000000909</v>
      </c>
      <c r="J8051" s="193" t="b">
        <f>Proc[[#This Row],[Requested]]=Proc[[#This Row],[CurrentParent]]</f>
        <v>0</v>
      </c>
      <c r="K8051" s="193" t="str">
        <f>IF(Proc[[#This Row],[Author]]="Marcela Urrego",VLOOKUP(LEFT(Proc[[#This Row],[Requested]],1),Table3[#All],2,0),VLOOKUP(Proc[[#This Row],[Author]],Table4[],2,0))</f>
        <v>EL</v>
      </c>
      <c r="L8051" s="193" t="s">
        <v>9921</v>
      </c>
      <c r="M8051" s="178">
        <v>46086</v>
      </c>
      <c r="N8051" s="178"/>
      <c r="O8051" s="178"/>
      <c r="P8051" s="178" t="str">
        <f ca="1">IF(Proc[[#This Row],[DaysAgeing]]&gt;5,"yep","on track")</f>
        <v>on track</v>
      </c>
      <c r="Q8051" s="3">
        <f ca="1">IF(Proc[[#This Row],[DateClosed]]="",ABS(NETWORKDAYS(Proc[[#This Row],[DateOpened]],TODAY()))-1,ABS(NETWORKDAYS(Proc[[#This Row],[DateOpened]],Proc[[#This Row],[DateClosed]]))-1)</f>
        <v>0</v>
      </c>
      <c r="R8051" s="178" t="s">
        <v>5708</v>
      </c>
      <c r="S8051" s="193"/>
    </row>
    <row r="8052" spans="1:19">
      <c r="A8052" s="192" t="s">
        <v>10511</v>
      </c>
      <c r="B8052" s="193" t="str">
        <f>IFERROR(VLOOKUP(Proc[[#This Row],[App]],Table2[],3,0),"open")</f>
        <v>open</v>
      </c>
      <c r="C8052" s="192" t="s">
        <v>375</v>
      </c>
      <c r="D8052" t="s">
        <v>10526</v>
      </c>
      <c r="E8052" t="s">
        <v>10817</v>
      </c>
      <c r="F8052" s="193"/>
      <c r="G8052" s="192" t="s">
        <v>406</v>
      </c>
      <c r="H8052" s="193" t="str">
        <f>IF(Proc[[#This Row],[type]]="LFF (MDG-F)",MID(Proc[[#This Row],[Obj]],13,10),"")</f>
        <v>KR07PD2001</v>
      </c>
      <c r="I8052" s="192" t="str">
        <f>LEFT(Proc[[#This Row],[Requested]],10)</f>
        <v>P000001414</v>
      </c>
      <c r="J8052" s="193" t="b">
        <f>Proc[[#This Row],[Requested]]=Proc[[#This Row],[CurrentParent]]</f>
        <v>0</v>
      </c>
      <c r="K8052" s="193" t="str">
        <f>IF(Proc[[#This Row],[Author]]="Marcela Urrego",VLOOKUP(LEFT(Proc[[#This Row],[Requested]],1),Table3[#All],2,0),VLOOKUP(Proc[[#This Row],[Author]],Table4[],2,0))</f>
        <v>EL</v>
      </c>
      <c r="L8052" s="193" t="s">
        <v>9921</v>
      </c>
      <c r="M8052" s="178">
        <v>46086</v>
      </c>
      <c r="N8052" s="178"/>
      <c r="O8052" s="178"/>
      <c r="P8052" s="178" t="str">
        <f ca="1">IF(Proc[[#This Row],[DaysAgeing]]&gt;5,"yep","on track")</f>
        <v>on track</v>
      </c>
      <c r="Q8052" s="3">
        <f ca="1">IF(Proc[[#This Row],[DateClosed]]="",ABS(NETWORKDAYS(Proc[[#This Row],[DateOpened]],TODAY()))-1,ABS(NETWORKDAYS(Proc[[#This Row],[DateOpened]],Proc[[#This Row],[DateClosed]]))-1)</f>
        <v>0</v>
      </c>
      <c r="R8052" s="178" t="s">
        <v>5708</v>
      </c>
      <c r="S8052" s="193"/>
    </row>
    <row r="8053" spans="1:19">
      <c r="A8053" s="192" t="s">
        <v>10511</v>
      </c>
      <c r="B8053" s="193" t="str">
        <f>IFERROR(VLOOKUP(Proc[[#This Row],[App]],Table2[],3,0),"open")</f>
        <v>open</v>
      </c>
      <c r="C8053" s="192" t="s">
        <v>375</v>
      </c>
      <c r="D8053" t="s">
        <v>10527</v>
      </c>
      <c r="E8053" t="s">
        <v>10817</v>
      </c>
      <c r="F8053" s="193"/>
      <c r="G8053" s="192" t="s">
        <v>406</v>
      </c>
      <c r="H8053" s="193" t="str">
        <f>IF(Proc[[#This Row],[type]]="LFF (MDG-F)",MID(Proc[[#This Row],[Obj]],13,10),"")</f>
        <v>KR15DB3305</v>
      </c>
      <c r="I8053" s="192" t="str">
        <f>LEFT(Proc[[#This Row],[Requested]],10)</f>
        <v>P000001414</v>
      </c>
      <c r="J8053" s="193" t="b">
        <f>Proc[[#This Row],[Requested]]=Proc[[#This Row],[CurrentParent]]</f>
        <v>0</v>
      </c>
      <c r="K8053" s="193" t="str">
        <f>IF(Proc[[#This Row],[Author]]="Marcela Urrego",VLOOKUP(LEFT(Proc[[#This Row],[Requested]],1),Table3[#All],2,0),VLOOKUP(Proc[[#This Row],[Author]],Table4[],2,0))</f>
        <v>EL</v>
      </c>
      <c r="L8053" s="193" t="s">
        <v>9921</v>
      </c>
      <c r="M8053" s="178">
        <v>46086</v>
      </c>
      <c r="N8053" s="178"/>
      <c r="O8053" s="178"/>
      <c r="P8053" s="178" t="str">
        <f ca="1">IF(Proc[[#This Row],[DaysAgeing]]&gt;5,"yep","on track")</f>
        <v>on track</v>
      </c>
      <c r="Q8053" s="3">
        <f ca="1">IF(Proc[[#This Row],[DateClosed]]="",ABS(NETWORKDAYS(Proc[[#This Row],[DateOpened]],TODAY()))-1,ABS(NETWORKDAYS(Proc[[#This Row],[DateOpened]],Proc[[#This Row],[DateClosed]]))-1)</f>
        <v>0</v>
      </c>
      <c r="R8053" s="178" t="s">
        <v>5708</v>
      </c>
      <c r="S8053" s="193"/>
    </row>
    <row r="8054" spans="1:19">
      <c r="A8054" s="192" t="s">
        <v>10511</v>
      </c>
      <c r="B8054" s="193" t="str">
        <f>IFERROR(VLOOKUP(Proc[[#This Row],[App]],Table2[],3,0),"open")</f>
        <v>open</v>
      </c>
      <c r="C8054" s="192" t="s">
        <v>375</v>
      </c>
      <c r="D8054" t="s">
        <v>10528</v>
      </c>
      <c r="E8054" t="s">
        <v>10818</v>
      </c>
      <c r="F8054" s="193"/>
      <c r="G8054" s="192" t="s">
        <v>406</v>
      </c>
      <c r="H8054" s="193" t="str">
        <f>IF(Proc[[#This Row],[type]]="LFF (MDG-F)",MID(Proc[[#This Row],[Obj]],13,10),"")</f>
        <v>KR16PD2252</v>
      </c>
      <c r="I8054" s="192" t="str">
        <f>LEFT(Proc[[#This Row],[Requested]],10)</f>
        <v>P000000821</v>
      </c>
      <c r="J8054" s="193" t="b">
        <f>Proc[[#This Row],[Requested]]=Proc[[#This Row],[CurrentParent]]</f>
        <v>0</v>
      </c>
      <c r="K8054" s="193" t="str">
        <f>IF(Proc[[#This Row],[Author]]="Marcela Urrego",VLOOKUP(LEFT(Proc[[#This Row],[Requested]],1),Table3[#All],2,0),VLOOKUP(Proc[[#This Row],[Author]],Table4[],2,0))</f>
        <v>EL</v>
      </c>
      <c r="L8054" s="193" t="s">
        <v>9921</v>
      </c>
      <c r="M8054" s="178">
        <v>46086</v>
      </c>
      <c r="N8054" s="178"/>
      <c r="O8054" s="178"/>
      <c r="P8054" s="178" t="str">
        <f ca="1">IF(Proc[[#This Row],[DaysAgeing]]&gt;5,"yep","on track")</f>
        <v>on track</v>
      </c>
      <c r="Q8054" s="3">
        <f ca="1">IF(Proc[[#This Row],[DateClosed]]="",ABS(NETWORKDAYS(Proc[[#This Row],[DateOpened]],TODAY()))-1,ABS(NETWORKDAYS(Proc[[#This Row],[DateOpened]],Proc[[#This Row],[DateClosed]]))-1)</f>
        <v>0</v>
      </c>
      <c r="R8054" s="178" t="s">
        <v>5708</v>
      </c>
      <c r="S8054" s="193"/>
    </row>
    <row r="8055" spans="1:19">
      <c r="A8055" s="192" t="s">
        <v>10511</v>
      </c>
      <c r="B8055" s="193" t="str">
        <f>IFERROR(VLOOKUP(Proc[[#This Row],[App]],Table2[],3,0),"open")</f>
        <v>open</v>
      </c>
      <c r="C8055" s="192" t="s">
        <v>375</v>
      </c>
      <c r="D8055" t="s">
        <v>10529</v>
      </c>
      <c r="E8055" t="s">
        <v>10481</v>
      </c>
      <c r="F8055" s="193"/>
      <c r="G8055" s="192" t="s">
        <v>406</v>
      </c>
      <c r="H8055" s="193" t="str">
        <f>IF(Proc[[#This Row],[type]]="LFF (MDG-F)",MID(Proc[[#This Row],[Obj]],13,10),"")</f>
        <v>US10PD1101</v>
      </c>
      <c r="I8055" s="192" t="str">
        <f>LEFT(Proc[[#This Row],[Requested]],10)</f>
        <v>P000001415</v>
      </c>
      <c r="J8055" s="193" t="b">
        <f>Proc[[#This Row],[Requested]]=Proc[[#This Row],[CurrentParent]]</f>
        <v>0</v>
      </c>
      <c r="K8055" s="193" t="str">
        <f>IF(Proc[[#This Row],[Author]]="Marcela Urrego",VLOOKUP(LEFT(Proc[[#This Row],[Requested]],1),Table3[#All],2,0),VLOOKUP(Proc[[#This Row],[Author]],Table4[],2,0))</f>
        <v>EL</v>
      </c>
      <c r="L8055" s="193" t="s">
        <v>9921</v>
      </c>
      <c r="M8055" s="178">
        <v>46086</v>
      </c>
      <c r="N8055" s="178"/>
      <c r="O8055" s="178"/>
      <c r="P8055" s="178" t="str">
        <f ca="1">IF(Proc[[#This Row],[DaysAgeing]]&gt;5,"yep","on track")</f>
        <v>on track</v>
      </c>
      <c r="Q8055" s="3">
        <f ca="1">IF(Proc[[#This Row],[DateClosed]]="",ABS(NETWORKDAYS(Proc[[#This Row],[DateOpened]],TODAY()))-1,ABS(NETWORKDAYS(Proc[[#This Row],[DateOpened]],Proc[[#This Row],[DateClosed]]))-1)</f>
        <v>0</v>
      </c>
      <c r="R8055" s="178" t="s">
        <v>5708</v>
      </c>
      <c r="S8055" s="193"/>
    </row>
    <row r="8056" spans="1:19">
      <c r="A8056" s="192" t="s">
        <v>10511</v>
      </c>
      <c r="B8056" s="193" t="str">
        <f>IFERROR(VLOOKUP(Proc[[#This Row],[App]],Table2[],3,0),"open")</f>
        <v>open</v>
      </c>
      <c r="C8056" s="192" t="s">
        <v>375</v>
      </c>
      <c r="D8056" t="s">
        <v>10802</v>
      </c>
      <c r="E8056" t="s">
        <v>5706</v>
      </c>
      <c r="F8056" s="193"/>
      <c r="G8056" s="192" t="s">
        <v>406</v>
      </c>
      <c r="H8056" s="193" t="str">
        <f>IF(Proc[[#This Row],[type]]="LFF (MDG-F)",MID(Proc[[#This Row],[Obj]],13,10),"")</f>
        <v>TW03TNKZ05</v>
      </c>
      <c r="I8056" s="192" t="str">
        <f>LEFT(Proc[[#This Row],[Requested]],10)</f>
        <v>P000000808</v>
      </c>
      <c r="J8056" s="193" t="b">
        <f>Proc[[#This Row],[Requested]]=Proc[[#This Row],[CurrentParent]]</f>
        <v>0</v>
      </c>
      <c r="K8056" s="193" t="str">
        <f>IF(Proc[[#This Row],[Author]]="Marcela Urrego",VLOOKUP(LEFT(Proc[[#This Row],[Requested]],1),Table3[#All],2,0),VLOOKUP(Proc[[#This Row],[Author]],Table4[],2,0))</f>
        <v>EL</v>
      </c>
      <c r="L8056" s="193" t="s">
        <v>9921</v>
      </c>
      <c r="M8056" s="178">
        <v>46086</v>
      </c>
      <c r="N8056" s="178"/>
      <c r="O8056" s="178"/>
      <c r="P8056" s="178" t="str">
        <f ca="1">IF(Proc[[#This Row],[DaysAgeing]]&gt;5,"yep","on track")</f>
        <v>on track</v>
      </c>
      <c r="Q8056" s="3">
        <f ca="1">IF(Proc[[#This Row],[DateClosed]]="",ABS(NETWORKDAYS(Proc[[#This Row],[DateOpened]],TODAY()))-1,ABS(NETWORKDAYS(Proc[[#This Row],[DateOpened]],Proc[[#This Row],[DateClosed]]))-1)</f>
        <v>0</v>
      </c>
      <c r="R8056" s="178" t="s">
        <v>5708</v>
      </c>
      <c r="S8056" s="193"/>
    </row>
    <row r="8057" spans="1:19">
      <c r="A8057" s="192" t="s">
        <v>10511</v>
      </c>
      <c r="B8057" s="193" t="str">
        <f>IFERROR(VLOOKUP(Proc[[#This Row],[App]],Table2[],3,0),"open")</f>
        <v>open</v>
      </c>
      <c r="C8057" s="192" t="s">
        <v>375</v>
      </c>
      <c r="D8057" t="s">
        <v>10530</v>
      </c>
      <c r="E8057" t="s">
        <v>10819</v>
      </c>
      <c r="F8057" s="193"/>
      <c r="G8057" s="192" t="s">
        <v>406</v>
      </c>
      <c r="H8057" s="193" t="str">
        <f>IF(Proc[[#This Row],[type]]="LFF (MDG-F)",MID(Proc[[#This Row],[Obj]],13,10),"")</f>
        <v>KR07C05001</v>
      </c>
      <c r="I8057" s="192" t="str">
        <f>LEFT(Proc[[#This Row],[Requested]],10)</f>
        <v>P000000470</v>
      </c>
      <c r="J8057" s="193" t="b">
        <f>Proc[[#This Row],[Requested]]=Proc[[#This Row],[CurrentParent]]</f>
        <v>0</v>
      </c>
      <c r="K8057" s="193" t="str">
        <f>IF(Proc[[#This Row],[Author]]="Marcela Urrego",VLOOKUP(LEFT(Proc[[#This Row],[Requested]],1),Table3[#All],2,0),VLOOKUP(Proc[[#This Row],[Author]],Table4[],2,0))</f>
        <v>EL</v>
      </c>
      <c r="L8057" s="193" t="s">
        <v>9921</v>
      </c>
      <c r="M8057" s="178">
        <v>46086</v>
      </c>
      <c r="N8057" s="178"/>
      <c r="O8057" s="178"/>
      <c r="P8057" s="178" t="str">
        <f ca="1">IF(Proc[[#This Row],[DaysAgeing]]&gt;5,"yep","on track")</f>
        <v>on track</v>
      </c>
      <c r="Q8057" s="3">
        <f ca="1">IF(Proc[[#This Row],[DateClosed]]="",ABS(NETWORKDAYS(Proc[[#This Row],[DateOpened]],TODAY()))-1,ABS(NETWORKDAYS(Proc[[#This Row],[DateOpened]],Proc[[#This Row],[DateClosed]]))-1)</f>
        <v>0</v>
      </c>
      <c r="R8057" s="178" t="s">
        <v>5708</v>
      </c>
      <c r="S8057" s="193"/>
    </row>
    <row r="8058" spans="1:19">
      <c r="A8058" s="192" t="s">
        <v>10511</v>
      </c>
      <c r="B8058" s="193" t="str">
        <f>IFERROR(VLOOKUP(Proc[[#This Row],[App]],Table2[],3,0),"open")</f>
        <v>open</v>
      </c>
      <c r="C8058" s="192" t="s">
        <v>375</v>
      </c>
      <c r="D8058" t="s">
        <v>10531</v>
      </c>
      <c r="E8058" t="s">
        <v>10820</v>
      </c>
      <c r="F8058" s="193"/>
      <c r="G8058" s="192" t="s">
        <v>406</v>
      </c>
      <c r="H8058" s="193" t="str">
        <f>IF(Proc[[#This Row],[type]]="LFF (MDG-F)",MID(Proc[[#This Row],[Obj]],13,10),"")</f>
        <v>TW02TPHZ12</v>
      </c>
      <c r="I8058" s="192" t="str">
        <f>LEFT(Proc[[#This Row],[Requested]],10)</f>
        <v>P000001395</v>
      </c>
      <c r="J8058" s="193" t="b">
        <f>Proc[[#This Row],[Requested]]=Proc[[#This Row],[CurrentParent]]</f>
        <v>0</v>
      </c>
      <c r="K8058" s="193" t="str">
        <f>IF(Proc[[#This Row],[Author]]="Marcela Urrego",VLOOKUP(LEFT(Proc[[#This Row],[Requested]],1),Table3[#All],2,0),VLOOKUP(Proc[[#This Row],[Author]],Table4[],2,0))</f>
        <v>EL</v>
      </c>
      <c r="L8058" s="193" t="s">
        <v>9921</v>
      </c>
      <c r="M8058" s="178">
        <v>46086</v>
      </c>
      <c r="N8058" s="178"/>
      <c r="O8058" s="178"/>
      <c r="P8058" s="178" t="str">
        <f ca="1">IF(Proc[[#This Row],[DaysAgeing]]&gt;5,"yep","on track")</f>
        <v>on track</v>
      </c>
      <c r="Q8058" s="3">
        <f ca="1">IF(Proc[[#This Row],[DateClosed]]="",ABS(NETWORKDAYS(Proc[[#This Row],[DateOpened]],TODAY()))-1,ABS(NETWORKDAYS(Proc[[#This Row],[DateOpened]],Proc[[#This Row],[DateClosed]]))-1)</f>
        <v>0</v>
      </c>
      <c r="R8058" s="178" t="s">
        <v>5708</v>
      </c>
      <c r="S8058" s="193"/>
    </row>
    <row r="8059" spans="1:19">
      <c r="A8059" s="192" t="s">
        <v>10511</v>
      </c>
      <c r="B8059" s="193" t="str">
        <f>IFERROR(VLOOKUP(Proc[[#This Row],[App]],Table2[],3,0),"open")</f>
        <v>open</v>
      </c>
      <c r="C8059" s="192" t="s">
        <v>375</v>
      </c>
      <c r="D8059" t="s">
        <v>10532</v>
      </c>
      <c r="E8059" t="s">
        <v>10821</v>
      </c>
      <c r="F8059" s="193"/>
      <c r="G8059" s="192" t="s">
        <v>406</v>
      </c>
      <c r="H8059" s="193" t="str">
        <f>IF(Proc[[#This Row],[type]]="LFF (MDG-F)",MID(Proc[[#This Row],[Obj]],13,10),"")</f>
        <v>US10R04014</v>
      </c>
      <c r="I8059" s="192" t="str">
        <f>LEFT(Proc[[#This Row],[Requested]],10)</f>
        <v>P000001453</v>
      </c>
      <c r="J8059" s="193" t="b">
        <f>Proc[[#This Row],[Requested]]=Proc[[#This Row],[CurrentParent]]</f>
        <v>0</v>
      </c>
      <c r="K8059" s="193" t="str">
        <f>IF(Proc[[#This Row],[Author]]="Marcela Urrego",VLOOKUP(LEFT(Proc[[#This Row],[Requested]],1),Table3[#All],2,0),VLOOKUP(Proc[[#This Row],[Author]],Table4[],2,0))</f>
        <v>EL</v>
      </c>
      <c r="L8059" s="193" t="s">
        <v>9921</v>
      </c>
      <c r="M8059" s="178">
        <v>46086</v>
      </c>
      <c r="N8059" s="178"/>
      <c r="O8059" s="178"/>
      <c r="P8059" s="178" t="str">
        <f ca="1">IF(Proc[[#This Row],[DaysAgeing]]&gt;5,"yep","on track")</f>
        <v>on track</v>
      </c>
      <c r="Q8059" s="3">
        <f ca="1">IF(Proc[[#This Row],[DateClosed]]="",ABS(NETWORKDAYS(Proc[[#This Row],[DateOpened]],TODAY()))-1,ABS(NETWORKDAYS(Proc[[#This Row],[DateOpened]],Proc[[#This Row],[DateClosed]]))-1)</f>
        <v>0</v>
      </c>
      <c r="R8059" s="178" t="s">
        <v>5708</v>
      </c>
      <c r="S8059" s="193"/>
    </row>
    <row r="8060" spans="1:19">
      <c r="A8060" s="192" t="s">
        <v>10511</v>
      </c>
      <c r="B8060" s="193" t="str">
        <f>IFERROR(VLOOKUP(Proc[[#This Row],[App]],Table2[],3,0),"open")</f>
        <v>open</v>
      </c>
      <c r="C8060" s="192" t="s">
        <v>370</v>
      </c>
      <c r="D8060" t="s">
        <v>8525</v>
      </c>
      <c r="E8060" t="s">
        <v>2431</v>
      </c>
      <c r="F8060" s="193" t="s">
        <v>8548</v>
      </c>
      <c r="G8060" s="192" t="s">
        <v>400</v>
      </c>
      <c r="H8060" s="193" t="str">
        <f>IF(Proc[[#This Row],[type]]="LFF (MDG-F)",MID(Proc[[#This Row],[Obj]],13,10),"")</f>
        <v/>
      </c>
      <c r="I8060" s="192" t="str">
        <f>LEFT(Proc[[#This Row],[Requested]],10)</f>
        <v>P000001019</v>
      </c>
      <c r="J8060" s="193" t="b">
        <f>Proc[[#This Row],[Requested]]=Proc[[#This Row],[CurrentParent]]</f>
        <v>0</v>
      </c>
      <c r="K8060" s="193" t="str">
        <f>IF(Proc[[#This Row],[Author]]="Marcela Urrego",VLOOKUP(LEFT(Proc[[#This Row],[Requested]],1),Table3[#All],2,0),VLOOKUP(Proc[[#This Row],[Author]],Table4[],2,0))</f>
        <v>EL</v>
      </c>
      <c r="L8060" s="193" t="s">
        <v>9921</v>
      </c>
      <c r="M8060" s="178">
        <v>46086</v>
      </c>
      <c r="N8060" s="178"/>
      <c r="O8060" s="178"/>
      <c r="P8060" s="178" t="str">
        <f ca="1">IF(Proc[[#This Row],[DaysAgeing]]&gt;5,"yep","on track")</f>
        <v>on track</v>
      </c>
      <c r="Q8060" s="3">
        <f ca="1">IF(Proc[[#This Row],[DateClosed]]="",ABS(NETWORKDAYS(Proc[[#This Row],[DateOpened]],TODAY()))-1,ABS(NETWORKDAYS(Proc[[#This Row],[DateOpened]],Proc[[#This Row],[DateClosed]]))-1)</f>
        <v>0</v>
      </c>
      <c r="R8060" s="178" t="s">
        <v>5708</v>
      </c>
      <c r="S8060" s="193"/>
    </row>
    <row r="8061" spans="1:19">
      <c r="A8061" s="192" t="s">
        <v>10511</v>
      </c>
      <c r="B8061" s="193" t="str">
        <f>IFERROR(VLOOKUP(Proc[[#This Row],[App]],Table2[],3,0),"open")</f>
        <v>open</v>
      </c>
      <c r="C8061" s="192" t="s">
        <v>375</v>
      </c>
      <c r="D8061" t="s">
        <v>10533</v>
      </c>
      <c r="E8061" t="s">
        <v>10822</v>
      </c>
      <c r="F8061" s="193"/>
      <c r="G8061" s="192" t="s">
        <v>406</v>
      </c>
      <c r="H8061" s="193" t="str">
        <f>IF(Proc[[#This Row],[type]]="LFF (MDG-F)",MID(Proc[[#This Row],[Obj]],13,10),"")</f>
        <v>US10R04013</v>
      </c>
      <c r="I8061" s="192" t="str">
        <f>LEFT(Proc[[#This Row],[Requested]],10)</f>
        <v>P000001426</v>
      </c>
      <c r="J8061" s="193" t="b">
        <f>Proc[[#This Row],[Requested]]=Proc[[#This Row],[CurrentParent]]</f>
        <v>0</v>
      </c>
      <c r="K8061" s="193" t="str">
        <f>IF(Proc[[#This Row],[Author]]="Marcela Urrego",VLOOKUP(LEFT(Proc[[#This Row],[Requested]],1),Table3[#All],2,0),VLOOKUP(Proc[[#This Row],[Author]],Table4[],2,0))</f>
        <v>EL</v>
      </c>
      <c r="L8061" s="193" t="s">
        <v>9921</v>
      </c>
      <c r="M8061" s="178">
        <v>46086</v>
      </c>
      <c r="N8061" s="178"/>
      <c r="O8061" s="178"/>
      <c r="P8061" s="178" t="str">
        <f ca="1">IF(Proc[[#This Row],[DaysAgeing]]&gt;5,"yep","on track")</f>
        <v>on track</v>
      </c>
      <c r="Q8061" s="3">
        <f ca="1">IF(Proc[[#This Row],[DateClosed]]="",ABS(NETWORKDAYS(Proc[[#This Row],[DateOpened]],TODAY()))-1,ABS(NETWORKDAYS(Proc[[#This Row],[DateOpened]],Proc[[#This Row],[DateClosed]]))-1)</f>
        <v>0</v>
      </c>
      <c r="R8061" s="178" t="s">
        <v>5708</v>
      </c>
      <c r="S8061" s="193"/>
    </row>
    <row r="8062" spans="1:19">
      <c r="A8062" s="192" t="s">
        <v>10511</v>
      </c>
      <c r="B8062" s="193" t="str">
        <f>IFERROR(VLOOKUP(Proc[[#This Row],[App]],Table2[],3,0),"open")</f>
        <v>open</v>
      </c>
      <c r="C8062" s="192" t="s">
        <v>375</v>
      </c>
      <c r="D8062" t="s">
        <v>10534</v>
      </c>
      <c r="E8062" t="s">
        <v>10823</v>
      </c>
      <c r="F8062" s="193"/>
      <c r="G8062" s="192" t="s">
        <v>406</v>
      </c>
      <c r="H8062" s="193" t="str">
        <f>IF(Proc[[#This Row],[type]]="LFF (MDG-F)",MID(Proc[[#This Row],[Obj]],13,10),"")</f>
        <v>US01GPS402</v>
      </c>
      <c r="I8062" s="192" t="str">
        <f>LEFT(Proc[[#This Row],[Requested]],10)</f>
        <v>P000001441</v>
      </c>
      <c r="J8062" s="193" t="b">
        <f>Proc[[#This Row],[Requested]]=Proc[[#This Row],[CurrentParent]]</f>
        <v>0</v>
      </c>
      <c r="K8062" s="193" t="str">
        <f>IF(Proc[[#This Row],[Author]]="Marcela Urrego",VLOOKUP(LEFT(Proc[[#This Row],[Requested]],1),Table3[#All],2,0),VLOOKUP(Proc[[#This Row],[Author]],Table4[],2,0))</f>
        <v>EL</v>
      </c>
      <c r="L8062" s="193" t="s">
        <v>9921</v>
      </c>
      <c r="M8062" s="178">
        <v>46086</v>
      </c>
      <c r="N8062" s="178"/>
      <c r="O8062" s="178"/>
      <c r="P8062" s="178" t="str">
        <f ca="1">IF(Proc[[#This Row],[DaysAgeing]]&gt;5,"yep","on track")</f>
        <v>on track</v>
      </c>
      <c r="Q8062" s="3">
        <f ca="1">IF(Proc[[#This Row],[DateClosed]]="",ABS(NETWORKDAYS(Proc[[#This Row],[DateOpened]],TODAY()))-1,ABS(NETWORKDAYS(Proc[[#This Row],[DateOpened]],Proc[[#This Row],[DateClosed]]))-1)</f>
        <v>0</v>
      </c>
      <c r="R8062" s="178" t="s">
        <v>5708</v>
      </c>
      <c r="S8062" s="193"/>
    </row>
    <row r="8063" spans="1:19">
      <c r="A8063" s="192" t="s">
        <v>10511</v>
      </c>
      <c r="B8063" s="193" t="str">
        <f>IFERROR(VLOOKUP(Proc[[#This Row],[App]],Table2[],3,0),"open")</f>
        <v>open</v>
      </c>
      <c r="C8063" s="192" t="s">
        <v>375</v>
      </c>
      <c r="D8063" t="s">
        <v>10535</v>
      </c>
      <c r="E8063" t="s">
        <v>10823</v>
      </c>
      <c r="F8063" s="193"/>
      <c r="G8063" s="192" t="s">
        <v>406</v>
      </c>
      <c r="H8063" s="193" t="str">
        <f>IF(Proc[[#This Row],[type]]="LFF (MDG-F)",MID(Proc[[#This Row],[Obj]],13,10),"")</f>
        <v>US10R04012</v>
      </c>
      <c r="I8063" s="192" t="str">
        <f>LEFT(Proc[[#This Row],[Requested]],10)</f>
        <v>P000001441</v>
      </c>
      <c r="J8063" s="193" t="b">
        <f>Proc[[#This Row],[Requested]]=Proc[[#This Row],[CurrentParent]]</f>
        <v>0</v>
      </c>
      <c r="K8063" s="193" t="str">
        <f>IF(Proc[[#This Row],[Author]]="Marcela Urrego",VLOOKUP(LEFT(Proc[[#This Row],[Requested]],1),Table3[#All],2,0),VLOOKUP(Proc[[#This Row],[Author]],Table4[],2,0))</f>
        <v>EL</v>
      </c>
      <c r="L8063" s="193" t="s">
        <v>9921</v>
      </c>
      <c r="M8063" s="178">
        <v>46086</v>
      </c>
      <c r="N8063" s="178"/>
      <c r="O8063" s="178"/>
      <c r="P8063" s="178" t="str">
        <f ca="1">IF(Proc[[#This Row],[DaysAgeing]]&gt;5,"yep","on track")</f>
        <v>on track</v>
      </c>
      <c r="Q8063" s="3">
        <f ca="1">IF(Proc[[#This Row],[DateClosed]]="",ABS(NETWORKDAYS(Proc[[#This Row],[DateOpened]],TODAY()))-1,ABS(NETWORKDAYS(Proc[[#This Row],[DateOpened]],Proc[[#This Row],[DateClosed]]))-1)</f>
        <v>0</v>
      </c>
      <c r="R8063" s="178" t="s">
        <v>5708</v>
      </c>
      <c r="S8063" s="193"/>
    </row>
    <row r="8064" spans="1:19">
      <c r="A8064" s="192" t="s">
        <v>10511</v>
      </c>
      <c r="B8064" s="193" t="str">
        <f>IFERROR(VLOOKUP(Proc[[#This Row],[App]],Table2[],3,0),"open")</f>
        <v>open</v>
      </c>
      <c r="C8064" s="192" t="s">
        <v>375</v>
      </c>
      <c r="D8064" t="s">
        <v>10536</v>
      </c>
      <c r="E8064" t="s">
        <v>10823</v>
      </c>
      <c r="F8064" s="193"/>
      <c r="G8064" s="192" t="s">
        <v>406</v>
      </c>
      <c r="H8064" s="193" t="str">
        <f>IF(Proc[[#This Row],[type]]="LFF (MDG-F)",MID(Proc[[#This Row],[Obj]],13,10),"")</f>
        <v>JP02R0M341</v>
      </c>
      <c r="I8064" s="192" t="str">
        <f>LEFT(Proc[[#This Row],[Requested]],10)</f>
        <v>P000001441</v>
      </c>
      <c r="J8064" s="193" t="b">
        <f>Proc[[#This Row],[Requested]]=Proc[[#This Row],[CurrentParent]]</f>
        <v>0</v>
      </c>
      <c r="K8064" s="193" t="str">
        <f>IF(Proc[[#This Row],[Author]]="Marcela Urrego",VLOOKUP(LEFT(Proc[[#This Row],[Requested]],1),Table3[#All],2,0),VLOOKUP(Proc[[#This Row],[Author]],Table4[],2,0))</f>
        <v>EL</v>
      </c>
      <c r="L8064" s="193" t="s">
        <v>9921</v>
      </c>
      <c r="M8064" s="178">
        <v>46086</v>
      </c>
      <c r="N8064" s="178"/>
      <c r="O8064" s="178"/>
      <c r="P8064" s="178" t="str">
        <f ca="1">IF(Proc[[#This Row],[DaysAgeing]]&gt;5,"yep","on track")</f>
        <v>on track</v>
      </c>
      <c r="Q8064" s="3">
        <f ca="1">IF(Proc[[#This Row],[DateClosed]]="",ABS(NETWORKDAYS(Proc[[#This Row],[DateOpened]],TODAY()))-1,ABS(NETWORKDAYS(Proc[[#This Row],[DateOpened]],Proc[[#This Row],[DateClosed]]))-1)</f>
        <v>0</v>
      </c>
      <c r="R8064" s="178" t="s">
        <v>5708</v>
      </c>
      <c r="S8064" s="193"/>
    </row>
    <row r="8065" spans="1:19">
      <c r="A8065" s="192" t="s">
        <v>10511</v>
      </c>
      <c r="B8065" s="193" t="str">
        <f>IFERROR(VLOOKUP(Proc[[#This Row],[App]],Table2[],3,0),"open")</f>
        <v>open</v>
      </c>
      <c r="C8065" s="192" t="s">
        <v>375</v>
      </c>
      <c r="D8065" t="s">
        <v>10537</v>
      </c>
      <c r="E8065" t="s">
        <v>10824</v>
      </c>
      <c r="F8065" s="193"/>
      <c r="G8065" s="192" t="s">
        <v>406</v>
      </c>
      <c r="H8065" s="193" t="str">
        <f>IF(Proc[[#This Row],[type]]="LFF (MDG-F)",MID(Proc[[#This Row],[Obj]],13,10),"")</f>
        <v>US10R04015</v>
      </c>
      <c r="I8065" s="192" t="str">
        <f>LEFT(Proc[[#This Row],[Requested]],10)</f>
        <v>P000001446</v>
      </c>
      <c r="J8065" s="193" t="b">
        <f>Proc[[#This Row],[Requested]]=Proc[[#This Row],[CurrentParent]]</f>
        <v>0</v>
      </c>
      <c r="K8065" s="193" t="str">
        <f>IF(Proc[[#This Row],[Author]]="Marcela Urrego",VLOOKUP(LEFT(Proc[[#This Row],[Requested]],1),Table3[#All],2,0),VLOOKUP(Proc[[#This Row],[Author]],Table4[],2,0))</f>
        <v>EL</v>
      </c>
      <c r="L8065" s="193" t="s">
        <v>9921</v>
      </c>
      <c r="M8065" s="178">
        <v>46086</v>
      </c>
      <c r="N8065" s="178"/>
      <c r="O8065" s="178"/>
      <c r="P8065" s="178" t="str">
        <f ca="1">IF(Proc[[#This Row],[DaysAgeing]]&gt;5,"yep","on track")</f>
        <v>on track</v>
      </c>
      <c r="Q8065" s="3">
        <f ca="1">IF(Proc[[#This Row],[DateClosed]]="",ABS(NETWORKDAYS(Proc[[#This Row],[DateOpened]],TODAY()))-1,ABS(NETWORKDAYS(Proc[[#This Row],[DateOpened]],Proc[[#This Row],[DateClosed]]))-1)</f>
        <v>0</v>
      </c>
      <c r="R8065" s="178" t="s">
        <v>5708</v>
      </c>
      <c r="S8065" s="193"/>
    </row>
    <row r="8066" spans="1:19">
      <c r="A8066" s="192" t="s">
        <v>10511</v>
      </c>
      <c r="B8066" s="193" t="str">
        <f>IFERROR(VLOOKUP(Proc[[#This Row],[App]],Table2[],3,0),"open")</f>
        <v>open</v>
      </c>
      <c r="C8066" s="192" t="s">
        <v>375</v>
      </c>
      <c r="D8066" t="s">
        <v>2218</v>
      </c>
      <c r="E8066" t="s">
        <v>8718</v>
      </c>
      <c r="F8066" s="193"/>
      <c r="G8066" s="192" t="s">
        <v>406</v>
      </c>
      <c r="H8066" s="193" t="str">
        <f>IF(Proc[[#This Row],[type]]="LFF (MDG-F)",MID(Proc[[#This Row],[Obj]],13,10),"")</f>
        <v>KR02TPAZ06</v>
      </c>
      <c r="I8066" s="192" t="str">
        <f>LEFT(Proc[[#This Row],[Requested]],10)</f>
        <v>P000001398</v>
      </c>
      <c r="J8066" s="193" t="b">
        <f>Proc[[#This Row],[Requested]]=Proc[[#This Row],[CurrentParent]]</f>
        <v>0</v>
      </c>
      <c r="K8066" s="193" t="str">
        <f>IF(Proc[[#This Row],[Author]]="Marcela Urrego",VLOOKUP(LEFT(Proc[[#This Row],[Requested]],1),Table3[#All],2,0),VLOOKUP(Proc[[#This Row],[Author]],Table4[],2,0))</f>
        <v>EL</v>
      </c>
      <c r="L8066" s="193" t="s">
        <v>9921</v>
      </c>
      <c r="M8066" s="178">
        <v>46086</v>
      </c>
      <c r="N8066" s="178"/>
      <c r="O8066" s="178"/>
      <c r="P8066" s="178" t="str">
        <f ca="1">IF(Proc[[#This Row],[DaysAgeing]]&gt;5,"yep","on track")</f>
        <v>on track</v>
      </c>
      <c r="Q8066" s="3">
        <f ca="1">IF(Proc[[#This Row],[DateClosed]]="",ABS(NETWORKDAYS(Proc[[#This Row],[DateOpened]],TODAY()))-1,ABS(NETWORKDAYS(Proc[[#This Row],[DateOpened]],Proc[[#This Row],[DateClosed]]))-1)</f>
        <v>0</v>
      </c>
      <c r="R8066" s="178" t="s">
        <v>5708</v>
      </c>
      <c r="S8066" s="193"/>
    </row>
    <row r="8067" spans="1:19">
      <c r="A8067" t="s">
        <v>10539</v>
      </c>
      <c r="B8067" s="193" t="str">
        <f>IFERROR(VLOOKUP(Proc[[#This Row],[App]],Table2[],3,0),"open")</f>
        <v>open</v>
      </c>
      <c r="C8067" s="192" t="s">
        <v>375</v>
      </c>
      <c r="D8067" t="s">
        <v>10540</v>
      </c>
      <c r="E8067" t="s">
        <v>2616</v>
      </c>
      <c r="F8067" s="193"/>
      <c r="G8067" s="192" t="s">
        <v>406</v>
      </c>
      <c r="H8067" s="193" t="str">
        <f>IF(Proc[[#This Row],[type]]="LFF (MDG-F)",MID(Proc[[#This Row],[Obj]],13,10),"")</f>
        <v>DE10GIT04A</v>
      </c>
      <c r="I8067" s="192" t="str">
        <f>LEFT(Proc[[#This Row],[Requested]],10)</f>
        <v>G000000339</v>
      </c>
      <c r="J8067" s="193" t="b">
        <f>Proc[[#This Row],[Requested]]=Proc[[#This Row],[CurrentParent]]</f>
        <v>0</v>
      </c>
      <c r="K8067" s="193" t="str">
        <f>IF(Proc[[#This Row],[Author]]="Marcela Urrego",VLOOKUP(LEFT(Proc[[#This Row],[Requested]],1),Table3[#All],2,0),VLOOKUP(Proc[[#This Row],[Author]],Table4[],2,0))</f>
        <v>MGF</v>
      </c>
      <c r="L8067" s="193" t="s">
        <v>9921</v>
      </c>
      <c r="M8067" s="178">
        <v>46086</v>
      </c>
      <c r="N8067" s="178"/>
      <c r="O8067" s="178"/>
      <c r="P8067" s="178" t="str">
        <f ca="1">IF(Proc[[#This Row],[DaysAgeing]]&gt;5,"yep","on track")</f>
        <v>on track</v>
      </c>
      <c r="Q8067" s="3">
        <f ca="1">IF(Proc[[#This Row],[DateClosed]]="",ABS(NETWORKDAYS(Proc[[#This Row],[DateOpened]],TODAY()))-1,ABS(NETWORKDAYS(Proc[[#This Row],[DateOpened]],Proc[[#This Row],[DateClosed]]))-1)</f>
        <v>0</v>
      </c>
      <c r="R8067" s="178" t="s">
        <v>8610</v>
      </c>
      <c r="S8067" s="193"/>
    </row>
    <row r="8068" spans="1:19">
      <c r="A8068" t="s">
        <v>10541</v>
      </c>
      <c r="B8068" s="193" t="str">
        <f>IFERROR(VLOOKUP(Proc[[#This Row],[App]],Table2[],3,0),"open")</f>
        <v>open</v>
      </c>
      <c r="C8068" s="192" t="s">
        <v>370</v>
      </c>
      <c r="D8068" t="s">
        <v>10542</v>
      </c>
      <c r="E8068" t="s">
        <v>2385</v>
      </c>
      <c r="F8068" s="193" t="s">
        <v>10838</v>
      </c>
      <c r="G8068" s="192" t="s">
        <v>400</v>
      </c>
      <c r="H8068" s="193" t="str">
        <f>IF(Proc[[#This Row],[type]]="LFF (MDG-F)",MID(Proc[[#This Row],[Obj]],13,10),"")</f>
        <v/>
      </c>
      <c r="I8068" s="192" t="str">
        <f>LEFT(Proc[[#This Row],[Requested]],10)</f>
        <v>L000009407</v>
      </c>
      <c r="J8068" s="193" t="b">
        <f>Proc[[#This Row],[Requested]]=Proc[[#This Row],[CurrentParent]]</f>
        <v>0</v>
      </c>
      <c r="K8068" s="193" t="str">
        <f>IF(Proc[[#This Row],[Author]]="Marcela Urrego",VLOOKUP(LEFT(Proc[[#This Row],[Requested]],1),Table3[#All],2,0),VLOOKUP(Proc[[#This Row],[Author]],Table4[],2,0))</f>
        <v>LS</v>
      </c>
      <c r="L8068" s="193" t="s">
        <v>9921</v>
      </c>
      <c r="M8068" s="178">
        <v>46086</v>
      </c>
      <c r="N8068" s="178"/>
      <c r="O8068" s="178"/>
      <c r="P8068" s="178" t="str">
        <f ca="1">IF(Proc[[#This Row],[DaysAgeing]]&gt;5,"yep","on track")</f>
        <v>on track</v>
      </c>
      <c r="Q8068" s="3">
        <f ca="1">IF(Proc[[#This Row],[DateClosed]]="",ABS(NETWORKDAYS(Proc[[#This Row],[DateOpened]],TODAY()))-1,ABS(NETWORKDAYS(Proc[[#This Row],[DateOpened]],Proc[[#This Row],[DateClosed]]))-1)</f>
        <v>0</v>
      </c>
      <c r="R8068" s="178" t="s">
        <v>489</v>
      </c>
      <c r="S8068" s="193"/>
    </row>
    <row r="8069" spans="1:19">
      <c r="A8069" s="192" t="s">
        <v>10541</v>
      </c>
      <c r="B8069" s="193" t="str">
        <f>IFERROR(VLOOKUP(Proc[[#This Row],[App]],Table2[],3,0),"open")</f>
        <v>open</v>
      </c>
      <c r="C8069" s="192" t="s">
        <v>370</v>
      </c>
      <c r="D8069" t="s">
        <v>10543</v>
      </c>
      <c r="E8069" t="s">
        <v>6959</v>
      </c>
      <c r="F8069" s="193" t="s">
        <v>10839</v>
      </c>
      <c r="G8069" s="192" t="s">
        <v>400</v>
      </c>
      <c r="H8069" s="193" t="str">
        <f>IF(Proc[[#This Row],[type]]="LFF (MDG-F)",MID(Proc[[#This Row],[Obj]],13,10),"")</f>
        <v/>
      </c>
      <c r="I8069" s="192" t="str">
        <f>LEFT(Proc[[#This Row],[Requested]],10)</f>
        <v>L000009539</v>
      </c>
      <c r="J8069" s="193" t="b">
        <f>Proc[[#This Row],[Requested]]=Proc[[#This Row],[CurrentParent]]</f>
        <v>0</v>
      </c>
      <c r="K8069" s="193" t="str">
        <f>IF(Proc[[#This Row],[Author]]="Marcela Urrego",VLOOKUP(LEFT(Proc[[#This Row],[Requested]],1),Table3[#All],2,0),VLOOKUP(Proc[[#This Row],[Author]],Table4[],2,0))</f>
        <v>LS</v>
      </c>
      <c r="L8069" s="193" t="s">
        <v>9921</v>
      </c>
      <c r="M8069" s="178">
        <v>46086</v>
      </c>
      <c r="N8069" s="178"/>
      <c r="O8069" s="178"/>
      <c r="P8069" s="178" t="str">
        <f ca="1">IF(Proc[[#This Row],[DaysAgeing]]&gt;5,"yep","on track")</f>
        <v>on track</v>
      </c>
      <c r="Q8069" s="3">
        <f ca="1">IF(Proc[[#This Row],[DateClosed]]="",ABS(NETWORKDAYS(Proc[[#This Row],[DateOpened]],TODAY()))-1,ABS(NETWORKDAYS(Proc[[#This Row],[DateOpened]],Proc[[#This Row],[DateClosed]]))-1)</f>
        <v>0</v>
      </c>
      <c r="R8069" s="178" t="s">
        <v>489</v>
      </c>
      <c r="S8069" s="193"/>
    </row>
    <row r="8070" spans="1:19">
      <c r="A8070" s="192" t="s">
        <v>10541</v>
      </c>
      <c r="B8070" s="193" t="str">
        <f>IFERROR(VLOOKUP(Proc[[#This Row],[App]],Table2[],3,0),"open")</f>
        <v>open</v>
      </c>
      <c r="C8070" s="192" t="s">
        <v>370</v>
      </c>
      <c r="D8070" t="s">
        <v>10544</v>
      </c>
      <c r="E8070" t="s">
        <v>8048</v>
      </c>
      <c r="F8070" s="193" t="s">
        <v>10840</v>
      </c>
      <c r="G8070" s="192" t="s">
        <v>400</v>
      </c>
      <c r="H8070" s="193" t="str">
        <f>IF(Proc[[#This Row],[type]]="LFF (MDG-F)",MID(Proc[[#This Row],[Obj]],13,10),"")</f>
        <v/>
      </c>
      <c r="I8070" s="192" t="str">
        <f>LEFT(Proc[[#This Row],[Requested]],10)</f>
        <v>L000013932</v>
      </c>
      <c r="J8070" s="193" t="b">
        <f>Proc[[#This Row],[Requested]]=Proc[[#This Row],[CurrentParent]]</f>
        <v>0</v>
      </c>
      <c r="K8070" s="193" t="str">
        <f>IF(Proc[[#This Row],[Author]]="Marcela Urrego",VLOOKUP(LEFT(Proc[[#This Row],[Requested]],1),Table3[#All],2,0),VLOOKUP(Proc[[#This Row],[Author]],Table4[],2,0))</f>
        <v>LS</v>
      </c>
      <c r="L8070" s="193" t="s">
        <v>9921</v>
      </c>
      <c r="M8070" s="178">
        <v>46086</v>
      </c>
      <c r="N8070" s="178"/>
      <c r="O8070" s="178"/>
      <c r="P8070" s="178" t="str">
        <f ca="1">IF(Proc[[#This Row],[DaysAgeing]]&gt;5,"yep","on track")</f>
        <v>on track</v>
      </c>
      <c r="Q8070" s="3">
        <f ca="1">IF(Proc[[#This Row],[DateClosed]]="",ABS(NETWORKDAYS(Proc[[#This Row],[DateOpened]],TODAY()))-1,ABS(NETWORKDAYS(Proc[[#This Row],[DateOpened]],Proc[[#This Row],[DateClosed]]))-1)</f>
        <v>0</v>
      </c>
      <c r="R8070" s="178" t="s">
        <v>489</v>
      </c>
      <c r="S8070" s="193"/>
    </row>
    <row r="8071" spans="1:19">
      <c r="A8071" s="192" t="s">
        <v>10541</v>
      </c>
      <c r="B8071" s="193" t="str">
        <f>IFERROR(VLOOKUP(Proc[[#This Row],[App]],Table2[],3,0),"open")</f>
        <v>open</v>
      </c>
      <c r="C8071" s="192" t="s">
        <v>370</v>
      </c>
      <c r="D8071" t="s">
        <v>10545</v>
      </c>
      <c r="E8071" t="s">
        <v>6850</v>
      </c>
      <c r="F8071" s="193" t="s">
        <v>10841</v>
      </c>
      <c r="G8071" s="192" t="s">
        <v>400</v>
      </c>
      <c r="H8071" s="193" t="str">
        <f>IF(Proc[[#This Row],[type]]="LFF (MDG-F)",MID(Proc[[#This Row],[Obj]],13,10),"")</f>
        <v/>
      </c>
      <c r="I8071" s="192" t="str">
        <f>LEFT(Proc[[#This Row],[Requested]],10)</f>
        <v>L000010274</v>
      </c>
      <c r="J8071" s="193" t="b">
        <f>Proc[[#This Row],[Requested]]=Proc[[#This Row],[CurrentParent]]</f>
        <v>0</v>
      </c>
      <c r="K8071" s="193" t="str">
        <f>IF(Proc[[#This Row],[Author]]="Marcela Urrego",VLOOKUP(LEFT(Proc[[#This Row],[Requested]],1),Table3[#All],2,0),VLOOKUP(Proc[[#This Row],[Author]],Table4[],2,0))</f>
        <v>LS</v>
      </c>
      <c r="L8071" s="193" t="s">
        <v>9921</v>
      </c>
      <c r="M8071" s="178">
        <v>46086</v>
      </c>
      <c r="N8071" s="178"/>
      <c r="O8071" s="178"/>
      <c r="P8071" s="178" t="str">
        <f ca="1">IF(Proc[[#This Row],[DaysAgeing]]&gt;5,"yep","on track")</f>
        <v>on track</v>
      </c>
      <c r="Q8071" s="3">
        <f ca="1">IF(Proc[[#This Row],[DateClosed]]="",ABS(NETWORKDAYS(Proc[[#This Row],[DateOpened]],TODAY()))-1,ABS(NETWORKDAYS(Proc[[#This Row],[DateOpened]],Proc[[#This Row],[DateClosed]]))-1)</f>
        <v>0</v>
      </c>
      <c r="R8071" s="178" t="s">
        <v>489</v>
      </c>
      <c r="S8071" s="193"/>
    </row>
    <row r="8072" spans="1:19">
      <c r="A8072" s="192" t="s">
        <v>10541</v>
      </c>
      <c r="B8072" s="193" t="str">
        <f>IFERROR(VLOOKUP(Proc[[#This Row],[App]],Table2[],3,0),"open")</f>
        <v>open</v>
      </c>
      <c r="C8072" s="192" t="s">
        <v>370</v>
      </c>
      <c r="D8072" t="s">
        <v>9923</v>
      </c>
      <c r="E8072" t="s">
        <v>10559</v>
      </c>
      <c r="F8072" s="193" t="s">
        <v>6428</v>
      </c>
      <c r="G8072" s="192" t="s">
        <v>400</v>
      </c>
      <c r="H8072" s="193" t="str">
        <f>IF(Proc[[#This Row],[type]]="LFF (MDG-F)",MID(Proc[[#This Row],[Obj]],13,10),"")</f>
        <v/>
      </c>
      <c r="I8072" s="192" t="str">
        <f>LEFT(Proc[[#This Row],[Requested]],10)</f>
        <v>L000013621</v>
      </c>
      <c r="J8072" s="193" t="b">
        <f>Proc[[#This Row],[Requested]]=Proc[[#This Row],[CurrentParent]]</f>
        <v>0</v>
      </c>
      <c r="K8072" s="193" t="str">
        <f>IF(Proc[[#This Row],[Author]]="Marcela Urrego",VLOOKUP(LEFT(Proc[[#This Row],[Requested]],1),Table3[#All],2,0),VLOOKUP(Proc[[#This Row],[Author]],Table4[],2,0))</f>
        <v>LS</v>
      </c>
      <c r="L8072" s="193" t="s">
        <v>9921</v>
      </c>
      <c r="M8072" s="178">
        <v>46086</v>
      </c>
      <c r="N8072" s="178"/>
      <c r="O8072" s="178"/>
      <c r="P8072" s="178" t="str">
        <f ca="1">IF(Proc[[#This Row],[DaysAgeing]]&gt;5,"yep","on track")</f>
        <v>on track</v>
      </c>
      <c r="Q8072" s="3">
        <f ca="1">IF(Proc[[#This Row],[DateClosed]]="",ABS(NETWORKDAYS(Proc[[#This Row],[DateOpened]],TODAY()))-1,ABS(NETWORKDAYS(Proc[[#This Row],[DateOpened]],Proc[[#This Row],[DateClosed]]))-1)</f>
        <v>0</v>
      </c>
      <c r="R8072" s="178" t="s">
        <v>489</v>
      </c>
      <c r="S8072" s="193"/>
    </row>
    <row r="8073" spans="1:19">
      <c r="A8073" s="192" t="s">
        <v>10541</v>
      </c>
      <c r="B8073" s="193" t="str">
        <f>IFERROR(VLOOKUP(Proc[[#This Row],[App]],Table2[],3,0),"open")</f>
        <v>open</v>
      </c>
      <c r="C8073" s="192" t="s">
        <v>370</v>
      </c>
      <c r="D8073" t="s">
        <v>10546</v>
      </c>
      <c r="E8073" t="s">
        <v>7349</v>
      </c>
      <c r="F8073" s="193" t="s">
        <v>10842</v>
      </c>
      <c r="G8073" s="192" t="s">
        <v>400</v>
      </c>
      <c r="H8073" s="193" t="str">
        <f>IF(Proc[[#This Row],[type]]="LFF (MDG-F)",MID(Proc[[#This Row],[Obj]],13,10),"")</f>
        <v/>
      </c>
      <c r="I8073" s="192" t="str">
        <f>LEFT(Proc[[#This Row],[Requested]],10)</f>
        <v>L000013905</v>
      </c>
      <c r="J8073" s="193" t="b">
        <f>Proc[[#This Row],[Requested]]=Proc[[#This Row],[CurrentParent]]</f>
        <v>0</v>
      </c>
      <c r="K8073" s="193" t="str">
        <f>IF(Proc[[#This Row],[Author]]="Marcela Urrego",VLOOKUP(LEFT(Proc[[#This Row],[Requested]],1),Table3[#All],2,0),VLOOKUP(Proc[[#This Row],[Author]],Table4[],2,0))</f>
        <v>LS</v>
      </c>
      <c r="L8073" s="193" t="s">
        <v>9921</v>
      </c>
      <c r="M8073" s="178">
        <v>46086</v>
      </c>
      <c r="N8073" s="178"/>
      <c r="O8073" s="178"/>
      <c r="P8073" s="178" t="str">
        <f ca="1">IF(Proc[[#This Row],[DaysAgeing]]&gt;5,"yep","on track")</f>
        <v>on track</v>
      </c>
      <c r="Q8073" s="3">
        <f ca="1">IF(Proc[[#This Row],[DateClosed]]="",ABS(NETWORKDAYS(Proc[[#This Row],[DateOpened]],TODAY()))-1,ABS(NETWORKDAYS(Proc[[#This Row],[DateOpened]],Proc[[#This Row],[DateClosed]]))-1)</f>
        <v>0</v>
      </c>
      <c r="R8073" s="178" t="s">
        <v>489</v>
      </c>
      <c r="S8073" s="193"/>
    </row>
    <row r="8074" spans="1:19">
      <c r="A8074" s="192" t="s">
        <v>10541</v>
      </c>
      <c r="B8074" s="193" t="str">
        <f>IFERROR(VLOOKUP(Proc[[#This Row],[App]],Table2[],3,0),"open")</f>
        <v>open</v>
      </c>
      <c r="C8074" s="192" t="s">
        <v>370</v>
      </c>
      <c r="D8074" t="s">
        <v>10547</v>
      </c>
      <c r="E8074" t="s">
        <v>7349</v>
      </c>
      <c r="F8074" s="193" t="s">
        <v>10842</v>
      </c>
      <c r="G8074" s="192" t="s">
        <v>400</v>
      </c>
      <c r="H8074" s="193" t="str">
        <f>IF(Proc[[#This Row],[type]]="LFF (MDG-F)",MID(Proc[[#This Row],[Obj]],13,10),"")</f>
        <v/>
      </c>
      <c r="I8074" s="192" t="str">
        <f>LEFT(Proc[[#This Row],[Requested]],10)</f>
        <v>L000013905</v>
      </c>
      <c r="J8074" s="193" t="b">
        <f>Proc[[#This Row],[Requested]]=Proc[[#This Row],[CurrentParent]]</f>
        <v>0</v>
      </c>
      <c r="K8074" s="193" t="str">
        <f>IF(Proc[[#This Row],[Author]]="Marcela Urrego",VLOOKUP(LEFT(Proc[[#This Row],[Requested]],1),Table3[#All],2,0),VLOOKUP(Proc[[#This Row],[Author]],Table4[],2,0))</f>
        <v>LS</v>
      </c>
      <c r="L8074" s="193" t="s">
        <v>9921</v>
      </c>
      <c r="M8074" s="178">
        <v>46086</v>
      </c>
      <c r="N8074" s="178"/>
      <c r="O8074" s="178"/>
      <c r="P8074" s="178" t="str">
        <f ca="1">IF(Proc[[#This Row],[DaysAgeing]]&gt;5,"yep","on track")</f>
        <v>on track</v>
      </c>
      <c r="Q8074" s="3">
        <f ca="1">IF(Proc[[#This Row],[DateClosed]]="",ABS(NETWORKDAYS(Proc[[#This Row],[DateOpened]],TODAY()))-1,ABS(NETWORKDAYS(Proc[[#This Row],[DateOpened]],Proc[[#This Row],[DateClosed]]))-1)</f>
        <v>0</v>
      </c>
      <c r="R8074" s="178" t="s">
        <v>489</v>
      </c>
      <c r="S8074" s="193"/>
    </row>
    <row r="8075" spans="1:19">
      <c r="A8075" s="192" t="s">
        <v>10541</v>
      </c>
      <c r="B8075" s="193" t="str">
        <f>IFERROR(VLOOKUP(Proc[[#This Row],[App]],Table2[],3,0),"open")</f>
        <v>open</v>
      </c>
      <c r="C8075" s="192" t="s">
        <v>370</v>
      </c>
      <c r="D8075" t="s">
        <v>10548</v>
      </c>
      <c r="E8075" t="s">
        <v>9966</v>
      </c>
      <c r="F8075" s="193" t="s">
        <v>10843</v>
      </c>
      <c r="G8075" s="192" t="s">
        <v>400</v>
      </c>
      <c r="H8075" s="193" t="str">
        <f>IF(Proc[[#This Row],[type]]="LFF (MDG-F)",MID(Proc[[#This Row],[Obj]],13,10),"")</f>
        <v/>
      </c>
      <c r="I8075" s="192" t="str">
        <f>LEFT(Proc[[#This Row],[Requested]],10)</f>
        <v>L000013995</v>
      </c>
      <c r="J8075" s="193" t="b">
        <f>Proc[[#This Row],[Requested]]=Proc[[#This Row],[CurrentParent]]</f>
        <v>0</v>
      </c>
      <c r="K8075" s="193" t="str">
        <f>IF(Proc[[#This Row],[Author]]="Marcela Urrego",VLOOKUP(LEFT(Proc[[#This Row],[Requested]],1),Table3[#All],2,0),VLOOKUP(Proc[[#This Row],[Author]],Table4[],2,0))</f>
        <v>LS</v>
      </c>
      <c r="L8075" s="193" t="s">
        <v>9921</v>
      </c>
      <c r="M8075" s="178">
        <v>46086</v>
      </c>
      <c r="N8075" s="178"/>
      <c r="O8075" s="178"/>
      <c r="P8075" s="178" t="str">
        <f ca="1">IF(Proc[[#This Row],[DaysAgeing]]&gt;5,"yep","on track")</f>
        <v>on track</v>
      </c>
      <c r="Q8075" s="3">
        <f ca="1">IF(Proc[[#This Row],[DateClosed]]="",ABS(NETWORKDAYS(Proc[[#This Row],[DateOpened]],TODAY()))-1,ABS(NETWORKDAYS(Proc[[#This Row],[DateOpened]],Proc[[#This Row],[DateClosed]]))-1)</f>
        <v>0</v>
      </c>
      <c r="R8075" s="178" t="s">
        <v>489</v>
      </c>
      <c r="S8075" s="193"/>
    </row>
    <row r="8076" spans="1:19">
      <c r="A8076" s="192" t="s">
        <v>10541</v>
      </c>
      <c r="B8076" s="193" t="str">
        <f>IFERROR(VLOOKUP(Proc[[#This Row],[App]],Table2[],3,0),"open")</f>
        <v>open</v>
      </c>
      <c r="C8076" s="192" t="s">
        <v>370</v>
      </c>
      <c r="D8076" t="s">
        <v>10549</v>
      </c>
      <c r="E8076" t="s">
        <v>9826</v>
      </c>
      <c r="F8076" s="193" t="s">
        <v>10844</v>
      </c>
      <c r="G8076" s="192" t="s">
        <v>400</v>
      </c>
      <c r="H8076" s="193" t="str">
        <f>IF(Proc[[#This Row],[type]]="LFF (MDG-F)",MID(Proc[[#This Row],[Obj]],13,10),"")</f>
        <v/>
      </c>
      <c r="I8076" s="192" t="str">
        <f>LEFT(Proc[[#This Row],[Requested]],10)</f>
        <v>L000014017</v>
      </c>
      <c r="J8076" s="193" t="b">
        <f>Proc[[#This Row],[Requested]]=Proc[[#This Row],[CurrentParent]]</f>
        <v>0</v>
      </c>
      <c r="K8076" s="193" t="str">
        <f>IF(Proc[[#This Row],[Author]]="Marcela Urrego",VLOOKUP(LEFT(Proc[[#This Row],[Requested]],1),Table3[#All],2,0),VLOOKUP(Proc[[#This Row],[Author]],Table4[],2,0))</f>
        <v>LS</v>
      </c>
      <c r="L8076" s="193" t="s">
        <v>9921</v>
      </c>
      <c r="M8076" s="178">
        <v>46086</v>
      </c>
      <c r="N8076" s="178"/>
      <c r="O8076" s="178"/>
      <c r="P8076" s="178" t="str">
        <f ca="1">IF(Proc[[#This Row],[DaysAgeing]]&gt;5,"yep","on track")</f>
        <v>on track</v>
      </c>
      <c r="Q8076" s="3">
        <f ca="1">IF(Proc[[#This Row],[DateClosed]]="",ABS(NETWORKDAYS(Proc[[#This Row],[DateOpened]],TODAY()))-1,ABS(NETWORKDAYS(Proc[[#This Row],[DateOpened]],Proc[[#This Row],[DateClosed]]))-1)</f>
        <v>0</v>
      </c>
      <c r="R8076" s="178" t="s">
        <v>489</v>
      </c>
      <c r="S8076" s="193"/>
    </row>
    <row r="8077" spans="1:19">
      <c r="A8077" s="192" t="s">
        <v>10541</v>
      </c>
      <c r="B8077" s="193" t="str">
        <f>IFERROR(VLOOKUP(Proc[[#This Row],[App]],Table2[],3,0),"open")</f>
        <v>open</v>
      </c>
      <c r="C8077" s="192" t="s">
        <v>370</v>
      </c>
      <c r="D8077" t="s">
        <v>10550</v>
      </c>
      <c r="E8077" t="s">
        <v>9850</v>
      </c>
      <c r="F8077" s="193" t="s">
        <v>10844</v>
      </c>
      <c r="G8077" s="192" t="s">
        <v>400</v>
      </c>
      <c r="H8077" s="193" t="str">
        <f>IF(Proc[[#This Row],[type]]="LFF (MDG-F)",MID(Proc[[#This Row],[Obj]],13,10),"")</f>
        <v/>
      </c>
      <c r="I8077" s="192" t="str">
        <f>LEFT(Proc[[#This Row],[Requested]],10)</f>
        <v>L000005447</v>
      </c>
      <c r="J8077" s="193" t="b">
        <f>Proc[[#This Row],[Requested]]=Proc[[#This Row],[CurrentParent]]</f>
        <v>0</v>
      </c>
      <c r="K8077" s="193" t="str">
        <f>IF(Proc[[#This Row],[Author]]="Marcela Urrego",VLOOKUP(LEFT(Proc[[#This Row],[Requested]],1),Table3[#All],2,0),VLOOKUP(Proc[[#This Row],[Author]],Table4[],2,0))</f>
        <v>LS</v>
      </c>
      <c r="L8077" s="193" t="s">
        <v>9921</v>
      </c>
      <c r="M8077" s="178">
        <v>46086</v>
      </c>
      <c r="N8077" s="178"/>
      <c r="O8077" s="178"/>
      <c r="P8077" s="178" t="str">
        <f ca="1">IF(Proc[[#This Row],[DaysAgeing]]&gt;5,"yep","on track")</f>
        <v>on track</v>
      </c>
      <c r="Q8077" s="3">
        <f ca="1">IF(Proc[[#This Row],[DateClosed]]="",ABS(NETWORKDAYS(Proc[[#This Row],[DateOpened]],TODAY()))-1,ABS(NETWORKDAYS(Proc[[#This Row],[DateOpened]],Proc[[#This Row],[DateClosed]]))-1)</f>
        <v>0</v>
      </c>
      <c r="R8077" s="178" t="s">
        <v>489</v>
      </c>
      <c r="S8077" s="193"/>
    </row>
    <row r="8078" spans="1:19">
      <c r="A8078" s="192" t="s">
        <v>10541</v>
      </c>
      <c r="B8078" s="193" t="str">
        <f>IFERROR(VLOOKUP(Proc[[#This Row],[App]],Table2[],3,0),"open")</f>
        <v>open</v>
      </c>
      <c r="C8078" s="192" t="s">
        <v>370</v>
      </c>
      <c r="D8078" t="s">
        <v>10551</v>
      </c>
      <c r="E8078" t="s">
        <v>9829</v>
      </c>
      <c r="F8078" s="193" t="s">
        <v>10844</v>
      </c>
      <c r="G8078" s="192" t="s">
        <v>400</v>
      </c>
      <c r="H8078" s="193" t="str">
        <f>IF(Proc[[#This Row],[type]]="LFF (MDG-F)",MID(Proc[[#This Row],[Obj]],13,10),"")</f>
        <v/>
      </c>
      <c r="I8078" s="192" t="str">
        <f>LEFT(Proc[[#This Row],[Requested]],10)</f>
        <v>L000014016</v>
      </c>
      <c r="J8078" s="193" t="b">
        <f>Proc[[#This Row],[Requested]]=Proc[[#This Row],[CurrentParent]]</f>
        <v>0</v>
      </c>
      <c r="K8078" s="193" t="str">
        <f>IF(Proc[[#This Row],[Author]]="Marcela Urrego",VLOOKUP(LEFT(Proc[[#This Row],[Requested]],1),Table3[#All],2,0),VLOOKUP(Proc[[#This Row],[Author]],Table4[],2,0))</f>
        <v>LS</v>
      </c>
      <c r="L8078" s="193" t="s">
        <v>9921</v>
      </c>
      <c r="M8078" s="178">
        <v>46086</v>
      </c>
      <c r="N8078" s="178"/>
      <c r="O8078" s="178"/>
      <c r="P8078" s="178" t="str">
        <f ca="1">IF(Proc[[#This Row],[DaysAgeing]]&gt;5,"yep","on track")</f>
        <v>on track</v>
      </c>
      <c r="Q8078" s="3">
        <f ca="1">IF(Proc[[#This Row],[DateClosed]]="",ABS(NETWORKDAYS(Proc[[#This Row],[DateOpened]],TODAY()))-1,ABS(NETWORKDAYS(Proc[[#This Row],[DateOpened]],Proc[[#This Row],[DateClosed]]))-1)</f>
        <v>0</v>
      </c>
      <c r="R8078" s="178" t="s">
        <v>489</v>
      </c>
      <c r="S8078" s="193"/>
    </row>
    <row r="8079" spans="1:19">
      <c r="A8079" s="192" t="s">
        <v>10541</v>
      </c>
      <c r="B8079" s="193" t="str">
        <f>IFERROR(VLOOKUP(Proc[[#This Row],[App]],Table2[],3,0),"open")</f>
        <v>open</v>
      </c>
      <c r="C8079" s="192" t="s">
        <v>370</v>
      </c>
      <c r="D8079" t="s">
        <v>10552</v>
      </c>
      <c r="E8079" t="s">
        <v>447</v>
      </c>
      <c r="F8079" s="193" t="s">
        <v>10845</v>
      </c>
      <c r="G8079" s="192" t="s">
        <v>400</v>
      </c>
      <c r="H8079" s="193" t="str">
        <f>IF(Proc[[#This Row],[type]]="LFF (MDG-F)",MID(Proc[[#This Row],[Obj]],13,10),"")</f>
        <v/>
      </c>
      <c r="I8079" s="192" t="str">
        <f>LEFT(Proc[[#This Row],[Requested]],10)</f>
        <v>L000011242</v>
      </c>
      <c r="J8079" s="193" t="b">
        <f>Proc[[#This Row],[Requested]]=Proc[[#This Row],[CurrentParent]]</f>
        <v>0</v>
      </c>
      <c r="K8079" s="193" t="str">
        <f>IF(Proc[[#This Row],[Author]]="Marcela Urrego",VLOOKUP(LEFT(Proc[[#This Row],[Requested]],1),Table3[#All],2,0),VLOOKUP(Proc[[#This Row],[Author]],Table4[],2,0))</f>
        <v>LS</v>
      </c>
      <c r="L8079" s="193" t="s">
        <v>9921</v>
      </c>
      <c r="M8079" s="178">
        <v>46086</v>
      </c>
      <c r="N8079" s="178"/>
      <c r="O8079" s="178"/>
      <c r="P8079" s="178" t="str">
        <f ca="1">IF(Proc[[#This Row],[DaysAgeing]]&gt;5,"yep","on track")</f>
        <v>on track</v>
      </c>
      <c r="Q8079" s="3">
        <f ca="1">IF(Proc[[#This Row],[DateClosed]]="",ABS(NETWORKDAYS(Proc[[#This Row],[DateOpened]],TODAY()))-1,ABS(NETWORKDAYS(Proc[[#This Row],[DateOpened]],Proc[[#This Row],[DateClosed]]))-1)</f>
        <v>0</v>
      </c>
      <c r="R8079" s="178" t="s">
        <v>489</v>
      </c>
      <c r="S8079" s="193"/>
    </row>
    <row r="8080" spans="1:19">
      <c r="A8080" s="192" t="s">
        <v>10541</v>
      </c>
      <c r="B8080" s="193" t="str">
        <f>IFERROR(VLOOKUP(Proc[[#This Row],[App]],Table2[],3,0),"open")</f>
        <v>open</v>
      </c>
      <c r="C8080" s="192" t="s">
        <v>370</v>
      </c>
      <c r="D8080" t="s">
        <v>10553</v>
      </c>
      <c r="E8080" t="s">
        <v>447</v>
      </c>
      <c r="F8080" s="193" t="s">
        <v>10845</v>
      </c>
      <c r="G8080" s="192" t="s">
        <v>400</v>
      </c>
      <c r="H8080" s="193" t="str">
        <f>IF(Proc[[#This Row],[type]]="LFF (MDG-F)",MID(Proc[[#This Row],[Obj]],13,10),"")</f>
        <v/>
      </c>
      <c r="I8080" s="192" t="str">
        <f>LEFT(Proc[[#This Row],[Requested]],10)</f>
        <v>L000011242</v>
      </c>
      <c r="J8080" s="193" t="b">
        <f>Proc[[#This Row],[Requested]]=Proc[[#This Row],[CurrentParent]]</f>
        <v>0</v>
      </c>
      <c r="K8080" s="193" t="str">
        <f>IF(Proc[[#This Row],[Author]]="Marcela Urrego",VLOOKUP(LEFT(Proc[[#This Row],[Requested]],1),Table3[#All],2,0),VLOOKUP(Proc[[#This Row],[Author]],Table4[],2,0))</f>
        <v>LS</v>
      </c>
      <c r="L8080" s="193" t="s">
        <v>9921</v>
      </c>
      <c r="M8080" s="178">
        <v>46086</v>
      </c>
      <c r="N8080" s="178"/>
      <c r="O8080" s="178"/>
      <c r="P8080" s="178" t="str">
        <f ca="1">IF(Proc[[#This Row],[DaysAgeing]]&gt;5,"yep","on track")</f>
        <v>on track</v>
      </c>
      <c r="Q8080" s="3">
        <f ca="1">IF(Proc[[#This Row],[DateClosed]]="",ABS(NETWORKDAYS(Proc[[#This Row],[DateOpened]],TODAY()))-1,ABS(NETWORKDAYS(Proc[[#This Row],[DateOpened]],Proc[[#This Row],[DateClosed]]))-1)</f>
        <v>0</v>
      </c>
      <c r="R8080" s="178" t="s">
        <v>489</v>
      </c>
      <c r="S8080" s="193"/>
    </row>
    <row r="8081" spans="1:19">
      <c r="A8081" s="192" t="s">
        <v>10541</v>
      </c>
      <c r="B8081" s="193" t="str">
        <f>IFERROR(VLOOKUP(Proc[[#This Row],[App]],Table2[],3,0),"open")</f>
        <v>open</v>
      </c>
      <c r="C8081" s="192" t="s">
        <v>370</v>
      </c>
      <c r="D8081" t="s">
        <v>10554</v>
      </c>
      <c r="E8081" t="s">
        <v>447</v>
      </c>
      <c r="F8081" s="193" t="s">
        <v>10845</v>
      </c>
      <c r="G8081" s="192" t="s">
        <v>400</v>
      </c>
      <c r="H8081" s="193" t="str">
        <f>IF(Proc[[#This Row],[type]]="LFF (MDG-F)",MID(Proc[[#This Row],[Obj]],13,10),"")</f>
        <v/>
      </c>
      <c r="I8081" s="192" t="str">
        <f>LEFT(Proc[[#This Row],[Requested]],10)</f>
        <v>L000011242</v>
      </c>
      <c r="J8081" s="193" t="b">
        <f>Proc[[#This Row],[Requested]]=Proc[[#This Row],[CurrentParent]]</f>
        <v>0</v>
      </c>
      <c r="K8081" s="193" t="str">
        <f>IF(Proc[[#This Row],[Author]]="Marcela Urrego",VLOOKUP(LEFT(Proc[[#This Row],[Requested]],1),Table3[#All],2,0),VLOOKUP(Proc[[#This Row],[Author]],Table4[],2,0))</f>
        <v>LS</v>
      </c>
      <c r="L8081" s="193" t="s">
        <v>9921</v>
      </c>
      <c r="M8081" s="178">
        <v>46086</v>
      </c>
      <c r="N8081" s="178"/>
      <c r="O8081" s="178"/>
      <c r="P8081" s="178" t="str">
        <f ca="1">IF(Proc[[#This Row],[DaysAgeing]]&gt;5,"yep","on track")</f>
        <v>on track</v>
      </c>
      <c r="Q8081" s="3">
        <f ca="1">IF(Proc[[#This Row],[DateClosed]]="",ABS(NETWORKDAYS(Proc[[#This Row],[DateOpened]],TODAY()))-1,ABS(NETWORKDAYS(Proc[[#This Row],[DateOpened]],Proc[[#This Row],[DateClosed]]))-1)</f>
        <v>0</v>
      </c>
      <c r="R8081" s="178" t="s">
        <v>489</v>
      </c>
      <c r="S8081" s="193"/>
    </row>
    <row r="8082" spans="1:19">
      <c r="A8082" s="192" t="s">
        <v>10541</v>
      </c>
      <c r="B8082" s="193" t="str">
        <f>IFERROR(VLOOKUP(Proc[[#This Row],[App]],Table2[],3,0),"open")</f>
        <v>open</v>
      </c>
      <c r="C8082" s="192" t="s">
        <v>370</v>
      </c>
      <c r="D8082" t="s">
        <v>10555</v>
      </c>
      <c r="E8082" t="s">
        <v>2206</v>
      </c>
      <c r="F8082" s="193" t="s">
        <v>10846</v>
      </c>
      <c r="G8082" s="192" t="s">
        <v>400</v>
      </c>
      <c r="H8082" s="193" t="str">
        <f>IF(Proc[[#This Row],[type]]="LFF (MDG-F)",MID(Proc[[#This Row],[Obj]],13,10),"")</f>
        <v/>
      </c>
      <c r="I8082" s="192" t="str">
        <f>LEFT(Proc[[#This Row],[Requested]],10)</f>
        <v>L000010037</v>
      </c>
      <c r="J8082" s="193" t="b">
        <f>Proc[[#This Row],[Requested]]=Proc[[#This Row],[CurrentParent]]</f>
        <v>0</v>
      </c>
      <c r="K8082" s="193" t="str">
        <f>IF(Proc[[#This Row],[Author]]="Marcela Urrego",VLOOKUP(LEFT(Proc[[#This Row],[Requested]],1),Table3[#All],2,0),VLOOKUP(Proc[[#This Row],[Author]],Table4[],2,0))</f>
        <v>LS</v>
      </c>
      <c r="L8082" s="193" t="s">
        <v>9921</v>
      </c>
      <c r="M8082" s="178">
        <v>46086</v>
      </c>
      <c r="N8082" s="178"/>
      <c r="O8082" s="178"/>
      <c r="P8082" s="178" t="str">
        <f ca="1">IF(Proc[[#This Row],[DaysAgeing]]&gt;5,"yep","on track")</f>
        <v>on track</v>
      </c>
      <c r="Q8082" s="3">
        <f ca="1">IF(Proc[[#This Row],[DateClosed]]="",ABS(NETWORKDAYS(Proc[[#This Row],[DateOpened]],TODAY()))-1,ABS(NETWORKDAYS(Proc[[#This Row],[DateOpened]],Proc[[#This Row],[DateClosed]]))-1)</f>
        <v>0</v>
      </c>
      <c r="R8082" s="178" t="s">
        <v>489</v>
      </c>
      <c r="S8082" s="193"/>
    </row>
    <row r="8083" spans="1:19">
      <c r="A8083" s="192" t="s">
        <v>10541</v>
      </c>
      <c r="B8083" s="193" t="str">
        <f>IFERROR(VLOOKUP(Proc[[#This Row],[App]],Table2[],3,0),"open")</f>
        <v>open</v>
      </c>
      <c r="C8083" s="192" t="s">
        <v>370</v>
      </c>
      <c r="D8083" t="s">
        <v>10556</v>
      </c>
      <c r="E8083" t="s">
        <v>8849</v>
      </c>
      <c r="F8083" s="193" t="s">
        <v>10844</v>
      </c>
      <c r="G8083" s="192" t="s">
        <v>400</v>
      </c>
      <c r="H8083" s="193" t="str">
        <f>IF(Proc[[#This Row],[type]]="LFF (MDG-F)",MID(Proc[[#This Row],[Obj]],13,10),"")</f>
        <v/>
      </c>
      <c r="I8083" s="192" t="str">
        <f>LEFT(Proc[[#This Row],[Requested]],10)</f>
        <v>L000014002</v>
      </c>
      <c r="J8083" s="193" t="b">
        <f>Proc[[#This Row],[Requested]]=Proc[[#This Row],[CurrentParent]]</f>
        <v>0</v>
      </c>
      <c r="K8083" s="193" t="str">
        <f>IF(Proc[[#This Row],[Author]]="Marcela Urrego",VLOOKUP(LEFT(Proc[[#This Row],[Requested]],1),Table3[#All],2,0),VLOOKUP(Proc[[#This Row],[Author]],Table4[],2,0))</f>
        <v>LS</v>
      </c>
      <c r="L8083" s="193" t="s">
        <v>9921</v>
      </c>
      <c r="M8083" s="178">
        <v>46086</v>
      </c>
      <c r="N8083" s="178"/>
      <c r="O8083" s="178"/>
      <c r="P8083" s="178" t="str">
        <f ca="1">IF(Proc[[#This Row],[DaysAgeing]]&gt;5,"yep","on track")</f>
        <v>on track</v>
      </c>
      <c r="Q8083" s="3">
        <f ca="1">IF(Proc[[#This Row],[DateClosed]]="",ABS(NETWORKDAYS(Proc[[#This Row],[DateOpened]],TODAY()))-1,ABS(NETWORKDAYS(Proc[[#This Row],[DateOpened]],Proc[[#This Row],[DateClosed]]))-1)</f>
        <v>0</v>
      </c>
      <c r="R8083" s="178" t="s">
        <v>489</v>
      </c>
      <c r="S8083" s="193"/>
    </row>
    <row r="8084" spans="1:19">
      <c r="A8084" s="192" t="s">
        <v>10541</v>
      </c>
      <c r="B8084" s="193" t="str">
        <f>IFERROR(VLOOKUP(Proc[[#This Row],[App]],Table2[],3,0),"open")</f>
        <v>open</v>
      </c>
      <c r="C8084" s="192" t="s">
        <v>370</v>
      </c>
      <c r="D8084" t="s">
        <v>10557</v>
      </c>
      <c r="E8084" t="s">
        <v>4928</v>
      </c>
      <c r="F8084" s="193" t="s">
        <v>10847</v>
      </c>
      <c r="G8084" s="192" t="s">
        <v>400</v>
      </c>
      <c r="H8084" s="193" t="str">
        <f>IF(Proc[[#This Row],[type]]="LFF (MDG-F)",MID(Proc[[#This Row],[Obj]],13,10),"")</f>
        <v/>
      </c>
      <c r="I8084" s="192" t="str">
        <f>LEFT(Proc[[#This Row],[Requested]],10)</f>
        <v>L000013436</v>
      </c>
      <c r="J8084" s="193" t="b">
        <f>Proc[[#This Row],[Requested]]=Proc[[#This Row],[CurrentParent]]</f>
        <v>0</v>
      </c>
      <c r="K8084" s="193" t="str">
        <f>IF(Proc[[#This Row],[Author]]="Marcela Urrego",VLOOKUP(LEFT(Proc[[#This Row],[Requested]],1),Table3[#All],2,0),VLOOKUP(Proc[[#This Row],[Author]],Table4[],2,0))</f>
        <v>LS</v>
      </c>
      <c r="L8084" s="193" t="s">
        <v>9921</v>
      </c>
      <c r="M8084" s="178">
        <v>46086</v>
      </c>
      <c r="N8084" s="178"/>
      <c r="O8084" s="178"/>
      <c r="P8084" s="178" t="str">
        <f ca="1">IF(Proc[[#This Row],[DaysAgeing]]&gt;5,"yep","on track")</f>
        <v>on track</v>
      </c>
      <c r="Q8084" s="3">
        <f ca="1">IF(Proc[[#This Row],[DateClosed]]="",ABS(NETWORKDAYS(Proc[[#This Row],[DateOpened]],TODAY()))-1,ABS(NETWORKDAYS(Proc[[#This Row],[DateOpened]],Proc[[#This Row],[DateClosed]]))-1)</f>
        <v>0</v>
      </c>
      <c r="R8084" s="178" t="s">
        <v>489</v>
      </c>
      <c r="S8084" s="193"/>
    </row>
    <row r="8085" spans="1:19">
      <c r="A8085" s="192" t="s">
        <v>10541</v>
      </c>
      <c r="B8085" s="193" t="str">
        <f>IFERROR(VLOOKUP(Proc[[#This Row],[App]],Table2[],3,0),"open")</f>
        <v>open</v>
      </c>
      <c r="C8085" s="192" t="s">
        <v>370</v>
      </c>
      <c r="D8085" t="s">
        <v>10558</v>
      </c>
      <c r="E8085" t="s">
        <v>1234</v>
      </c>
      <c r="F8085" s="193" t="s">
        <v>10847</v>
      </c>
      <c r="G8085" s="192" t="s">
        <v>400</v>
      </c>
      <c r="H8085" s="193" t="str">
        <f>IF(Proc[[#This Row],[type]]="LFF (MDG-F)",MID(Proc[[#This Row],[Obj]],13,10),"")</f>
        <v/>
      </c>
      <c r="I8085" s="192" t="str">
        <f>LEFT(Proc[[#This Row],[Requested]],10)</f>
        <v>L000013800</v>
      </c>
      <c r="J8085" s="193" t="b">
        <f>Proc[[#This Row],[Requested]]=Proc[[#This Row],[CurrentParent]]</f>
        <v>0</v>
      </c>
      <c r="K8085" s="193" t="str">
        <f>IF(Proc[[#This Row],[Author]]="Marcela Urrego",VLOOKUP(LEFT(Proc[[#This Row],[Requested]],1),Table3[#All],2,0),VLOOKUP(Proc[[#This Row],[Author]],Table4[],2,0))</f>
        <v>LS</v>
      </c>
      <c r="L8085" s="193" t="s">
        <v>9921</v>
      </c>
      <c r="M8085" s="178">
        <v>46086</v>
      </c>
      <c r="N8085" s="178"/>
      <c r="O8085" s="178"/>
      <c r="P8085" s="178" t="str">
        <f ca="1">IF(Proc[[#This Row],[DaysAgeing]]&gt;5,"yep","on track")</f>
        <v>on track</v>
      </c>
      <c r="Q8085" s="3">
        <f ca="1">IF(Proc[[#This Row],[DateClosed]]="",ABS(NETWORKDAYS(Proc[[#This Row],[DateOpened]],TODAY()))-1,ABS(NETWORKDAYS(Proc[[#This Row],[DateOpened]],Proc[[#This Row],[DateClosed]]))-1)</f>
        <v>0</v>
      </c>
      <c r="R8085" s="178" t="s">
        <v>489</v>
      </c>
      <c r="S8085" s="193"/>
    </row>
    <row r="8086" spans="1:19">
      <c r="A8086" t="s">
        <v>10562</v>
      </c>
      <c r="B8086" s="193" t="str">
        <f>IFERROR(VLOOKUP(Proc[[#This Row],[App]],Table2[],3,0),"open")</f>
        <v>open</v>
      </c>
      <c r="C8086" s="192" t="s">
        <v>370</v>
      </c>
      <c r="D8086" t="s">
        <v>10560</v>
      </c>
      <c r="E8086" t="s">
        <v>10561</v>
      </c>
      <c r="F8086" s="193" t="s">
        <v>10848</v>
      </c>
      <c r="G8086" s="192" t="s">
        <v>400</v>
      </c>
      <c r="H8086" s="193" t="str">
        <f>IF(Proc[[#This Row],[type]]="LFF (MDG-F)",MID(Proc[[#This Row],[Obj]],13,10),"")</f>
        <v/>
      </c>
      <c r="I8086" s="192" t="str">
        <f>LEFT(Proc[[#This Row],[Requested]],10)</f>
        <v>P000000108</v>
      </c>
      <c r="J8086" s="193" t="b">
        <f>Proc[[#This Row],[Requested]]=Proc[[#This Row],[CurrentParent]]</f>
        <v>0</v>
      </c>
      <c r="K8086" s="193" t="e">
        <f>IF(Proc[[#This Row],[Author]]="Marcela Urrego",VLOOKUP(LEFT(Proc[[#This Row],[Requested]],1),Table3[#All],2,0),VLOOKUP(Proc[[#This Row],[Author]],Table4[],2,0))</f>
        <v>#N/A</v>
      </c>
      <c r="L8086" s="193" t="s">
        <v>9921</v>
      </c>
      <c r="M8086" s="178">
        <v>46086</v>
      </c>
      <c r="N8086" s="178"/>
      <c r="O8086" s="178"/>
      <c r="P8086" s="178" t="str">
        <f ca="1">IF(Proc[[#This Row],[DaysAgeing]]&gt;5,"yep","on track")</f>
        <v>on track</v>
      </c>
      <c r="Q8086" s="3">
        <f ca="1">IF(Proc[[#This Row],[DateClosed]]="",ABS(NETWORKDAYS(Proc[[#This Row],[DateOpened]],TODAY()))-1,ABS(NETWORKDAYS(Proc[[#This Row],[DateOpened]],Proc[[#This Row],[DateClosed]]))-1)</f>
        <v>0</v>
      </c>
      <c r="R8086" s="178" t="s">
        <v>10563</v>
      </c>
      <c r="S8086" s="193"/>
    </row>
    <row r="8087" spans="1:19">
      <c r="A8087" t="s">
        <v>10801</v>
      </c>
      <c r="B8087" s="193" t="str">
        <f>IFERROR(VLOOKUP(Proc[[#This Row],[App]],Table2[],3,0),"open")</f>
        <v>open</v>
      </c>
      <c r="C8087" s="192" t="s">
        <v>370</v>
      </c>
      <c r="D8087" t="s">
        <v>10564</v>
      </c>
      <c r="E8087" t="s">
        <v>10825</v>
      </c>
      <c r="F8087" s="193" t="s">
        <v>10849</v>
      </c>
      <c r="G8087" s="192" t="s">
        <v>400</v>
      </c>
      <c r="H8087" s="193" t="str">
        <f>IF(Proc[[#This Row],[type]]="LFF (MDG-F)",MID(Proc[[#This Row],[Obj]],13,10),"")</f>
        <v/>
      </c>
      <c r="I8087" s="192" t="str">
        <f>LEFT(Proc[[#This Row],[Requested]],10)</f>
        <v>P000001285</v>
      </c>
      <c r="J8087" s="193" t="b">
        <f>Proc[[#This Row],[Requested]]=Proc[[#This Row],[CurrentParent]]</f>
        <v>0</v>
      </c>
      <c r="K8087" s="193" t="str">
        <f>IF(Proc[[#This Row],[Author]]="Marcela Urrego",VLOOKUP(LEFT(Proc[[#This Row],[Requested]],1),Table3[#All],2,0),VLOOKUP(Proc[[#This Row],[Author]],Table4[],2,0))</f>
        <v>EL</v>
      </c>
      <c r="L8087" s="193" t="s">
        <v>9921</v>
      </c>
      <c r="M8087" s="178">
        <v>46086</v>
      </c>
      <c r="N8087" s="178"/>
      <c r="O8087" s="178"/>
      <c r="P8087" s="178" t="str">
        <f ca="1">IF(Proc[[#This Row],[DaysAgeing]]&gt;5,"yep","on track")</f>
        <v>on track</v>
      </c>
      <c r="Q8087" s="3">
        <f ca="1">IF(Proc[[#This Row],[DateClosed]]="",ABS(NETWORKDAYS(Proc[[#This Row],[DateOpened]],TODAY()))-1,ABS(NETWORKDAYS(Proc[[#This Row],[DateOpened]],Proc[[#This Row],[DateClosed]]))-1)</f>
        <v>0</v>
      </c>
      <c r="R8087" s="178" t="s">
        <v>5708</v>
      </c>
      <c r="S8087" s="193"/>
    </row>
    <row r="8088" spans="1:19">
      <c r="A8088" s="192" t="s">
        <v>10801</v>
      </c>
      <c r="B8088" s="193" t="str">
        <f>IFERROR(VLOOKUP(Proc[[#This Row],[App]],Table2[],3,0),"open")</f>
        <v>open</v>
      </c>
      <c r="C8088" s="192" t="s">
        <v>375</v>
      </c>
      <c r="D8088" t="s">
        <v>10565</v>
      </c>
      <c r="E8088" t="s">
        <v>10826</v>
      </c>
      <c r="F8088" s="193"/>
      <c r="G8088" s="192" t="s">
        <v>406</v>
      </c>
      <c r="H8088" s="193" t="str">
        <f>IF(Proc[[#This Row],[type]]="LFF (MDG-F)",MID(Proc[[#This Row],[Obj]],13,10),"")</f>
        <v>DE04C00407</v>
      </c>
      <c r="I8088" s="192" t="str">
        <f>LEFT(Proc[[#This Row],[Requested]],10)</f>
        <v>P000001276</v>
      </c>
      <c r="J8088" s="193" t="b">
        <f>Proc[[#This Row],[Requested]]=Proc[[#This Row],[CurrentParent]]</f>
        <v>0</v>
      </c>
      <c r="K8088" s="193" t="str">
        <f>IF(Proc[[#This Row],[Author]]="Marcela Urrego",VLOOKUP(LEFT(Proc[[#This Row],[Requested]],1),Table3[#All],2,0),VLOOKUP(Proc[[#This Row],[Author]],Table4[],2,0))</f>
        <v>EL</v>
      </c>
      <c r="L8088" s="193" t="s">
        <v>9921</v>
      </c>
      <c r="M8088" s="178">
        <v>46086</v>
      </c>
      <c r="N8088" s="178"/>
      <c r="O8088" s="178"/>
      <c r="P8088" s="178" t="str">
        <f ca="1">IF(Proc[[#This Row],[DaysAgeing]]&gt;5,"yep","on track")</f>
        <v>on track</v>
      </c>
      <c r="Q8088" s="3">
        <f ca="1">IF(Proc[[#This Row],[DateClosed]]="",ABS(NETWORKDAYS(Proc[[#This Row],[DateOpened]],TODAY()))-1,ABS(NETWORKDAYS(Proc[[#This Row],[DateOpened]],Proc[[#This Row],[DateClosed]]))-1)</f>
        <v>0</v>
      </c>
      <c r="R8088" s="178" t="s">
        <v>5708</v>
      </c>
      <c r="S8088" s="193"/>
    </row>
    <row r="8089" spans="1:19">
      <c r="A8089" s="192" t="s">
        <v>10801</v>
      </c>
      <c r="B8089" s="193" t="str">
        <f>IFERROR(VLOOKUP(Proc[[#This Row],[App]],Table2[],3,0),"open")</f>
        <v>open</v>
      </c>
      <c r="C8089" s="192" t="s">
        <v>375</v>
      </c>
      <c r="D8089" t="s">
        <v>10566</v>
      </c>
      <c r="E8089" t="s">
        <v>10826</v>
      </c>
      <c r="F8089" s="193"/>
      <c r="G8089" s="192" t="s">
        <v>406</v>
      </c>
      <c r="H8089" s="193" t="str">
        <f>IF(Proc[[#This Row],[type]]="LFF (MDG-F)",MID(Proc[[#This Row],[Obj]],13,10),"")</f>
        <v>DE04C00601</v>
      </c>
      <c r="I8089" s="192" t="str">
        <f>LEFT(Proc[[#This Row],[Requested]],10)</f>
        <v>P000001276</v>
      </c>
      <c r="J8089" s="193" t="b">
        <f>Proc[[#This Row],[Requested]]=Proc[[#This Row],[CurrentParent]]</f>
        <v>0</v>
      </c>
      <c r="K8089" s="193" t="str">
        <f>IF(Proc[[#This Row],[Author]]="Marcela Urrego",VLOOKUP(LEFT(Proc[[#This Row],[Requested]],1),Table3[#All],2,0),VLOOKUP(Proc[[#This Row],[Author]],Table4[],2,0))</f>
        <v>EL</v>
      </c>
      <c r="L8089" s="193" t="s">
        <v>9921</v>
      </c>
      <c r="M8089" s="178">
        <v>46086</v>
      </c>
      <c r="N8089" s="178"/>
      <c r="O8089" s="178"/>
      <c r="P8089" s="178" t="str">
        <f ca="1">IF(Proc[[#This Row],[DaysAgeing]]&gt;5,"yep","on track")</f>
        <v>on track</v>
      </c>
      <c r="Q8089" s="3">
        <f ca="1">IF(Proc[[#This Row],[DateClosed]]="",ABS(NETWORKDAYS(Proc[[#This Row],[DateOpened]],TODAY()))-1,ABS(NETWORKDAYS(Proc[[#This Row],[DateOpened]],Proc[[#This Row],[DateClosed]]))-1)</f>
        <v>0</v>
      </c>
      <c r="R8089" s="178" t="s">
        <v>5708</v>
      </c>
      <c r="S8089" s="193"/>
    </row>
    <row r="8090" spans="1:19">
      <c r="A8090" s="192" t="s">
        <v>10801</v>
      </c>
      <c r="B8090" s="193" t="str">
        <f>IFERROR(VLOOKUP(Proc[[#This Row],[App]],Table2[],3,0),"open")</f>
        <v>open</v>
      </c>
      <c r="C8090" s="192" t="s">
        <v>375</v>
      </c>
      <c r="D8090" t="s">
        <v>10567</v>
      </c>
      <c r="E8090" t="s">
        <v>10826</v>
      </c>
      <c r="F8090" s="193"/>
      <c r="G8090" s="192" t="s">
        <v>406</v>
      </c>
      <c r="H8090" s="193" t="str">
        <f>IF(Proc[[#This Row],[type]]="LFF (MDG-F)",MID(Proc[[#This Row],[Obj]],13,10),"")</f>
        <v>DE10C06000</v>
      </c>
      <c r="I8090" s="192" t="str">
        <f>LEFT(Proc[[#This Row],[Requested]],10)</f>
        <v>P000001276</v>
      </c>
      <c r="J8090" s="193" t="b">
        <f>Proc[[#This Row],[Requested]]=Proc[[#This Row],[CurrentParent]]</f>
        <v>0</v>
      </c>
      <c r="K8090" s="193" t="str">
        <f>IF(Proc[[#This Row],[Author]]="Marcela Urrego",VLOOKUP(LEFT(Proc[[#This Row],[Requested]],1),Table3[#All],2,0),VLOOKUP(Proc[[#This Row],[Author]],Table4[],2,0))</f>
        <v>EL</v>
      </c>
      <c r="L8090" s="193" t="s">
        <v>9921</v>
      </c>
      <c r="M8090" s="178">
        <v>46086</v>
      </c>
      <c r="N8090" s="178"/>
      <c r="O8090" s="178"/>
      <c r="P8090" s="178" t="str">
        <f ca="1">IF(Proc[[#This Row],[DaysAgeing]]&gt;5,"yep","on track")</f>
        <v>on track</v>
      </c>
      <c r="Q8090" s="3">
        <f ca="1">IF(Proc[[#This Row],[DateClosed]]="",ABS(NETWORKDAYS(Proc[[#This Row],[DateOpened]],TODAY()))-1,ABS(NETWORKDAYS(Proc[[#This Row],[DateOpened]],Proc[[#This Row],[DateClosed]]))-1)</f>
        <v>0</v>
      </c>
      <c r="R8090" s="178" t="s">
        <v>5708</v>
      </c>
      <c r="S8090" s="193"/>
    </row>
    <row r="8091" spans="1:19">
      <c r="A8091" s="192" t="s">
        <v>10801</v>
      </c>
      <c r="B8091" s="193" t="str">
        <f>IFERROR(VLOOKUP(Proc[[#This Row],[App]],Table2[],3,0),"open")</f>
        <v>open</v>
      </c>
      <c r="C8091" s="192" t="s">
        <v>375</v>
      </c>
      <c r="D8091" t="s">
        <v>10568</v>
      </c>
      <c r="E8091" t="s">
        <v>10826</v>
      </c>
      <c r="F8091" s="193"/>
      <c r="G8091" s="192" t="s">
        <v>406</v>
      </c>
      <c r="H8091" s="193" t="str">
        <f>IF(Proc[[#This Row],[type]]="LFF (MDG-F)",MID(Proc[[#This Row],[Obj]],13,10),"")</f>
        <v>IE10C05001</v>
      </c>
      <c r="I8091" s="192" t="str">
        <f>LEFT(Proc[[#This Row],[Requested]],10)</f>
        <v>P000001276</v>
      </c>
      <c r="J8091" s="193" t="b">
        <f>Proc[[#This Row],[Requested]]=Proc[[#This Row],[CurrentParent]]</f>
        <v>0</v>
      </c>
      <c r="K8091" s="193" t="str">
        <f>IF(Proc[[#This Row],[Author]]="Marcela Urrego",VLOOKUP(LEFT(Proc[[#This Row],[Requested]],1),Table3[#All],2,0),VLOOKUP(Proc[[#This Row],[Author]],Table4[],2,0))</f>
        <v>EL</v>
      </c>
      <c r="L8091" s="193" t="s">
        <v>9921</v>
      </c>
      <c r="M8091" s="178">
        <v>46086</v>
      </c>
      <c r="N8091" s="178"/>
      <c r="O8091" s="178"/>
      <c r="P8091" s="178" t="str">
        <f ca="1">IF(Proc[[#This Row],[DaysAgeing]]&gt;5,"yep","on track")</f>
        <v>on track</v>
      </c>
      <c r="Q8091" s="3">
        <f ca="1">IF(Proc[[#This Row],[DateClosed]]="",ABS(NETWORKDAYS(Proc[[#This Row],[DateOpened]],TODAY()))-1,ABS(NETWORKDAYS(Proc[[#This Row],[DateOpened]],Proc[[#This Row],[DateClosed]]))-1)</f>
        <v>0</v>
      </c>
      <c r="R8091" s="178" t="s">
        <v>5708</v>
      </c>
      <c r="S8091" s="193"/>
    </row>
    <row r="8092" spans="1:19">
      <c r="A8092" s="192" t="s">
        <v>10801</v>
      </c>
      <c r="B8092" s="193" t="str">
        <f>IFERROR(VLOOKUP(Proc[[#This Row],[App]],Table2[],3,0),"open")</f>
        <v>open</v>
      </c>
      <c r="C8092" s="192" t="s">
        <v>375</v>
      </c>
      <c r="D8092" t="s">
        <v>10569</v>
      </c>
      <c r="E8092" t="s">
        <v>10826</v>
      </c>
      <c r="F8092" s="193"/>
      <c r="G8092" s="192" t="s">
        <v>406</v>
      </c>
      <c r="H8092" s="193" t="str">
        <f>IF(Proc[[#This Row],[type]]="LFF (MDG-F)",MID(Proc[[#This Row],[Obj]],13,10),"")</f>
        <v>US10C06084</v>
      </c>
      <c r="I8092" s="192" t="str">
        <f>LEFT(Proc[[#This Row],[Requested]],10)</f>
        <v>P000001276</v>
      </c>
      <c r="J8092" s="193" t="b">
        <f>Proc[[#This Row],[Requested]]=Proc[[#This Row],[CurrentParent]]</f>
        <v>0</v>
      </c>
      <c r="K8092" s="193" t="str">
        <f>IF(Proc[[#This Row],[Author]]="Marcela Urrego",VLOOKUP(LEFT(Proc[[#This Row],[Requested]],1),Table3[#All],2,0),VLOOKUP(Proc[[#This Row],[Author]],Table4[],2,0))</f>
        <v>EL</v>
      </c>
      <c r="L8092" s="193" t="s">
        <v>9921</v>
      </c>
      <c r="M8092" s="178">
        <v>46086</v>
      </c>
      <c r="N8092" s="178"/>
      <c r="O8092" s="178"/>
      <c r="P8092" s="178" t="str">
        <f ca="1">IF(Proc[[#This Row],[DaysAgeing]]&gt;5,"yep","on track")</f>
        <v>on track</v>
      </c>
      <c r="Q8092" s="3">
        <f ca="1">IF(Proc[[#This Row],[DateClosed]]="",ABS(NETWORKDAYS(Proc[[#This Row],[DateOpened]],TODAY()))-1,ABS(NETWORKDAYS(Proc[[#This Row],[DateOpened]],Proc[[#This Row],[DateClosed]]))-1)</f>
        <v>0</v>
      </c>
      <c r="R8092" s="178" t="s">
        <v>5708</v>
      </c>
      <c r="S8092" s="193"/>
    </row>
    <row r="8093" spans="1:19">
      <c r="A8093" s="192" t="s">
        <v>10801</v>
      </c>
      <c r="B8093" s="193" t="str">
        <f>IFERROR(VLOOKUP(Proc[[#This Row],[App]],Table2[],3,0),"open")</f>
        <v>open</v>
      </c>
      <c r="C8093" s="192" t="s">
        <v>375</v>
      </c>
      <c r="D8093" t="s">
        <v>10570</v>
      </c>
      <c r="E8093" t="s">
        <v>10826</v>
      </c>
      <c r="F8093" s="193"/>
      <c r="G8093" s="192" t="s">
        <v>406</v>
      </c>
      <c r="H8093" s="193" t="str">
        <f>IF(Proc[[#This Row],[type]]="LFF (MDG-F)",MID(Proc[[#This Row],[Obj]],13,10),"")</f>
        <v>US10C45000</v>
      </c>
      <c r="I8093" s="192" t="str">
        <f>LEFT(Proc[[#This Row],[Requested]],10)</f>
        <v>P000001276</v>
      </c>
      <c r="J8093" s="193" t="b">
        <f>Proc[[#This Row],[Requested]]=Proc[[#This Row],[CurrentParent]]</f>
        <v>0</v>
      </c>
      <c r="K8093" s="193" t="str">
        <f>IF(Proc[[#This Row],[Author]]="Marcela Urrego",VLOOKUP(LEFT(Proc[[#This Row],[Requested]],1),Table3[#All],2,0),VLOOKUP(Proc[[#This Row],[Author]],Table4[],2,0))</f>
        <v>EL</v>
      </c>
      <c r="L8093" s="193" t="s">
        <v>9921</v>
      </c>
      <c r="M8093" s="178">
        <v>46086</v>
      </c>
      <c r="N8093" s="178"/>
      <c r="O8093" s="178"/>
      <c r="P8093" s="178" t="str">
        <f ca="1">IF(Proc[[#This Row],[DaysAgeing]]&gt;5,"yep","on track")</f>
        <v>on track</v>
      </c>
      <c r="Q8093" s="3">
        <f ca="1">IF(Proc[[#This Row],[DateClosed]]="",ABS(NETWORKDAYS(Proc[[#This Row],[DateOpened]],TODAY()))-1,ABS(NETWORKDAYS(Proc[[#This Row],[DateOpened]],Proc[[#This Row],[DateClosed]]))-1)</f>
        <v>0</v>
      </c>
      <c r="R8093" s="178" t="s">
        <v>5708</v>
      </c>
      <c r="S8093" s="193"/>
    </row>
    <row r="8094" spans="1:19">
      <c r="A8094" s="192" t="s">
        <v>10801</v>
      </c>
      <c r="B8094" s="193" t="str">
        <f>IFERROR(VLOOKUP(Proc[[#This Row],[App]],Table2[],3,0),"open")</f>
        <v>open</v>
      </c>
      <c r="C8094" s="192" t="s">
        <v>375</v>
      </c>
      <c r="D8094" t="s">
        <v>10571</v>
      </c>
      <c r="E8094" t="s">
        <v>10826</v>
      </c>
      <c r="F8094" s="193"/>
      <c r="G8094" s="192" t="s">
        <v>406</v>
      </c>
      <c r="H8094" s="193" t="str">
        <f>IF(Proc[[#This Row],[type]]="LFF (MDG-F)",MID(Proc[[#This Row],[Obj]],13,10),"")</f>
        <v>US10C06085</v>
      </c>
      <c r="I8094" s="192" t="str">
        <f>LEFT(Proc[[#This Row],[Requested]],10)</f>
        <v>P000001276</v>
      </c>
      <c r="J8094" s="193" t="b">
        <f>Proc[[#This Row],[Requested]]=Proc[[#This Row],[CurrentParent]]</f>
        <v>0</v>
      </c>
      <c r="K8094" s="193" t="str">
        <f>IF(Proc[[#This Row],[Author]]="Marcela Urrego",VLOOKUP(LEFT(Proc[[#This Row],[Requested]],1),Table3[#All],2,0),VLOOKUP(Proc[[#This Row],[Author]],Table4[],2,0))</f>
        <v>EL</v>
      </c>
      <c r="L8094" s="193" t="s">
        <v>9921</v>
      </c>
      <c r="M8094" s="178">
        <v>46086</v>
      </c>
      <c r="N8094" s="178"/>
      <c r="O8094" s="178"/>
      <c r="P8094" s="178" t="str">
        <f ca="1">IF(Proc[[#This Row],[DaysAgeing]]&gt;5,"yep","on track")</f>
        <v>on track</v>
      </c>
      <c r="Q8094" s="3">
        <f ca="1">IF(Proc[[#This Row],[DateClosed]]="",ABS(NETWORKDAYS(Proc[[#This Row],[DateOpened]],TODAY()))-1,ABS(NETWORKDAYS(Proc[[#This Row],[DateOpened]],Proc[[#This Row],[DateClosed]]))-1)</f>
        <v>0</v>
      </c>
      <c r="R8094" s="178" t="s">
        <v>5708</v>
      </c>
      <c r="S8094" s="193"/>
    </row>
    <row r="8095" spans="1:19">
      <c r="A8095" s="192" t="s">
        <v>10801</v>
      </c>
      <c r="B8095" s="193" t="str">
        <f>IFERROR(VLOOKUP(Proc[[#This Row],[App]],Table2[],3,0),"open")</f>
        <v>open</v>
      </c>
      <c r="C8095" s="192" t="s">
        <v>375</v>
      </c>
      <c r="D8095" t="s">
        <v>10572</v>
      </c>
      <c r="E8095" t="s">
        <v>10827</v>
      </c>
      <c r="F8095" s="193"/>
      <c r="G8095" s="192" t="s">
        <v>406</v>
      </c>
      <c r="H8095" s="193" t="str">
        <f>IF(Proc[[#This Row],[type]]="LFF (MDG-F)",MID(Proc[[#This Row],[Obj]],13,10),"")</f>
        <v>DE04C00427</v>
      </c>
      <c r="I8095" s="192" t="str">
        <f>LEFT(Proc[[#This Row],[Requested]],10)</f>
        <v>P000001284</v>
      </c>
      <c r="J8095" s="193" t="b">
        <f>Proc[[#This Row],[Requested]]=Proc[[#This Row],[CurrentParent]]</f>
        <v>0</v>
      </c>
      <c r="K8095" s="193" t="str">
        <f>IF(Proc[[#This Row],[Author]]="Marcela Urrego",VLOOKUP(LEFT(Proc[[#This Row],[Requested]],1),Table3[#All],2,0),VLOOKUP(Proc[[#This Row],[Author]],Table4[],2,0))</f>
        <v>EL</v>
      </c>
      <c r="L8095" s="193" t="s">
        <v>9921</v>
      </c>
      <c r="M8095" s="178">
        <v>46086</v>
      </c>
      <c r="N8095" s="178"/>
      <c r="O8095" s="178"/>
      <c r="P8095" s="178" t="str">
        <f ca="1">IF(Proc[[#This Row],[DaysAgeing]]&gt;5,"yep","on track")</f>
        <v>on track</v>
      </c>
      <c r="Q8095" s="3">
        <f ca="1">IF(Proc[[#This Row],[DateClosed]]="",ABS(NETWORKDAYS(Proc[[#This Row],[DateOpened]],TODAY()))-1,ABS(NETWORKDAYS(Proc[[#This Row],[DateOpened]],Proc[[#This Row],[DateClosed]]))-1)</f>
        <v>0</v>
      </c>
      <c r="R8095" s="178" t="s">
        <v>5708</v>
      </c>
      <c r="S8095" s="193"/>
    </row>
    <row r="8096" spans="1:19">
      <c r="A8096" s="192" t="s">
        <v>10801</v>
      </c>
      <c r="B8096" s="193" t="str">
        <f>IFERROR(VLOOKUP(Proc[[#This Row],[App]],Table2[],3,0),"open")</f>
        <v>open</v>
      </c>
      <c r="C8096" s="192" t="s">
        <v>375</v>
      </c>
      <c r="D8096" t="s">
        <v>10573</v>
      </c>
      <c r="E8096" t="s">
        <v>10827</v>
      </c>
      <c r="F8096" s="193"/>
      <c r="G8096" s="192" t="s">
        <v>406</v>
      </c>
      <c r="H8096" s="193" t="str">
        <f>IF(Proc[[#This Row],[type]]="LFF (MDG-F)",MID(Proc[[#This Row],[Obj]],13,10),"")</f>
        <v>US10C06087</v>
      </c>
      <c r="I8096" s="192" t="str">
        <f>LEFT(Proc[[#This Row],[Requested]],10)</f>
        <v>P000001284</v>
      </c>
      <c r="J8096" s="193" t="b">
        <f>Proc[[#This Row],[Requested]]=Proc[[#This Row],[CurrentParent]]</f>
        <v>0</v>
      </c>
      <c r="K8096" s="193" t="str">
        <f>IF(Proc[[#This Row],[Author]]="Marcela Urrego",VLOOKUP(LEFT(Proc[[#This Row],[Requested]],1),Table3[#All],2,0),VLOOKUP(Proc[[#This Row],[Author]],Table4[],2,0))</f>
        <v>EL</v>
      </c>
      <c r="L8096" s="193" t="s">
        <v>9921</v>
      </c>
      <c r="M8096" s="178">
        <v>46086</v>
      </c>
      <c r="N8096" s="178"/>
      <c r="O8096" s="178"/>
      <c r="P8096" s="178" t="str">
        <f ca="1">IF(Proc[[#This Row],[DaysAgeing]]&gt;5,"yep","on track")</f>
        <v>on track</v>
      </c>
      <c r="Q8096" s="3">
        <f ca="1">IF(Proc[[#This Row],[DateClosed]]="",ABS(NETWORKDAYS(Proc[[#This Row],[DateOpened]],TODAY()))-1,ABS(NETWORKDAYS(Proc[[#This Row],[DateOpened]],Proc[[#This Row],[DateClosed]]))-1)</f>
        <v>0</v>
      </c>
      <c r="R8096" s="178" t="s">
        <v>5708</v>
      </c>
      <c r="S8096" s="193"/>
    </row>
    <row r="8097" spans="1:19" hidden="1">
      <c r="A8097" s="192" t="s">
        <v>10801</v>
      </c>
      <c r="B8097" s="193" t="str">
        <f>IFERROR(VLOOKUP(Proc[[#This Row],[App]],Table2[],3,0),"open")</f>
        <v>open</v>
      </c>
      <c r="C8097" s="192" t="s">
        <v>377</v>
      </c>
      <c r="D8097" t="s">
        <v>10574</v>
      </c>
      <c r="E8097" t="s">
        <v>9977</v>
      </c>
      <c r="F8097" s="193" t="s">
        <v>10850</v>
      </c>
      <c r="G8097" s="192" t="s">
        <v>400</v>
      </c>
      <c r="H8097" s="193" t="str">
        <f>IF(Proc[[#This Row],[type]]="LFF (MDG-F)",MID(Proc[[#This Row],[Obj]],13,10),"")</f>
        <v/>
      </c>
      <c r="I8097" s="192" t="str">
        <f>LEFT(Proc[[#This Row],[Requested]],10)</f>
        <v>P000001287</v>
      </c>
      <c r="J8097" s="193" t="b">
        <f>Proc[[#This Row],[Requested]]=Proc[[#This Row],[CurrentParent]]</f>
        <v>0</v>
      </c>
      <c r="K8097" s="193" t="str">
        <f>IF(Proc[[#This Row],[Author]]="Marcela Urrego",VLOOKUP(LEFT(Proc[[#This Row],[Requested]],1),Table3[#All],2,0),VLOOKUP(Proc[[#This Row],[Author]],Table4[],2,0))</f>
        <v>EL</v>
      </c>
      <c r="L8097" s="193" t="s">
        <v>9921</v>
      </c>
      <c r="M8097" s="178">
        <v>46086</v>
      </c>
      <c r="N8097" s="178"/>
      <c r="O8097" s="178"/>
      <c r="P8097" s="178" t="str">
        <f ca="1">IF(Proc[[#This Row],[DaysAgeing]]&gt;5,"yep","on track")</f>
        <v>on track</v>
      </c>
      <c r="Q8097" s="3">
        <f ca="1">IF(Proc[[#This Row],[DateClosed]]="",ABS(NETWORKDAYS(Proc[[#This Row],[DateOpened]],TODAY()))-1,ABS(NETWORKDAYS(Proc[[#This Row],[DateOpened]],Proc[[#This Row],[DateClosed]]))-1)</f>
        <v>0</v>
      </c>
      <c r="R8097" s="178" t="s">
        <v>5708</v>
      </c>
      <c r="S8097" s="193"/>
    </row>
    <row r="8098" spans="1:19" hidden="1">
      <c r="A8098" s="192" t="s">
        <v>10801</v>
      </c>
      <c r="B8098" s="193" t="str">
        <f>IFERROR(VLOOKUP(Proc[[#This Row],[App]],Table2[],3,0),"open")</f>
        <v>open</v>
      </c>
      <c r="C8098" s="192" t="s">
        <v>377</v>
      </c>
      <c r="D8098" t="s">
        <v>10575</v>
      </c>
      <c r="E8098" t="s">
        <v>9977</v>
      </c>
      <c r="F8098" s="193" t="s">
        <v>10850</v>
      </c>
      <c r="G8098" s="192" t="s">
        <v>400</v>
      </c>
      <c r="H8098" s="193" t="str">
        <f>IF(Proc[[#This Row],[type]]="LFF (MDG-F)",MID(Proc[[#This Row],[Obj]],13,10),"")</f>
        <v/>
      </c>
      <c r="I8098" s="192" t="str">
        <f>LEFT(Proc[[#This Row],[Requested]],10)</f>
        <v>P000001287</v>
      </c>
      <c r="J8098" s="193" t="b">
        <f>Proc[[#This Row],[Requested]]=Proc[[#This Row],[CurrentParent]]</f>
        <v>0</v>
      </c>
      <c r="K8098" s="193" t="str">
        <f>IF(Proc[[#This Row],[Author]]="Marcela Urrego",VLOOKUP(LEFT(Proc[[#This Row],[Requested]],1),Table3[#All],2,0),VLOOKUP(Proc[[#This Row],[Author]],Table4[],2,0))</f>
        <v>EL</v>
      </c>
      <c r="L8098" s="193" t="s">
        <v>9921</v>
      </c>
      <c r="M8098" s="178">
        <v>46086</v>
      </c>
      <c r="N8098" s="178"/>
      <c r="O8098" s="178"/>
      <c r="P8098" s="178" t="str">
        <f ca="1">IF(Proc[[#This Row],[DaysAgeing]]&gt;5,"yep","on track")</f>
        <v>on track</v>
      </c>
      <c r="Q8098" s="3">
        <f ca="1">IF(Proc[[#This Row],[DateClosed]]="",ABS(NETWORKDAYS(Proc[[#This Row],[DateOpened]],TODAY()))-1,ABS(NETWORKDAYS(Proc[[#This Row],[DateOpened]],Proc[[#This Row],[DateClosed]]))-1)</f>
        <v>0</v>
      </c>
      <c r="R8098" s="178" t="s">
        <v>5708</v>
      </c>
      <c r="S8098" s="193"/>
    </row>
    <row r="8099" spans="1:19" hidden="1">
      <c r="A8099" s="192" t="s">
        <v>10801</v>
      </c>
      <c r="B8099" s="193" t="str">
        <f>IFERROR(VLOOKUP(Proc[[#This Row],[App]],Table2[],3,0),"open")</f>
        <v>open</v>
      </c>
      <c r="C8099" s="192" t="s">
        <v>377</v>
      </c>
      <c r="D8099" t="s">
        <v>10576</v>
      </c>
      <c r="E8099" t="s">
        <v>9977</v>
      </c>
      <c r="F8099" s="193" t="s">
        <v>10850</v>
      </c>
      <c r="G8099" s="192" t="s">
        <v>400</v>
      </c>
      <c r="H8099" s="193" t="str">
        <f>IF(Proc[[#This Row],[type]]="LFF (MDG-F)",MID(Proc[[#This Row],[Obj]],13,10),"")</f>
        <v/>
      </c>
      <c r="I8099" s="192" t="str">
        <f>LEFT(Proc[[#This Row],[Requested]],10)</f>
        <v>P000001287</v>
      </c>
      <c r="J8099" s="193" t="b">
        <f>Proc[[#This Row],[Requested]]=Proc[[#This Row],[CurrentParent]]</f>
        <v>0</v>
      </c>
      <c r="K8099" s="193" t="str">
        <f>IF(Proc[[#This Row],[Author]]="Marcela Urrego",VLOOKUP(LEFT(Proc[[#This Row],[Requested]],1),Table3[#All],2,0),VLOOKUP(Proc[[#This Row],[Author]],Table4[],2,0))</f>
        <v>EL</v>
      </c>
      <c r="L8099" s="193" t="s">
        <v>9921</v>
      </c>
      <c r="M8099" s="178">
        <v>46086</v>
      </c>
      <c r="N8099" s="178"/>
      <c r="O8099" s="178"/>
      <c r="P8099" s="178" t="str">
        <f ca="1">IF(Proc[[#This Row],[DaysAgeing]]&gt;5,"yep","on track")</f>
        <v>on track</v>
      </c>
      <c r="Q8099" s="3">
        <f ca="1">IF(Proc[[#This Row],[DateClosed]]="",ABS(NETWORKDAYS(Proc[[#This Row],[DateOpened]],TODAY()))-1,ABS(NETWORKDAYS(Proc[[#This Row],[DateOpened]],Proc[[#This Row],[DateClosed]]))-1)</f>
        <v>0</v>
      </c>
      <c r="R8099" s="178" t="s">
        <v>5708</v>
      </c>
      <c r="S8099" s="193"/>
    </row>
    <row r="8100" spans="1:19" hidden="1">
      <c r="A8100" s="192" t="s">
        <v>10801</v>
      </c>
      <c r="B8100" s="193" t="str">
        <f>IFERROR(VLOOKUP(Proc[[#This Row],[App]],Table2[],3,0),"open")</f>
        <v>open</v>
      </c>
      <c r="C8100" s="192" t="s">
        <v>377</v>
      </c>
      <c r="D8100" t="s">
        <v>10577</v>
      </c>
      <c r="E8100" t="s">
        <v>9977</v>
      </c>
      <c r="F8100" s="193" t="s">
        <v>10850</v>
      </c>
      <c r="G8100" s="192" t="s">
        <v>400</v>
      </c>
      <c r="H8100" s="193" t="str">
        <f>IF(Proc[[#This Row],[type]]="LFF (MDG-F)",MID(Proc[[#This Row],[Obj]],13,10),"")</f>
        <v/>
      </c>
      <c r="I8100" s="192" t="str">
        <f>LEFT(Proc[[#This Row],[Requested]],10)</f>
        <v>P000001287</v>
      </c>
      <c r="J8100" s="193" t="b">
        <f>Proc[[#This Row],[Requested]]=Proc[[#This Row],[CurrentParent]]</f>
        <v>0</v>
      </c>
      <c r="K8100" s="193" t="str">
        <f>IF(Proc[[#This Row],[Author]]="Marcela Urrego",VLOOKUP(LEFT(Proc[[#This Row],[Requested]],1),Table3[#All],2,0),VLOOKUP(Proc[[#This Row],[Author]],Table4[],2,0))</f>
        <v>EL</v>
      </c>
      <c r="L8100" s="193" t="s">
        <v>9921</v>
      </c>
      <c r="M8100" s="178">
        <v>46086</v>
      </c>
      <c r="N8100" s="178"/>
      <c r="O8100" s="178"/>
      <c r="P8100" s="178" t="str">
        <f ca="1">IF(Proc[[#This Row],[DaysAgeing]]&gt;5,"yep","on track")</f>
        <v>on track</v>
      </c>
      <c r="Q8100" s="3">
        <f ca="1">IF(Proc[[#This Row],[DateClosed]]="",ABS(NETWORKDAYS(Proc[[#This Row],[DateOpened]],TODAY()))-1,ABS(NETWORKDAYS(Proc[[#This Row],[DateOpened]],Proc[[#This Row],[DateClosed]]))-1)</f>
        <v>0</v>
      </c>
      <c r="R8100" s="178" t="s">
        <v>5708</v>
      </c>
      <c r="S8100" s="193"/>
    </row>
    <row r="8101" spans="1:19">
      <c r="A8101" s="192" t="s">
        <v>10801</v>
      </c>
      <c r="B8101" s="193" t="str">
        <f>IFERROR(VLOOKUP(Proc[[#This Row],[App]],Table2[],3,0),"open")</f>
        <v>open</v>
      </c>
      <c r="C8101" s="192" t="s">
        <v>370</v>
      </c>
      <c r="D8101" t="s">
        <v>10578</v>
      </c>
      <c r="E8101" t="s">
        <v>9977</v>
      </c>
      <c r="F8101" s="193" t="s">
        <v>10850</v>
      </c>
      <c r="G8101" s="192" t="s">
        <v>400</v>
      </c>
      <c r="H8101" s="193" t="str">
        <f>IF(Proc[[#This Row],[type]]="LFF (MDG-F)",MID(Proc[[#This Row],[Obj]],13,10),"")</f>
        <v/>
      </c>
      <c r="I8101" s="192" t="str">
        <f>LEFT(Proc[[#This Row],[Requested]],10)</f>
        <v>P000001287</v>
      </c>
      <c r="J8101" s="193" t="b">
        <f>Proc[[#This Row],[Requested]]=Proc[[#This Row],[CurrentParent]]</f>
        <v>0</v>
      </c>
      <c r="K8101" s="193" t="str">
        <f>IF(Proc[[#This Row],[Author]]="Marcela Urrego",VLOOKUP(LEFT(Proc[[#This Row],[Requested]],1),Table3[#All],2,0),VLOOKUP(Proc[[#This Row],[Author]],Table4[],2,0))</f>
        <v>EL</v>
      </c>
      <c r="L8101" s="193" t="s">
        <v>9921</v>
      </c>
      <c r="M8101" s="178">
        <v>46086</v>
      </c>
      <c r="N8101" s="178"/>
      <c r="O8101" s="178"/>
      <c r="P8101" s="178" t="str">
        <f ca="1">IF(Proc[[#This Row],[DaysAgeing]]&gt;5,"yep","on track")</f>
        <v>on track</v>
      </c>
      <c r="Q8101" s="3">
        <f ca="1">IF(Proc[[#This Row],[DateClosed]]="",ABS(NETWORKDAYS(Proc[[#This Row],[DateOpened]],TODAY()))-1,ABS(NETWORKDAYS(Proc[[#This Row],[DateOpened]],Proc[[#This Row],[DateClosed]]))-1)</f>
        <v>0</v>
      </c>
      <c r="R8101" s="178" t="s">
        <v>5708</v>
      </c>
      <c r="S8101" s="193"/>
    </row>
    <row r="8102" spans="1:19" hidden="1">
      <c r="A8102" s="192" t="s">
        <v>10801</v>
      </c>
      <c r="B8102" s="193" t="str">
        <f>IFERROR(VLOOKUP(Proc[[#This Row],[App]],Table2[],3,0),"open")</f>
        <v>open</v>
      </c>
      <c r="C8102" s="192" t="s">
        <v>377</v>
      </c>
      <c r="D8102" t="s">
        <v>10579</v>
      </c>
      <c r="E8102" t="s">
        <v>9977</v>
      </c>
      <c r="F8102" s="193" t="s">
        <v>10851</v>
      </c>
      <c r="G8102" s="192" t="s">
        <v>400</v>
      </c>
      <c r="H8102" s="193" t="str">
        <f>IF(Proc[[#This Row],[type]]="LFF (MDG-F)",MID(Proc[[#This Row],[Obj]],13,10),"")</f>
        <v/>
      </c>
      <c r="I8102" s="192" t="str">
        <f>LEFT(Proc[[#This Row],[Requested]],10)</f>
        <v>P000001287</v>
      </c>
      <c r="J8102" s="193" t="b">
        <f>Proc[[#This Row],[Requested]]=Proc[[#This Row],[CurrentParent]]</f>
        <v>0</v>
      </c>
      <c r="K8102" s="193" t="str">
        <f>IF(Proc[[#This Row],[Author]]="Marcela Urrego",VLOOKUP(LEFT(Proc[[#This Row],[Requested]],1),Table3[#All],2,0),VLOOKUP(Proc[[#This Row],[Author]],Table4[],2,0))</f>
        <v>EL</v>
      </c>
      <c r="L8102" s="193" t="s">
        <v>9921</v>
      </c>
      <c r="M8102" s="178">
        <v>46086</v>
      </c>
      <c r="N8102" s="178"/>
      <c r="O8102" s="178"/>
      <c r="P8102" s="178" t="str">
        <f ca="1">IF(Proc[[#This Row],[DaysAgeing]]&gt;5,"yep","on track")</f>
        <v>on track</v>
      </c>
      <c r="Q8102" s="3">
        <f ca="1">IF(Proc[[#This Row],[DateClosed]]="",ABS(NETWORKDAYS(Proc[[#This Row],[DateOpened]],TODAY()))-1,ABS(NETWORKDAYS(Proc[[#This Row],[DateOpened]],Proc[[#This Row],[DateClosed]]))-1)</f>
        <v>0</v>
      </c>
      <c r="R8102" s="178" t="s">
        <v>5708</v>
      </c>
      <c r="S8102" s="193"/>
    </row>
    <row r="8103" spans="1:19" hidden="1">
      <c r="A8103" s="192" t="s">
        <v>10801</v>
      </c>
      <c r="B8103" s="193" t="str">
        <f>IFERROR(VLOOKUP(Proc[[#This Row],[App]],Table2[],3,0),"open")</f>
        <v>open</v>
      </c>
      <c r="C8103" s="192" t="s">
        <v>377</v>
      </c>
      <c r="D8103" t="s">
        <v>10580</v>
      </c>
      <c r="E8103" t="s">
        <v>9977</v>
      </c>
      <c r="F8103" s="193" t="s">
        <v>10852</v>
      </c>
      <c r="G8103" s="192" t="s">
        <v>400</v>
      </c>
      <c r="H8103" s="193" t="str">
        <f>IF(Proc[[#This Row],[type]]="LFF (MDG-F)",MID(Proc[[#This Row],[Obj]],13,10),"")</f>
        <v/>
      </c>
      <c r="I8103" s="192" t="str">
        <f>LEFT(Proc[[#This Row],[Requested]],10)</f>
        <v>P000001287</v>
      </c>
      <c r="J8103" s="193" t="b">
        <f>Proc[[#This Row],[Requested]]=Proc[[#This Row],[CurrentParent]]</f>
        <v>0</v>
      </c>
      <c r="K8103" s="193" t="str">
        <f>IF(Proc[[#This Row],[Author]]="Marcela Urrego",VLOOKUP(LEFT(Proc[[#This Row],[Requested]],1),Table3[#All],2,0),VLOOKUP(Proc[[#This Row],[Author]],Table4[],2,0))</f>
        <v>EL</v>
      </c>
      <c r="L8103" s="193" t="s">
        <v>9921</v>
      </c>
      <c r="M8103" s="178">
        <v>46086</v>
      </c>
      <c r="N8103" s="178"/>
      <c r="O8103" s="178"/>
      <c r="P8103" s="178" t="str">
        <f ca="1">IF(Proc[[#This Row],[DaysAgeing]]&gt;5,"yep","on track")</f>
        <v>on track</v>
      </c>
      <c r="Q8103" s="3">
        <f ca="1">IF(Proc[[#This Row],[DateClosed]]="",ABS(NETWORKDAYS(Proc[[#This Row],[DateOpened]],TODAY()))-1,ABS(NETWORKDAYS(Proc[[#This Row],[DateOpened]],Proc[[#This Row],[DateClosed]]))-1)</f>
        <v>0</v>
      </c>
      <c r="R8103" s="178" t="s">
        <v>5708</v>
      </c>
      <c r="S8103" s="193"/>
    </row>
    <row r="8104" spans="1:19" hidden="1">
      <c r="A8104" s="192" t="s">
        <v>10801</v>
      </c>
      <c r="B8104" s="193" t="str">
        <f>IFERROR(VLOOKUP(Proc[[#This Row],[App]],Table2[],3,0),"open")</f>
        <v>open</v>
      </c>
      <c r="C8104" s="192" t="s">
        <v>377</v>
      </c>
      <c r="D8104" t="s">
        <v>10581</v>
      </c>
      <c r="E8104" t="s">
        <v>9977</v>
      </c>
      <c r="F8104" s="193" t="s">
        <v>10852</v>
      </c>
      <c r="G8104" s="192" t="s">
        <v>400</v>
      </c>
      <c r="H8104" s="193" t="str">
        <f>IF(Proc[[#This Row],[type]]="LFF (MDG-F)",MID(Proc[[#This Row],[Obj]],13,10),"")</f>
        <v/>
      </c>
      <c r="I8104" s="192" t="str">
        <f>LEFT(Proc[[#This Row],[Requested]],10)</f>
        <v>P000001287</v>
      </c>
      <c r="J8104" s="193" t="b">
        <f>Proc[[#This Row],[Requested]]=Proc[[#This Row],[CurrentParent]]</f>
        <v>0</v>
      </c>
      <c r="K8104" s="193" t="str">
        <f>IF(Proc[[#This Row],[Author]]="Marcela Urrego",VLOOKUP(LEFT(Proc[[#This Row],[Requested]],1),Table3[#All],2,0),VLOOKUP(Proc[[#This Row],[Author]],Table4[],2,0))</f>
        <v>EL</v>
      </c>
      <c r="L8104" s="193" t="s">
        <v>9921</v>
      </c>
      <c r="M8104" s="178">
        <v>46086</v>
      </c>
      <c r="N8104" s="178"/>
      <c r="O8104" s="178"/>
      <c r="P8104" s="178" t="str">
        <f ca="1">IF(Proc[[#This Row],[DaysAgeing]]&gt;5,"yep","on track")</f>
        <v>on track</v>
      </c>
      <c r="Q8104" s="3">
        <f ca="1">IF(Proc[[#This Row],[DateClosed]]="",ABS(NETWORKDAYS(Proc[[#This Row],[DateOpened]],TODAY()))-1,ABS(NETWORKDAYS(Proc[[#This Row],[DateOpened]],Proc[[#This Row],[DateClosed]]))-1)</f>
        <v>0</v>
      </c>
      <c r="R8104" s="178" t="s">
        <v>5708</v>
      </c>
      <c r="S8104" s="193"/>
    </row>
    <row r="8105" spans="1:19" hidden="1">
      <c r="A8105" s="192" t="s">
        <v>10801</v>
      </c>
      <c r="B8105" s="193" t="str">
        <f>IFERROR(VLOOKUP(Proc[[#This Row],[App]],Table2[],3,0),"open")</f>
        <v>open</v>
      </c>
      <c r="C8105" s="192" t="s">
        <v>377</v>
      </c>
      <c r="D8105" t="s">
        <v>10582</v>
      </c>
      <c r="E8105" t="s">
        <v>9977</v>
      </c>
      <c r="F8105" s="193" t="s">
        <v>10852</v>
      </c>
      <c r="G8105" s="192" t="s">
        <v>400</v>
      </c>
      <c r="H8105" s="193" t="str">
        <f>IF(Proc[[#This Row],[type]]="LFF (MDG-F)",MID(Proc[[#This Row],[Obj]],13,10),"")</f>
        <v/>
      </c>
      <c r="I8105" s="192" t="str">
        <f>LEFT(Proc[[#This Row],[Requested]],10)</f>
        <v>P000001287</v>
      </c>
      <c r="J8105" s="193" t="b">
        <f>Proc[[#This Row],[Requested]]=Proc[[#This Row],[CurrentParent]]</f>
        <v>0</v>
      </c>
      <c r="K8105" s="193" t="str">
        <f>IF(Proc[[#This Row],[Author]]="Marcela Urrego",VLOOKUP(LEFT(Proc[[#This Row],[Requested]],1),Table3[#All],2,0),VLOOKUP(Proc[[#This Row],[Author]],Table4[],2,0))</f>
        <v>EL</v>
      </c>
      <c r="L8105" s="193" t="s">
        <v>9921</v>
      </c>
      <c r="M8105" s="178">
        <v>46086</v>
      </c>
      <c r="N8105" s="178"/>
      <c r="O8105" s="178"/>
      <c r="P8105" s="178" t="str">
        <f ca="1">IF(Proc[[#This Row],[DaysAgeing]]&gt;5,"yep","on track")</f>
        <v>on track</v>
      </c>
      <c r="Q8105" s="3">
        <f ca="1">IF(Proc[[#This Row],[DateClosed]]="",ABS(NETWORKDAYS(Proc[[#This Row],[DateOpened]],TODAY()))-1,ABS(NETWORKDAYS(Proc[[#This Row],[DateOpened]],Proc[[#This Row],[DateClosed]]))-1)</f>
        <v>0</v>
      </c>
      <c r="R8105" s="178" t="s">
        <v>5708</v>
      </c>
      <c r="S8105" s="193"/>
    </row>
    <row r="8106" spans="1:19" hidden="1">
      <c r="A8106" s="192" t="s">
        <v>10801</v>
      </c>
      <c r="B8106" s="193" t="str">
        <f>IFERROR(VLOOKUP(Proc[[#This Row],[App]],Table2[],3,0),"open")</f>
        <v>open</v>
      </c>
      <c r="C8106" s="192" t="s">
        <v>377</v>
      </c>
      <c r="D8106" t="s">
        <v>10583</v>
      </c>
      <c r="E8106" t="s">
        <v>9977</v>
      </c>
      <c r="F8106" s="193" t="s">
        <v>10853</v>
      </c>
      <c r="G8106" s="192" t="s">
        <v>400</v>
      </c>
      <c r="H8106" s="193" t="str">
        <f>IF(Proc[[#This Row],[type]]="LFF (MDG-F)",MID(Proc[[#This Row],[Obj]],13,10),"")</f>
        <v/>
      </c>
      <c r="I8106" s="192" t="str">
        <f>LEFT(Proc[[#This Row],[Requested]],10)</f>
        <v>P000001287</v>
      </c>
      <c r="J8106" s="193" t="b">
        <f>Proc[[#This Row],[Requested]]=Proc[[#This Row],[CurrentParent]]</f>
        <v>0</v>
      </c>
      <c r="K8106" s="193" t="str">
        <f>IF(Proc[[#This Row],[Author]]="Marcela Urrego",VLOOKUP(LEFT(Proc[[#This Row],[Requested]],1),Table3[#All],2,0),VLOOKUP(Proc[[#This Row],[Author]],Table4[],2,0))</f>
        <v>EL</v>
      </c>
      <c r="L8106" s="193" t="s">
        <v>9921</v>
      </c>
      <c r="M8106" s="178">
        <v>46086</v>
      </c>
      <c r="N8106" s="178"/>
      <c r="O8106" s="178"/>
      <c r="P8106" s="178" t="str">
        <f ca="1">IF(Proc[[#This Row],[DaysAgeing]]&gt;5,"yep","on track")</f>
        <v>on track</v>
      </c>
      <c r="Q8106" s="3">
        <f ca="1">IF(Proc[[#This Row],[DateClosed]]="",ABS(NETWORKDAYS(Proc[[#This Row],[DateOpened]],TODAY()))-1,ABS(NETWORKDAYS(Proc[[#This Row],[DateOpened]],Proc[[#This Row],[DateClosed]]))-1)</f>
        <v>0</v>
      </c>
      <c r="R8106" s="178" t="s">
        <v>5708</v>
      </c>
      <c r="S8106" s="193"/>
    </row>
    <row r="8107" spans="1:19" hidden="1">
      <c r="A8107" s="192" t="s">
        <v>10801</v>
      </c>
      <c r="B8107" s="193" t="str">
        <f>IFERROR(VLOOKUP(Proc[[#This Row],[App]],Table2[],3,0),"open")</f>
        <v>open</v>
      </c>
      <c r="C8107" s="192" t="s">
        <v>377</v>
      </c>
      <c r="D8107" t="s">
        <v>10584</v>
      </c>
      <c r="E8107" t="s">
        <v>9977</v>
      </c>
      <c r="F8107" s="193" t="s">
        <v>10853</v>
      </c>
      <c r="G8107" s="192" t="s">
        <v>400</v>
      </c>
      <c r="H8107" s="193" t="str">
        <f>IF(Proc[[#This Row],[type]]="LFF (MDG-F)",MID(Proc[[#This Row],[Obj]],13,10),"")</f>
        <v/>
      </c>
      <c r="I8107" s="192" t="str">
        <f>LEFT(Proc[[#This Row],[Requested]],10)</f>
        <v>P000001287</v>
      </c>
      <c r="J8107" s="193" t="b">
        <f>Proc[[#This Row],[Requested]]=Proc[[#This Row],[CurrentParent]]</f>
        <v>0</v>
      </c>
      <c r="K8107" s="193" t="str">
        <f>IF(Proc[[#This Row],[Author]]="Marcela Urrego",VLOOKUP(LEFT(Proc[[#This Row],[Requested]],1),Table3[#All],2,0),VLOOKUP(Proc[[#This Row],[Author]],Table4[],2,0))</f>
        <v>EL</v>
      </c>
      <c r="L8107" s="193" t="s">
        <v>9921</v>
      </c>
      <c r="M8107" s="178">
        <v>46086</v>
      </c>
      <c r="N8107" s="178"/>
      <c r="O8107" s="178"/>
      <c r="P8107" s="178" t="str">
        <f ca="1">IF(Proc[[#This Row],[DaysAgeing]]&gt;5,"yep","on track")</f>
        <v>on track</v>
      </c>
      <c r="Q8107" s="3">
        <f ca="1">IF(Proc[[#This Row],[DateClosed]]="",ABS(NETWORKDAYS(Proc[[#This Row],[DateOpened]],TODAY()))-1,ABS(NETWORKDAYS(Proc[[#This Row],[DateOpened]],Proc[[#This Row],[DateClosed]]))-1)</f>
        <v>0</v>
      </c>
      <c r="R8107" s="178" t="s">
        <v>5708</v>
      </c>
      <c r="S8107" s="193"/>
    </row>
    <row r="8108" spans="1:19" hidden="1">
      <c r="A8108" s="192" t="s">
        <v>10801</v>
      </c>
      <c r="B8108" s="193" t="str">
        <f>IFERROR(VLOOKUP(Proc[[#This Row],[App]],Table2[],3,0),"open")</f>
        <v>open</v>
      </c>
      <c r="C8108" s="192" t="s">
        <v>377</v>
      </c>
      <c r="D8108" t="s">
        <v>10585</v>
      </c>
      <c r="E8108" t="s">
        <v>9977</v>
      </c>
      <c r="F8108" s="193" t="s">
        <v>10853</v>
      </c>
      <c r="G8108" s="192" t="s">
        <v>400</v>
      </c>
      <c r="H8108" s="193" t="str">
        <f>IF(Proc[[#This Row],[type]]="LFF (MDG-F)",MID(Proc[[#This Row],[Obj]],13,10),"")</f>
        <v/>
      </c>
      <c r="I8108" s="192" t="str">
        <f>LEFT(Proc[[#This Row],[Requested]],10)</f>
        <v>P000001287</v>
      </c>
      <c r="J8108" s="193" t="b">
        <f>Proc[[#This Row],[Requested]]=Proc[[#This Row],[CurrentParent]]</f>
        <v>0</v>
      </c>
      <c r="K8108" s="193" t="str">
        <f>IF(Proc[[#This Row],[Author]]="Marcela Urrego",VLOOKUP(LEFT(Proc[[#This Row],[Requested]],1),Table3[#All],2,0),VLOOKUP(Proc[[#This Row],[Author]],Table4[],2,0))</f>
        <v>EL</v>
      </c>
      <c r="L8108" s="193" t="s">
        <v>9921</v>
      </c>
      <c r="M8108" s="178">
        <v>46086</v>
      </c>
      <c r="N8108" s="178"/>
      <c r="O8108" s="178"/>
      <c r="P8108" s="178" t="str">
        <f ca="1">IF(Proc[[#This Row],[DaysAgeing]]&gt;5,"yep","on track")</f>
        <v>on track</v>
      </c>
      <c r="Q8108" s="3">
        <f ca="1">IF(Proc[[#This Row],[DateClosed]]="",ABS(NETWORKDAYS(Proc[[#This Row],[DateOpened]],TODAY()))-1,ABS(NETWORKDAYS(Proc[[#This Row],[DateOpened]],Proc[[#This Row],[DateClosed]]))-1)</f>
        <v>0</v>
      </c>
      <c r="R8108" s="178" t="s">
        <v>5708</v>
      </c>
      <c r="S8108" s="193"/>
    </row>
    <row r="8109" spans="1:19" hidden="1">
      <c r="A8109" s="192" t="s">
        <v>10801</v>
      </c>
      <c r="B8109" s="193" t="str">
        <f>IFERROR(VLOOKUP(Proc[[#This Row],[App]],Table2[],3,0),"open")</f>
        <v>open</v>
      </c>
      <c r="C8109" s="192" t="s">
        <v>377</v>
      </c>
      <c r="D8109" t="s">
        <v>10586</v>
      </c>
      <c r="E8109" t="s">
        <v>9977</v>
      </c>
      <c r="F8109" s="193" t="s">
        <v>10853</v>
      </c>
      <c r="G8109" s="192" t="s">
        <v>400</v>
      </c>
      <c r="H8109" s="193" t="str">
        <f>IF(Proc[[#This Row],[type]]="LFF (MDG-F)",MID(Proc[[#This Row],[Obj]],13,10),"")</f>
        <v/>
      </c>
      <c r="I8109" s="192" t="str">
        <f>LEFT(Proc[[#This Row],[Requested]],10)</f>
        <v>P000001287</v>
      </c>
      <c r="J8109" s="193" t="b">
        <f>Proc[[#This Row],[Requested]]=Proc[[#This Row],[CurrentParent]]</f>
        <v>0</v>
      </c>
      <c r="K8109" s="193" t="str">
        <f>IF(Proc[[#This Row],[Author]]="Marcela Urrego",VLOOKUP(LEFT(Proc[[#This Row],[Requested]],1),Table3[#All],2,0),VLOOKUP(Proc[[#This Row],[Author]],Table4[],2,0))</f>
        <v>EL</v>
      </c>
      <c r="L8109" s="193" t="s">
        <v>9921</v>
      </c>
      <c r="M8109" s="178">
        <v>46086</v>
      </c>
      <c r="N8109" s="178"/>
      <c r="O8109" s="178"/>
      <c r="P8109" s="178" t="str">
        <f ca="1">IF(Proc[[#This Row],[DaysAgeing]]&gt;5,"yep","on track")</f>
        <v>on track</v>
      </c>
      <c r="Q8109" s="3">
        <f ca="1">IF(Proc[[#This Row],[DateClosed]]="",ABS(NETWORKDAYS(Proc[[#This Row],[DateOpened]],TODAY()))-1,ABS(NETWORKDAYS(Proc[[#This Row],[DateOpened]],Proc[[#This Row],[DateClosed]]))-1)</f>
        <v>0</v>
      </c>
      <c r="R8109" s="178" t="s">
        <v>5708</v>
      </c>
      <c r="S8109" s="193"/>
    </row>
    <row r="8110" spans="1:19" hidden="1">
      <c r="A8110" s="192" t="s">
        <v>10801</v>
      </c>
      <c r="B8110" s="193" t="str">
        <f>IFERROR(VLOOKUP(Proc[[#This Row],[App]],Table2[],3,0),"open")</f>
        <v>open</v>
      </c>
      <c r="C8110" s="192" t="s">
        <v>377</v>
      </c>
      <c r="D8110" t="s">
        <v>10587</v>
      </c>
      <c r="E8110" t="s">
        <v>9977</v>
      </c>
      <c r="F8110" s="193" t="s">
        <v>10853</v>
      </c>
      <c r="G8110" s="192" t="s">
        <v>400</v>
      </c>
      <c r="H8110" s="193" t="str">
        <f>IF(Proc[[#This Row],[type]]="LFF (MDG-F)",MID(Proc[[#This Row],[Obj]],13,10),"")</f>
        <v/>
      </c>
      <c r="I8110" s="192" t="str">
        <f>LEFT(Proc[[#This Row],[Requested]],10)</f>
        <v>P000001287</v>
      </c>
      <c r="J8110" s="193" t="b">
        <f>Proc[[#This Row],[Requested]]=Proc[[#This Row],[CurrentParent]]</f>
        <v>0</v>
      </c>
      <c r="K8110" s="193" t="str">
        <f>IF(Proc[[#This Row],[Author]]="Marcela Urrego",VLOOKUP(LEFT(Proc[[#This Row],[Requested]],1),Table3[#All],2,0),VLOOKUP(Proc[[#This Row],[Author]],Table4[],2,0))</f>
        <v>EL</v>
      </c>
      <c r="L8110" s="193" t="s">
        <v>9921</v>
      </c>
      <c r="M8110" s="178">
        <v>46086</v>
      </c>
      <c r="N8110" s="178"/>
      <c r="O8110" s="178"/>
      <c r="P8110" s="178" t="str">
        <f ca="1">IF(Proc[[#This Row],[DaysAgeing]]&gt;5,"yep","on track")</f>
        <v>on track</v>
      </c>
      <c r="Q8110" s="3">
        <f ca="1">IF(Proc[[#This Row],[DateClosed]]="",ABS(NETWORKDAYS(Proc[[#This Row],[DateOpened]],TODAY()))-1,ABS(NETWORKDAYS(Proc[[#This Row],[DateOpened]],Proc[[#This Row],[DateClosed]]))-1)</f>
        <v>0</v>
      </c>
      <c r="R8110" s="178" t="s">
        <v>5708</v>
      </c>
      <c r="S8110" s="193"/>
    </row>
    <row r="8111" spans="1:19" hidden="1">
      <c r="A8111" s="192" t="s">
        <v>10801</v>
      </c>
      <c r="B8111" s="193" t="str">
        <f>IFERROR(VLOOKUP(Proc[[#This Row],[App]],Table2[],3,0),"open")</f>
        <v>open</v>
      </c>
      <c r="C8111" s="192" t="s">
        <v>377</v>
      </c>
      <c r="D8111" t="s">
        <v>10588</v>
      </c>
      <c r="E8111" t="s">
        <v>9977</v>
      </c>
      <c r="F8111" s="193" t="s">
        <v>10853</v>
      </c>
      <c r="G8111" s="192" t="s">
        <v>400</v>
      </c>
      <c r="H8111" s="193" t="str">
        <f>IF(Proc[[#This Row],[type]]="LFF (MDG-F)",MID(Proc[[#This Row],[Obj]],13,10),"")</f>
        <v/>
      </c>
      <c r="I8111" s="192" t="str">
        <f>LEFT(Proc[[#This Row],[Requested]],10)</f>
        <v>P000001287</v>
      </c>
      <c r="J8111" s="193" t="b">
        <f>Proc[[#This Row],[Requested]]=Proc[[#This Row],[CurrentParent]]</f>
        <v>0</v>
      </c>
      <c r="K8111" s="193" t="str">
        <f>IF(Proc[[#This Row],[Author]]="Marcela Urrego",VLOOKUP(LEFT(Proc[[#This Row],[Requested]],1),Table3[#All],2,0),VLOOKUP(Proc[[#This Row],[Author]],Table4[],2,0))</f>
        <v>EL</v>
      </c>
      <c r="L8111" s="193" t="s">
        <v>9921</v>
      </c>
      <c r="M8111" s="178">
        <v>46086</v>
      </c>
      <c r="N8111" s="178"/>
      <c r="O8111" s="178"/>
      <c r="P8111" s="178" t="str">
        <f ca="1">IF(Proc[[#This Row],[DaysAgeing]]&gt;5,"yep","on track")</f>
        <v>on track</v>
      </c>
      <c r="Q8111" s="3">
        <f ca="1">IF(Proc[[#This Row],[DateClosed]]="",ABS(NETWORKDAYS(Proc[[#This Row],[DateOpened]],TODAY()))-1,ABS(NETWORKDAYS(Proc[[#This Row],[DateOpened]],Proc[[#This Row],[DateClosed]]))-1)</f>
        <v>0</v>
      </c>
      <c r="R8111" s="178" t="s">
        <v>5708</v>
      </c>
      <c r="S8111" s="193"/>
    </row>
    <row r="8112" spans="1:19" hidden="1">
      <c r="A8112" s="192" t="s">
        <v>10801</v>
      </c>
      <c r="B8112" s="193" t="str">
        <f>IFERROR(VLOOKUP(Proc[[#This Row],[App]],Table2[],3,0),"open")</f>
        <v>open</v>
      </c>
      <c r="C8112" s="192" t="s">
        <v>377</v>
      </c>
      <c r="D8112" t="s">
        <v>10589</v>
      </c>
      <c r="E8112" t="s">
        <v>9977</v>
      </c>
      <c r="F8112" s="193" t="s">
        <v>10853</v>
      </c>
      <c r="G8112" s="192" t="s">
        <v>400</v>
      </c>
      <c r="H8112" s="193" t="str">
        <f>IF(Proc[[#This Row],[type]]="LFF (MDG-F)",MID(Proc[[#This Row],[Obj]],13,10),"")</f>
        <v/>
      </c>
      <c r="I8112" s="192" t="str">
        <f>LEFT(Proc[[#This Row],[Requested]],10)</f>
        <v>P000001287</v>
      </c>
      <c r="J8112" s="193" t="b">
        <f>Proc[[#This Row],[Requested]]=Proc[[#This Row],[CurrentParent]]</f>
        <v>0</v>
      </c>
      <c r="K8112" s="193" t="str">
        <f>IF(Proc[[#This Row],[Author]]="Marcela Urrego",VLOOKUP(LEFT(Proc[[#This Row],[Requested]],1),Table3[#All],2,0),VLOOKUP(Proc[[#This Row],[Author]],Table4[],2,0))</f>
        <v>EL</v>
      </c>
      <c r="L8112" s="193" t="s">
        <v>9921</v>
      </c>
      <c r="M8112" s="178">
        <v>46086</v>
      </c>
      <c r="N8112" s="178"/>
      <c r="O8112" s="178"/>
      <c r="P8112" s="178" t="str">
        <f ca="1">IF(Proc[[#This Row],[DaysAgeing]]&gt;5,"yep","on track")</f>
        <v>on track</v>
      </c>
      <c r="Q8112" s="3">
        <f ca="1">IF(Proc[[#This Row],[DateClosed]]="",ABS(NETWORKDAYS(Proc[[#This Row],[DateOpened]],TODAY()))-1,ABS(NETWORKDAYS(Proc[[#This Row],[DateOpened]],Proc[[#This Row],[DateClosed]]))-1)</f>
        <v>0</v>
      </c>
      <c r="R8112" s="178" t="s">
        <v>5708</v>
      </c>
      <c r="S8112" s="193"/>
    </row>
    <row r="8113" spans="1:19">
      <c r="A8113" s="192" t="s">
        <v>10801</v>
      </c>
      <c r="B8113" s="193" t="str">
        <f>IFERROR(VLOOKUP(Proc[[#This Row],[App]],Table2[],3,0),"open")</f>
        <v>open</v>
      </c>
      <c r="C8113" s="192" t="s">
        <v>370</v>
      </c>
      <c r="D8113" t="s">
        <v>10590</v>
      </c>
      <c r="E8113" t="s">
        <v>9977</v>
      </c>
      <c r="F8113" s="193" t="s">
        <v>10850</v>
      </c>
      <c r="G8113" s="192" t="s">
        <v>400</v>
      </c>
      <c r="H8113" s="193" t="str">
        <f>IF(Proc[[#This Row],[type]]="LFF (MDG-F)",MID(Proc[[#This Row],[Obj]],13,10),"")</f>
        <v/>
      </c>
      <c r="I8113" s="192" t="str">
        <f>LEFT(Proc[[#This Row],[Requested]],10)</f>
        <v>P000001287</v>
      </c>
      <c r="J8113" s="193" t="b">
        <f>Proc[[#This Row],[Requested]]=Proc[[#This Row],[CurrentParent]]</f>
        <v>0</v>
      </c>
      <c r="K8113" s="193" t="str">
        <f>IF(Proc[[#This Row],[Author]]="Marcela Urrego",VLOOKUP(LEFT(Proc[[#This Row],[Requested]],1),Table3[#All],2,0),VLOOKUP(Proc[[#This Row],[Author]],Table4[],2,0))</f>
        <v>EL</v>
      </c>
      <c r="L8113" s="193" t="s">
        <v>9921</v>
      </c>
      <c r="M8113" s="178">
        <v>46086</v>
      </c>
      <c r="N8113" s="178"/>
      <c r="O8113" s="178"/>
      <c r="P8113" s="178" t="str">
        <f ca="1">IF(Proc[[#This Row],[DaysAgeing]]&gt;5,"yep","on track")</f>
        <v>on track</v>
      </c>
      <c r="Q8113" s="3">
        <f ca="1">IF(Proc[[#This Row],[DateClosed]]="",ABS(NETWORKDAYS(Proc[[#This Row],[DateOpened]],TODAY()))-1,ABS(NETWORKDAYS(Proc[[#This Row],[DateOpened]],Proc[[#This Row],[DateClosed]]))-1)</f>
        <v>0</v>
      </c>
      <c r="R8113" s="178" t="s">
        <v>5708</v>
      </c>
      <c r="S8113" s="193"/>
    </row>
    <row r="8114" spans="1:19" hidden="1">
      <c r="A8114" s="192" t="s">
        <v>10801</v>
      </c>
      <c r="B8114" s="193" t="str">
        <f>IFERROR(VLOOKUP(Proc[[#This Row],[App]],Table2[],3,0),"open")</f>
        <v>open</v>
      </c>
      <c r="C8114" s="192" t="s">
        <v>377</v>
      </c>
      <c r="D8114" t="s">
        <v>10591</v>
      </c>
      <c r="E8114" t="s">
        <v>9977</v>
      </c>
      <c r="F8114" s="193" t="s">
        <v>10854</v>
      </c>
      <c r="G8114" s="192" t="s">
        <v>400</v>
      </c>
      <c r="H8114" s="193" t="str">
        <f>IF(Proc[[#This Row],[type]]="LFF (MDG-F)",MID(Proc[[#This Row],[Obj]],13,10),"")</f>
        <v/>
      </c>
      <c r="I8114" s="192" t="str">
        <f>LEFT(Proc[[#This Row],[Requested]],10)</f>
        <v>P000001287</v>
      </c>
      <c r="J8114" s="193" t="b">
        <f>Proc[[#This Row],[Requested]]=Proc[[#This Row],[CurrentParent]]</f>
        <v>0</v>
      </c>
      <c r="K8114" s="193" t="str">
        <f>IF(Proc[[#This Row],[Author]]="Marcela Urrego",VLOOKUP(LEFT(Proc[[#This Row],[Requested]],1),Table3[#All],2,0),VLOOKUP(Proc[[#This Row],[Author]],Table4[],2,0))</f>
        <v>EL</v>
      </c>
      <c r="L8114" s="193" t="s">
        <v>9921</v>
      </c>
      <c r="M8114" s="178">
        <v>46086</v>
      </c>
      <c r="N8114" s="178"/>
      <c r="O8114" s="178"/>
      <c r="P8114" s="178" t="str">
        <f ca="1">IF(Proc[[#This Row],[DaysAgeing]]&gt;5,"yep","on track")</f>
        <v>on track</v>
      </c>
      <c r="Q8114" s="3">
        <f ca="1">IF(Proc[[#This Row],[DateClosed]]="",ABS(NETWORKDAYS(Proc[[#This Row],[DateOpened]],TODAY()))-1,ABS(NETWORKDAYS(Proc[[#This Row],[DateOpened]],Proc[[#This Row],[DateClosed]]))-1)</f>
        <v>0</v>
      </c>
      <c r="R8114" s="178" t="s">
        <v>5708</v>
      </c>
      <c r="S8114" s="193"/>
    </row>
    <row r="8115" spans="1:19" hidden="1">
      <c r="A8115" s="192" t="s">
        <v>10801</v>
      </c>
      <c r="B8115" s="193" t="str">
        <f>IFERROR(VLOOKUP(Proc[[#This Row],[App]],Table2[],3,0),"open")</f>
        <v>open</v>
      </c>
      <c r="C8115" s="192" t="s">
        <v>377</v>
      </c>
      <c r="D8115" t="s">
        <v>10592</v>
      </c>
      <c r="E8115" t="s">
        <v>9977</v>
      </c>
      <c r="F8115" s="193" t="s">
        <v>10854</v>
      </c>
      <c r="G8115" s="192" t="s">
        <v>400</v>
      </c>
      <c r="H8115" s="193" t="str">
        <f>IF(Proc[[#This Row],[type]]="LFF (MDG-F)",MID(Proc[[#This Row],[Obj]],13,10),"")</f>
        <v/>
      </c>
      <c r="I8115" s="192" t="str">
        <f>LEFT(Proc[[#This Row],[Requested]],10)</f>
        <v>P000001287</v>
      </c>
      <c r="J8115" s="193" t="b">
        <f>Proc[[#This Row],[Requested]]=Proc[[#This Row],[CurrentParent]]</f>
        <v>0</v>
      </c>
      <c r="K8115" s="193" t="str">
        <f>IF(Proc[[#This Row],[Author]]="Marcela Urrego",VLOOKUP(LEFT(Proc[[#This Row],[Requested]],1),Table3[#All],2,0),VLOOKUP(Proc[[#This Row],[Author]],Table4[],2,0))</f>
        <v>EL</v>
      </c>
      <c r="L8115" s="193" t="s">
        <v>9921</v>
      </c>
      <c r="M8115" s="178">
        <v>46086</v>
      </c>
      <c r="N8115" s="178"/>
      <c r="O8115" s="178"/>
      <c r="P8115" s="178" t="str">
        <f ca="1">IF(Proc[[#This Row],[DaysAgeing]]&gt;5,"yep","on track")</f>
        <v>on track</v>
      </c>
      <c r="Q8115" s="3">
        <f ca="1">IF(Proc[[#This Row],[DateClosed]]="",ABS(NETWORKDAYS(Proc[[#This Row],[DateOpened]],TODAY()))-1,ABS(NETWORKDAYS(Proc[[#This Row],[DateOpened]],Proc[[#This Row],[DateClosed]]))-1)</f>
        <v>0</v>
      </c>
      <c r="R8115" s="178" t="s">
        <v>5708</v>
      </c>
      <c r="S8115" s="193"/>
    </row>
    <row r="8116" spans="1:19" hidden="1">
      <c r="A8116" s="192" t="s">
        <v>10801</v>
      </c>
      <c r="B8116" s="193" t="str">
        <f>IFERROR(VLOOKUP(Proc[[#This Row],[App]],Table2[],3,0),"open")</f>
        <v>open</v>
      </c>
      <c r="C8116" s="192" t="s">
        <v>377</v>
      </c>
      <c r="D8116" t="s">
        <v>10593</v>
      </c>
      <c r="E8116" t="s">
        <v>9977</v>
      </c>
      <c r="F8116" s="193" t="s">
        <v>10854</v>
      </c>
      <c r="G8116" s="192" t="s">
        <v>400</v>
      </c>
      <c r="H8116" s="193" t="str">
        <f>IF(Proc[[#This Row],[type]]="LFF (MDG-F)",MID(Proc[[#This Row],[Obj]],13,10),"")</f>
        <v/>
      </c>
      <c r="I8116" s="192" t="str">
        <f>LEFT(Proc[[#This Row],[Requested]],10)</f>
        <v>P000001287</v>
      </c>
      <c r="J8116" s="193" t="b">
        <f>Proc[[#This Row],[Requested]]=Proc[[#This Row],[CurrentParent]]</f>
        <v>0</v>
      </c>
      <c r="K8116" s="193" t="str">
        <f>IF(Proc[[#This Row],[Author]]="Marcela Urrego",VLOOKUP(LEFT(Proc[[#This Row],[Requested]],1),Table3[#All],2,0),VLOOKUP(Proc[[#This Row],[Author]],Table4[],2,0))</f>
        <v>EL</v>
      </c>
      <c r="L8116" s="193" t="s">
        <v>9921</v>
      </c>
      <c r="M8116" s="178">
        <v>46086</v>
      </c>
      <c r="N8116" s="178"/>
      <c r="O8116" s="178"/>
      <c r="P8116" s="178" t="str">
        <f ca="1">IF(Proc[[#This Row],[DaysAgeing]]&gt;5,"yep","on track")</f>
        <v>on track</v>
      </c>
      <c r="Q8116" s="3">
        <f ca="1">IF(Proc[[#This Row],[DateClosed]]="",ABS(NETWORKDAYS(Proc[[#This Row],[DateOpened]],TODAY()))-1,ABS(NETWORKDAYS(Proc[[#This Row],[DateOpened]],Proc[[#This Row],[DateClosed]]))-1)</f>
        <v>0</v>
      </c>
      <c r="R8116" s="178" t="s">
        <v>5708</v>
      </c>
      <c r="S8116" s="193"/>
    </row>
    <row r="8117" spans="1:19" hidden="1">
      <c r="A8117" s="192" t="s">
        <v>10801</v>
      </c>
      <c r="B8117" s="193" t="str">
        <f>IFERROR(VLOOKUP(Proc[[#This Row],[App]],Table2[],3,0),"open")</f>
        <v>open</v>
      </c>
      <c r="C8117" s="192" t="s">
        <v>377</v>
      </c>
      <c r="D8117" t="s">
        <v>10594</v>
      </c>
      <c r="E8117" t="s">
        <v>9977</v>
      </c>
      <c r="F8117" s="193" t="s">
        <v>10854</v>
      </c>
      <c r="G8117" s="192" t="s">
        <v>400</v>
      </c>
      <c r="H8117" s="193" t="str">
        <f>IF(Proc[[#This Row],[type]]="LFF (MDG-F)",MID(Proc[[#This Row],[Obj]],13,10),"")</f>
        <v/>
      </c>
      <c r="I8117" s="192" t="str">
        <f>LEFT(Proc[[#This Row],[Requested]],10)</f>
        <v>P000001287</v>
      </c>
      <c r="J8117" s="193" t="b">
        <f>Proc[[#This Row],[Requested]]=Proc[[#This Row],[CurrentParent]]</f>
        <v>0</v>
      </c>
      <c r="K8117" s="193" t="str">
        <f>IF(Proc[[#This Row],[Author]]="Marcela Urrego",VLOOKUP(LEFT(Proc[[#This Row],[Requested]],1),Table3[#All],2,0),VLOOKUP(Proc[[#This Row],[Author]],Table4[],2,0))</f>
        <v>EL</v>
      </c>
      <c r="L8117" s="193" t="s">
        <v>9921</v>
      </c>
      <c r="M8117" s="178">
        <v>46086</v>
      </c>
      <c r="N8117" s="178"/>
      <c r="O8117" s="178"/>
      <c r="P8117" s="178" t="str">
        <f ca="1">IF(Proc[[#This Row],[DaysAgeing]]&gt;5,"yep","on track")</f>
        <v>on track</v>
      </c>
      <c r="Q8117" s="3">
        <f ca="1">IF(Proc[[#This Row],[DateClosed]]="",ABS(NETWORKDAYS(Proc[[#This Row],[DateOpened]],TODAY()))-1,ABS(NETWORKDAYS(Proc[[#This Row],[DateOpened]],Proc[[#This Row],[DateClosed]]))-1)</f>
        <v>0</v>
      </c>
      <c r="R8117" s="178" t="s">
        <v>5708</v>
      </c>
      <c r="S8117" s="193"/>
    </row>
    <row r="8118" spans="1:19" hidden="1">
      <c r="A8118" s="192" t="s">
        <v>10801</v>
      </c>
      <c r="B8118" s="193" t="str">
        <f>IFERROR(VLOOKUP(Proc[[#This Row],[App]],Table2[],3,0),"open")</f>
        <v>open</v>
      </c>
      <c r="C8118" s="192" t="s">
        <v>377</v>
      </c>
      <c r="D8118" t="s">
        <v>10595</v>
      </c>
      <c r="E8118" t="s">
        <v>9977</v>
      </c>
      <c r="F8118" s="193" t="s">
        <v>10855</v>
      </c>
      <c r="G8118" s="192" t="s">
        <v>400</v>
      </c>
      <c r="H8118" s="193" t="str">
        <f>IF(Proc[[#This Row],[type]]="LFF (MDG-F)",MID(Proc[[#This Row],[Obj]],13,10),"")</f>
        <v/>
      </c>
      <c r="I8118" s="192" t="str">
        <f>LEFT(Proc[[#This Row],[Requested]],10)</f>
        <v>P000001287</v>
      </c>
      <c r="J8118" s="193" t="b">
        <f>Proc[[#This Row],[Requested]]=Proc[[#This Row],[CurrentParent]]</f>
        <v>0</v>
      </c>
      <c r="K8118" s="193" t="str">
        <f>IF(Proc[[#This Row],[Author]]="Marcela Urrego",VLOOKUP(LEFT(Proc[[#This Row],[Requested]],1),Table3[#All],2,0),VLOOKUP(Proc[[#This Row],[Author]],Table4[],2,0))</f>
        <v>EL</v>
      </c>
      <c r="L8118" s="193" t="s">
        <v>9921</v>
      </c>
      <c r="M8118" s="178">
        <v>46086</v>
      </c>
      <c r="N8118" s="178"/>
      <c r="O8118" s="178"/>
      <c r="P8118" s="178" t="str">
        <f ca="1">IF(Proc[[#This Row],[DaysAgeing]]&gt;5,"yep","on track")</f>
        <v>on track</v>
      </c>
      <c r="Q8118" s="3">
        <f ca="1">IF(Proc[[#This Row],[DateClosed]]="",ABS(NETWORKDAYS(Proc[[#This Row],[DateOpened]],TODAY()))-1,ABS(NETWORKDAYS(Proc[[#This Row],[DateOpened]],Proc[[#This Row],[DateClosed]]))-1)</f>
        <v>0</v>
      </c>
      <c r="R8118" s="178" t="s">
        <v>5708</v>
      </c>
      <c r="S8118" s="193"/>
    </row>
    <row r="8119" spans="1:19" hidden="1">
      <c r="A8119" s="192" t="s">
        <v>10801</v>
      </c>
      <c r="B8119" s="193" t="str">
        <f>IFERROR(VLOOKUP(Proc[[#This Row],[App]],Table2[],3,0),"open")</f>
        <v>open</v>
      </c>
      <c r="C8119" s="192" t="s">
        <v>377</v>
      </c>
      <c r="D8119" t="s">
        <v>10596</v>
      </c>
      <c r="E8119" t="s">
        <v>9977</v>
      </c>
      <c r="F8119" s="193" t="s">
        <v>10855</v>
      </c>
      <c r="G8119" s="192" t="s">
        <v>400</v>
      </c>
      <c r="H8119" s="193" t="str">
        <f>IF(Proc[[#This Row],[type]]="LFF (MDG-F)",MID(Proc[[#This Row],[Obj]],13,10),"")</f>
        <v/>
      </c>
      <c r="I8119" s="192" t="str">
        <f>LEFT(Proc[[#This Row],[Requested]],10)</f>
        <v>P000001287</v>
      </c>
      <c r="J8119" s="193" t="b">
        <f>Proc[[#This Row],[Requested]]=Proc[[#This Row],[CurrentParent]]</f>
        <v>0</v>
      </c>
      <c r="K8119" s="193" t="str">
        <f>IF(Proc[[#This Row],[Author]]="Marcela Urrego",VLOOKUP(LEFT(Proc[[#This Row],[Requested]],1),Table3[#All],2,0),VLOOKUP(Proc[[#This Row],[Author]],Table4[],2,0))</f>
        <v>EL</v>
      </c>
      <c r="L8119" s="193" t="s">
        <v>9921</v>
      </c>
      <c r="M8119" s="178">
        <v>46086</v>
      </c>
      <c r="N8119" s="178"/>
      <c r="O8119" s="178"/>
      <c r="P8119" s="178" t="str">
        <f ca="1">IF(Proc[[#This Row],[DaysAgeing]]&gt;5,"yep","on track")</f>
        <v>on track</v>
      </c>
      <c r="Q8119" s="3">
        <f ca="1">IF(Proc[[#This Row],[DateClosed]]="",ABS(NETWORKDAYS(Proc[[#This Row],[DateOpened]],TODAY()))-1,ABS(NETWORKDAYS(Proc[[#This Row],[DateOpened]],Proc[[#This Row],[DateClosed]]))-1)</f>
        <v>0</v>
      </c>
      <c r="R8119" s="178" t="s">
        <v>5708</v>
      </c>
      <c r="S8119" s="193"/>
    </row>
    <row r="8120" spans="1:19">
      <c r="A8120" s="192" t="s">
        <v>10801</v>
      </c>
      <c r="B8120" s="193" t="str">
        <f>IFERROR(VLOOKUP(Proc[[#This Row],[App]],Table2[],3,0),"open")</f>
        <v>open</v>
      </c>
      <c r="C8120" s="192" t="s">
        <v>370</v>
      </c>
      <c r="D8120" t="s">
        <v>10597</v>
      </c>
      <c r="E8120" t="s">
        <v>9977</v>
      </c>
      <c r="F8120" s="193" t="s">
        <v>10850</v>
      </c>
      <c r="G8120" s="192" t="s">
        <v>400</v>
      </c>
      <c r="H8120" s="193" t="str">
        <f>IF(Proc[[#This Row],[type]]="LFF (MDG-F)",MID(Proc[[#This Row],[Obj]],13,10),"")</f>
        <v/>
      </c>
      <c r="I8120" s="192" t="str">
        <f>LEFT(Proc[[#This Row],[Requested]],10)</f>
        <v>P000001287</v>
      </c>
      <c r="J8120" s="193" t="b">
        <f>Proc[[#This Row],[Requested]]=Proc[[#This Row],[CurrentParent]]</f>
        <v>0</v>
      </c>
      <c r="K8120" s="193" t="str">
        <f>IF(Proc[[#This Row],[Author]]="Marcela Urrego",VLOOKUP(LEFT(Proc[[#This Row],[Requested]],1),Table3[#All],2,0),VLOOKUP(Proc[[#This Row],[Author]],Table4[],2,0))</f>
        <v>EL</v>
      </c>
      <c r="L8120" s="193" t="s">
        <v>9921</v>
      </c>
      <c r="M8120" s="178">
        <v>46086</v>
      </c>
      <c r="N8120" s="178"/>
      <c r="O8120" s="178"/>
      <c r="P8120" s="178" t="str">
        <f ca="1">IF(Proc[[#This Row],[DaysAgeing]]&gt;5,"yep","on track")</f>
        <v>on track</v>
      </c>
      <c r="Q8120" s="3">
        <f ca="1">IF(Proc[[#This Row],[DateClosed]]="",ABS(NETWORKDAYS(Proc[[#This Row],[DateOpened]],TODAY()))-1,ABS(NETWORKDAYS(Proc[[#This Row],[DateOpened]],Proc[[#This Row],[DateClosed]]))-1)</f>
        <v>0</v>
      </c>
      <c r="R8120" s="178" t="s">
        <v>5708</v>
      </c>
      <c r="S8120" s="193"/>
    </row>
    <row r="8121" spans="1:19" hidden="1">
      <c r="A8121" s="192" t="s">
        <v>10801</v>
      </c>
      <c r="B8121" s="193" t="str">
        <f>IFERROR(VLOOKUP(Proc[[#This Row],[App]],Table2[],3,0),"open")</f>
        <v>open</v>
      </c>
      <c r="C8121" s="192" t="s">
        <v>377</v>
      </c>
      <c r="D8121" t="s">
        <v>10598</v>
      </c>
      <c r="E8121" t="s">
        <v>9977</v>
      </c>
      <c r="F8121" s="193" t="s">
        <v>10856</v>
      </c>
      <c r="G8121" s="192" t="s">
        <v>400</v>
      </c>
      <c r="H8121" s="193" t="str">
        <f>IF(Proc[[#This Row],[type]]="LFF (MDG-F)",MID(Proc[[#This Row],[Obj]],13,10),"")</f>
        <v/>
      </c>
      <c r="I8121" s="192" t="str">
        <f>LEFT(Proc[[#This Row],[Requested]],10)</f>
        <v>P000001287</v>
      </c>
      <c r="J8121" s="193" t="b">
        <f>Proc[[#This Row],[Requested]]=Proc[[#This Row],[CurrentParent]]</f>
        <v>0</v>
      </c>
      <c r="K8121" s="193" t="str">
        <f>IF(Proc[[#This Row],[Author]]="Marcela Urrego",VLOOKUP(LEFT(Proc[[#This Row],[Requested]],1),Table3[#All],2,0),VLOOKUP(Proc[[#This Row],[Author]],Table4[],2,0))</f>
        <v>EL</v>
      </c>
      <c r="L8121" s="193" t="s">
        <v>9921</v>
      </c>
      <c r="M8121" s="178">
        <v>46086</v>
      </c>
      <c r="N8121" s="178"/>
      <c r="O8121" s="178"/>
      <c r="P8121" s="178" t="str">
        <f ca="1">IF(Proc[[#This Row],[DaysAgeing]]&gt;5,"yep","on track")</f>
        <v>on track</v>
      </c>
      <c r="Q8121" s="3">
        <f ca="1">IF(Proc[[#This Row],[DateClosed]]="",ABS(NETWORKDAYS(Proc[[#This Row],[DateOpened]],TODAY()))-1,ABS(NETWORKDAYS(Proc[[#This Row],[DateOpened]],Proc[[#This Row],[DateClosed]]))-1)</f>
        <v>0</v>
      </c>
      <c r="R8121" s="178" t="s">
        <v>5708</v>
      </c>
      <c r="S8121" s="193"/>
    </row>
    <row r="8122" spans="1:19" hidden="1">
      <c r="A8122" s="192" t="s">
        <v>10801</v>
      </c>
      <c r="B8122" s="193" t="str">
        <f>IFERROR(VLOOKUP(Proc[[#This Row],[App]],Table2[],3,0),"open")</f>
        <v>open</v>
      </c>
      <c r="C8122" s="192" t="s">
        <v>377</v>
      </c>
      <c r="D8122" t="s">
        <v>10599</v>
      </c>
      <c r="E8122" t="s">
        <v>9977</v>
      </c>
      <c r="F8122" s="193" t="s">
        <v>10857</v>
      </c>
      <c r="G8122" s="192" t="s">
        <v>400</v>
      </c>
      <c r="H8122" s="193" t="str">
        <f>IF(Proc[[#This Row],[type]]="LFF (MDG-F)",MID(Proc[[#This Row],[Obj]],13,10),"")</f>
        <v/>
      </c>
      <c r="I8122" s="192" t="str">
        <f>LEFT(Proc[[#This Row],[Requested]],10)</f>
        <v>P000001287</v>
      </c>
      <c r="J8122" s="193" t="b">
        <f>Proc[[#This Row],[Requested]]=Proc[[#This Row],[CurrentParent]]</f>
        <v>0</v>
      </c>
      <c r="K8122" s="193" t="str">
        <f>IF(Proc[[#This Row],[Author]]="Marcela Urrego",VLOOKUP(LEFT(Proc[[#This Row],[Requested]],1),Table3[#All],2,0),VLOOKUP(Proc[[#This Row],[Author]],Table4[],2,0))</f>
        <v>EL</v>
      </c>
      <c r="L8122" s="193" t="s">
        <v>9921</v>
      </c>
      <c r="M8122" s="178">
        <v>46086</v>
      </c>
      <c r="N8122" s="178"/>
      <c r="O8122" s="178"/>
      <c r="P8122" s="178" t="str">
        <f ca="1">IF(Proc[[#This Row],[DaysAgeing]]&gt;5,"yep","on track")</f>
        <v>on track</v>
      </c>
      <c r="Q8122" s="3">
        <f ca="1">IF(Proc[[#This Row],[DateClosed]]="",ABS(NETWORKDAYS(Proc[[#This Row],[DateOpened]],TODAY()))-1,ABS(NETWORKDAYS(Proc[[#This Row],[DateOpened]],Proc[[#This Row],[DateClosed]]))-1)</f>
        <v>0</v>
      </c>
      <c r="R8122" s="178" t="s">
        <v>5708</v>
      </c>
      <c r="S8122" s="193"/>
    </row>
    <row r="8123" spans="1:19" hidden="1">
      <c r="A8123" s="192" t="s">
        <v>10801</v>
      </c>
      <c r="B8123" s="193" t="str">
        <f>IFERROR(VLOOKUP(Proc[[#This Row],[App]],Table2[],3,0),"open")</f>
        <v>open</v>
      </c>
      <c r="C8123" s="192" t="s">
        <v>377</v>
      </c>
      <c r="D8123" t="s">
        <v>10600</v>
      </c>
      <c r="E8123" t="s">
        <v>9977</v>
      </c>
      <c r="F8123" s="193" t="s">
        <v>10857</v>
      </c>
      <c r="G8123" s="192" t="s">
        <v>400</v>
      </c>
      <c r="H8123" s="193" t="str">
        <f>IF(Proc[[#This Row],[type]]="LFF (MDG-F)",MID(Proc[[#This Row],[Obj]],13,10),"")</f>
        <v/>
      </c>
      <c r="I8123" s="192" t="str">
        <f>LEFT(Proc[[#This Row],[Requested]],10)</f>
        <v>P000001287</v>
      </c>
      <c r="J8123" s="193" t="b">
        <f>Proc[[#This Row],[Requested]]=Proc[[#This Row],[CurrentParent]]</f>
        <v>0</v>
      </c>
      <c r="K8123" s="193" t="str">
        <f>IF(Proc[[#This Row],[Author]]="Marcela Urrego",VLOOKUP(LEFT(Proc[[#This Row],[Requested]],1),Table3[#All],2,0),VLOOKUP(Proc[[#This Row],[Author]],Table4[],2,0))</f>
        <v>EL</v>
      </c>
      <c r="L8123" s="193" t="s">
        <v>9921</v>
      </c>
      <c r="M8123" s="178">
        <v>46086</v>
      </c>
      <c r="N8123" s="178"/>
      <c r="O8123" s="178"/>
      <c r="P8123" s="178" t="str">
        <f ca="1">IF(Proc[[#This Row],[DaysAgeing]]&gt;5,"yep","on track")</f>
        <v>on track</v>
      </c>
      <c r="Q8123" s="3">
        <f ca="1">IF(Proc[[#This Row],[DateClosed]]="",ABS(NETWORKDAYS(Proc[[#This Row],[DateOpened]],TODAY()))-1,ABS(NETWORKDAYS(Proc[[#This Row],[DateOpened]],Proc[[#This Row],[DateClosed]]))-1)</f>
        <v>0</v>
      </c>
      <c r="R8123" s="178" t="s">
        <v>5708</v>
      </c>
      <c r="S8123" s="193"/>
    </row>
    <row r="8124" spans="1:19" hidden="1">
      <c r="A8124" s="192" t="s">
        <v>10801</v>
      </c>
      <c r="B8124" s="193" t="str">
        <f>IFERROR(VLOOKUP(Proc[[#This Row],[App]],Table2[],3,0),"open")</f>
        <v>open</v>
      </c>
      <c r="C8124" s="192" t="s">
        <v>377</v>
      </c>
      <c r="D8124" t="s">
        <v>10601</v>
      </c>
      <c r="E8124" t="s">
        <v>9977</v>
      </c>
      <c r="F8124" s="193" t="s">
        <v>10857</v>
      </c>
      <c r="G8124" s="192" t="s">
        <v>400</v>
      </c>
      <c r="H8124" s="193" t="str">
        <f>IF(Proc[[#This Row],[type]]="LFF (MDG-F)",MID(Proc[[#This Row],[Obj]],13,10),"")</f>
        <v/>
      </c>
      <c r="I8124" s="192" t="str">
        <f>LEFT(Proc[[#This Row],[Requested]],10)</f>
        <v>P000001287</v>
      </c>
      <c r="J8124" s="193" t="b">
        <f>Proc[[#This Row],[Requested]]=Proc[[#This Row],[CurrentParent]]</f>
        <v>0</v>
      </c>
      <c r="K8124" s="193" t="str">
        <f>IF(Proc[[#This Row],[Author]]="Marcela Urrego",VLOOKUP(LEFT(Proc[[#This Row],[Requested]],1),Table3[#All],2,0),VLOOKUP(Proc[[#This Row],[Author]],Table4[],2,0))</f>
        <v>EL</v>
      </c>
      <c r="L8124" s="193" t="s">
        <v>9921</v>
      </c>
      <c r="M8124" s="178">
        <v>46086</v>
      </c>
      <c r="N8124" s="178"/>
      <c r="O8124" s="178"/>
      <c r="P8124" s="178" t="str">
        <f ca="1">IF(Proc[[#This Row],[DaysAgeing]]&gt;5,"yep","on track")</f>
        <v>on track</v>
      </c>
      <c r="Q8124" s="3">
        <f ca="1">IF(Proc[[#This Row],[DateClosed]]="",ABS(NETWORKDAYS(Proc[[#This Row],[DateOpened]],TODAY()))-1,ABS(NETWORKDAYS(Proc[[#This Row],[DateOpened]],Proc[[#This Row],[DateClosed]]))-1)</f>
        <v>0</v>
      </c>
      <c r="R8124" s="178" t="s">
        <v>5708</v>
      </c>
      <c r="S8124" s="193"/>
    </row>
    <row r="8125" spans="1:19" hidden="1">
      <c r="A8125" s="192" t="s">
        <v>10801</v>
      </c>
      <c r="B8125" s="193" t="str">
        <f>IFERROR(VLOOKUP(Proc[[#This Row],[App]],Table2[],3,0),"open")</f>
        <v>open</v>
      </c>
      <c r="C8125" s="192" t="s">
        <v>377</v>
      </c>
      <c r="D8125" t="s">
        <v>10602</v>
      </c>
      <c r="E8125" t="s">
        <v>9977</v>
      </c>
      <c r="F8125" s="193" t="s">
        <v>10857</v>
      </c>
      <c r="G8125" s="192" t="s">
        <v>400</v>
      </c>
      <c r="H8125" s="193" t="str">
        <f>IF(Proc[[#This Row],[type]]="LFF (MDG-F)",MID(Proc[[#This Row],[Obj]],13,10),"")</f>
        <v/>
      </c>
      <c r="I8125" s="192" t="str">
        <f>LEFT(Proc[[#This Row],[Requested]],10)</f>
        <v>P000001287</v>
      </c>
      <c r="J8125" s="193" t="b">
        <f>Proc[[#This Row],[Requested]]=Proc[[#This Row],[CurrentParent]]</f>
        <v>0</v>
      </c>
      <c r="K8125" s="193" t="str">
        <f>IF(Proc[[#This Row],[Author]]="Marcela Urrego",VLOOKUP(LEFT(Proc[[#This Row],[Requested]],1),Table3[#All],2,0),VLOOKUP(Proc[[#This Row],[Author]],Table4[],2,0))</f>
        <v>EL</v>
      </c>
      <c r="L8125" s="193" t="s">
        <v>9921</v>
      </c>
      <c r="M8125" s="178">
        <v>46086</v>
      </c>
      <c r="N8125" s="178"/>
      <c r="O8125" s="178"/>
      <c r="P8125" s="178" t="str">
        <f ca="1">IF(Proc[[#This Row],[DaysAgeing]]&gt;5,"yep","on track")</f>
        <v>on track</v>
      </c>
      <c r="Q8125" s="3">
        <f ca="1">IF(Proc[[#This Row],[DateClosed]]="",ABS(NETWORKDAYS(Proc[[#This Row],[DateOpened]],TODAY()))-1,ABS(NETWORKDAYS(Proc[[#This Row],[DateOpened]],Proc[[#This Row],[DateClosed]]))-1)</f>
        <v>0</v>
      </c>
      <c r="R8125" s="178" t="s">
        <v>5708</v>
      </c>
      <c r="S8125" s="193"/>
    </row>
    <row r="8126" spans="1:19" hidden="1">
      <c r="A8126" s="192" t="s">
        <v>10801</v>
      </c>
      <c r="B8126" s="193" t="str">
        <f>IFERROR(VLOOKUP(Proc[[#This Row],[App]],Table2[],3,0),"open")</f>
        <v>open</v>
      </c>
      <c r="C8126" s="192" t="s">
        <v>377</v>
      </c>
      <c r="D8126" t="s">
        <v>10603</v>
      </c>
      <c r="E8126" t="s">
        <v>9977</v>
      </c>
      <c r="F8126" s="193" t="s">
        <v>10857</v>
      </c>
      <c r="G8126" s="192" t="s">
        <v>400</v>
      </c>
      <c r="H8126" s="193" t="str">
        <f>IF(Proc[[#This Row],[type]]="LFF (MDG-F)",MID(Proc[[#This Row],[Obj]],13,10),"")</f>
        <v/>
      </c>
      <c r="I8126" s="192" t="str">
        <f>LEFT(Proc[[#This Row],[Requested]],10)</f>
        <v>P000001287</v>
      </c>
      <c r="J8126" s="193" t="b">
        <f>Proc[[#This Row],[Requested]]=Proc[[#This Row],[CurrentParent]]</f>
        <v>0</v>
      </c>
      <c r="K8126" s="193" t="str">
        <f>IF(Proc[[#This Row],[Author]]="Marcela Urrego",VLOOKUP(LEFT(Proc[[#This Row],[Requested]],1),Table3[#All],2,0),VLOOKUP(Proc[[#This Row],[Author]],Table4[],2,0))</f>
        <v>EL</v>
      </c>
      <c r="L8126" s="193" t="s">
        <v>9921</v>
      </c>
      <c r="M8126" s="178">
        <v>46086</v>
      </c>
      <c r="N8126" s="178"/>
      <c r="O8126" s="178"/>
      <c r="P8126" s="178" t="str">
        <f ca="1">IF(Proc[[#This Row],[DaysAgeing]]&gt;5,"yep","on track")</f>
        <v>on track</v>
      </c>
      <c r="Q8126" s="3">
        <f ca="1">IF(Proc[[#This Row],[DateClosed]]="",ABS(NETWORKDAYS(Proc[[#This Row],[DateOpened]],TODAY()))-1,ABS(NETWORKDAYS(Proc[[#This Row],[DateOpened]],Proc[[#This Row],[DateClosed]]))-1)</f>
        <v>0</v>
      </c>
      <c r="R8126" s="178" t="s">
        <v>5708</v>
      </c>
      <c r="S8126" s="193"/>
    </row>
    <row r="8127" spans="1:19">
      <c r="A8127" s="192" t="s">
        <v>10801</v>
      </c>
      <c r="B8127" s="193" t="str">
        <f>IFERROR(VLOOKUP(Proc[[#This Row],[App]],Table2[],3,0),"open")</f>
        <v>open</v>
      </c>
      <c r="C8127" s="192" t="s">
        <v>370</v>
      </c>
      <c r="D8127" t="s">
        <v>10604</v>
      </c>
      <c r="E8127" t="s">
        <v>9977</v>
      </c>
      <c r="F8127" s="193" t="s">
        <v>10850</v>
      </c>
      <c r="G8127" s="192" t="s">
        <v>400</v>
      </c>
      <c r="H8127" s="193" t="str">
        <f>IF(Proc[[#This Row],[type]]="LFF (MDG-F)",MID(Proc[[#This Row],[Obj]],13,10),"")</f>
        <v/>
      </c>
      <c r="I8127" s="192" t="str">
        <f>LEFT(Proc[[#This Row],[Requested]],10)</f>
        <v>P000001287</v>
      </c>
      <c r="J8127" s="193" t="b">
        <f>Proc[[#This Row],[Requested]]=Proc[[#This Row],[CurrentParent]]</f>
        <v>0</v>
      </c>
      <c r="K8127" s="193" t="str">
        <f>IF(Proc[[#This Row],[Author]]="Marcela Urrego",VLOOKUP(LEFT(Proc[[#This Row],[Requested]],1),Table3[#All],2,0),VLOOKUP(Proc[[#This Row],[Author]],Table4[],2,0))</f>
        <v>EL</v>
      </c>
      <c r="L8127" s="193" t="s">
        <v>9921</v>
      </c>
      <c r="M8127" s="178">
        <v>46086</v>
      </c>
      <c r="N8127" s="178"/>
      <c r="O8127" s="178"/>
      <c r="P8127" s="178" t="str">
        <f ca="1">IF(Proc[[#This Row],[DaysAgeing]]&gt;5,"yep","on track")</f>
        <v>on track</v>
      </c>
      <c r="Q8127" s="3">
        <f ca="1">IF(Proc[[#This Row],[DateClosed]]="",ABS(NETWORKDAYS(Proc[[#This Row],[DateOpened]],TODAY()))-1,ABS(NETWORKDAYS(Proc[[#This Row],[DateOpened]],Proc[[#This Row],[DateClosed]]))-1)</f>
        <v>0</v>
      </c>
      <c r="R8127" s="178" t="s">
        <v>5708</v>
      </c>
      <c r="S8127" s="193"/>
    </row>
    <row r="8128" spans="1:19" hidden="1">
      <c r="A8128" s="192" t="s">
        <v>10801</v>
      </c>
      <c r="B8128" s="193" t="str">
        <f>IFERROR(VLOOKUP(Proc[[#This Row],[App]],Table2[],3,0),"open")</f>
        <v>open</v>
      </c>
      <c r="C8128" s="192" t="s">
        <v>377</v>
      </c>
      <c r="D8128" t="s">
        <v>10605</v>
      </c>
      <c r="E8128" t="s">
        <v>9977</v>
      </c>
      <c r="F8128" s="193" t="s">
        <v>10858</v>
      </c>
      <c r="G8128" s="192" t="s">
        <v>400</v>
      </c>
      <c r="H8128" s="193" t="str">
        <f>IF(Proc[[#This Row],[type]]="LFF (MDG-F)",MID(Proc[[#This Row],[Obj]],13,10),"")</f>
        <v/>
      </c>
      <c r="I8128" s="192" t="str">
        <f>LEFT(Proc[[#This Row],[Requested]],10)</f>
        <v>P000001287</v>
      </c>
      <c r="J8128" s="193" t="b">
        <f>Proc[[#This Row],[Requested]]=Proc[[#This Row],[CurrentParent]]</f>
        <v>0</v>
      </c>
      <c r="K8128" s="193" t="str">
        <f>IF(Proc[[#This Row],[Author]]="Marcela Urrego",VLOOKUP(LEFT(Proc[[#This Row],[Requested]],1),Table3[#All],2,0),VLOOKUP(Proc[[#This Row],[Author]],Table4[],2,0))</f>
        <v>EL</v>
      </c>
      <c r="L8128" s="193" t="s">
        <v>9921</v>
      </c>
      <c r="M8128" s="178">
        <v>46086</v>
      </c>
      <c r="N8128" s="178"/>
      <c r="O8128" s="178"/>
      <c r="P8128" s="178" t="str">
        <f ca="1">IF(Proc[[#This Row],[DaysAgeing]]&gt;5,"yep","on track")</f>
        <v>on track</v>
      </c>
      <c r="Q8128" s="3">
        <f ca="1">IF(Proc[[#This Row],[DateClosed]]="",ABS(NETWORKDAYS(Proc[[#This Row],[DateOpened]],TODAY()))-1,ABS(NETWORKDAYS(Proc[[#This Row],[DateOpened]],Proc[[#This Row],[DateClosed]]))-1)</f>
        <v>0</v>
      </c>
      <c r="R8128" s="178" t="s">
        <v>5708</v>
      </c>
      <c r="S8128" s="193"/>
    </row>
    <row r="8129" spans="1:19">
      <c r="A8129" s="192" t="s">
        <v>10801</v>
      </c>
      <c r="B8129" s="193" t="str">
        <f>IFERROR(VLOOKUP(Proc[[#This Row],[App]],Table2[],3,0),"open")</f>
        <v>open</v>
      </c>
      <c r="C8129" s="192" t="s">
        <v>375</v>
      </c>
      <c r="D8129" t="s">
        <v>10606</v>
      </c>
      <c r="E8129" t="s">
        <v>10826</v>
      </c>
      <c r="F8129" s="193"/>
      <c r="G8129" s="192" t="s">
        <v>406</v>
      </c>
      <c r="H8129" s="193" t="str">
        <f>IF(Proc[[#This Row],[type]]="LFF (MDG-F)",MID(Proc[[#This Row],[Obj]],13,10),"")</f>
        <v>US10C05011</v>
      </c>
      <c r="I8129" s="192" t="str">
        <f>LEFT(Proc[[#This Row],[Requested]],10)</f>
        <v>P000001276</v>
      </c>
      <c r="J8129" s="193" t="b">
        <f>Proc[[#This Row],[Requested]]=Proc[[#This Row],[CurrentParent]]</f>
        <v>0</v>
      </c>
      <c r="K8129" s="193" t="str">
        <f>IF(Proc[[#This Row],[Author]]="Marcela Urrego",VLOOKUP(LEFT(Proc[[#This Row],[Requested]],1),Table3[#All],2,0),VLOOKUP(Proc[[#This Row],[Author]],Table4[],2,0))</f>
        <v>EL</v>
      </c>
      <c r="L8129" s="193" t="s">
        <v>9921</v>
      </c>
      <c r="M8129" s="178">
        <v>46086</v>
      </c>
      <c r="N8129" s="178"/>
      <c r="O8129" s="178"/>
      <c r="P8129" s="178" t="str">
        <f ca="1">IF(Proc[[#This Row],[DaysAgeing]]&gt;5,"yep","on track")</f>
        <v>on track</v>
      </c>
      <c r="Q8129" s="3">
        <f ca="1">IF(Proc[[#This Row],[DateClosed]]="",ABS(NETWORKDAYS(Proc[[#This Row],[DateOpened]],TODAY()))-1,ABS(NETWORKDAYS(Proc[[#This Row],[DateOpened]],Proc[[#This Row],[DateClosed]]))-1)</f>
        <v>0</v>
      </c>
      <c r="R8129" s="178" t="s">
        <v>5708</v>
      </c>
      <c r="S8129" s="193"/>
    </row>
    <row r="8130" spans="1:19">
      <c r="A8130" s="192" t="s">
        <v>10801</v>
      </c>
      <c r="B8130" s="193" t="str">
        <f>IFERROR(VLOOKUP(Proc[[#This Row],[App]],Table2[],3,0),"open")</f>
        <v>open</v>
      </c>
      <c r="C8130" s="192" t="s">
        <v>375</v>
      </c>
      <c r="D8130" t="s">
        <v>10607</v>
      </c>
      <c r="E8130" t="s">
        <v>10826</v>
      </c>
      <c r="F8130" s="193"/>
      <c r="G8130" s="192" t="s">
        <v>406</v>
      </c>
      <c r="H8130" s="193" t="str">
        <f>IF(Proc[[#This Row],[type]]="LFF (MDG-F)",MID(Proc[[#This Row],[Obj]],13,10),"")</f>
        <v>US10C05021</v>
      </c>
      <c r="I8130" s="192" t="str">
        <f>LEFT(Proc[[#This Row],[Requested]],10)</f>
        <v>P000001276</v>
      </c>
      <c r="J8130" s="193" t="b">
        <f>Proc[[#This Row],[Requested]]=Proc[[#This Row],[CurrentParent]]</f>
        <v>0</v>
      </c>
      <c r="K8130" s="193" t="str">
        <f>IF(Proc[[#This Row],[Author]]="Marcela Urrego",VLOOKUP(LEFT(Proc[[#This Row],[Requested]],1),Table3[#All],2,0),VLOOKUP(Proc[[#This Row],[Author]],Table4[],2,0))</f>
        <v>EL</v>
      </c>
      <c r="L8130" s="193" t="s">
        <v>9921</v>
      </c>
      <c r="M8130" s="178">
        <v>46086</v>
      </c>
      <c r="N8130" s="178"/>
      <c r="O8130" s="178"/>
      <c r="P8130" s="178" t="str">
        <f ca="1">IF(Proc[[#This Row],[DaysAgeing]]&gt;5,"yep","on track")</f>
        <v>on track</v>
      </c>
      <c r="Q8130" s="3">
        <f ca="1">IF(Proc[[#This Row],[DateClosed]]="",ABS(NETWORKDAYS(Proc[[#This Row],[DateOpened]],TODAY()))-1,ABS(NETWORKDAYS(Proc[[#This Row],[DateOpened]],Proc[[#This Row],[DateClosed]]))-1)</f>
        <v>0</v>
      </c>
      <c r="R8130" s="178" t="s">
        <v>5708</v>
      </c>
      <c r="S8130" s="193"/>
    </row>
    <row r="8131" spans="1:19">
      <c r="A8131" s="192" t="s">
        <v>10801</v>
      </c>
      <c r="B8131" s="193" t="str">
        <f>IFERROR(VLOOKUP(Proc[[#This Row],[App]],Table2[],3,0),"open")</f>
        <v>open</v>
      </c>
      <c r="C8131" s="192" t="s">
        <v>375</v>
      </c>
      <c r="D8131" t="s">
        <v>10608</v>
      </c>
      <c r="E8131" t="s">
        <v>10826</v>
      </c>
      <c r="F8131" s="193"/>
      <c r="G8131" s="192" t="s">
        <v>406</v>
      </c>
      <c r="H8131" s="193" t="str">
        <f>IF(Proc[[#This Row],[type]]="LFF (MDG-F)",MID(Proc[[#This Row],[Obj]],13,10),"")</f>
        <v>US10PD0801</v>
      </c>
      <c r="I8131" s="192" t="str">
        <f>LEFT(Proc[[#This Row],[Requested]],10)</f>
        <v>P000001276</v>
      </c>
      <c r="J8131" s="193" t="b">
        <f>Proc[[#This Row],[Requested]]=Proc[[#This Row],[CurrentParent]]</f>
        <v>0</v>
      </c>
      <c r="K8131" s="193" t="str">
        <f>IF(Proc[[#This Row],[Author]]="Marcela Urrego",VLOOKUP(LEFT(Proc[[#This Row],[Requested]],1),Table3[#All],2,0),VLOOKUP(Proc[[#This Row],[Author]],Table4[],2,0))</f>
        <v>EL</v>
      </c>
      <c r="L8131" s="193" t="s">
        <v>9921</v>
      </c>
      <c r="M8131" s="178">
        <v>46086</v>
      </c>
      <c r="N8131" s="178"/>
      <c r="O8131" s="178"/>
      <c r="P8131" s="178" t="str">
        <f ca="1">IF(Proc[[#This Row],[DaysAgeing]]&gt;5,"yep","on track")</f>
        <v>on track</v>
      </c>
      <c r="Q8131" s="3">
        <f ca="1">IF(Proc[[#This Row],[DateClosed]]="",ABS(NETWORKDAYS(Proc[[#This Row],[DateOpened]],TODAY()))-1,ABS(NETWORKDAYS(Proc[[#This Row],[DateOpened]],Proc[[#This Row],[DateClosed]]))-1)</f>
        <v>0</v>
      </c>
      <c r="R8131" s="178" t="s">
        <v>5708</v>
      </c>
      <c r="S8131" s="193"/>
    </row>
    <row r="8132" spans="1:19">
      <c r="A8132" s="192" t="s">
        <v>10801</v>
      </c>
      <c r="B8132" s="193" t="str">
        <f>IFERROR(VLOOKUP(Proc[[#This Row],[App]],Table2[],3,0),"open")</f>
        <v>open</v>
      </c>
      <c r="C8132" s="192" t="s">
        <v>375</v>
      </c>
      <c r="D8132" t="s">
        <v>10609</v>
      </c>
      <c r="E8132" t="s">
        <v>10827</v>
      </c>
      <c r="F8132" s="193"/>
      <c r="G8132" s="192" t="s">
        <v>406</v>
      </c>
      <c r="H8132" s="193" t="str">
        <f>IF(Proc[[#This Row],[type]]="LFF (MDG-F)",MID(Proc[[#This Row],[Obj]],13,10),"")</f>
        <v>US10TN2003</v>
      </c>
      <c r="I8132" s="192" t="str">
        <f>LEFT(Proc[[#This Row],[Requested]],10)</f>
        <v>P000001284</v>
      </c>
      <c r="J8132" s="193" t="b">
        <f>Proc[[#This Row],[Requested]]=Proc[[#This Row],[CurrentParent]]</f>
        <v>0</v>
      </c>
      <c r="K8132" s="193" t="str">
        <f>IF(Proc[[#This Row],[Author]]="Marcela Urrego",VLOOKUP(LEFT(Proc[[#This Row],[Requested]],1),Table3[#All],2,0),VLOOKUP(Proc[[#This Row],[Author]],Table4[],2,0))</f>
        <v>EL</v>
      </c>
      <c r="L8132" s="193" t="s">
        <v>9921</v>
      </c>
      <c r="M8132" s="178">
        <v>46086</v>
      </c>
      <c r="N8132" s="178"/>
      <c r="O8132" s="178"/>
      <c r="P8132" s="178" t="str">
        <f ca="1">IF(Proc[[#This Row],[DaysAgeing]]&gt;5,"yep","on track")</f>
        <v>on track</v>
      </c>
      <c r="Q8132" s="3">
        <f ca="1">IF(Proc[[#This Row],[DateClosed]]="",ABS(NETWORKDAYS(Proc[[#This Row],[DateOpened]],TODAY()))-1,ABS(NETWORKDAYS(Proc[[#This Row],[DateOpened]],Proc[[#This Row],[DateClosed]]))-1)</f>
        <v>0</v>
      </c>
      <c r="R8132" s="178" t="s">
        <v>5708</v>
      </c>
      <c r="S8132" s="193"/>
    </row>
    <row r="8133" spans="1:19">
      <c r="A8133" s="192" t="s">
        <v>10801</v>
      </c>
      <c r="B8133" s="193" t="str">
        <f>IFERROR(VLOOKUP(Proc[[#This Row],[App]],Table2[],3,0),"open")</f>
        <v>open</v>
      </c>
      <c r="C8133" s="192" t="s">
        <v>375</v>
      </c>
      <c r="D8133" t="s">
        <v>10610</v>
      </c>
      <c r="E8133" t="s">
        <v>10828</v>
      </c>
      <c r="F8133" s="193"/>
      <c r="G8133" s="192" t="s">
        <v>406</v>
      </c>
      <c r="H8133" s="193" t="str">
        <f>IF(Proc[[#This Row],[type]]="LFF (MDG-F)",MID(Proc[[#This Row],[Obj]],13,10),"")</f>
        <v>IE10C00600</v>
      </c>
      <c r="I8133" s="192" t="str">
        <f>LEFT(Proc[[#This Row],[Requested]],10)</f>
        <v>P000001328</v>
      </c>
      <c r="J8133" s="193" t="b">
        <f>Proc[[#This Row],[Requested]]=Proc[[#This Row],[CurrentParent]]</f>
        <v>0</v>
      </c>
      <c r="K8133" s="193" t="str">
        <f>IF(Proc[[#This Row],[Author]]="Marcela Urrego",VLOOKUP(LEFT(Proc[[#This Row],[Requested]],1),Table3[#All],2,0),VLOOKUP(Proc[[#This Row],[Author]],Table4[],2,0))</f>
        <v>EL</v>
      </c>
      <c r="L8133" s="193" t="s">
        <v>9921</v>
      </c>
      <c r="M8133" s="178">
        <v>46086</v>
      </c>
      <c r="N8133" s="178"/>
      <c r="O8133" s="178"/>
      <c r="P8133" s="178" t="str">
        <f ca="1">IF(Proc[[#This Row],[DaysAgeing]]&gt;5,"yep","on track")</f>
        <v>on track</v>
      </c>
      <c r="Q8133" s="3">
        <f ca="1">IF(Proc[[#This Row],[DateClosed]]="",ABS(NETWORKDAYS(Proc[[#This Row],[DateOpened]],TODAY()))-1,ABS(NETWORKDAYS(Proc[[#This Row],[DateOpened]],Proc[[#This Row],[DateClosed]]))-1)</f>
        <v>0</v>
      </c>
      <c r="R8133" s="178" t="s">
        <v>5708</v>
      </c>
      <c r="S8133" s="193"/>
    </row>
    <row r="8134" spans="1:19">
      <c r="A8134" s="192" t="s">
        <v>10801</v>
      </c>
      <c r="B8134" s="193" t="str">
        <f>IFERROR(VLOOKUP(Proc[[#This Row],[App]],Table2[],3,0),"open")</f>
        <v>open</v>
      </c>
      <c r="C8134" s="192" t="s">
        <v>375</v>
      </c>
      <c r="D8134" t="s">
        <v>10611</v>
      </c>
      <c r="E8134" t="s">
        <v>10828</v>
      </c>
      <c r="F8134" s="193"/>
      <c r="G8134" s="192" t="s">
        <v>406</v>
      </c>
      <c r="H8134" s="193" t="str">
        <f>IF(Proc[[#This Row],[type]]="LFF (MDG-F)",MID(Proc[[#This Row],[Obj]],13,10),"")</f>
        <v>IL10C00602</v>
      </c>
      <c r="I8134" s="192" t="str">
        <f>LEFT(Proc[[#This Row],[Requested]],10)</f>
        <v>P000001328</v>
      </c>
      <c r="J8134" s="193" t="b">
        <f>Proc[[#This Row],[Requested]]=Proc[[#This Row],[CurrentParent]]</f>
        <v>0</v>
      </c>
      <c r="K8134" s="193" t="str">
        <f>IF(Proc[[#This Row],[Author]]="Marcela Urrego",VLOOKUP(LEFT(Proc[[#This Row],[Requested]],1),Table3[#All],2,0),VLOOKUP(Proc[[#This Row],[Author]],Table4[],2,0))</f>
        <v>EL</v>
      </c>
      <c r="L8134" s="193" t="s">
        <v>9921</v>
      </c>
      <c r="M8134" s="178">
        <v>46086</v>
      </c>
      <c r="N8134" s="178"/>
      <c r="O8134" s="178"/>
      <c r="P8134" s="178" t="str">
        <f ca="1">IF(Proc[[#This Row],[DaysAgeing]]&gt;5,"yep","on track")</f>
        <v>on track</v>
      </c>
      <c r="Q8134" s="3">
        <f ca="1">IF(Proc[[#This Row],[DateClosed]]="",ABS(NETWORKDAYS(Proc[[#This Row],[DateOpened]],TODAY()))-1,ABS(NETWORKDAYS(Proc[[#This Row],[DateOpened]],Proc[[#This Row],[DateClosed]]))-1)</f>
        <v>0</v>
      </c>
      <c r="R8134" s="178" t="s">
        <v>5708</v>
      </c>
      <c r="S8134" s="193"/>
    </row>
    <row r="8135" spans="1:19">
      <c r="A8135" s="192" t="s">
        <v>10801</v>
      </c>
      <c r="B8135" s="193" t="str">
        <f>IFERROR(VLOOKUP(Proc[[#This Row],[App]],Table2[],3,0),"open")</f>
        <v>open</v>
      </c>
      <c r="C8135" s="192" t="s">
        <v>375</v>
      </c>
      <c r="D8135" t="s">
        <v>10612</v>
      </c>
      <c r="E8135" t="s">
        <v>10828</v>
      </c>
      <c r="F8135" s="193"/>
      <c r="G8135" s="192" t="s">
        <v>406</v>
      </c>
      <c r="H8135" s="193" t="str">
        <f>IF(Proc[[#This Row],[type]]="LFF (MDG-F)",MID(Proc[[#This Row],[Obj]],13,10),"")</f>
        <v>US10C01605</v>
      </c>
      <c r="I8135" s="192" t="str">
        <f>LEFT(Proc[[#This Row],[Requested]],10)</f>
        <v>P000001328</v>
      </c>
      <c r="J8135" s="193" t="b">
        <f>Proc[[#This Row],[Requested]]=Proc[[#This Row],[CurrentParent]]</f>
        <v>0</v>
      </c>
      <c r="K8135" s="193" t="str">
        <f>IF(Proc[[#This Row],[Author]]="Marcela Urrego",VLOOKUP(LEFT(Proc[[#This Row],[Requested]],1),Table3[#All],2,0),VLOOKUP(Proc[[#This Row],[Author]],Table4[],2,0))</f>
        <v>EL</v>
      </c>
      <c r="L8135" s="193" t="s">
        <v>9921</v>
      </c>
      <c r="M8135" s="178">
        <v>46086</v>
      </c>
      <c r="N8135" s="178"/>
      <c r="O8135" s="178"/>
      <c r="P8135" s="178" t="str">
        <f ca="1">IF(Proc[[#This Row],[DaysAgeing]]&gt;5,"yep","on track")</f>
        <v>on track</v>
      </c>
      <c r="Q8135" s="3">
        <f ca="1">IF(Proc[[#This Row],[DateClosed]]="",ABS(NETWORKDAYS(Proc[[#This Row],[DateOpened]],TODAY()))-1,ABS(NETWORKDAYS(Proc[[#This Row],[DateOpened]],Proc[[#This Row],[DateClosed]]))-1)</f>
        <v>0</v>
      </c>
      <c r="R8135" s="178" t="s">
        <v>5708</v>
      </c>
      <c r="S8135" s="193"/>
    </row>
    <row r="8136" spans="1:19">
      <c r="A8136" s="192" t="s">
        <v>10801</v>
      </c>
      <c r="B8136" s="193" t="str">
        <f>IFERROR(VLOOKUP(Proc[[#This Row],[App]],Table2[],3,0),"open")</f>
        <v>open</v>
      </c>
      <c r="C8136" s="192" t="s">
        <v>375</v>
      </c>
      <c r="D8136" t="s">
        <v>10613</v>
      </c>
      <c r="E8136" t="s">
        <v>10828</v>
      </c>
      <c r="F8136" s="193"/>
      <c r="G8136" s="192" t="s">
        <v>406</v>
      </c>
      <c r="H8136" s="193" t="str">
        <f>IF(Proc[[#This Row],[type]]="LFF (MDG-F)",MID(Proc[[#This Row],[Obj]],13,10),"")</f>
        <v>US10C01606</v>
      </c>
      <c r="I8136" s="192" t="str">
        <f>LEFT(Proc[[#This Row],[Requested]],10)</f>
        <v>P000001328</v>
      </c>
      <c r="J8136" s="193" t="b">
        <f>Proc[[#This Row],[Requested]]=Proc[[#This Row],[CurrentParent]]</f>
        <v>0</v>
      </c>
      <c r="K8136" s="193" t="str">
        <f>IF(Proc[[#This Row],[Author]]="Marcela Urrego",VLOOKUP(LEFT(Proc[[#This Row],[Requested]],1),Table3[#All],2,0),VLOOKUP(Proc[[#This Row],[Author]],Table4[],2,0))</f>
        <v>EL</v>
      </c>
      <c r="L8136" s="193" t="s">
        <v>9921</v>
      </c>
      <c r="M8136" s="178">
        <v>46086</v>
      </c>
      <c r="N8136" s="178"/>
      <c r="O8136" s="178"/>
      <c r="P8136" s="178" t="str">
        <f ca="1">IF(Proc[[#This Row],[DaysAgeing]]&gt;5,"yep","on track")</f>
        <v>on track</v>
      </c>
      <c r="Q8136" s="3">
        <f ca="1">IF(Proc[[#This Row],[DateClosed]]="",ABS(NETWORKDAYS(Proc[[#This Row],[DateOpened]],TODAY()))-1,ABS(NETWORKDAYS(Proc[[#This Row],[DateOpened]],Proc[[#This Row],[DateClosed]]))-1)</f>
        <v>0</v>
      </c>
      <c r="R8136" s="178" t="s">
        <v>5708</v>
      </c>
      <c r="S8136" s="193"/>
    </row>
    <row r="8137" spans="1:19">
      <c r="A8137" s="192" t="s">
        <v>10801</v>
      </c>
      <c r="B8137" s="193" t="str">
        <f>IFERROR(VLOOKUP(Proc[[#This Row],[App]],Table2[],3,0),"open")</f>
        <v>open</v>
      </c>
      <c r="C8137" s="192" t="s">
        <v>375</v>
      </c>
      <c r="D8137" t="s">
        <v>10614</v>
      </c>
      <c r="E8137" t="s">
        <v>10828</v>
      </c>
      <c r="F8137" s="193"/>
      <c r="G8137" s="192" t="s">
        <v>406</v>
      </c>
      <c r="H8137" s="193" t="str">
        <f>IF(Proc[[#This Row],[type]]="LFF (MDG-F)",MID(Proc[[#This Row],[Obj]],13,10),"")</f>
        <v>US10C01607</v>
      </c>
      <c r="I8137" s="192" t="str">
        <f>LEFT(Proc[[#This Row],[Requested]],10)</f>
        <v>P000001328</v>
      </c>
      <c r="J8137" s="193" t="b">
        <f>Proc[[#This Row],[Requested]]=Proc[[#This Row],[CurrentParent]]</f>
        <v>0</v>
      </c>
      <c r="K8137" s="193" t="str">
        <f>IF(Proc[[#This Row],[Author]]="Marcela Urrego",VLOOKUP(LEFT(Proc[[#This Row],[Requested]],1),Table3[#All],2,0),VLOOKUP(Proc[[#This Row],[Author]],Table4[],2,0))</f>
        <v>EL</v>
      </c>
      <c r="L8137" s="193" t="s">
        <v>9921</v>
      </c>
      <c r="M8137" s="178">
        <v>46086</v>
      </c>
      <c r="N8137" s="178"/>
      <c r="O8137" s="178"/>
      <c r="P8137" s="178" t="str">
        <f ca="1">IF(Proc[[#This Row],[DaysAgeing]]&gt;5,"yep","on track")</f>
        <v>on track</v>
      </c>
      <c r="Q8137" s="3">
        <f ca="1">IF(Proc[[#This Row],[DateClosed]]="",ABS(NETWORKDAYS(Proc[[#This Row],[DateOpened]],TODAY()))-1,ABS(NETWORKDAYS(Proc[[#This Row],[DateOpened]],Proc[[#This Row],[DateClosed]]))-1)</f>
        <v>0</v>
      </c>
      <c r="R8137" s="178" t="s">
        <v>5708</v>
      </c>
      <c r="S8137" s="193"/>
    </row>
    <row r="8138" spans="1:19">
      <c r="A8138" s="192" t="s">
        <v>10801</v>
      </c>
      <c r="B8138" s="193" t="str">
        <f>IFERROR(VLOOKUP(Proc[[#This Row],[App]],Table2[],3,0),"open")</f>
        <v>open</v>
      </c>
      <c r="C8138" s="192" t="s">
        <v>375</v>
      </c>
      <c r="D8138" t="s">
        <v>10615</v>
      </c>
      <c r="E8138" t="s">
        <v>10828</v>
      </c>
      <c r="F8138" s="193"/>
      <c r="G8138" s="192" t="s">
        <v>406</v>
      </c>
      <c r="H8138" s="193" t="str">
        <f>IF(Proc[[#This Row],[type]]="LFF (MDG-F)",MID(Proc[[#This Row],[Obj]],13,10),"")</f>
        <v>US10C01609</v>
      </c>
      <c r="I8138" s="192" t="str">
        <f>LEFT(Proc[[#This Row],[Requested]],10)</f>
        <v>P000001328</v>
      </c>
      <c r="J8138" s="193" t="b">
        <f>Proc[[#This Row],[Requested]]=Proc[[#This Row],[CurrentParent]]</f>
        <v>0</v>
      </c>
      <c r="K8138" s="193" t="str">
        <f>IF(Proc[[#This Row],[Author]]="Marcela Urrego",VLOOKUP(LEFT(Proc[[#This Row],[Requested]],1),Table3[#All],2,0),VLOOKUP(Proc[[#This Row],[Author]],Table4[],2,0))</f>
        <v>EL</v>
      </c>
      <c r="L8138" s="193" t="s">
        <v>9921</v>
      </c>
      <c r="M8138" s="178">
        <v>46086</v>
      </c>
      <c r="N8138" s="178"/>
      <c r="O8138" s="178"/>
      <c r="P8138" s="178" t="str">
        <f ca="1">IF(Proc[[#This Row],[DaysAgeing]]&gt;5,"yep","on track")</f>
        <v>on track</v>
      </c>
      <c r="Q8138" s="3">
        <f ca="1">IF(Proc[[#This Row],[DateClosed]]="",ABS(NETWORKDAYS(Proc[[#This Row],[DateOpened]],TODAY()))-1,ABS(NETWORKDAYS(Proc[[#This Row],[DateOpened]],Proc[[#This Row],[DateClosed]]))-1)</f>
        <v>0</v>
      </c>
      <c r="R8138" s="178" t="s">
        <v>5708</v>
      </c>
      <c r="S8138" s="193"/>
    </row>
    <row r="8139" spans="1:19">
      <c r="A8139" s="192" t="s">
        <v>10801</v>
      </c>
      <c r="B8139" s="193" t="str">
        <f>IFERROR(VLOOKUP(Proc[[#This Row],[App]],Table2[],3,0),"open")</f>
        <v>open</v>
      </c>
      <c r="C8139" s="192" t="s">
        <v>375</v>
      </c>
      <c r="D8139" t="s">
        <v>10616</v>
      </c>
      <c r="E8139" t="s">
        <v>10828</v>
      </c>
      <c r="F8139" s="193"/>
      <c r="G8139" s="192" t="s">
        <v>406</v>
      </c>
      <c r="H8139" s="193" t="str">
        <f>IF(Proc[[#This Row],[type]]="LFF (MDG-F)",MID(Proc[[#This Row],[Obj]],13,10),"")</f>
        <v>US10C01610</v>
      </c>
      <c r="I8139" s="192" t="str">
        <f>LEFT(Proc[[#This Row],[Requested]],10)</f>
        <v>P000001328</v>
      </c>
      <c r="J8139" s="193" t="b">
        <f>Proc[[#This Row],[Requested]]=Proc[[#This Row],[CurrentParent]]</f>
        <v>0</v>
      </c>
      <c r="K8139" s="193" t="str">
        <f>IF(Proc[[#This Row],[Author]]="Marcela Urrego",VLOOKUP(LEFT(Proc[[#This Row],[Requested]],1),Table3[#All],2,0),VLOOKUP(Proc[[#This Row],[Author]],Table4[],2,0))</f>
        <v>EL</v>
      </c>
      <c r="L8139" s="193" t="s">
        <v>9921</v>
      </c>
      <c r="M8139" s="178">
        <v>46086</v>
      </c>
      <c r="N8139" s="178"/>
      <c r="O8139" s="178"/>
      <c r="P8139" s="178" t="str">
        <f ca="1">IF(Proc[[#This Row],[DaysAgeing]]&gt;5,"yep","on track")</f>
        <v>on track</v>
      </c>
      <c r="Q8139" s="3">
        <f ca="1">IF(Proc[[#This Row],[DateClosed]]="",ABS(NETWORKDAYS(Proc[[#This Row],[DateOpened]],TODAY()))-1,ABS(NETWORKDAYS(Proc[[#This Row],[DateOpened]],Proc[[#This Row],[DateClosed]]))-1)</f>
        <v>0</v>
      </c>
      <c r="R8139" s="178" t="s">
        <v>5708</v>
      </c>
      <c r="S8139" s="193"/>
    </row>
    <row r="8140" spans="1:19">
      <c r="A8140" s="192" t="s">
        <v>10801</v>
      </c>
      <c r="B8140" s="193" t="str">
        <f>IFERROR(VLOOKUP(Proc[[#This Row],[App]],Table2[],3,0),"open")</f>
        <v>open</v>
      </c>
      <c r="C8140" s="192" t="s">
        <v>375</v>
      </c>
      <c r="D8140" t="s">
        <v>10617</v>
      </c>
      <c r="E8140" t="s">
        <v>10828</v>
      </c>
      <c r="F8140" s="193"/>
      <c r="G8140" s="192" t="s">
        <v>406</v>
      </c>
      <c r="H8140" s="193" t="str">
        <f>IF(Proc[[#This Row],[type]]="LFF (MDG-F)",MID(Proc[[#This Row],[Obj]],13,10),"")</f>
        <v>US10C01613</v>
      </c>
      <c r="I8140" s="192" t="str">
        <f>LEFT(Proc[[#This Row],[Requested]],10)</f>
        <v>P000001328</v>
      </c>
      <c r="J8140" s="193" t="b">
        <f>Proc[[#This Row],[Requested]]=Proc[[#This Row],[CurrentParent]]</f>
        <v>0</v>
      </c>
      <c r="K8140" s="193" t="str">
        <f>IF(Proc[[#This Row],[Author]]="Marcela Urrego",VLOOKUP(LEFT(Proc[[#This Row],[Requested]],1),Table3[#All],2,0),VLOOKUP(Proc[[#This Row],[Author]],Table4[],2,0))</f>
        <v>EL</v>
      </c>
      <c r="L8140" s="193" t="s">
        <v>9921</v>
      </c>
      <c r="M8140" s="178">
        <v>46086</v>
      </c>
      <c r="N8140" s="178"/>
      <c r="O8140" s="178"/>
      <c r="P8140" s="178" t="str">
        <f ca="1">IF(Proc[[#This Row],[DaysAgeing]]&gt;5,"yep","on track")</f>
        <v>on track</v>
      </c>
      <c r="Q8140" s="3">
        <f ca="1">IF(Proc[[#This Row],[DateClosed]]="",ABS(NETWORKDAYS(Proc[[#This Row],[DateOpened]],TODAY()))-1,ABS(NETWORKDAYS(Proc[[#This Row],[DateOpened]],Proc[[#This Row],[DateClosed]]))-1)</f>
        <v>0</v>
      </c>
      <c r="R8140" s="178" t="s">
        <v>5708</v>
      </c>
      <c r="S8140" s="193"/>
    </row>
    <row r="8141" spans="1:19">
      <c r="A8141" s="192" t="s">
        <v>10801</v>
      </c>
      <c r="B8141" s="193" t="str">
        <f>IFERROR(VLOOKUP(Proc[[#This Row],[App]],Table2[],3,0),"open")</f>
        <v>open</v>
      </c>
      <c r="C8141" s="192" t="s">
        <v>375</v>
      </c>
      <c r="D8141" t="s">
        <v>10618</v>
      </c>
      <c r="E8141" t="s">
        <v>10828</v>
      </c>
      <c r="F8141" s="193"/>
      <c r="G8141" s="192" t="s">
        <v>406</v>
      </c>
      <c r="H8141" s="193" t="str">
        <f>IF(Proc[[#This Row],[type]]="LFF (MDG-F)",MID(Proc[[#This Row],[Obj]],13,10),"")</f>
        <v>US10C01614</v>
      </c>
      <c r="I8141" s="192" t="str">
        <f>LEFT(Proc[[#This Row],[Requested]],10)</f>
        <v>P000001328</v>
      </c>
      <c r="J8141" s="193" t="b">
        <f>Proc[[#This Row],[Requested]]=Proc[[#This Row],[CurrentParent]]</f>
        <v>0</v>
      </c>
      <c r="K8141" s="193" t="str">
        <f>IF(Proc[[#This Row],[Author]]="Marcela Urrego",VLOOKUP(LEFT(Proc[[#This Row],[Requested]],1),Table3[#All],2,0),VLOOKUP(Proc[[#This Row],[Author]],Table4[],2,0))</f>
        <v>EL</v>
      </c>
      <c r="L8141" s="193" t="s">
        <v>9921</v>
      </c>
      <c r="M8141" s="178">
        <v>46086</v>
      </c>
      <c r="N8141" s="178"/>
      <c r="O8141" s="178"/>
      <c r="P8141" s="178" t="str">
        <f ca="1">IF(Proc[[#This Row],[DaysAgeing]]&gt;5,"yep","on track")</f>
        <v>on track</v>
      </c>
      <c r="Q8141" s="3">
        <f ca="1">IF(Proc[[#This Row],[DateClosed]]="",ABS(NETWORKDAYS(Proc[[#This Row],[DateOpened]],TODAY()))-1,ABS(NETWORKDAYS(Proc[[#This Row],[DateOpened]],Proc[[#This Row],[DateClosed]]))-1)</f>
        <v>0</v>
      </c>
      <c r="R8141" s="178" t="s">
        <v>5708</v>
      </c>
      <c r="S8141" s="193"/>
    </row>
    <row r="8142" spans="1:19">
      <c r="A8142" s="192" t="s">
        <v>10801</v>
      </c>
      <c r="B8142" s="193" t="str">
        <f>IFERROR(VLOOKUP(Proc[[#This Row],[App]],Table2[],3,0),"open")</f>
        <v>open</v>
      </c>
      <c r="C8142" s="192" t="s">
        <v>375</v>
      </c>
      <c r="D8142" t="s">
        <v>10619</v>
      </c>
      <c r="E8142" t="s">
        <v>10828</v>
      </c>
      <c r="F8142" s="193"/>
      <c r="G8142" s="192" t="s">
        <v>406</v>
      </c>
      <c r="H8142" s="193" t="str">
        <f>IF(Proc[[#This Row],[type]]="LFF (MDG-F)",MID(Proc[[#This Row],[Obj]],13,10),"")</f>
        <v>US10C01615</v>
      </c>
      <c r="I8142" s="192" t="str">
        <f>LEFT(Proc[[#This Row],[Requested]],10)</f>
        <v>P000001328</v>
      </c>
      <c r="J8142" s="193" t="b">
        <f>Proc[[#This Row],[Requested]]=Proc[[#This Row],[CurrentParent]]</f>
        <v>0</v>
      </c>
      <c r="K8142" s="193" t="str">
        <f>IF(Proc[[#This Row],[Author]]="Marcela Urrego",VLOOKUP(LEFT(Proc[[#This Row],[Requested]],1),Table3[#All],2,0),VLOOKUP(Proc[[#This Row],[Author]],Table4[],2,0))</f>
        <v>EL</v>
      </c>
      <c r="L8142" s="193" t="s">
        <v>9921</v>
      </c>
      <c r="M8142" s="178">
        <v>46086</v>
      </c>
      <c r="N8142" s="178"/>
      <c r="O8142" s="178"/>
      <c r="P8142" s="178" t="str">
        <f ca="1">IF(Proc[[#This Row],[DaysAgeing]]&gt;5,"yep","on track")</f>
        <v>on track</v>
      </c>
      <c r="Q8142" s="3">
        <f ca="1">IF(Proc[[#This Row],[DateClosed]]="",ABS(NETWORKDAYS(Proc[[#This Row],[DateOpened]],TODAY()))-1,ABS(NETWORKDAYS(Proc[[#This Row],[DateOpened]],Proc[[#This Row],[DateClosed]]))-1)</f>
        <v>0</v>
      </c>
      <c r="R8142" s="178" t="s">
        <v>5708</v>
      </c>
      <c r="S8142" s="193"/>
    </row>
    <row r="8143" spans="1:19">
      <c r="A8143" s="192" t="s">
        <v>10801</v>
      </c>
      <c r="B8143" s="193" t="str">
        <f>IFERROR(VLOOKUP(Proc[[#This Row],[App]],Table2[],3,0),"open")</f>
        <v>open</v>
      </c>
      <c r="C8143" s="192" t="s">
        <v>375</v>
      </c>
      <c r="D8143" t="s">
        <v>10620</v>
      </c>
      <c r="E8143" t="s">
        <v>10828</v>
      </c>
      <c r="F8143" s="193"/>
      <c r="G8143" s="192" t="s">
        <v>406</v>
      </c>
      <c r="H8143" s="193" t="str">
        <f>IF(Proc[[#This Row],[type]]="LFF (MDG-F)",MID(Proc[[#This Row],[Obj]],13,10),"")</f>
        <v>US10C01617</v>
      </c>
      <c r="I8143" s="192" t="str">
        <f>LEFT(Proc[[#This Row],[Requested]],10)</f>
        <v>P000001328</v>
      </c>
      <c r="J8143" s="193" t="b">
        <f>Proc[[#This Row],[Requested]]=Proc[[#This Row],[CurrentParent]]</f>
        <v>0</v>
      </c>
      <c r="K8143" s="193" t="str">
        <f>IF(Proc[[#This Row],[Author]]="Marcela Urrego",VLOOKUP(LEFT(Proc[[#This Row],[Requested]],1),Table3[#All],2,0),VLOOKUP(Proc[[#This Row],[Author]],Table4[],2,0))</f>
        <v>EL</v>
      </c>
      <c r="L8143" s="193" t="s">
        <v>9921</v>
      </c>
      <c r="M8143" s="178">
        <v>46086</v>
      </c>
      <c r="N8143" s="178"/>
      <c r="O8143" s="178"/>
      <c r="P8143" s="178" t="str">
        <f ca="1">IF(Proc[[#This Row],[DaysAgeing]]&gt;5,"yep","on track")</f>
        <v>on track</v>
      </c>
      <c r="Q8143" s="3">
        <f ca="1">IF(Proc[[#This Row],[DateClosed]]="",ABS(NETWORKDAYS(Proc[[#This Row],[DateOpened]],TODAY()))-1,ABS(NETWORKDAYS(Proc[[#This Row],[DateOpened]],Proc[[#This Row],[DateClosed]]))-1)</f>
        <v>0</v>
      </c>
      <c r="R8143" s="178" t="s">
        <v>5708</v>
      </c>
      <c r="S8143" s="193"/>
    </row>
    <row r="8144" spans="1:19">
      <c r="A8144" s="192" t="s">
        <v>10801</v>
      </c>
      <c r="B8144" s="193" t="str">
        <f>IFERROR(VLOOKUP(Proc[[#This Row],[App]],Table2[],3,0),"open")</f>
        <v>open</v>
      </c>
      <c r="C8144" s="192" t="s">
        <v>375</v>
      </c>
      <c r="D8144" t="s">
        <v>10621</v>
      </c>
      <c r="E8144" t="s">
        <v>10828</v>
      </c>
      <c r="F8144" s="193"/>
      <c r="G8144" s="192" t="s">
        <v>406</v>
      </c>
      <c r="H8144" s="193" t="str">
        <f>IF(Proc[[#This Row],[type]]="LFF (MDG-F)",MID(Proc[[#This Row],[Obj]],13,10),"")</f>
        <v>US10C01618</v>
      </c>
      <c r="I8144" s="192" t="str">
        <f>LEFT(Proc[[#This Row],[Requested]],10)</f>
        <v>P000001328</v>
      </c>
      <c r="J8144" s="193" t="b">
        <f>Proc[[#This Row],[Requested]]=Proc[[#This Row],[CurrentParent]]</f>
        <v>0</v>
      </c>
      <c r="K8144" s="193" t="str">
        <f>IF(Proc[[#This Row],[Author]]="Marcela Urrego",VLOOKUP(LEFT(Proc[[#This Row],[Requested]],1),Table3[#All],2,0),VLOOKUP(Proc[[#This Row],[Author]],Table4[],2,0))</f>
        <v>EL</v>
      </c>
      <c r="L8144" s="193" t="s">
        <v>9921</v>
      </c>
      <c r="M8144" s="178">
        <v>46086</v>
      </c>
      <c r="N8144" s="178"/>
      <c r="O8144" s="178"/>
      <c r="P8144" s="178" t="str">
        <f ca="1">IF(Proc[[#This Row],[DaysAgeing]]&gt;5,"yep","on track")</f>
        <v>on track</v>
      </c>
      <c r="Q8144" s="3">
        <f ca="1">IF(Proc[[#This Row],[DateClosed]]="",ABS(NETWORKDAYS(Proc[[#This Row],[DateOpened]],TODAY()))-1,ABS(NETWORKDAYS(Proc[[#This Row],[DateOpened]],Proc[[#This Row],[DateClosed]]))-1)</f>
        <v>0</v>
      </c>
      <c r="R8144" s="178" t="s">
        <v>5708</v>
      </c>
      <c r="S8144" s="193"/>
    </row>
    <row r="8145" spans="1:19">
      <c r="A8145" s="192" t="s">
        <v>10801</v>
      </c>
      <c r="B8145" s="193" t="str">
        <f>IFERROR(VLOOKUP(Proc[[#This Row],[App]],Table2[],3,0),"open")</f>
        <v>open</v>
      </c>
      <c r="C8145" s="192" t="s">
        <v>375</v>
      </c>
      <c r="D8145" t="s">
        <v>10622</v>
      </c>
      <c r="E8145" t="s">
        <v>10828</v>
      </c>
      <c r="F8145" s="193"/>
      <c r="G8145" s="192" t="s">
        <v>406</v>
      </c>
      <c r="H8145" s="193" t="str">
        <f>IF(Proc[[#This Row],[type]]="LFF (MDG-F)",MID(Proc[[#This Row],[Obj]],13,10),"")</f>
        <v>US10C01620</v>
      </c>
      <c r="I8145" s="192" t="str">
        <f>LEFT(Proc[[#This Row],[Requested]],10)</f>
        <v>P000001328</v>
      </c>
      <c r="J8145" s="193" t="b">
        <f>Proc[[#This Row],[Requested]]=Proc[[#This Row],[CurrentParent]]</f>
        <v>0</v>
      </c>
      <c r="K8145" s="193" t="str">
        <f>IF(Proc[[#This Row],[Author]]="Marcela Urrego",VLOOKUP(LEFT(Proc[[#This Row],[Requested]],1),Table3[#All],2,0),VLOOKUP(Proc[[#This Row],[Author]],Table4[],2,0))</f>
        <v>EL</v>
      </c>
      <c r="L8145" s="193" t="s">
        <v>9921</v>
      </c>
      <c r="M8145" s="178">
        <v>46086</v>
      </c>
      <c r="N8145" s="178"/>
      <c r="O8145" s="178"/>
      <c r="P8145" s="178" t="str">
        <f ca="1">IF(Proc[[#This Row],[DaysAgeing]]&gt;5,"yep","on track")</f>
        <v>on track</v>
      </c>
      <c r="Q8145" s="3">
        <f ca="1">IF(Proc[[#This Row],[DateClosed]]="",ABS(NETWORKDAYS(Proc[[#This Row],[DateOpened]],TODAY()))-1,ABS(NETWORKDAYS(Proc[[#This Row],[DateOpened]],Proc[[#This Row],[DateClosed]]))-1)</f>
        <v>0</v>
      </c>
      <c r="R8145" s="178" t="s">
        <v>5708</v>
      </c>
      <c r="S8145" s="193"/>
    </row>
    <row r="8146" spans="1:19">
      <c r="A8146" s="192" t="s">
        <v>10801</v>
      </c>
      <c r="B8146" s="193" t="str">
        <f>IFERROR(VLOOKUP(Proc[[#This Row],[App]],Table2[],3,0),"open")</f>
        <v>open</v>
      </c>
      <c r="C8146" s="192" t="s">
        <v>375</v>
      </c>
      <c r="D8146" t="s">
        <v>10623</v>
      </c>
      <c r="E8146" t="s">
        <v>10828</v>
      </c>
      <c r="F8146" s="193"/>
      <c r="G8146" s="192" t="s">
        <v>406</v>
      </c>
      <c r="H8146" s="193" t="str">
        <f>IF(Proc[[#This Row],[type]]="LFF (MDG-F)",MID(Proc[[#This Row],[Obj]],13,10),"")</f>
        <v>US10C01621</v>
      </c>
      <c r="I8146" s="192" t="str">
        <f>LEFT(Proc[[#This Row],[Requested]],10)</f>
        <v>P000001328</v>
      </c>
      <c r="J8146" s="193" t="b">
        <f>Proc[[#This Row],[Requested]]=Proc[[#This Row],[CurrentParent]]</f>
        <v>0</v>
      </c>
      <c r="K8146" s="193" t="str">
        <f>IF(Proc[[#This Row],[Author]]="Marcela Urrego",VLOOKUP(LEFT(Proc[[#This Row],[Requested]],1),Table3[#All],2,0),VLOOKUP(Proc[[#This Row],[Author]],Table4[],2,0))</f>
        <v>EL</v>
      </c>
      <c r="L8146" s="193" t="s">
        <v>9921</v>
      </c>
      <c r="M8146" s="178">
        <v>46086</v>
      </c>
      <c r="N8146" s="178"/>
      <c r="O8146" s="178"/>
      <c r="P8146" s="178" t="str">
        <f ca="1">IF(Proc[[#This Row],[DaysAgeing]]&gt;5,"yep","on track")</f>
        <v>on track</v>
      </c>
      <c r="Q8146" s="3">
        <f ca="1">IF(Proc[[#This Row],[DateClosed]]="",ABS(NETWORKDAYS(Proc[[#This Row],[DateOpened]],TODAY()))-1,ABS(NETWORKDAYS(Proc[[#This Row],[DateOpened]],Proc[[#This Row],[DateClosed]]))-1)</f>
        <v>0</v>
      </c>
      <c r="R8146" s="178" t="s">
        <v>5708</v>
      </c>
      <c r="S8146" s="193"/>
    </row>
    <row r="8147" spans="1:19">
      <c r="A8147" s="192" t="s">
        <v>10801</v>
      </c>
      <c r="B8147" s="193" t="str">
        <f>IFERROR(VLOOKUP(Proc[[#This Row],[App]],Table2[],3,0),"open")</f>
        <v>open</v>
      </c>
      <c r="C8147" s="192" t="s">
        <v>375</v>
      </c>
      <c r="D8147" t="s">
        <v>10624</v>
      </c>
      <c r="E8147" t="s">
        <v>10828</v>
      </c>
      <c r="F8147" s="193"/>
      <c r="G8147" s="192" t="s">
        <v>406</v>
      </c>
      <c r="H8147" s="193" t="str">
        <f>IF(Proc[[#This Row],[type]]="LFF (MDG-F)",MID(Proc[[#This Row],[Obj]],13,10),"")</f>
        <v>US10C01623</v>
      </c>
      <c r="I8147" s="192" t="str">
        <f>LEFT(Proc[[#This Row],[Requested]],10)</f>
        <v>P000001328</v>
      </c>
      <c r="J8147" s="193" t="b">
        <f>Proc[[#This Row],[Requested]]=Proc[[#This Row],[CurrentParent]]</f>
        <v>0</v>
      </c>
      <c r="K8147" s="193" t="str">
        <f>IF(Proc[[#This Row],[Author]]="Marcela Urrego",VLOOKUP(LEFT(Proc[[#This Row],[Requested]],1),Table3[#All],2,0),VLOOKUP(Proc[[#This Row],[Author]],Table4[],2,0))</f>
        <v>EL</v>
      </c>
      <c r="L8147" s="193" t="s">
        <v>9921</v>
      </c>
      <c r="M8147" s="178">
        <v>46086</v>
      </c>
      <c r="N8147" s="178"/>
      <c r="O8147" s="178"/>
      <c r="P8147" s="178" t="str">
        <f ca="1">IF(Proc[[#This Row],[DaysAgeing]]&gt;5,"yep","on track")</f>
        <v>on track</v>
      </c>
      <c r="Q8147" s="3">
        <f ca="1">IF(Proc[[#This Row],[DateClosed]]="",ABS(NETWORKDAYS(Proc[[#This Row],[DateOpened]],TODAY()))-1,ABS(NETWORKDAYS(Proc[[#This Row],[DateOpened]],Proc[[#This Row],[DateClosed]]))-1)</f>
        <v>0</v>
      </c>
      <c r="R8147" s="178" t="s">
        <v>5708</v>
      </c>
      <c r="S8147" s="193"/>
    </row>
    <row r="8148" spans="1:19">
      <c r="A8148" s="192" t="s">
        <v>10801</v>
      </c>
      <c r="B8148" s="193" t="str">
        <f>IFERROR(VLOOKUP(Proc[[#This Row],[App]],Table2[],3,0),"open")</f>
        <v>open</v>
      </c>
      <c r="C8148" s="192" t="s">
        <v>375</v>
      </c>
      <c r="D8148" t="s">
        <v>10625</v>
      </c>
      <c r="E8148" t="s">
        <v>10828</v>
      </c>
      <c r="F8148" s="193"/>
      <c r="G8148" s="192" t="s">
        <v>406</v>
      </c>
      <c r="H8148" s="193" t="str">
        <f>IF(Proc[[#This Row],[type]]="LFF (MDG-F)",MID(Proc[[#This Row],[Obj]],13,10),"")</f>
        <v>US10C01624</v>
      </c>
      <c r="I8148" s="192" t="str">
        <f>LEFT(Proc[[#This Row],[Requested]],10)</f>
        <v>P000001328</v>
      </c>
      <c r="J8148" s="193" t="b">
        <f>Proc[[#This Row],[Requested]]=Proc[[#This Row],[CurrentParent]]</f>
        <v>0</v>
      </c>
      <c r="K8148" s="193" t="str">
        <f>IF(Proc[[#This Row],[Author]]="Marcela Urrego",VLOOKUP(LEFT(Proc[[#This Row],[Requested]],1),Table3[#All],2,0),VLOOKUP(Proc[[#This Row],[Author]],Table4[],2,0))</f>
        <v>EL</v>
      </c>
      <c r="L8148" s="193" t="s">
        <v>9921</v>
      </c>
      <c r="M8148" s="178">
        <v>46086</v>
      </c>
      <c r="N8148" s="178"/>
      <c r="O8148" s="178"/>
      <c r="P8148" s="178" t="str">
        <f ca="1">IF(Proc[[#This Row],[DaysAgeing]]&gt;5,"yep","on track")</f>
        <v>on track</v>
      </c>
      <c r="Q8148" s="3">
        <f ca="1">IF(Proc[[#This Row],[DateClosed]]="",ABS(NETWORKDAYS(Proc[[#This Row],[DateOpened]],TODAY()))-1,ABS(NETWORKDAYS(Proc[[#This Row],[DateOpened]],Proc[[#This Row],[DateClosed]]))-1)</f>
        <v>0</v>
      </c>
      <c r="R8148" s="178" t="s">
        <v>5708</v>
      </c>
      <c r="S8148" s="193"/>
    </row>
    <row r="8149" spans="1:19">
      <c r="A8149" s="192" t="s">
        <v>10801</v>
      </c>
      <c r="B8149" s="193" t="str">
        <f>IFERROR(VLOOKUP(Proc[[#This Row],[App]],Table2[],3,0),"open")</f>
        <v>open</v>
      </c>
      <c r="C8149" s="192" t="s">
        <v>375</v>
      </c>
      <c r="D8149" t="s">
        <v>10626</v>
      </c>
      <c r="E8149" t="s">
        <v>10828</v>
      </c>
      <c r="F8149" s="193"/>
      <c r="G8149" s="192" t="s">
        <v>406</v>
      </c>
      <c r="H8149" s="193" t="str">
        <f>IF(Proc[[#This Row],[type]]="LFF (MDG-F)",MID(Proc[[#This Row],[Obj]],13,10),"")</f>
        <v>US10C01712</v>
      </c>
      <c r="I8149" s="192" t="str">
        <f>LEFT(Proc[[#This Row],[Requested]],10)</f>
        <v>P000001328</v>
      </c>
      <c r="J8149" s="193" t="b">
        <f>Proc[[#This Row],[Requested]]=Proc[[#This Row],[CurrentParent]]</f>
        <v>0</v>
      </c>
      <c r="K8149" s="193" t="str">
        <f>IF(Proc[[#This Row],[Author]]="Marcela Urrego",VLOOKUP(LEFT(Proc[[#This Row],[Requested]],1),Table3[#All],2,0),VLOOKUP(Proc[[#This Row],[Author]],Table4[],2,0))</f>
        <v>EL</v>
      </c>
      <c r="L8149" s="193" t="s">
        <v>9921</v>
      </c>
      <c r="M8149" s="178">
        <v>46086</v>
      </c>
      <c r="N8149" s="178"/>
      <c r="O8149" s="178"/>
      <c r="P8149" s="178" t="str">
        <f ca="1">IF(Proc[[#This Row],[DaysAgeing]]&gt;5,"yep","on track")</f>
        <v>on track</v>
      </c>
      <c r="Q8149" s="3">
        <f ca="1">IF(Proc[[#This Row],[DateClosed]]="",ABS(NETWORKDAYS(Proc[[#This Row],[DateOpened]],TODAY()))-1,ABS(NETWORKDAYS(Proc[[#This Row],[DateOpened]],Proc[[#This Row],[DateClosed]]))-1)</f>
        <v>0</v>
      </c>
      <c r="R8149" s="178" t="s">
        <v>5708</v>
      </c>
      <c r="S8149" s="193"/>
    </row>
    <row r="8150" spans="1:19">
      <c r="A8150" s="192" t="s">
        <v>10801</v>
      </c>
      <c r="B8150" s="193" t="str">
        <f>IFERROR(VLOOKUP(Proc[[#This Row],[App]],Table2[],3,0),"open")</f>
        <v>open</v>
      </c>
      <c r="C8150" s="192" t="s">
        <v>375</v>
      </c>
      <c r="D8150" t="s">
        <v>10627</v>
      </c>
      <c r="E8150" t="s">
        <v>10828</v>
      </c>
      <c r="F8150" s="193"/>
      <c r="G8150" s="192" t="s">
        <v>406</v>
      </c>
      <c r="H8150" s="193" t="str">
        <f>IF(Proc[[#This Row],[type]]="LFF (MDG-F)",MID(Proc[[#This Row],[Obj]],13,10),"")</f>
        <v>US10C01714</v>
      </c>
      <c r="I8150" s="192" t="str">
        <f>LEFT(Proc[[#This Row],[Requested]],10)</f>
        <v>P000001328</v>
      </c>
      <c r="J8150" s="193" t="b">
        <f>Proc[[#This Row],[Requested]]=Proc[[#This Row],[CurrentParent]]</f>
        <v>0</v>
      </c>
      <c r="K8150" s="193" t="str">
        <f>IF(Proc[[#This Row],[Author]]="Marcela Urrego",VLOOKUP(LEFT(Proc[[#This Row],[Requested]],1),Table3[#All],2,0),VLOOKUP(Proc[[#This Row],[Author]],Table4[],2,0))</f>
        <v>EL</v>
      </c>
      <c r="L8150" s="193" t="s">
        <v>9921</v>
      </c>
      <c r="M8150" s="178">
        <v>46086</v>
      </c>
      <c r="N8150" s="178"/>
      <c r="O8150" s="178"/>
      <c r="P8150" s="178" t="str">
        <f ca="1">IF(Proc[[#This Row],[DaysAgeing]]&gt;5,"yep","on track")</f>
        <v>on track</v>
      </c>
      <c r="Q8150" s="3">
        <f ca="1">IF(Proc[[#This Row],[DateClosed]]="",ABS(NETWORKDAYS(Proc[[#This Row],[DateOpened]],TODAY()))-1,ABS(NETWORKDAYS(Proc[[#This Row],[DateOpened]],Proc[[#This Row],[DateClosed]]))-1)</f>
        <v>0</v>
      </c>
      <c r="R8150" s="178" t="s">
        <v>5708</v>
      </c>
      <c r="S8150" s="193"/>
    </row>
    <row r="8151" spans="1:19">
      <c r="A8151" s="192" t="s">
        <v>10801</v>
      </c>
      <c r="B8151" s="193" t="str">
        <f>IFERROR(VLOOKUP(Proc[[#This Row],[App]],Table2[],3,0),"open")</f>
        <v>open</v>
      </c>
      <c r="C8151" s="192" t="s">
        <v>375</v>
      </c>
      <c r="D8151" t="s">
        <v>10628</v>
      </c>
      <c r="E8151" t="s">
        <v>10828</v>
      </c>
      <c r="F8151" s="193"/>
      <c r="G8151" s="192" t="s">
        <v>406</v>
      </c>
      <c r="H8151" s="193" t="str">
        <f>IF(Proc[[#This Row],[type]]="LFF (MDG-F)",MID(Proc[[#This Row],[Obj]],13,10),"")</f>
        <v>US10C02004</v>
      </c>
      <c r="I8151" s="192" t="str">
        <f>LEFT(Proc[[#This Row],[Requested]],10)</f>
        <v>P000001328</v>
      </c>
      <c r="J8151" s="193" t="b">
        <f>Proc[[#This Row],[Requested]]=Proc[[#This Row],[CurrentParent]]</f>
        <v>0</v>
      </c>
      <c r="K8151" s="193" t="str">
        <f>IF(Proc[[#This Row],[Author]]="Marcela Urrego",VLOOKUP(LEFT(Proc[[#This Row],[Requested]],1),Table3[#All],2,0),VLOOKUP(Proc[[#This Row],[Author]],Table4[],2,0))</f>
        <v>EL</v>
      </c>
      <c r="L8151" s="193" t="s">
        <v>9921</v>
      </c>
      <c r="M8151" s="178">
        <v>46086</v>
      </c>
      <c r="N8151" s="178"/>
      <c r="O8151" s="178"/>
      <c r="P8151" s="178" t="str">
        <f ca="1">IF(Proc[[#This Row],[DaysAgeing]]&gt;5,"yep","on track")</f>
        <v>on track</v>
      </c>
      <c r="Q8151" s="3">
        <f ca="1">IF(Proc[[#This Row],[DateClosed]]="",ABS(NETWORKDAYS(Proc[[#This Row],[DateOpened]],TODAY()))-1,ABS(NETWORKDAYS(Proc[[#This Row],[DateOpened]],Proc[[#This Row],[DateClosed]]))-1)</f>
        <v>0</v>
      </c>
      <c r="R8151" s="178" t="s">
        <v>5708</v>
      </c>
      <c r="S8151" s="193"/>
    </row>
    <row r="8152" spans="1:19">
      <c r="A8152" s="192" t="s">
        <v>10801</v>
      </c>
      <c r="B8152" s="193" t="str">
        <f>IFERROR(VLOOKUP(Proc[[#This Row],[App]],Table2[],3,0),"open")</f>
        <v>open</v>
      </c>
      <c r="C8152" s="192" t="s">
        <v>375</v>
      </c>
      <c r="D8152" t="s">
        <v>10629</v>
      </c>
      <c r="E8152" t="s">
        <v>10828</v>
      </c>
      <c r="F8152" s="193"/>
      <c r="G8152" s="192" t="s">
        <v>406</v>
      </c>
      <c r="H8152" s="193" t="str">
        <f>IF(Proc[[#This Row],[type]]="LFF (MDG-F)",MID(Proc[[#This Row],[Obj]],13,10),"")</f>
        <v>US10C02005</v>
      </c>
      <c r="I8152" s="192" t="str">
        <f>LEFT(Proc[[#This Row],[Requested]],10)</f>
        <v>P000001328</v>
      </c>
      <c r="J8152" s="193" t="b">
        <f>Proc[[#This Row],[Requested]]=Proc[[#This Row],[CurrentParent]]</f>
        <v>0</v>
      </c>
      <c r="K8152" s="193" t="str">
        <f>IF(Proc[[#This Row],[Author]]="Marcela Urrego",VLOOKUP(LEFT(Proc[[#This Row],[Requested]],1),Table3[#All],2,0),VLOOKUP(Proc[[#This Row],[Author]],Table4[],2,0))</f>
        <v>EL</v>
      </c>
      <c r="L8152" s="193" t="s">
        <v>9921</v>
      </c>
      <c r="M8152" s="178">
        <v>46086</v>
      </c>
      <c r="N8152" s="178"/>
      <c r="O8152" s="178"/>
      <c r="P8152" s="178" t="str">
        <f ca="1">IF(Proc[[#This Row],[DaysAgeing]]&gt;5,"yep","on track")</f>
        <v>on track</v>
      </c>
      <c r="Q8152" s="3">
        <f ca="1">IF(Proc[[#This Row],[DateClosed]]="",ABS(NETWORKDAYS(Proc[[#This Row],[DateOpened]],TODAY()))-1,ABS(NETWORKDAYS(Proc[[#This Row],[DateOpened]],Proc[[#This Row],[DateClosed]]))-1)</f>
        <v>0</v>
      </c>
      <c r="R8152" s="178" t="s">
        <v>5708</v>
      </c>
      <c r="S8152" s="193"/>
    </row>
    <row r="8153" spans="1:19">
      <c r="A8153" s="192" t="s">
        <v>10801</v>
      </c>
      <c r="B8153" s="193" t="str">
        <f>IFERROR(VLOOKUP(Proc[[#This Row],[App]],Table2[],3,0),"open")</f>
        <v>open</v>
      </c>
      <c r="C8153" s="192" t="s">
        <v>375</v>
      </c>
      <c r="D8153" t="s">
        <v>10630</v>
      </c>
      <c r="E8153" t="s">
        <v>10828</v>
      </c>
      <c r="F8153" s="193"/>
      <c r="G8153" s="192" t="s">
        <v>406</v>
      </c>
      <c r="H8153" s="193" t="str">
        <f>IF(Proc[[#This Row],[type]]="LFF (MDG-F)",MID(Proc[[#This Row],[Obj]],13,10),"")</f>
        <v>US10C02006</v>
      </c>
      <c r="I8153" s="192" t="str">
        <f>LEFT(Proc[[#This Row],[Requested]],10)</f>
        <v>P000001328</v>
      </c>
      <c r="J8153" s="193" t="b">
        <f>Proc[[#This Row],[Requested]]=Proc[[#This Row],[CurrentParent]]</f>
        <v>0</v>
      </c>
      <c r="K8153" s="193" t="str">
        <f>IF(Proc[[#This Row],[Author]]="Marcela Urrego",VLOOKUP(LEFT(Proc[[#This Row],[Requested]],1),Table3[#All],2,0),VLOOKUP(Proc[[#This Row],[Author]],Table4[],2,0))</f>
        <v>EL</v>
      </c>
      <c r="L8153" s="193" t="s">
        <v>9921</v>
      </c>
      <c r="M8153" s="178">
        <v>46086</v>
      </c>
      <c r="N8153" s="178"/>
      <c r="O8153" s="178"/>
      <c r="P8153" s="178" t="str">
        <f ca="1">IF(Proc[[#This Row],[DaysAgeing]]&gt;5,"yep","on track")</f>
        <v>on track</v>
      </c>
      <c r="Q8153" s="3">
        <f ca="1">IF(Proc[[#This Row],[DateClosed]]="",ABS(NETWORKDAYS(Proc[[#This Row],[DateOpened]],TODAY()))-1,ABS(NETWORKDAYS(Proc[[#This Row],[DateOpened]],Proc[[#This Row],[DateClosed]]))-1)</f>
        <v>0</v>
      </c>
      <c r="R8153" s="178" t="s">
        <v>5708</v>
      </c>
      <c r="S8153" s="193"/>
    </row>
    <row r="8154" spans="1:19">
      <c r="A8154" s="192" t="s">
        <v>10801</v>
      </c>
      <c r="B8154" s="193" t="str">
        <f>IFERROR(VLOOKUP(Proc[[#This Row],[App]],Table2[],3,0),"open")</f>
        <v>open</v>
      </c>
      <c r="C8154" s="192" t="s">
        <v>375</v>
      </c>
      <c r="D8154" t="s">
        <v>10631</v>
      </c>
      <c r="E8154" t="s">
        <v>10828</v>
      </c>
      <c r="F8154" s="193"/>
      <c r="G8154" s="192" t="s">
        <v>406</v>
      </c>
      <c r="H8154" s="193" t="str">
        <f>IF(Proc[[#This Row],[type]]="LFF (MDG-F)",MID(Proc[[#This Row],[Obj]],13,10),"")</f>
        <v>US10C06082</v>
      </c>
      <c r="I8154" s="192" t="str">
        <f>LEFT(Proc[[#This Row],[Requested]],10)</f>
        <v>P000001328</v>
      </c>
      <c r="J8154" s="193" t="b">
        <f>Proc[[#This Row],[Requested]]=Proc[[#This Row],[CurrentParent]]</f>
        <v>0</v>
      </c>
      <c r="K8154" s="193" t="str">
        <f>IF(Proc[[#This Row],[Author]]="Marcela Urrego",VLOOKUP(LEFT(Proc[[#This Row],[Requested]],1),Table3[#All],2,0),VLOOKUP(Proc[[#This Row],[Author]],Table4[],2,0))</f>
        <v>EL</v>
      </c>
      <c r="L8154" s="193" t="s">
        <v>9921</v>
      </c>
      <c r="M8154" s="178">
        <v>46086</v>
      </c>
      <c r="N8154" s="178"/>
      <c r="O8154" s="178"/>
      <c r="P8154" s="178" t="str">
        <f ca="1">IF(Proc[[#This Row],[DaysAgeing]]&gt;5,"yep","on track")</f>
        <v>on track</v>
      </c>
      <c r="Q8154" s="3">
        <f ca="1">IF(Proc[[#This Row],[DateClosed]]="",ABS(NETWORKDAYS(Proc[[#This Row],[DateOpened]],TODAY()))-1,ABS(NETWORKDAYS(Proc[[#This Row],[DateOpened]],Proc[[#This Row],[DateClosed]]))-1)</f>
        <v>0</v>
      </c>
      <c r="R8154" s="178" t="s">
        <v>5708</v>
      </c>
      <c r="S8154" s="193"/>
    </row>
    <row r="8155" spans="1:19">
      <c r="A8155" s="192" t="s">
        <v>10801</v>
      </c>
      <c r="B8155" s="193" t="str">
        <f>IFERROR(VLOOKUP(Proc[[#This Row],[App]],Table2[],3,0),"open")</f>
        <v>open</v>
      </c>
      <c r="C8155" s="192" t="s">
        <v>375</v>
      </c>
      <c r="D8155" t="s">
        <v>10632</v>
      </c>
      <c r="E8155" t="s">
        <v>10828</v>
      </c>
      <c r="F8155" s="193"/>
      <c r="G8155" s="192" t="s">
        <v>406</v>
      </c>
      <c r="H8155" s="193" t="str">
        <f>IF(Proc[[#This Row],[type]]="LFF (MDG-F)",MID(Proc[[#This Row],[Obj]],13,10),"")</f>
        <v>US10TA1000</v>
      </c>
      <c r="I8155" s="192" t="str">
        <f>LEFT(Proc[[#This Row],[Requested]],10)</f>
        <v>P000001328</v>
      </c>
      <c r="J8155" s="193" t="b">
        <f>Proc[[#This Row],[Requested]]=Proc[[#This Row],[CurrentParent]]</f>
        <v>0</v>
      </c>
      <c r="K8155" s="193" t="str">
        <f>IF(Proc[[#This Row],[Author]]="Marcela Urrego",VLOOKUP(LEFT(Proc[[#This Row],[Requested]],1),Table3[#All],2,0),VLOOKUP(Proc[[#This Row],[Author]],Table4[],2,0))</f>
        <v>EL</v>
      </c>
      <c r="L8155" s="193" t="s">
        <v>9921</v>
      </c>
      <c r="M8155" s="178">
        <v>46086</v>
      </c>
      <c r="N8155" s="178"/>
      <c r="O8155" s="178"/>
      <c r="P8155" s="178" t="str">
        <f ca="1">IF(Proc[[#This Row],[DaysAgeing]]&gt;5,"yep","on track")</f>
        <v>on track</v>
      </c>
      <c r="Q8155" s="3">
        <f ca="1">IF(Proc[[#This Row],[DateClosed]]="",ABS(NETWORKDAYS(Proc[[#This Row],[DateOpened]],TODAY()))-1,ABS(NETWORKDAYS(Proc[[#This Row],[DateOpened]],Proc[[#This Row],[DateClosed]]))-1)</f>
        <v>0</v>
      </c>
      <c r="R8155" s="178" t="s">
        <v>5708</v>
      </c>
      <c r="S8155" s="193"/>
    </row>
    <row r="8156" spans="1:19" hidden="1">
      <c r="A8156" s="192" t="s">
        <v>10801</v>
      </c>
      <c r="B8156" s="193" t="str">
        <f>IFERROR(VLOOKUP(Proc[[#This Row],[App]],Table2[],3,0),"open")</f>
        <v>open</v>
      </c>
      <c r="C8156" s="192" t="s">
        <v>377</v>
      </c>
      <c r="D8156" t="s">
        <v>10633</v>
      </c>
      <c r="E8156" t="s">
        <v>10828</v>
      </c>
      <c r="F8156" s="193" t="s">
        <v>10859</v>
      </c>
      <c r="G8156" s="192" t="s">
        <v>400</v>
      </c>
      <c r="H8156" s="193" t="str">
        <f>IF(Proc[[#This Row],[type]]="LFF (MDG-F)",MID(Proc[[#This Row],[Obj]],13,10),"")</f>
        <v/>
      </c>
      <c r="I8156" s="192" t="str">
        <f>LEFT(Proc[[#This Row],[Requested]],10)</f>
        <v>P000001328</v>
      </c>
      <c r="J8156" s="193" t="b">
        <f>Proc[[#This Row],[Requested]]=Proc[[#This Row],[CurrentParent]]</f>
        <v>0</v>
      </c>
      <c r="K8156" s="193" t="str">
        <f>IF(Proc[[#This Row],[Author]]="Marcela Urrego",VLOOKUP(LEFT(Proc[[#This Row],[Requested]],1),Table3[#All],2,0),VLOOKUP(Proc[[#This Row],[Author]],Table4[],2,0))</f>
        <v>EL</v>
      </c>
      <c r="L8156" s="193" t="s">
        <v>9921</v>
      </c>
      <c r="M8156" s="178">
        <v>46086</v>
      </c>
      <c r="N8156" s="178"/>
      <c r="O8156" s="178"/>
      <c r="P8156" s="178" t="str">
        <f ca="1">IF(Proc[[#This Row],[DaysAgeing]]&gt;5,"yep","on track")</f>
        <v>on track</v>
      </c>
      <c r="Q8156" s="3">
        <f ca="1">IF(Proc[[#This Row],[DateClosed]]="",ABS(NETWORKDAYS(Proc[[#This Row],[DateOpened]],TODAY()))-1,ABS(NETWORKDAYS(Proc[[#This Row],[DateOpened]],Proc[[#This Row],[DateClosed]]))-1)</f>
        <v>0</v>
      </c>
      <c r="R8156" s="178" t="s">
        <v>5708</v>
      </c>
      <c r="S8156" s="193"/>
    </row>
    <row r="8157" spans="1:19" hidden="1">
      <c r="A8157" s="192" t="s">
        <v>10801</v>
      </c>
      <c r="B8157" s="193" t="str">
        <f>IFERROR(VLOOKUP(Proc[[#This Row],[App]],Table2[],3,0),"open")</f>
        <v>open</v>
      </c>
      <c r="C8157" s="192" t="s">
        <v>377</v>
      </c>
      <c r="D8157" t="s">
        <v>10634</v>
      </c>
      <c r="E8157" t="s">
        <v>10828</v>
      </c>
      <c r="F8157" s="193" t="s">
        <v>10633</v>
      </c>
      <c r="G8157" s="192" t="s">
        <v>400</v>
      </c>
      <c r="H8157" s="193" t="str">
        <f>IF(Proc[[#This Row],[type]]="LFF (MDG-F)",MID(Proc[[#This Row],[Obj]],13,10),"")</f>
        <v/>
      </c>
      <c r="I8157" s="192" t="str">
        <f>LEFT(Proc[[#This Row],[Requested]],10)</f>
        <v>P000001328</v>
      </c>
      <c r="J8157" s="193" t="b">
        <f>Proc[[#This Row],[Requested]]=Proc[[#This Row],[CurrentParent]]</f>
        <v>0</v>
      </c>
      <c r="K8157" s="193" t="str">
        <f>IF(Proc[[#This Row],[Author]]="Marcela Urrego",VLOOKUP(LEFT(Proc[[#This Row],[Requested]],1),Table3[#All],2,0),VLOOKUP(Proc[[#This Row],[Author]],Table4[],2,0))</f>
        <v>EL</v>
      </c>
      <c r="L8157" s="193" t="s">
        <v>9921</v>
      </c>
      <c r="M8157" s="178">
        <v>46086</v>
      </c>
      <c r="N8157" s="178"/>
      <c r="O8157" s="178"/>
      <c r="P8157" s="178" t="str">
        <f ca="1">IF(Proc[[#This Row],[DaysAgeing]]&gt;5,"yep","on track")</f>
        <v>on track</v>
      </c>
      <c r="Q8157" s="3">
        <f ca="1">IF(Proc[[#This Row],[DateClosed]]="",ABS(NETWORKDAYS(Proc[[#This Row],[DateOpened]],TODAY()))-1,ABS(NETWORKDAYS(Proc[[#This Row],[DateOpened]],Proc[[#This Row],[DateClosed]]))-1)</f>
        <v>0</v>
      </c>
      <c r="R8157" s="178" t="s">
        <v>5708</v>
      </c>
      <c r="S8157" s="193"/>
    </row>
    <row r="8158" spans="1:19" hidden="1">
      <c r="A8158" s="192" t="s">
        <v>10801</v>
      </c>
      <c r="B8158" s="193" t="str">
        <f>IFERROR(VLOOKUP(Proc[[#This Row],[App]],Table2[],3,0),"open")</f>
        <v>open</v>
      </c>
      <c r="C8158" s="192" t="s">
        <v>377</v>
      </c>
      <c r="D8158" t="s">
        <v>10635</v>
      </c>
      <c r="E8158" t="s">
        <v>10828</v>
      </c>
      <c r="F8158" s="193" t="s">
        <v>10633</v>
      </c>
      <c r="G8158" s="192" t="s">
        <v>400</v>
      </c>
      <c r="H8158" s="193" t="str">
        <f>IF(Proc[[#This Row],[type]]="LFF (MDG-F)",MID(Proc[[#This Row],[Obj]],13,10),"")</f>
        <v/>
      </c>
      <c r="I8158" s="192" t="str">
        <f>LEFT(Proc[[#This Row],[Requested]],10)</f>
        <v>P000001328</v>
      </c>
      <c r="J8158" s="193" t="b">
        <f>Proc[[#This Row],[Requested]]=Proc[[#This Row],[CurrentParent]]</f>
        <v>0</v>
      </c>
      <c r="K8158" s="193" t="str">
        <f>IF(Proc[[#This Row],[Author]]="Marcela Urrego",VLOOKUP(LEFT(Proc[[#This Row],[Requested]],1),Table3[#All],2,0),VLOOKUP(Proc[[#This Row],[Author]],Table4[],2,0))</f>
        <v>EL</v>
      </c>
      <c r="L8158" s="193" t="s">
        <v>9921</v>
      </c>
      <c r="M8158" s="178">
        <v>46086</v>
      </c>
      <c r="N8158" s="178"/>
      <c r="O8158" s="178"/>
      <c r="P8158" s="178" t="str">
        <f ca="1">IF(Proc[[#This Row],[DaysAgeing]]&gt;5,"yep","on track")</f>
        <v>on track</v>
      </c>
      <c r="Q8158" s="3">
        <f ca="1">IF(Proc[[#This Row],[DateClosed]]="",ABS(NETWORKDAYS(Proc[[#This Row],[DateOpened]],TODAY()))-1,ABS(NETWORKDAYS(Proc[[#This Row],[DateOpened]],Proc[[#This Row],[DateClosed]]))-1)</f>
        <v>0</v>
      </c>
      <c r="R8158" s="178" t="s">
        <v>5708</v>
      </c>
      <c r="S8158" s="193"/>
    </row>
    <row r="8159" spans="1:19">
      <c r="A8159" s="192" t="s">
        <v>10801</v>
      </c>
      <c r="B8159" s="193" t="str">
        <f>IFERROR(VLOOKUP(Proc[[#This Row],[App]],Table2[],3,0),"open")</f>
        <v>open</v>
      </c>
      <c r="C8159" s="192" t="s">
        <v>375</v>
      </c>
      <c r="D8159" t="s">
        <v>10636</v>
      </c>
      <c r="E8159" t="s">
        <v>10828</v>
      </c>
      <c r="F8159" s="193"/>
      <c r="G8159" s="192" t="s">
        <v>406</v>
      </c>
      <c r="H8159" s="193" t="str">
        <f>IF(Proc[[#This Row],[type]]="LFF (MDG-F)",MID(Proc[[#This Row],[Obj]],13,10),"")</f>
        <v>GB10C60700</v>
      </c>
      <c r="I8159" s="192" t="str">
        <f>LEFT(Proc[[#This Row],[Requested]],10)</f>
        <v>P000001328</v>
      </c>
      <c r="J8159" s="193" t="b">
        <f>Proc[[#This Row],[Requested]]=Proc[[#This Row],[CurrentParent]]</f>
        <v>0</v>
      </c>
      <c r="K8159" s="193" t="str">
        <f>IF(Proc[[#This Row],[Author]]="Marcela Urrego",VLOOKUP(LEFT(Proc[[#This Row],[Requested]],1),Table3[#All],2,0),VLOOKUP(Proc[[#This Row],[Author]],Table4[],2,0))</f>
        <v>EL</v>
      </c>
      <c r="L8159" s="193" t="s">
        <v>9921</v>
      </c>
      <c r="M8159" s="178">
        <v>46086</v>
      </c>
      <c r="N8159" s="178"/>
      <c r="O8159" s="178"/>
      <c r="P8159" s="178" t="str">
        <f ca="1">IF(Proc[[#This Row],[DaysAgeing]]&gt;5,"yep","on track")</f>
        <v>on track</v>
      </c>
      <c r="Q8159" s="3">
        <f ca="1">IF(Proc[[#This Row],[DateClosed]]="",ABS(NETWORKDAYS(Proc[[#This Row],[DateOpened]],TODAY()))-1,ABS(NETWORKDAYS(Proc[[#This Row],[DateOpened]],Proc[[#This Row],[DateClosed]]))-1)</f>
        <v>0</v>
      </c>
      <c r="R8159" s="178" t="s">
        <v>5708</v>
      </c>
      <c r="S8159" s="193"/>
    </row>
    <row r="8160" spans="1:19">
      <c r="A8160" s="192" t="s">
        <v>10801</v>
      </c>
      <c r="B8160" s="193" t="str">
        <f>IFERROR(VLOOKUP(Proc[[#This Row],[App]],Table2[],3,0),"open")</f>
        <v>open</v>
      </c>
      <c r="C8160" s="192" t="s">
        <v>375</v>
      </c>
      <c r="D8160" t="s">
        <v>10803</v>
      </c>
      <c r="E8160" t="s">
        <v>10828</v>
      </c>
      <c r="F8160" s="193"/>
      <c r="G8160" s="192" t="s">
        <v>406</v>
      </c>
      <c r="H8160" s="193" t="str">
        <f>IF(Proc[[#This Row],[type]]="LFF (MDG-F)",MID(Proc[[#This Row],[Obj]],13,10),"")</f>
        <v>DE10C60700</v>
      </c>
      <c r="I8160" s="192" t="str">
        <f>LEFT(Proc[[#This Row],[Requested]],10)</f>
        <v>P000001328</v>
      </c>
      <c r="J8160" s="193" t="b">
        <f>Proc[[#This Row],[Requested]]=Proc[[#This Row],[CurrentParent]]</f>
        <v>0</v>
      </c>
      <c r="K8160" s="193" t="str">
        <f>IF(Proc[[#This Row],[Author]]="Marcela Urrego",VLOOKUP(LEFT(Proc[[#This Row],[Requested]],1),Table3[#All],2,0),VLOOKUP(Proc[[#This Row],[Author]],Table4[],2,0))</f>
        <v>EL</v>
      </c>
      <c r="L8160" s="193" t="s">
        <v>9921</v>
      </c>
      <c r="M8160" s="178">
        <v>46086</v>
      </c>
      <c r="N8160" s="178"/>
      <c r="O8160" s="178"/>
      <c r="P8160" s="178" t="str">
        <f ca="1">IF(Proc[[#This Row],[DaysAgeing]]&gt;5,"yep","on track")</f>
        <v>on track</v>
      </c>
      <c r="Q8160" s="3">
        <f ca="1">IF(Proc[[#This Row],[DateClosed]]="",ABS(NETWORKDAYS(Proc[[#This Row],[DateOpened]],TODAY()))-1,ABS(NETWORKDAYS(Proc[[#This Row],[DateOpened]],Proc[[#This Row],[DateClosed]]))-1)</f>
        <v>0</v>
      </c>
      <c r="R8160" s="178" t="s">
        <v>5708</v>
      </c>
      <c r="S8160" s="193"/>
    </row>
    <row r="8161" spans="1:19">
      <c r="A8161" s="192" t="s">
        <v>10801</v>
      </c>
      <c r="B8161" s="193" t="str">
        <f>IFERROR(VLOOKUP(Proc[[#This Row],[App]],Table2[],3,0),"open")</f>
        <v>open</v>
      </c>
      <c r="C8161" s="192" t="s">
        <v>375</v>
      </c>
      <c r="D8161" t="s">
        <v>10637</v>
      </c>
      <c r="E8161" t="s">
        <v>10828</v>
      </c>
      <c r="F8161" s="193"/>
      <c r="G8161" s="192" t="s">
        <v>406</v>
      </c>
      <c r="H8161" s="193" t="str">
        <f>IF(Proc[[#This Row],[type]]="LFF (MDG-F)",MID(Proc[[#This Row],[Obj]],13,10),"")</f>
        <v>DE10C60700</v>
      </c>
      <c r="I8161" s="192" t="str">
        <f>LEFT(Proc[[#This Row],[Requested]],10)</f>
        <v>P000001328</v>
      </c>
      <c r="J8161" s="193" t="b">
        <f>Proc[[#This Row],[Requested]]=Proc[[#This Row],[CurrentParent]]</f>
        <v>0</v>
      </c>
      <c r="K8161" s="193" t="str">
        <f>IF(Proc[[#This Row],[Author]]="Marcela Urrego",VLOOKUP(LEFT(Proc[[#This Row],[Requested]],1),Table3[#All],2,0),VLOOKUP(Proc[[#This Row],[Author]],Table4[],2,0))</f>
        <v>EL</v>
      </c>
      <c r="L8161" s="193" t="s">
        <v>9921</v>
      </c>
      <c r="M8161" s="178">
        <v>46086</v>
      </c>
      <c r="N8161" s="178"/>
      <c r="O8161" s="178"/>
      <c r="P8161" s="178" t="str">
        <f ca="1">IF(Proc[[#This Row],[DaysAgeing]]&gt;5,"yep","on track")</f>
        <v>on track</v>
      </c>
      <c r="Q8161" s="3">
        <f ca="1">IF(Proc[[#This Row],[DateClosed]]="",ABS(NETWORKDAYS(Proc[[#This Row],[DateOpened]],TODAY()))-1,ABS(NETWORKDAYS(Proc[[#This Row],[DateOpened]],Proc[[#This Row],[DateClosed]]))-1)</f>
        <v>0</v>
      </c>
      <c r="R8161" s="178" t="s">
        <v>5708</v>
      </c>
      <c r="S8161" s="193"/>
    </row>
    <row r="8162" spans="1:19">
      <c r="A8162" s="192" t="s">
        <v>10801</v>
      </c>
      <c r="B8162" s="193" t="str">
        <f>IFERROR(VLOOKUP(Proc[[#This Row],[App]],Table2[],3,0),"open")</f>
        <v>open</v>
      </c>
      <c r="C8162" s="192" t="s">
        <v>375</v>
      </c>
      <c r="D8162" t="s">
        <v>10638</v>
      </c>
      <c r="E8162" t="s">
        <v>10828</v>
      </c>
      <c r="F8162" s="193"/>
      <c r="G8162" s="192" t="s">
        <v>406</v>
      </c>
      <c r="H8162" s="193" t="str">
        <f>IF(Proc[[#This Row],[type]]="LFF (MDG-F)",MID(Proc[[#This Row],[Obj]],13,10),"")</f>
        <v>DE10C60700</v>
      </c>
      <c r="I8162" s="192" t="str">
        <f>LEFT(Proc[[#This Row],[Requested]],10)</f>
        <v>P000001328</v>
      </c>
      <c r="J8162" s="193" t="b">
        <f>Proc[[#This Row],[Requested]]=Proc[[#This Row],[CurrentParent]]</f>
        <v>0</v>
      </c>
      <c r="K8162" s="193" t="str">
        <f>IF(Proc[[#This Row],[Author]]="Marcela Urrego",VLOOKUP(LEFT(Proc[[#This Row],[Requested]],1),Table3[#All],2,0),VLOOKUP(Proc[[#This Row],[Author]],Table4[],2,0))</f>
        <v>EL</v>
      </c>
      <c r="L8162" s="193" t="s">
        <v>9921</v>
      </c>
      <c r="M8162" s="178">
        <v>46086</v>
      </c>
      <c r="N8162" s="178"/>
      <c r="O8162" s="178"/>
      <c r="P8162" s="178" t="str">
        <f ca="1">IF(Proc[[#This Row],[DaysAgeing]]&gt;5,"yep","on track")</f>
        <v>on track</v>
      </c>
      <c r="Q8162" s="3">
        <f ca="1">IF(Proc[[#This Row],[DateClosed]]="",ABS(NETWORKDAYS(Proc[[#This Row],[DateOpened]],TODAY()))-1,ABS(NETWORKDAYS(Proc[[#This Row],[DateOpened]],Proc[[#This Row],[DateClosed]]))-1)</f>
        <v>0</v>
      </c>
      <c r="R8162" s="178" t="s">
        <v>5708</v>
      </c>
      <c r="S8162" s="193"/>
    </row>
    <row r="8163" spans="1:19">
      <c r="A8163" s="192" t="s">
        <v>10801</v>
      </c>
      <c r="B8163" s="193" t="str">
        <f>IFERROR(VLOOKUP(Proc[[#This Row],[App]],Table2[],3,0),"open")</f>
        <v>open</v>
      </c>
      <c r="C8163" s="192" t="s">
        <v>375</v>
      </c>
      <c r="D8163" t="s">
        <v>10804</v>
      </c>
      <c r="E8163" t="s">
        <v>10828</v>
      </c>
      <c r="F8163" s="193"/>
      <c r="G8163" s="192" t="s">
        <v>406</v>
      </c>
      <c r="H8163" s="193" t="str">
        <f>IF(Proc[[#This Row],[type]]="LFF (MDG-F)",MID(Proc[[#This Row],[Obj]],13,10),"")</f>
        <v>IE10C60601</v>
      </c>
      <c r="I8163" s="192" t="str">
        <f>LEFT(Proc[[#This Row],[Requested]],10)</f>
        <v>P000001328</v>
      </c>
      <c r="J8163" s="193" t="b">
        <f>Proc[[#This Row],[Requested]]=Proc[[#This Row],[CurrentParent]]</f>
        <v>0</v>
      </c>
      <c r="K8163" s="193" t="str">
        <f>IF(Proc[[#This Row],[Author]]="Marcela Urrego",VLOOKUP(LEFT(Proc[[#This Row],[Requested]],1),Table3[#All],2,0),VLOOKUP(Proc[[#This Row],[Author]],Table4[],2,0))</f>
        <v>EL</v>
      </c>
      <c r="L8163" s="193" t="s">
        <v>9921</v>
      </c>
      <c r="M8163" s="178">
        <v>46086</v>
      </c>
      <c r="N8163" s="178"/>
      <c r="O8163" s="178"/>
      <c r="P8163" s="178" t="str">
        <f ca="1">IF(Proc[[#This Row],[DaysAgeing]]&gt;5,"yep","on track")</f>
        <v>on track</v>
      </c>
      <c r="Q8163" s="3">
        <f ca="1">IF(Proc[[#This Row],[DateClosed]]="",ABS(NETWORKDAYS(Proc[[#This Row],[DateOpened]],TODAY()))-1,ABS(NETWORKDAYS(Proc[[#This Row],[DateOpened]],Proc[[#This Row],[DateClosed]]))-1)</f>
        <v>0</v>
      </c>
      <c r="R8163" s="178" t="s">
        <v>5708</v>
      </c>
      <c r="S8163" s="193"/>
    </row>
    <row r="8164" spans="1:19">
      <c r="A8164" s="192" t="s">
        <v>10801</v>
      </c>
      <c r="B8164" s="193" t="str">
        <f>IFERROR(VLOOKUP(Proc[[#This Row],[App]],Table2[],3,0),"open")</f>
        <v>open</v>
      </c>
      <c r="C8164" s="192" t="s">
        <v>375</v>
      </c>
      <c r="D8164" t="s">
        <v>10639</v>
      </c>
      <c r="E8164" t="s">
        <v>10828</v>
      </c>
      <c r="F8164" s="193"/>
      <c r="G8164" s="192" t="s">
        <v>406</v>
      </c>
      <c r="H8164" s="193" t="str">
        <f>IF(Proc[[#This Row],[type]]="LFF (MDG-F)",MID(Proc[[#This Row],[Obj]],13,10),"")</f>
        <v>IE10C60601</v>
      </c>
      <c r="I8164" s="192" t="str">
        <f>LEFT(Proc[[#This Row],[Requested]],10)</f>
        <v>P000001328</v>
      </c>
      <c r="J8164" s="193" t="b">
        <f>Proc[[#This Row],[Requested]]=Proc[[#This Row],[CurrentParent]]</f>
        <v>0</v>
      </c>
      <c r="K8164" s="193" t="str">
        <f>IF(Proc[[#This Row],[Author]]="Marcela Urrego",VLOOKUP(LEFT(Proc[[#This Row],[Requested]],1),Table3[#All],2,0),VLOOKUP(Proc[[#This Row],[Author]],Table4[],2,0))</f>
        <v>EL</v>
      </c>
      <c r="L8164" s="193" t="s">
        <v>9921</v>
      </c>
      <c r="M8164" s="178">
        <v>46086</v>
      </c>
      <c r="N8164" s="178"/>
      <c r="O8164" s="178"/>
      <c r="P8164" s="178" t="str">
        <f ca="1">IF(Proc[[#This Row],[DaysAgeing]]&gt;5,"yep","on track")</f>
        <v>on track</v>
      </c>
      <c r="Q8164" s="3">
        <f ca="1">IF(Proc[[#This Row],[DateClosed]]="",ABS(NETWORKDAYS(Proc[[#This Row],[DateOpened]],TODAY()))-1,ABS(NETWORKDAYS(Proc[[#This Row],[DateOpened]],Proc[[#This Row],[DateClosed]]))-1)</f>
        <v>0</v>
      </c>
      <c r="R8164" s="178" t="s">
        <v>5708</v>
      </c>
      <c r="S8164" s="193"/>
    </row>
    <row r="8165" spans="1:19">
      <c r="A8165" s="192" t="s">
        <v>10801</v>
      </c>
      <c r="B8165" s="193" t="str">
        <f>IFERROR(VLOOKUP(Proc[[#This Row],[App]],Table2[],3,0),"open")</f>
        <v>open</v>
      </c>
      <c r="C8165" s="192" t="s">
        <v>375</v>
      </c>
      <c r="D8165" t="s">
        <v>10640</v>
      </c>
      <c r="E8165" t="s">
        <v>10828</v>
      </c>
      <c r="F8165" s="193"/>
      <c r="G8165" s="192" t="s">
        <v>406</v>
      </c>
      <c r="H8165" s="193" t="str">
        <f>IF(Proc[[#This Row],[type]]="LFF (MDG-F)",MID(Proc[[#This Row],[Obj]],13,10),"")</f>
        <v>IE10C60601</v>
      </c>
      <c r="I8165" s="192" t="str">
        <f>LEFT(Proc[[#This Row],[Requested]],10)</f>
        <v>P000001328</v>
      </c>
      <c r="J8165" s="193" t="b">
        <f>Proc[[#This Row],[Requested]]=Proc[[#This Row],[CurrentParent]]</f>
        <v>0</v>
      </c>
      <c r="K8165" s="193" t="str">
        <f>IF(Proc[[#This Row],[Author]]="Marcela Urrego",VLOOKUP(LEFT(Proc[[#This Row],[Requested]],1),Table3[#All],2,0),VLOOKUP(Proc[[#This Row],[Author]],Table4[],2,0))</f>
        <v>EL</v>
      </c>
      <c r="L8165" s="193" t="s">
        <v>9921</v>
      </c>
      <c r="M8165" s="178">
        <v>46086</v>
      </c>
      <c r="N8165" s="178"/>
      <c r="O8165" s="178"/>
      <c r="P8165" s="178" t="str">
        <f ca="1">IF(Proc[[#This Row],[DaysAgeing]]&gt;5,"yep","on track")</f>
        <v>on track</v>
      </c>
      <c r="Q8165" s="3">
        <f ca="1">IF(Proc[[#This Row],[DateClosed]]="",ABS(NETWORKDAYS(Proc[[#This Row],[DateOpened]],TODAY()))-1,ABS(NETWORKDAYS(Proc[[#This Row],[DateOpened]],Proc[[#This Row],[DateClosed]]))-1)</f>
        <v>0</v>
      </c>
      <c r="R8165" s="178" t="s">
        <v>5708</v>
      </c>
      <c r="S8165" s="193"/>
    </row>
    <row r="8166" spans="1:19">
      <c r="A8166" s="192" t="s">
        <v>10801</v>
      </c>
      <c r="B8166" s="193" t="str">
        <f>IFERROR(VLOOKUP(Proc[[#This Row],[App]],Table2[],3,0),"open")</f>
        <v>open</v>
      </c>
      <c r="C8166" s="192" t="s">
        <v>375</v>
      </c>
      <c r="D8166" t="s">
        <v>10805</v>
      </c>
      <c r="E8166" t="s">
        <v>10828</v>
      </c>
      <c r="F8166" s="193"/>
      <c r="G8166" s="192" t="s">
        <v>406</v>
      </c>
      <c r="H8166" s="193" t="str">
        <f>IF(Proc[[#This Row],[type]]="LFF (MDG-F)",MID(Proc[[#This Row],[Obj]],13,10),"")</f>
        <v>IL10C60700</v>
      </c>
      <c r="I8166" s="192" t="str">
        <f>LEFT(Proc[[#This Row],[Requested]],10)</f>
        <v>P000001328</v>
      </c>
      <c r="J8166" s="193" t="b">
        <f>Proc[[#This Row],[Requested]]=Proc[[#This Row],[CurrentParent]]</f>
        <v>0</v>
      </c>
      <c r="K8166" s="193" t="str">
        <f>IF(Proc[[#This Row],[Author]]="Marcela Urrego",VLOOKUP(LEFT(Proc[[#This Row],[Requested]],1),Table3[#All],2,0),VLOOKUP(Proc[[#This Row],[Author]],Table4[],2,0))</f>
        <v>EL</v>
      </c>
      <c r="L8166" s="193" t="s">
        <v>9921</v>
      </c>
      <c r="M8166" s="178">
        <v>46086</v>
      </c>
      <c r="N8166" s="178"/>
      <c r="O8166" s="178"/>
      <c r="P8166" s="178" t="str">
        <f ca="1">IF(Proc[[#This Row],[DaysAgeing]]&gt;5,"yep","on track")</f>
        <v>on track</v>
      </c>
      <c r="Q8166" s="3">
        <f ca="1">IF(Proc[[#This Row],[DateClosed]]="",ABS(NETWORKDAYS(Proc[[#This Row],[DateOpened]],TODAY()))-1,ABS(NETWORKDAYS(Proc[[#This Row],[DateOpened]],Proc[[#This Row],[DateClosed]]))-1)</f>
        <v>0</v>
      </c>
      <c r="R8166" s="178" t="s">
        <v>5708</v>
      </c>
      <c r="S8166" s="193"/>
    </row>
    <row r="8167" spans="1:19">
      <c r="A8167" s="192" t="s">
        <v>10801</v>
      </c>
      <c r="B8167" s="193" t="str">
        <f>IFERROR(VLOOKUP(Proc[[#This Row],[App]],Table2[],3,0),"open")</f>
        <v>open</v>
      </c>
      <c r="C8167" s="192" t="s">
        <v>375</v>
      </c>
      <c r="D8167" t="s">
        <v>10641</v>
      </c>
      <c r="E8167" t="s">
        <v>10828</v>
      </c>
      <c r="F8167" s="193"/>
      <c r="G8167" s="192" t="s">
        <v>406</v>
      </c>
      <c r="H8167" s="193" t="str">
        <f>IF(Proc[[#This Row],[type]]="LFF (MDG-F)",MID(Proc[[#This Row],[Obj]],13,10),"")</f>
        <v>IL10C60700</v>
      </c>
      <c r="I8167" s="192" t="str">
        <f>LEFT(Proc[[#This Row],[Requested]],10)</f>
        <v>P000001328</v>
      </c>
      <c r="J8167" s="193" t="b">
        <f>Proc[[#This Row],[Requested]]=Proc[[#This Row],[CurrentParent]]</f>
        <v>0</v>
      </c>
      <c r="K8167" s="193" t="str">
        <f>IF(Proc[[#This Row],[Author]]="Marcela Urrego",VLOOKUP(LEFT(Proc[[#This Row],[Requested]],1),Table3[#All],2,0),VLOOKUP(Proc[[#This Row],[Author]],Table4[],2,0))</f>
        <v>EL</v>
      </c>
      <c r="L8167" s="193" t="s">
        <v>9921</v>
      </c>
      <c r="M8167" s="178">
        <v>46086</v>
      </c>
      <c r="N8167" s="178"/>
      <c r="O8167" s="178"/>
      <c r="P8167" s="178" t="str">
        <f ca="1">IF(Proc[[#This Row],[DaysAgeing]]&gt;5,"yep","on track")</f>
        <v>on track</v>
      </c>
      <c r="Q8167" s="3">
        <f ca="1">IF(Proc[[#This Row],[DateClosed]]="",ABS(NETWORKDAYS(Proc[[#This Row],[DateOpened]],TODAY()))-1,ABS(NETWORKDAYS(Proc[[#This Row],[DateOpened]],Proc[[#This Row],[DateClosed]]))-1)</f>
        <v>0</v>
      </c>
      <c r="R8167" s="178" t="s">
        <v>5708</v>
      </c>
      <c r="S8167" s="193"/>
    </row>
    <row r="8168" spans="1:19">
      <c r="A8168" s="192" t="s">
        <v>10801</v>
      </c>
      <c r="B8168" s="193" t="str">
        <f>IFERROR(VLOOKUP(Proc[[#This Row],[App]],Table2[],3,0),"open")</f>
        <v>open</v>
      </c>
      <c r="C8168" s="192" t="s">
        <v>375</v>
      </c>
      <c r="D8168" t="s">
        <v>10642</v>
      </c>
      <c r="E8168" t="s">
        <v>10828</v>
      </c>
      <c r="F8168" s="193"/>
      <c r="G8168" s="192" t="s">
        <v>406</v>
      </c>
      <c r="H8168" s="193" t="str">
        <f>IF(Proc[[#This Row],[type]]="LFF (MDG-F)",MID(Proc[[#This Row],[Obj]],13,10),"")</f>
        <v>IL10C60700</v>
      </c>
      <c r="I8168" s="192" t="str">
        <f>LEFT(Proc[[#This Row],[Requested]],10)</f>
        <v>P000001328</v>
      </c>
      <c r="J8168" s="193" t="b">
        <f>Proc[[#This Row],[Requested]]=Proc[[#This Row],[CurrentParent]]</f>
        <v>0</v>
      </c>
      <c r="K8168" s="193" t="str">
        <f>IF(Proc[[#This Row],[Author]]="Marcela Urrego",VLOOKUP(LEFT(Proc[[#This Row],[Requested]],1),Table3[#All],2,0),VLOOKUP(Proc[[#This Row],[Author]],Table4[],2,0))</f>
        <v>EL</v>
      </c>
      <c r="L8168" s="193" t="s">
        <v>9921</v>
      </c>
      <c r="M8168" s="178">
        <v>46086</v>
      </c>
      <c r="N8168" s="178"/>
      <c r="O8168" s="178"/>
      <c r="P8168" s="178" t="str">
        <f ca="1">IF(Proc[[#This Row],[DaysAgeing]]&gt;5,"yep","on track")</f>
        <v>on track</v>
      </c>
      <c r="Q8168" s="3">
        <f ca="1">IF(Proc[[#This Row],[DateClosed]]="",ABS(NETWORKDAYS(Proc[[#This Row],[DateOpened]],TODAY()))-1,ABS(NETWORKDAYS(Proc[[#This Row],[DateOpened]],Proc[[#This Row],[DateClosed]]))-1)</f>
        <v>0</v>
      </c>
      <c r="R8168" s="178" t="s">
        <v>5708</v>
      </c>
      <c r="S8168" s="193"/>
    </row>
    <row r="8169" spans="1:19">
      <c r="A8169" s="192" t="s">
        <v>10801</v>
      </c>
      <c r="B8169" s="193" t="str">
        <f>IFERROR(VLOOKUP(Proc[[#This Row],[App]],Table2[],3,0),"open")</f>
        <v>open</v>
      </c>
      <c r="C8169" s="192" t="s">
        <v>375</v>
      </c>
      <c r="D8169" t="s">
        <v>10806</v>
      </c>
      <c r="E8169" t="s">
        <v>10828</v>
      </c>
      <c r="F8169" s="193"/>
      <c r="G8169" s="192" t="s">
        <v>406</v>
      </c>
      <c r="H8169" s="193" t="str">
        <f>IF(Proc[[#This Row],[type]]="LFF (MDG-F)",MID(Proc[[#This Row],[Obj]],13,10),"")</f>
        <v>US10C61701</v>
      </c>
      <c r="I8169" s="192" t="str">
        <f>LEFT(Proc[[#This Row],[Requested]],10)</f>
        <v>P000001328</v>
      </c>
      <c r="J8169" s="193" t="b">
        <f>Proc[[#This Row],[Requested]]=Proc[[#This Row],[CurrentParent]]</f>
        <v>0</v>
      </c>
      <c r="K8169" s="193" t="str">
        <f>IF(Proc[[#This Row],[Author]]="Marcela Urrego",VLOOKUP(LEFT(Proc[[#This Row],[Requested]],1),Table3[#All],2,0),VLOOKUP(Proc[[#This Row],[Author]],Table4[],2,0))</f>
        <v>EL</v>
      </c>
      <c r="L8169" s="193" t="s">
        <v>9921</v>
      </c>
      <c r="M8169" s="178">
        <v>46086</v>
      </c>
      <c r="N8169" s="178"/>
      <c r="O8169" s="178"/>
      <c r="P8169" s="178" t="str">
        <f ca="1">IF(Proc[[#This Row],[DaysAgeing]]&gt;5,"yep","on track")</f>
        <v>on track</v>
      </c>
      <c r="Q8169" s="3">
        <f ca="1">IF(Proc[[#This Row],[DateClosed]]="",ABS(NETWORKDAYS(Proc[[#This Row],[DateOpened]],TODAY()))-1,ABS(NETWORKDAYS(Proc[[#This Row],[DateOpened]],Proc[[#This Row],[DateClosed]]))-1)</f>
        <v>0</v>
      </c>
      <c r="R8169" s="178" t="s">
        <v>5708</v>
      </c>
      <c r="S8169" s="193"/>
    </row>
    <row r="8170" spans="1:19">
      <c r="A8170" s="192" t="s">
        <v>10801</v>
      </c>
      <c r="B8170" s="193" t="str">
        <f>IFERROR(VLOOKUP(Proc[[#This Row],[App]],Table2[],3,0),"open")</f>
        <v>open</v>
      </c>
      <c r="C8170" s="192" t="s">
        <v>375</v>
      </c>
      <c r="D8170" t="s">
        <v>10643</v>
      </c>
      <c r="E8170" t="s">
        <v>10828</v>
      </c>
      <c r="F8170" s="193"/>
      <c r="G8170" s="192" t="s">
        <v>406</v>
      </c>
      <c r="H8170" s="193" t="str">
        <f>IF(Proc[[#This Row],[type]]="LFF (MDG-F)",MID(Proc[[#This Row],[Obj]],13,10),"")</f>
        <v>US10C61701</v>
      </c>
      <c r="I8170" s="192" t="str">
        <f>LEFT(Proc[[#This Row],[Requested]],10)</f>
        <v>P000001328</v>
      </c>
      <c r="J8170" s="193" t="b">
        <f>Proc[[#This Row],[Requested]]=Proc[[#This Row],[CurrentParent]]</f>
        <v>0</v>
      </c>
      <c r="K8170" s="193" t="str">
        <f>IF(Proc[[#This Row],[Author]]="Marcela Urrego",VLOOKUP(LEFT(Proc[[#This Row],[Requested]],1),Table3[#All],2,0),VLOOKUP(Proc[[#This Row],[Author]],Table4[],2,0))</f>
        <v>EL</v>
      </c>
      <c r="L8170" s="193" t="s">
        <v>9921</v>
      </c>
      <c r="M8170" s="178">
        <v>46086</v>
      </c>
      <c r="N8170" s="178"/>
      <c r="O8170" s="178"/>
      <c r="P8170" s="178" t="str">
        <f ca="1">IF(Proc[[#This Row],[DaysAgeing]]&gt;5,"yep","on track")</f>
        <v>on track</v>
      </c>
      <c r="Q8170" s="3">
        <f ca="1">IF(Proc[[#This Row],[DateClosed]]="",ABS(NETWORKDAYS(Proc[[#This Row],[DateOpened]],TODAY()))-1,ABS(NETWORKDAYS(Proc[[#This Row],[DateOpened]],Proc[[#This Row],[DateClosed]]))-1)</f>
        <v>0</v>
      </c>
      <c r="R8170" s="178" t="s">
        <v>5708</v>
      </c>
      <c r="S8170" s="193"/>
    </row>
    <row r="8171" spans="1:19">
      <c r="A8171" s="192" t="s">
        <v>10801</v>
      </c>
      <c r="B8171" s="193" t="str">
        <f>IFERROR(VLOOKUP(Proc[[#This Row],[App]],Table2[],3,0),"open")</f>
        <v>open</v>
      </c>
      <c r="C8171" s="192" t="s">
        <v>375</v>
      </c>
      <c r="D8171" t="s">
        <v>10644</v>
      </c>
      <c r="E8171" t="s">
        <v>10828</v>
      </c>
      <c r="F8171" s="193"/>
      <c r="G8171" s="192" t="s">
        <v>406</v>
      </c>
      <c r="H8171" s="193" t="str">
        <f>IF(Proc[[#This Row],[type]]="LFF (MDG-F)",MID(Proc[[#This Row],[Obj]],13,10),"")</f>
        <v>US10C61701</v>
      </c>
      <c r="I8171" s="192" t="str">
        <f>LEFT(Proc[[#This Row],[Requested]],10)</f>
        <v>P000001328</v>
      </c>
      <c r="J8171" s="193" t="b">
        <f>Proc[[#This Row],[Requested]]=Proc[[#This Row],[CurrentParent]]</f>
        <v>0</v>
      </c>
      <c r="K8171" s="193" t="str">
        <f>IF(Proc[[#This Row],[Author]]="Marcela Urrego",VLOOKUP(LEFT(Proc[[#This Row],[Requested]],1),Table3[#All],2,0),VLOOKUP(Proc[[#This Row],[Author]],Table4[],2,0))</f>
        <v>EL</v>
      </c>
      <c r="L8171" s="193" t="s">
        <v>9921</v>
      </c>
      <c r="M8171" s="178">
        <v>46086</v>
      </c>
      <c r="N8171" s="178"/>
      <c r="O8171" s="178"/>
      <c r="P8171" s="178" t="str">
        <f ca="1">IF(Proc[[#This Row],[DaysAgeing]]&gt;5,"yep","on track")</f>
        <v>on track</v>
      </c>
      <c r="Q8171" s="3">
        <f ca="1">IF(Proc[[#This Row],[DateClosed]]="",ABS(NETWORKDAYS(Proc[[#This Row],[DateOpened]],TODAY()))-1,ABS(NETWORKDAYS(Proc[[#This Row],[DateOpened]],Proc[[#This Row],[DateClosed]]))-1)</f>
        <v>0</v>
      </c>
      <c r="R8171" s="178" t="s">
        <v>5708</v>
      </c>
      <c r="S8171" s="193"/>
    </row>
    <row r="8172" spans="1:19" hidden="1">
      <c r="A8172" s="192" t="s">
        <v>10801</v>
      </c>
      <c r="B8172" s="193" t="str">
        <f>IFERROR(VLOOKUP(Proc[[#This Row],[App]],Table2[],3,0),"open")</f>
        <v>open</v>
      </c>
      <c r="C8172" s="192" t="s">
        <v>377</v>
      </c>
      <c r="D8172" t="s">
        <v>10645</v>
      </c>
      <c r="E8172" t="s">
        <v>10828</v>
      </c>
      <c r="F8172" s="193" t="s">
        <v>10860</v>
      </c>
      <c r="G8172" s="192" t="s">
        <v>400</v>
      </c>
      <c r="H8172" s="193" t="str">
        <f>IF(Proc[[#This Row],[type]]="LFF (MDG-F)",MID(Proc[[#This Row],[Obj]],13,10),"")</f>
        <v/>
      </c>
      <c r="I8172" s="192" t="str">
        <f>LEFT(Proc[[#This Row],[Requested]],10)</f>
        <v>P000001328</v>
      </c>
      <c r="J8172" s="193" t="b">
        <f>Proc[[#This Row],[Requested]]=Proc[[#This Row],[CurrentParent]]</f>
        <v>0</v>
      </c>
      <c r="K8172" s="193" t="str">
        <f>IF(Proc[[#This Row],[Author]]="Marcela Urrego",VLOOKUP(LEFT(Proc[[#This Row],[Requested]],1),Table3[#All],2,0),VLOOKUP(Proc[[#This Row],[Author]],Table4[],2,0))</f>
        <v>EL</v>
      </c>
      <c r="L8172" s="193" t="s">
        <v>9921</v>
      </c>
      <c r="M8172" s="178">
        <v>46086</v>
      </c>
      <c r="N8172" s="178"/>
      <c r="O8172" s="178"/>
      <c r="P8172" s="178" t="str">
        <f ca="1">IF(Proc[[#This Row],[DaysAgeing]]&gt;5,"yep","on track")</f>
        <v>on track</v>
      </c>
      <c r="Q8172" s="3">
        <f ca="1">IF(Proc[[#This Row],[DateClosed]]="",ABS(NETWORKDAYS(Proc[[#This Row],[DateOpened]],TODAY()))-1,ABS(NETWORKDAYS(Proc[[#This Row],[DateOpened]],Proc[[#This Row],[DateClosed]]))-1)</f>
        <v>0</v>
      </c>
      <c r="R8172" s="178" t="s">
        <v>5708</v>
      </c>
      <c r="S8172" s="193"/>
    </row>
    <row r="8173" spans="1:19" hidden="1">
      <c r="A8173" s="192" t="s">
        <v>10801</v>
      </c>
      <c r="B8173" s="193" t="str">
        <f>IFERROR(VLOOKUP(Proc[[#This Row],[App]],Table2[],3,0),"open")</f>
        <v>open</v>
      </c>
      <c r="C8173" s="192" t="s">
        <v>377</v>
      </c>
      <c r="D8173" t="s">
        <v>10646</v>
      </c>
      <c r="E8173" t="s">
        <v>10828</v>
      </c>
      <c r="F8173" s="193" t="s">
        <v>10645</v>
      </c>
      <c r="G8173" s="192" t="s">
        <v>400</v>
      </c>
      <c r="H8173" s="193" t="str">
        <f>IF(Proc[[#This Row],[type]]="LFF (MDG-F)",MID(Proc[[#This Row],[Obj]],13,10),"")</f>
        <v/>
      </c>
      <c r="I8173" s="192" t="str">
        <f>LEFT(Proc[[#This Row],[Requested]],10)</f>
        <v>P000001328</v>
      </c>
      <c r="J8173" s="193" t="b">
        <f>Proc[[#This Row],[Requested]]=Proc[[#This Row],[CurrentParent]]</f>
        <v>0</v>
      </c>
      <c r="K8173" s="193" t="str">
        <f>IF(Proc[[#This Row],[Author]]="Marcela Urrego",VLOOKUP(LEFT(Proc[[#This Row],[Requested]],1),Table3[#All],2,0),VLOOKUP(Proc[[#This Row],[Author]],Table4[],2,0))</f>
        <v>EL</v>
      </c>
      <c r="L8173" s="193" t="s">
        <v>9921</v>
      </c>
      <c r="M8173" s="178">
        <v>46086</v>
      </c>
      <c r="N8173" s="178"/>
      <c r="O8173" s="178"/>
      <c r="P8173" s="178" t="str">
        <f ca="1">IF(Proc[[#This Row],[DaysAgeing]]&gt;5,"yep","on track")</f>
        <v>on track</v>
      </c>
      <c r="Q8173" s="3">
        <f ca="1">IF(Proc[[#This Row],[DateClosed]]="",ABS(NETWORKDAYS(Proc[[#This Row],[DateOpened]],TODAY()))-1,ABS(NETWORKDAYS(Proc[[#This Row],[DateOpened]],Proc[[#This Row],[DateClosed]]))-1)</f>
        <v>0</v>
      </c>
      <c r="R8173" s="178" t="s">
        <v>5708</v>
      </c>
      <c r="S8173" s="193"/>
    </row>
    <row r="8174" spans="1:19" hidden="1">
      <c r="A8174" s="192" t="s">
        <v>10801</v>
      </c>
      <c r="B8174" s="193" t="str">
        <f>IFERROR(VLOOKUP(Proc[[#This Row],[App]],Table2[],3,0),"open")</f>
        <v>open</v>
      </c>
      <c r="C8174" s="192" t="s">
        <v>377</v>
      </c>
      <c r="D8174" t="s">
        <v>10647</v>
      </c>
      <c r="E8174" t="s">
        <v>10828</v>
      </c>
      <c r="F8174" s="193" t="s">
        <v>10645</v>
      </c>
      <c r="G8174" s="192" t="s">
        <v>400</v>
      </c>
      <c r="H8174" s="193" t="str">
        <f>IF(Proc[[#This Row],[type]]="LFF (MDG-F)",MID(Proc[[#This Row],[Obj]],13,10),"")</f>
        <v/>
      </c>
      <c r="I8174" s="192" t="str">
        <f>LEFT(Proc[[#This Row],[Requested]],10)</f>
        <v>P000001328</v>
      </c>
      <c r="J8174" s="193" t="b">
        <f>Proc[[#This Row],[Requested]]=Proc[[#This Row],[CurrentParent]]</f>
        <v>0</v>
      </c>
      <c r="K8174" s="193" t="str">
        <f>IF(Proc[[#This Row],[Author]]="Marcela Urrego",VLOOKUP(LEFT(Proc[[#This Row],[Requested]],1),Table3[#All],2,0),VLOOKUP(Proc[[#This Row],[Author]],Table4[],2,0))</f>
        <v>EL</v>
      </c>
      <c r="L8174" s="193" t="s">
        <v>9921</v>
      </c>
      <c r="M8174" s="178">
        <v>46086</v>
      </c>
      <c r="N8174" s="178"/>
      <c r="O8174" s="178"/>
      <c r="P8174" s="178" t="str">
        <f ca="1">IF(Proc[[#This Row],[DaysAgeing]]&gt;5,"yep","on track")</f>
        <v>on track</v>
      </c>
      <c r="Q8174" s="3">
        <f ca="1">IF(Proc[[#This Row],[DateClosed]]="",ABS(NETWORKDAYS(Proc[[#This Row],[DateOpened]],TODAY()))-1,ABS(NETWORKDAYS(Proc[[#This Row],[DateOpened]],Proc[[#This Row],[DateClosed]]))-1)</f>
        <v>0</v>
      </c>
      <c r="R8174" s="178" t="s">
        <v>5708</v>
      </c>
      <c r="S8174" s="193"/>
    </row>
    <row r="8175" spans="1:19" hidden="1">
      <c r="A8175" s="192" t="s">
        <v>10801</v>
      </c>
      <c r="B8175" s="193" t="str">
        <f>IFERROR(VLOOKUP(Proc[[#This Row],[App]],Table2[],3,0),"open")</f>
        <v>open</v>
      </c>
      <c r="C8175" s="192" t="s">
        <v>377</v>
      </c>
      <c r="D8175" t="s">
        <v>10648</v>
      </c>
      <c r="E8175" t="s">
        <v>10828</v>
      </c>
      <c r="F8175" s="193" t="s">
        <v>10860</v>
      </c>
      <c r="G8175" s="192" t="s">
        <v>400</v>
      </c>
      <c r="H8175" s="193" t="str">
        <f>IF(Proc[[#This Row],[type]]="LFF (MDG-F)",MID(Proc[[#This Row],[Obj]],13,10),"")</f>
        <v/>
      </c>
      <c r="I8175" s="192" t="str">
        <f>LEFT(Proc[[#This Row],[Requested]],10)</f>
        <v>P000001328</v>
      </c>
      <c r="J8175" s="193" t="b">
        <f>Proc[[#This Row],[Requested]]=Proc[[#This Row],[CurrentParent]]</f>
        <v>0</v>
      </c>
      <c r="K8175" s="193" t="str">
        <f>IF(Proc[[#This Row],[Author]]="Marcela Urrego",VLOOKUP(LEFT(Proc[[#This Row],[Requested]],1),Table3[#All],2,0),VLOOKUP(Proc[[#This Row],[Author]],Table4[],2,0))</f>
        <v>EL</v>
      </c>
      <c r="L8175" s="193" t="s">
        <v>9921</v>
      </c>
      <c r="M8175" s="178">
        <v>46086</v>
      </c>
      <c r="N8175" s="178"/>
      <c r="O8175" s="178"/>
      <c r="P8175" s="178" t="str">
        <f ca="1">IF(Proc[[#This Row],[DaysAgeing]]&gt;5,"yep","on track")</f>
        <v>on track</v>
      </c>
      <c r="Q8175" s="3">
        <f ca="1">IF(Proc[[#This Row],[DateClosed]]="",ABS(NETWORKDAYS(Proc[[#This Row],[DateOpened]],TODAY()))-1,ABS(NETWORKDAYS(Proc[[#This Row],[DateOpened]],Proc[[#This Row],[DateClosed]]))-1)</f>
        <v>0</v>
      </c>
      <c r="R8175" s="178" t="s">
        <v>5708</v>
      </c>
      <c r="S8175" s="193"/>
    </row>
    <row r="8176" spans="1:19" hidden="1">
      <c r="A8176" s="192" t="s">
        <v>10801</v>
      </c>
      <c r="B8176" s="193" t="str">
        <f>IFERROR(VLOOKUP(Proc[[#This Row],[App]],Table2[],3,0),"open")</f>
        <v>open</v>
      </c>
      <c r="C8176" s="192" t="s">
        <v>377</v>
      </c>
      <c r="D8176" t="s">
        <v>10649</v>
      </c>
      <c r="E8176" t="s">
        <v>10828</v>
      </c>
      <c r="F8176" s="193" t="s">
        <v>10648</v>
      </c>
      <c r="G8176" s="192" t="s">
        <v>400</v>
      </c>
      <c r="H8176" s="193" t="str">
        <f>IF(Proc[[#This Row],[type]]="LFF (MDG-F)",MID(Proc[[#This Row],[Obj]],13,10),"")</f>
        <v/>
      </c>
      <c r="I8176" s="192" t="str">
        <f>LEFT(Proc[[#This Row],[Requested]],10)</f>
        <v>P000001328</v>
      </c>
      <c r="J8176" s="193" t="b">
        <f>Proc[[#This Row],[Requested]]=Proc[[#This Row],[CurrentParent]]</f>
        <v>0</v>
      </c>
      <c r="K8176" s="193" t="str">
        <f>IF(Proc[[#This Row],[Author]]="Marcela Urrego",VLOOKUP(LEFT(Proc[[#This Row],[Requested]],1),Table3[#All],2,0),VLOOKUP(Proc[[#This Row],[Author]],Table4[],2,0))</f>
        <v>EL</v>
      </c>
      <c r="L8176" s="193" t="s">
        <v>9921</v>
      </c>
      <c r="M8176" s="178">
        <v>46086</v>
      </c>
      <c r="N8176" s="178"/>
      <c r="O8176" s="178"/>
      <c r="P8176" s="178" t="str">
        <f ca="1">IF(Proc[[#This Row],[DaysAgeing]]&gt;5,"yep","on track")</f>
        <v>on track</v>
      </c>
      <c r="Q8176" s="3">
        <f ca="1">IF(Proc[[#This Row],[DateClosed]]="",ABS(NETWORKDAYS(Proc[[#This Row],[DateOpened]],TODAY()))-1,ABS(NETWORKDAYS(Proc[[#This Row],[DateOpened]],Proc[[#This Row],[DateClosed]]))-1)</f>
        <v>0</v>
      </c>
      <c r="R8176" s="178" t="s">
        <v>5708</v>
      </c>
      <c r="S8176" s="193"/>
    </row>
    <row r="8177" spans="1:19" hidden="1">
      <c r="A8177" s="192" t="s">
        <v>10801</v>
      </c>
      <c r="B8177" s="193" t="str">
        <f>IFERROR(VLOOKUP(Proc[[#This Row],[App]],Table2[],3,0),"open")</f>
        <v>open</v>
      </c>
      <c r="C8177" s="192" t="s">
        <v>377</v>
      </c>
      <c r="D8177" t="s">
        <v>10650</v>
      </c>
      <c r="E8177" t="s">
        <v>10828</v>
      </c>
      <c r="F8177" s="193" t="s">
        <v>10648</v>
      </c>
      <c r="G8177" s="192" t="s">
        <v>400</v>
      </c>
      <c r="H8177" s="193" t="str">
        <f>IF(Proc[[#This Row],[type]]="LFF (MDG-F)",MID(Proc[[#This Row],[Obj]],13,10),"")</f>
        <v/>
      </c>
      <c r="I8177" s="192" t="str">
        <f>LEFT(Proc[[#This Row],[Requested]],10)</f>
        <v>P000001328</v>
      </c>
      <c r="J8177" s="193" t="b">
        <f>Proc[[#This Row],[Requested]]=Proc[[#This Row],[CurrentParent]]</f>
        <v>0</v>
      </c>
      <c r="K8177" s="193" t="str">
        <f>IF(Proc[[#This Row],[Author]]="Marcela Urrego",VLOOKUP(LEFT(Proc[[#This Row],[Requested]],1),Table3[#All],2,0),VLOOKUP(Proc[[#This Row],[Author]],Table4[],2,0))</f>
        <v>EL</v>
      </c>
      <c r="L8177" s="193" t="s">
        <v>9921</v>
      </c>
      <c r="M8177" s="178">
        <v>46086</v>
      </c>
      <c r="N8177" s="178"/>
      <c r="O8177" s="178"/>
      <c r="P8177" s="178" t="str">
        <f ca="1">IF(Proc[[#This Row],[DaysAgeing]]&gt;5,"yep","on track")</f>
        <v>on track</v>
      </c>
      <c r="Q8177" s="3">
        <f ca="1">IF(Proc[[#This Row],[DateClosed]]="",ABS(NETWORKDAYS(Proc[[#This Row],[DateOpened]],TODAY()))-1,ABS(NETWORKDAYS(Proc[[#This Row],[DateOpened]],Proc[[#This Row],[DateClosed]]))-1)</f>
        <v>0</v>
      </c>
      <c r="R8177" s="178" t="s">
        <v>5708</v>
      </c>
      <c r="S8177" s="193"/>
    </row>
    <row r="8178" spans="1:19" hidden="1">
      <c r="A8178" s="192" t="s">
        <v>10801</v>
      </c>
      <c r="B8178" s="193" t="str">
        <f>IFERROR(VLOOKUP(Proc[[#This Row],[App]],Table2[],3,0),"open")</f>
        <v>open</v>
      </c>
      <c r="C8178" s="192" t="s">
        <v>377</v>
      </c>
      <c r="D8178" t="s">
        <v>10651</v>
      </c>
      <c r="E8178" t="s">
        <v>10828</v>
      </c>
      <c r="F8178" s="193" t="s">
        <v>10860</v>
      </c>
      <c r="G8178" s="192" t="s">
        <v>400</v>
      </c>
      <c r="H8178" s="193" t="str">
        <f>IF(Proc[[#This Row],[type]]="LFF (MDG-F)",MID(Proc[[#This Row],[Obj]],13,10),"")</f>
        <v/>
      </c>
      <c r="I8178" s="192" t="str">
        <f>LEFT(Proc[[#This Row],[Requested]],10)</f>
        <v>P000001328</v>
      </c>
      <c r="J8178" s="193" t="b">
        <f>Proc[[#This Row],[Requested]]=Proc[[#This Row],[CurrentParent]]</f>
        <v>0</v>
      </c>
      <c r="K8178" s="193" t="str">
        <f>IF(Proc[[#This Row],[Author]]="Marcela Urrego",VLOOKUP(LEFT(Proc[[#This Row],[Requested]],1),Table3[#All],2,0),VLOOKUP(Proc[[#This Row],[Author]],Table4[],2,0))</f>
        <v>EL</v>
      </c>
      <c r="L8178" s="193" t="s">
        <v>9921</v>
      </c>
      <c r="M8178" s="178">
        <v>46086</v>
      </c>
      <c r="N8178" s="178"/>
      <c r="O8178" s="178"/>
      <c r="P8178" s="178" t="str">
        <f ca="1">IF(Proc[[#This Row],[DaysAgeing]]&gt;5,"yep","on track")</f>
        <v>on track</v>
      </c>
      <c r="Q8178" s="3">
        <f ca="1">IF(Proc[[#This Row],[DateClosed]]="",ABS(NETWORKDAYS(Proc[[#This Row],[DateOpened]],TODAY()))-1,ABS(NETWORKDAYS(Proc[[#This Row],[DateOpened]],Proc[[#This Row],[DateClosed]]))-1)</f>
        <v>0</v>
      </c>
      <c r="R8178" s="178" t="s">
        <v>5708</v>
      </c>
      <c r="S8178" s="193"/>
    </row>
    <row r="8179" spans="1:19" hidden="1">
      <c r="A8179" s="192" t="s">
        <v>10801</v>
      </c>
      <c r="B8179" s="193" t="str">
        <f>IFERROR(VLOOKUP(Proc[[#This Row],[App]],Table2[],3,0),"open")</f>
        <v>open</v>
      </c>
      <c r="C8179" s="192" t="s">
        <v>377</v>
      </c>
      <c r="D8179" t="s">
        <v>10652</v>
      </c>
      <c r="E8179" t="s">
        <v>10828</v>
      </c>
      <c r="F8179" s="193" t="s">
        <v>10651</v>
      </c>
      <c r="G8179" s="192" t="s">
        <v>400</v>
      </c>
      <c r="H8179" s="193" t="str">
        <f>IF(Proc[[#This Row],[type]]="LFF (MDG-F)",MID(Proc[[#This Row],[Obj]],13,10),"")</f>
        <v/>
      </c>
      <c r="I8179" s="192" t="str">
        <f>LEFT(Proc[[#This Row],[Requested]],10)</f>
        <v>P000001328</v>
      </c>
      <c r="J8179" s="193" t="b">
        <f>Proc[[#This Row],[Requested]]=Proc[[#This Row],[CurrentParent]]</f>
        <v>0</v>
      </c>
      <c r="K8179" s="193" t="str">
        <f>IF(Proc[[#This Row],[Author]]="Marcela Urrego",VLOOKUP(LEFT(Proc[[#This Row],[Requested]],1),Table3[#All],2,0),VLOOKUP(Proc[[#This Row],[Author]],Table4[],2,0))</f>
        <v>EL</v>
      </c>
      <c r="L8179" s="193" t="s">
        <v>9921</v>
      </c>
      <c r="M8179" s="178">
        <v>46086</v>
      </c>
      <c r="N8179" s="178"/>
      <c r="O8179" s="178"/>
      <c r="P8179" s="178" t="str">
        <f ca="1">IF(Proc[[#This Row],[DaysAgeing]]&gt;5,"yep","on track")</f>
        <v>on track</v>
      </c>
      <c r="Q8179" s="3">
        <f ca="1">IF(Proc[[#This Row],[DateClosed]]="",ABS(NETWORKDAYS(Proc[[#This Row],[DateOpened]],TODAY()))-1,ABS(NETWORKDAYS(Proc[[#This Row],[DateOpened]],Proc[[#This Row],[DateClosed]]))-1)</f>
        <v>0</v>
      </c>
      <c r="R8179" s="178" t="s">
        <v>5708</v>
      </c>
      <c r="S8179" s="193"/>
    </row>
    <row r="8180" spans="1:19" hidden="1">
      <c r="A8180" s="192" t="s">
        <v>10801</v>
      </c>
      <c r="B8180" s="193" t="str">
        <f>IFERROR(VLOOKUP(Proc[[#This Row],[App]],Table2[],3,0),"open")</f>
        <v>open</v>
      </c>
      <c r="C8180" s="192" t="s">
        <v>377</v>
      </c>
      <c r="D8180" t="s">
        <v>10653</v>
      </c>
      <c r="E8180" t="s">
        <v>10828</v>
      </c>
      <c r="F8180" s="193" t="s">
        <v>10651</v>
      </c>
      <c r="G8180" s="192" t="s">
        <v>400</v>
      </c>
      <c r="H8180" s="193" t="str">
        <f>IF(Proc[[#This Row],[type]]="LFF (MDG-F)",MID(Proc[[#This Row],[Obj]],13,10),"")</f>
        <v/>
      </c>
      <c r="I8180" s="192" t="str">
        <f>LEFT(Proc[[#This Row],[Requested]],10)</f>
        <v>P000001328</v>
      </c>
      <c r="J8180" s="193" t="b">
        <f>Proc[[#This Row],[Requested]]=Proc[[#This Row],[CurrentParent]]</f>
        <v>0</v>
      </c>
      <c r="K8180" s="193" t="str">
        <f>IF(Proc[[#This Row],[Author]]="Marcela Urrego",VLOOKUP(LEFT(Proc[[#This Row],[Requested]],1),Table3[#All],2,0),VLOOKUP(Proc[[#This Row],[Author]],Table4[],2,0))</f>
        <v>EL</v>
      </c>
      <c r="L8180" s="193" t="s">
        <v>9921</v>
      </c>
      <c r="M8180" s="178">
        <v>46086</v>
      </c>
      <c r="N8180" s="178"/>
      <c r="O8180" s="178"/>
      <c r="P8180" s="178" t="str">
        <f ca="1">IF(Proc[[#This Row],[DaysAgeing]]&gt;5,"yep","on track")</f>
        <v>on track</v>
      </c>
      <c r="Q8180" s="3">
        <f ca="1">IF(Proc[[#This Row],[DateClosed]]="",ABS(NETWORKDAYS(Proc[[#This Row],[DateOpened]],TODAY()))-1,ABS(NETWORKDAYS(Proc[[#This Row],[DateOpened]],Proc[[#This Row],[DateClosed]]))-1)</f>
        <v>0</v>
      </c>
      <c r="R8180" s="178" t="s">
        <v>5708</v>
      </c>
      <c r="S8180" s="193"/>
    </row>
    <row r="8181" spans="1:19" hidden="1">
      <c r="A8181" s="192" t="s">
        <v>10801</v>
      </c>
      <c r="B8181" s="193" t="str">
        <f>IFERROR(VLOOKUP(Proc[[#This Row],[App]],Table2[],3,0),"open")</f>
        <v>open</v>
      </c>
      <c r="C8181" s="192" t="s">
        <v>377</v>
      </c>
      <c r="D8181" t="s">
        <v>10654</v>
      </c>
      <c r="E8181" t="s">
        <v>10828</v>
      </c>
      <c r="F8181" s="193" t="s">
        <v>10860</v>
      </c>
      <c r="G8181" s="192" t="s">
        <v>400</v>
      </c>
      <c r="H8181" s="193" t="str">
        <f>IF(Proc[[#This Row],[type]]="LFF (MDG-F)",MID(Proc[[#This Row],[Obj]],13,10),"")</f>
        <v/>
      </c>
      <c r="I8181" s="192" t="str">
        <f>LEFT(Proc[[#This Row],[Requested]],10)</f>
        <v>P000001328</v>
      </c>
      <c r="J8181" s="193" t="b">
        <f>Proc[[#This Row],[Requested]]=Proc[[#This Row],[CurrentParent]]</f>
        <v>0</v>
      </c>
      <c r="K8181" s="193" t="str">
        <f>IF(Proc[[#This Row],[Author]]="Marcela Urrego",VLOOKUP(LEFT(Proc[[#This Row],[Requested]],1),Table3[#All],2,0),VLOOKUP(Proc[[#This Row],[Author]],Table4[],2,0))</f>
        <v>EL</v>
      </c>
      <c r="L8181" s="193" t="s">
        <v>9921</v>
      </c>
      <c r="M8181" s="178">
        <v>46086</v>
      </c>
      <c r="N8181" s="178"/>
      <c r="O8181" s="178"/>
      <c r="P8181" s="178" t="str">
        <f ca="1">IF(Proc[[#This Row],[DaysAgeing]]&gt;5,"yep","on track")</f>
        <v>on track</v>
      </c>
      <c r="Q8181" s="3">
        <f ca="1">IF(Proc[[#This Row],[DateClosed]]="",ABS(NETWORKDAYS(Proc[[#This Row],[DateOpened]],TODAY()))-1,ABS(NETWORKDAYS(Proc[[#This Row],[DateOpened]],Proc[[#This Row],[DateClosed]]))-1)</f>
        <v>0</v>
      </c>
      <c r="R8181" s="178" t="s">
        <v>5708</v>
      </c>
      <c r="S8181" s="193"/>
    </row>
    <row r="8182" spans="1:19" hidden="1">
      <c r="A8182" s="192" t="s">
        <v>10801</v>
      </c>
      <c r="B8182" s="193" t="str">
        <f>IFERROR(VLOOKUP(Proc[[#This Row],[App]],Table2[],3,0),"open")</f>
        <v>open</v>
      </c>
      <c r="C8182" s="192" t="s">
        <v>377</v>
      </c>
      <c r="D8182" t="s">
        <v>10655</v>
      </c>
      <c r="E8182" t="s">
        <v>10828</v>
      </c>
      <c r="F8182" s="193" t="s">
        <v>10654</v>
      </c>
      <c r="G8182" s="192" t="s">
        <v>400</v>
      </c>
      <c r="H8182" s="193" t="str">
        <f>IF(Proc[[#This Row],[type]]="LFF (MDG-F)",MID(Proc[[#This Row],[Obj]],13,10),"")</f>
        <v/>
      </c>
      <c r="I8182" s="192" t="str">
        <f>LEFT(Proc[[#This Row],[Requested]],10)</f>
        <v>P000001328</v>
      </c>
      <c r="J8182" s="193" t="b">
        <f>Proc[[#This Row],[Requested]]=Proc[[#This Row],[CurrentParent]]</f>
        <v>0</v>
      </c>
      <c r="K8182" s="193" t="str">
        <f>IF(Proc[[#This Row],[Author]]="Marcela Urrego",VLOOKUP(LEFT(Proc[[#This Row],[Requested]],1),Table3[#All],2,0),VLOOKUP(Proc[[#This Row],[Author]],Table4[],2,0))</f>
        <v>EL</v>
      </c>
      <c r="L8182" s="193" t="s">
        <v>9921</v>
      </c>
      <c r="M8182" s="178">
        <v>46086</v>
      </c>
      <c r="N8182" s="178"/>
      <c r="O8182" s="178"/>
      <c r="P8182" s="178" t="str">
        <f ca="1">IF(Proc[[#This Row],[DaysAgeing]]&gt;5,"yep","on track")</f>
        <v>on track</v>
      </c>
      <c r="Q8182" s="3">
        <f ca="1">IF(Proc[[#This Row],[DateClosed]]="",ABS(NETWORKDAYS(Proc[[#This Row],[DateOpened]],TODAY()))-1,ABS(NETWORKDAYS(Proc[[#This Row],[DateOpened]],Proc[[#This Row],[DateClosed]]))-1)</f>
        <v>0</v>
      </c>
      <c r="R8182" s="178" t="s">
        <v>5708</v>
      </c>
      <c r="S8182" s="193"/>
    </row>
    <row r="8183" spans="1:19" hidden="1">
      <c r="A8183" s="192" t="s">
        <v>10801</v>
      </c>
      <c r="B8183" s="193" t="str">
        <f>IFERROR(VLOOKUP(Proc[[#This Row],[App]],Table2[],3,0),"open")</f>
        <v>open</v>
      </c>
      <c r="C8183" s="192" t="s">
        <v>377</v>
      </c>
      <c r="D8183" t="s">
        <v>10656</v>
      </c>
      <c r="E8183" t="s">
        <v>10828</v>
      </c>
      <c r="F8183" s="193" t="s">
        <v>10654</v>
      </c>
      <c r="G8183" s="192" t="s">
        <v>400</v>
      </c>
      <c r="H8183" s="193" t="str">
        <f>IF(Proc[[#This Row],[type]]="LFF (MDG-F)",MID(Proc[[#This Row],[Obj]],13,10),"")</f>
        <v/>
      </c>
      <c r="I8183" s="192" t="str">
        <f>LEFT(Proc[[#This Row],[Requested]],10)</f>
        <v>P000001328</v>
      </c>
      <c r="J8183" s="193" t="b">
        <f>Proc[[#This Row],[Requested]]=Proc[[#This Row],[CurrentParent]]</f>
        <v>0</v>
      </c>
      <c r="K8183" s="193" t="str">
        <f>IF(Proc[[#This Row],[Author]]="Marcela Urrego",VLOOKUP(LEFT(Proc[[#This Row],[Requested]],1),Table3[#All],2,0),VLOOKUP(Proc[[#This Row],[Author]],Table4[],2,0))</f>
        <v>EL</v>
      </c>
      <c r="L8183" s="193" t="s">
        <v>9921</v>
      </c>
      <c r="M8183" s="178">
        <v>46086</v>
      </c>
      <c r="N8183" s="178"/>
      <c r="O8183" s="178"/>
      <c r="P8183" s="178" t="str">
        <f ca="1">IF(Proc[[#This Row],[DaysAgeing]]&gt;5,"yep","on track")</f>
        <v>on track</v>
      </c>
      <c r="Q8183" s="3">
        <f ca="1">IF(Proc[[#This Row],[DateClosed]]="",ABS(NETWORKDAYS(Proc[[#This Row],[DateOpened]],TODAY()))-1,ABS(NETWORKDAYS(Proc[[#This Row],[DateOpened]],Proc[[#This Row],[DateClosed]]))-1)</f>
        <v>0</v>
      </c>
      <c r="R8183" s="178" t="s">
        <v>5708</v>
      </c>
      <c r="S8183" s="193"/>
    </row>
    <row r="8184" spans="1:19" hidden="1">
      <c r="A8184" s="192" t="s">
        <v>10801</v>
      </c>
      <c r="B8184" s="193" t="str">
        <f>IFERROR(VLOOKUP(Proc[[#This Row],[App]],Table2[],3,0),"open")</f>
        <v>open</v>
      </c>
      <c r="C8184" s="192" t="s">
        <v>377</v>
      </c>
      <c r="D8184" t="s">
        <v>10657</v>
      </c>
      <c r="E8184" t="s">
        <v>10828</v>
      </c>
      <c r="F8184" s="193" t="s">
        <v>10860</v>
      </c>
      <c r="G8184" s="192" t="s">
        <v>400</v>
      </c>
      <c r="H8184" s="193" t="str">
        <f>IF(Proc[[#This Row],[type]]="LFF (MDG-F)",MID(Proc[[#This Row],[Obj]],13,10),"")</f>
        <v/>
      </c>
      <c r="I8184" s="192" t="str">
        <f>LEFT(Proc[[#This Row],[Requested]],10)</f>
        <v>P000001328</v>
      </c>
      <c r="J8184" s="193" t="b">
        <f>Proc[[#This Row],[Requested]]=Proc[[#This Row],[CurrentParent]]</f>
        <v>0</v>
      </c>
      <c r="K8184" s="193" t="str">
        <f>IF(Proc[[#This Row],[Author]]="Marcela Urrego",VLOOKUP(LEFT(Proc[[#This Row],[Requested]],1),Table3[#All],2,0),VLOOKUP(Proc[[#This Row],[Author]],Table4[],2,0))</f>
        <v>EL</v>
      </c>
      <c r="L8184" s="193" t="s">
        <v>9921</v>
      </c>
      <c r="M8184" s="178">
        <v>46086</v>
      </c>
      <c r="N8184" s="178"/>
      <c r="O8184" s="178"/>
      <c r="P8184" s="178" t="str">
        <f ca="1">IF(Proc[[#This Row],[DaysAgeing]]&gt;5,"yep","on track")</f>
        <v>on track</v>
      </c>
      <c r="Q8184" s="3">
        <f ca="1">IF(Proc[[#This Row],[DateClosed]]="",ABS(NETWORKDAYS(Proc[[#This Row],[DateOpened]],TODAY()))-1,ABS(NETWORKDAYS(Proc[[#This Row],[DateOpened]],Proc[[#This Row],[DateClosed]]))-1)</f>
        <v>0</v>
      </c>
      <c r="R8184" s="178" t="s">
        <v>5708</v>
      </c>
      <c r="S8184" s="193"/>
    </row>
    <row r="8185" spans="1:19" hidden="1">
      <c r="A8185" s="192" t="s">
        <v>10801</v>
      </c>
      <c r="B8185" s="193" t="str">
        <f>IFERROR(VLOOKUP(Proc[[#This Row],[App]],Table2[],3,0),"open")</f>
        <v>open</v>
      </c>
      <c r="C8185" s="192" t="s">
        <v>377</v>
      </c>
      <c r="D8185" t="s">
        <v>10658</v>
      </c>
      <c r="E8185" t="s">
        <v>10828</v>
      </c>
      <c r="F8185" s="193" t="s">
        <v>10657</v>
      </c>
      <c r="G8185" s="192" t="s">
        <v>400</v>
      </c>
      <c r="H8185" s="193" t="str">
        <f>IF(Proc[[#This Row],[type]]="LFF (MDG-F)",MID(Proc[[#This Row],[Obj]],13,10),"")</f>
        <v/>
      </c>
      <c r="I8185" s="192" t="str">
        <f>LEFT(Proc[[#This Row],[Requested]],10)</f>
        <v>P000001328</v>
      </c>
      <c r="J8185" s="193" t="b">
        <f>Proc[[#This Row],[Requested]]=Proc[[#This Row],[CurrentParent]]</f>
        <v>0</v>
      </c>
      <c r="K8185" s="193" t="str">
        <f>IF(Proc[[#This Row],[Author]]="Marcela Urrego",VLOOKUP(LEFT(Proc[[#This Row],[Requested]],1),Table3[#All],2,0),VLOOKUP(Proc[[#This Row],[Author]],Table4[],2,0))</f>
        <v>EL</v>
      </c>
      <c r="L8185" s="193" t="s">
        <v>9921</v>
      </c>
      <c r="M8185" s="178">
        <v>46086</v>
      </c>
      <c r="N8185" s="178"/>
      <c r="O8185" s="178"/>
      <c r="P8185" s="178" t="str">
        <f ca="1">IF(Proc[[#This Row],[DaysAgeing]]&gt;5,"yep","on track")</f>
        <v>on track</v>
      </c>
      <c r="Q8185" s="3">
        <f ca="1">IF(Proc[[#This Row],[DateClosed]]="",ABS(NETWORKDAYS(Proc[[#This Row],[DateOpened]],TODAY()))-1,ABS(NETWORKDAYS(Proc[[#This Row],[DateOpened]],Proc[[#This Row],[DateClosed]]))-1)</f>
        <v>0</v>
      </c>
      <c r="R8185" s="178" t="s">
        <v>5708</v>
      </c>
      <c r="S8185" s="193"/>
    </row>
    <row r="8186" spans="1:19" hidden="1">
      <c r="A8186" s="192" t="s">
        <v>10801</v>
      </c>
      <c r="B8186" s="193" t="str">
        <f>IFERROR(VLOOKUP(Proc[[#This Row],[App]],Table2[],3,0),"open")</f>
        <v>open</v>
      </c>
      <c r="C8186" s="192" t="s">
        <v>377</v>
      </c>
      <c r="D8186" t="s">
        <v>10659</v>
      </c>
      <c r="E8186" t="s">
        <v>10828</v>
      </c>
      <c r="F8186" s="193" t="s">
        <v>10657</v>
      </c>
      <c r="G8186" s="192" t="s">
        <v>400</v>
      </c>
      <c r="H8186" s="193" t="str">
        <f>IF(Proc[[#This Row],[type]]="LFF (MDG-F)",MID(Proc[[#This Row],[Obj]],13,10),"")</f>
        <v/>
      </c>
      <c r="I8186" s="192" t="str">
        <f>LEFT(Proc[[#This Row],[Requested]],10)</f>
        <v>P000001328</v>
      </c>
      <c r="J8186" s="193" t="b">
        <f>Proc[[#This Row],[Requested]]=Proc[[#This Row],[CurrentParent]]</f>
        <v>0</v>
      </c>
      <c r="K8186" s="193" t="str">
        <f>IF(Proc[[#This Row],[Author]]="Marcela Urrego",VLOOKUP(LEFT(Proc[[#This Row],[Requested]],1),Table3[#All],2,0),VLOOKUP(Proc[[#This Row],[Author]],Table4[],2,0))</f>
        <v>EL</v>
      </c>
      <c r="L8186" s="193" t="s">
        <v>9921</v>
      </c>
      <c r="M8186" s="178">
        <v>46086</v>
      </c>
      <c r="N8186" s="178"/>
      <c r="O8186" s="178"/>
      <c r="P8186" s="178" t="str">
        <f ca="1">IF(Proc[[#This Row],[DaysAgeing]]&gt;5,"yep","on track")</f>
        <v>on track</v>
      </c>
      <c r="Q8186" s="3">
        <f ca="1">IF(Proc[[#This Row],[DateClosed]]="",ABS(NETWORKDAYS(Proc[[#This Row],[DateOpened]],TODAY()))-1,ABS(NETWORKDAYS(Proc[[#This Row],[DateOpened]],Proc[[#This Row],[DateClosed]]))-1)</f>
        <v>0</v>
      </c>
      <c r="R8186" s="178" t="s">
        <v>5708</v>
      </c>
      <c r="S8186" s="193"/>
    </row>
    <row r="8187" spans="1:19">
      <c r="A8187" s="192" t="s">
        <v>10801</v>
      </c>
      <c r="B8187" s="193" t="str">
        <f>IFERROR(VLOOKUP(Proc[[#This Row],[App]],Table2[],3,0),"open")</f>
        <v>open</v>
      </c>
      <c r="C8187" s="192" t="s">
        <v>375</v>
      </c>
      <c r="D8187" t="s">
        <v>10660</v>
      </c>
      <c r="E8187" t="s">
        <v>10829</v>
      </c>
      <c r="F8187" s="193"/>
      <c r="G8187" s="192" t="s">
        <v>406</v>
      </c>
      <c r="H8187" s="193" t="str">
        <f>IF(Proc[[#This Row],[type]]="LFF (MDG-F)",MID(Proc[[#This Row],[Obj]],13,10),"")</f>
        <v>US10C06089</v>
      </c>
      <c r="I8187" s="192" t="str">
        <f>LEFT(Proc[[#This Row],[Requested]],10)</f>
        <v>P000001286</v>
      </c>
      <c r="J8187" s="193" t="b">
        <f>Proc[[#This Row],[Requested]]=Proc[[#This Row],[CurrentParent]]</f>
        <v>0</v>
      </c>
      <c r="K8187" s="193" t="str">
        <f>IF(Proc[[#This Row],[Author]]="Marcela Urrego",VLOOKUP(LEFT(Proc[[#This Row],[Requested]],1),Table3[#All],2,0),VLOOKUP(Proc[[#This Row],[Author]],Table4[],2,0))</f>
        <v>EL</v>
      </c>
      <c r="L8187" s="193" t="s">
        <v>9921</v>
      </c>
      <c r="M8187" s="178">
        <v>46086</v>
      </c>
      <c r="N8187" s="178"/>
      <c r="O8187" s="178"/>
      <c r="P8187" s="178" t="str">
        <f ca="1">IF(Proc[[#This Row],[DaysAgeing]]&gt;5,"yep","on track")</f>
        <v>on track</v>
      </c>
      <c r="Q8187" s="3">
        <f ca="1">IF(Proc[[#This Row],[DateClosed]]="",ABS(NETWORKDAYS(Proc[[#This Row],[DateOpened]],TODAY()))-1,ABS(NETWORKDAYS(Proc[[#This Row],[DateOpened]],Proc[[#This Row],[DateClosed]]))-1)</f>
        <v>0</v>
      </c>
      <c r="R8187" s="178" t="s">
        <v>5708</v>
      </c>
      <c r="S8187" s="193"/>
    </row>
    <row r="8188" spans="1:19">
      <c r="A8188" s="192" t="s">
        <v>10801</v>
      </c>
      <c r="B8188" s="193" t="str">
        <f>IFERROR(VLOOKUP(Proc[[#This Row],[App]],Table2[],3,0),"open")</f>
        <v>open</v>
      </c>
      <c r="C8188" s="192" t="s">
        <v>370</v>
      </c>
      <c r="D8188" t="s">
        <v>10661</v>
      </c>
      <c r="E8188" t="s">
        <v>10829</v>
      </c>
      <c r="F8188" s="193" t="s">
        <v>10861</v>
      </c>
      <c r="G8188" s="192" t="s">
        <v>400</v>
      </c>
      <c r="H8188" s="193" t="str">
        <f>IF(Proc[[#This Row],[type]]="LFF (MDG-F)",MID(Proc[[#This Row],[Obj]],13,10),"")</f>
        <v/>
      </c>
      <c r="I8188" s="192" t="str">
        <f>LEFT(Proc[[#This Row],[Requested]],10)</f>
        <v>P000001286</v>
      </c>
      <c r="J8188" s="193" t="b">
        <f>Proc[[#This Row],[Requested]]=Proc[[#This Row],[CurrentParent]]</f>
        <v>0</v>
      </c>
      <c r="K8188" s="193" t="str">
        <f>IF(Proc[[#This Row],[Author]]="Marcela Urrego",VLOOKUP(LEFT(Proc[[#This Row],[Requested]],1),Table3[#All],2,0),VLOOKUP(Proc[[#This Row],[Author]],Table4[],2,0))</f>
        <v>EL</v>
      </c>
      <c r="L8188" s="193" t="s">
        <v>9921</v>
      </c>
      <c r="M8188" s="178">
        <v>46086</v>
      </c>
      <c r="N8188" s="178"/>
      <c r="O8188" s="178"/>
      <c r="P8188" s="178" t="str">
        <f ca="1">IF(Proc[[#This Row],[DaysAgeing]]&gt;5,"yep","on track")</f>
        <v>on track</v>
      </c>
      <c r="Q8188" s="3">
        <f ca="1">IF(Proc[[#This Row],[DateClosed]]="",ABS(NETWORKDAYS(Proc[[#This Row],[DateOpened]],TODAY()))-1,ABS(NETWORKDAYS(Proc[[#This Row],[DateOpened]],Proc[[#This Row],[DateClosed]]))-1)</f>
        <v>0</v>
      </c>
      <c r="R8188" s="178" t="s">
        <v>5708</v>
      </c>
      <c r="S8188" s="193"/>
    </row>
    <row r="8189" spans="1:19" hidden="1">
      <c r="A8189" s="192" t="s">
        <v>10801</v>
      </c>
      <c r="B8189" s="193" t="str">
        <f>IFERROR(VLOOKUP(Proc[[#This Row],[App]],Table2[],3,0),"open")</f>
        <v>open</v>
      </c>
      <c r="C8189" s="192" t="s">
        <v>377</v>
      </c>
      <c r="D8189" t="s">
        <v>10662</v>
      </c>
      <c r="E8189" t="s">
        <v>10829</v>
      </c>
      <c r="F8189" s="193" t="s">
        <v>10862</v>
      </c>
      <c r="G8189" s="192" t="s">
        <v>400</v>
      </c>
      <c r="H8189" s="193" t="str">
        <f>IF(Proc[[#This Row],[type]]="LFF (MDG-F)",MID(Proc[[#This Row],[Obj]],13,10),"")</f>
        <v/>
      </c>
      <c r="I8189" s="192" t="str">
        <f>LEFT(Proc[[#This Row],[Requested]],10)</f>
        <v>P000001286</v>
      </c>
      <c r="J8189" s="193" t="b">
        <f>Proc[[#This Row],[Requested]]=Proc[[#This Row],[CurrentParent]]</f>
        <v>0</v>
      </c>
      <c r="K8189" s="193" t="str">
        <f>IF(Proc[[#This Row],[Author]]="Marcela Urrego",VLOOKUP(LEFT(Proc[[#This Row],[Requested]],1),Table3[#All],2,0),VLOOKUP(Proc[[#This Row],[Author]],Table4[],2,0))</f>
        <v>EL</v>
      </c>
      <c r="L8189" s="193" t="s">
        <v>9921</v>
      </c>
      <c r="M8189" s="178">
        <v>46086</v>
      </c>
      <c r="N8189" s="178"/>
      <c r="O8189" s="178"/>
      <c r="P8189" s="178" t="str">
        <f ca="1">IF(Proc[[#This Row],[DaysAgeing]]&gt;5,"yep","on track")</f>
        <v>on track</v>
      </c>
      <c r="Q8189" s="3">
        <f ca="1">IF(Proc[[#This Row],[DateClosed]]="",ABS(NETWORKDAYS(Proc[[#This Row],[DateOpened]],TODAY()))-1,ABS(NETWORKDAYS(Proc[[#This Row],[DateOpened]],Proc[[#This Row],[DateClosed]]))-1)</f>
        <v>0</v>
      </c>
      <c r="R8189" s="178" t="s">
        <v>5708</v>
      </c>
      <c r="S8189" s="193"/>
    </row>
    <row r="8190" spans="1:19" hidden="1">
      <c r="A8190" s="192" t="s">
        <v>10801</v>
      </c>
      <c r="B8190" s="193" t="str">
        <f>IFERROR(VLOOKUP(Proc[[#This Row],[App]],Table2[],3,0),"open")</f>
        <v>open</v>
      </c>
      <c r="C8190" s="192" t="s">
        <v>377</v>
      </c>
      <c r="D8190" t="s">
        <v>10663</v>
      </c>
      <c r="E8190" t="s">
        <v>10829</v>
      </c>
      <c r="F8190" s="193" t="s">
        <v>10863</v>
      </c>
      <c r="G8190" s="192" t="s">
        <v>400</v>
      </c>
      <c r="H8190" s="193" t="str">
        <f>IF(Proc[[#This Row],[type]]="LFF (MDG-F)",MID(Proc[[#This Row],[Obj]],13,10),"")</f>
        <v/>
      </c>
      <c r="I8190" s="192" t="str">
        <f>LEFT(Proc[[#This Row],[Requested]],10)</f>
        <v>P000001286</v>
      </c>
      <c r="J8190" s="193" t="b">
        <f>Proc[[#This Row],[Requested]]=Proc[[#This Row],[CurrentParent]]</f>
        <v>0</v>
      </c>
      <c r="K8190" s="193" t="str">
        <f>IF(Proc[[#This Row],[Author]]="Marcela Urrego",VLOOKUP(LEFT(Proc[[#This Row],[Requested]],1),Table3[#All],2,0),VLOOKUP(Proc[[#This Row],[Author]],Table4[],2,0))</f>
        <v>EL</v>
      </c>
      <c r="L8190" s="193" t="s">
        <v>9921</v>
      </c>
      <c r="M8190" s="178">
        <v>46086</v>
      </c>
      <c r="N8190" s="178"/>
      <c r="O8190" s="178"/>
      <c r="P8190" s="178" t="str">
        <f ca="1">IF(Proc[[#This Row],[DaysAgeing]]&gt;5,"yep","on track")</f>
        <v>on track</v>
      </c>
      <c r="Q8190" s="3">
        <f ca="1">IF(Proc[[#This Row],[DateClosed]]="",ABS(NETWORKDAYS(Proc[[#This Row],[DateOpened]],TODAY()))-1,ABS(NETWORKDAYS(Proc[[#This Row],[DateOpened]],Proc[[#This Row],[DateClosed]]))-1)</f>
        <v>0</v>
      </c>
      <c r="R8190" s="178" t="s">
        <v>5708</v>
      </c>
      <c r="S8190" s="193"/>
    </row>
    <row r="8191" spans="1:19" hidden="1">
      <c r="A8191" s="192" t="s">
        <v>10801</v>
      </c>
      <c r="B8191" s="193" t="str">
        <f>IFERROR(VLOOKUP(Proc[[#This Row],[App]],Table2[],3,0),"open")</f>
        <v>open</v>
      </c>
      <c r="C8191" s="192" t="s">
        <v>377</v>
      </c>
      <c r="D8191" t="s">
        <v>10664</v>
      </c>
      <c r="E8191" t="s">
        <v>10829</v>
      </c>
      <c r="F8191" s="193" t="s">
        <v>10863</v>
      </c>
      <c r="G8191" s="192" t="s">
        <v>400</v>
      </c>
      <c r="H8191" s="193" t="str">
        <f>IF(Proc[[#This Row],[type]]="LFF (MDG-F)",MID(Proc[[#This Row],[Obj]],13,10),"")</f>
        <v/>
      </c>
      <c r="I8191" s="192" t="str">
        <f>LEFT(Proc[[#This Row],[Requested]],10)</f>
        <v>P000001286</v>
      </c>
      <c r="J8191" s="193" t="b">
        <f>Proc[[#This Row],[Requested]]=Proc[[#This Row],[CurrentParent]]</f>
        <v>0</v>
      </c>
      <c r="K8191" s="193" t="str">
        <f>IF(Proc[[#This Row],[Author]]="Marcela Urrego",VLOOKUP(LEFT(Proc[[#This Row],[Requested]],1),Table3[#All],2,0),VLOOKUP(Proc[[#This Row],[Author]],Table4[],2,0))</f>
        <v>EL</v>
      </c>
      <c r="L8191" s="193" t="s">
        <v>9921</v>
      </c>
      <c r="M8191" s="178">
        <v>46086</v>
      </c>
      <c r="N8191" s="178"/>
      <c r="O8191" s="178"/>
      <c r="P8191" s="178" t="str">
        <f ca="1">IF(Proc[[#This Row],[DaysAgeing]]&gt;5,"yep","on track")</f>
        <v>on track</v>
      </c>
      <c r="Q8191" s="3">
        <f ca="1">IF(Proc[[#This Row],[DateClosed]]="",ABS(NETWORKDAYS(Proc[[#This Row],[DateOpened]],TODAY()))-1,ABS(NETWORKDAYS(Proc[[#This Row],[DateOpened]],Proc[[#This Row],[DateClosed]]))-1)</f>
        <v>0</v>
      </c>
      <c r="R8191" s="178" t="s">
        <v>5708</v>
      </c>
      <c r="S8191" s="193"/>
    </row>
    <row r="8192" spans="1:19" hidden="1">
      <c r="A8192" s="192" t="s">
        <v>10801</v>
      </c>
      <c r="B8192" s="193" t="str">
        <f>IFERROR(VLOOKUP(Proc[[#This Row],[App]],Table2[],3,0),"open")</f>
        <v>open</v>
      </c>
      <c r="C8192" s="192" t="s">
        <v>377</v>
      </c>
      <c r="D8192" t="s">
        <v>10665</v>
      </c>
      <c r="E8192" t="s">
        <v>10829</v>
      </c>
      <c r="F8192" s="193" t="s">
        <v>10863</v>
      </c>
      <c r="G8192" s="192" t="s">
        <v>400</v>
      </c>
      <c r="H8192" s="193" t="str">
        <f>IF(Proc[[#This Row],[type]]="LFF (MDG-F)",MID(Proc[[#This Row],[Obj]],13,10),"")</f>
        <v/>
      </c>
      <c r="I8192" s="192" t="str">
        <f>LEFT(Proc[[#This Row],[Requested]],10)</f>
        <v>P000001286</v>
      </c>
      <c r="J8192" s="193" t="b">
        <f>Proc[[#This Row],[Requested]]=Proc[[#This Row],[CurrentParent]]</f>
        <v>0</v>
      </c>
      <c r="K8192" s="193" t="str">
        <f>IF(Proc[[#This Row],[Author]]="Marcela Urrego",VLOOKUP(LEFT(Proc[[#This Row],[Requested]],1),Table3[#All],2,0),VLOOKUP(Proc[[#This Row],[Author]],Table4[],2,0))</f>
        <v>EL</v>
      </c>
      <c r="L8192" s="193" t="s">
        <v>9921</v>
      </c>
      <c r="M8192" s="178">
        <v>46086</v>
      </c>
      <c r="N8192" s="178"/>
      <c r="O8192" s="178"/>
      <c r="P8192" s="178" t="str">
        <f ca="1">IF(Proc[[#This Row],[DaysAgeing]]&gt;5,"yep","on track")</f>
        <v>on track</v>
      </c>
      <c r="Q8192" s="3">
        <f ca="1">IF(Proc[[#This Row],[DateClosed]]="",ABS(NETWORKDAYS(Proc[[#This Row],[DateOpened]],TODAY()))-1,ABS(NETWORKDAYS(Proc[[#This Row],[DateOpened]],Proc[[#This Row],[DateClosed]]))-1)</f>
        <v>0</v>
      </c>
      <c r="R8192" s="178" t="s">
        <v>5708</v>
      </c>
      <c r="S8192" s="193"/>
    </row>
    <row r="8193" spans="1:19" hidden="1">
      <c r="A8193" s="192" t="s">
        <v>10801</v>
      </c>
      <c r="B8193" s="193" t="str">
        <f>IFERROR(VLOOKUP(Proc[[#This Row],[App]],Table2[],3,0),"open")</f>
        <v>open</v>
      </c>
      <c r="C8193" s="192" t="s">
        <v>377</v>
      </c>
      <c r="D8193" t="s">
        <v>10666</v>
      </c>
      <c r="E8193" t="s">
        <v>10829</v>
      </c>
      <c r="F8193" s="193" t="s">
        <v>10863</v>
      </c>
      <c r="G8193" s="192" t="s">
        <v>400</v>
      </c>
      <c r="H8193" s="193" t="str">
        <f>IF(Proc[[#This Row],[type]]="LFF (MDG-F)",MID(Proc[[#This Row],[Obj]],13,10),"")</f>
        <v/>
      </c>
      <c r="I8193" s="192" t="str">
        <f>LEFT(Proc[[#This Row],[Requested]],10)</f>
        <v>P000001286</v>
      </c>
      <c r="J8193" s="193" t="b">
        <f>Proc[[#This Row],[Requested]]=Proc[[#This Row],[CurrentParent]]</f>
        <v>0</v>
      </c>
      <c r="K8193" s="193" t="str">
        <f>IF(Proc[[#This Row],[Author]]="Marcela Urrego",VLOOKUP(LEFT(Proc[[#This Row],[Requested]],1),Table3[#All],2,0),VLOOKUP(Proc[[#This Row],[Author]],Table4[],2,0))</f>
        <v>EL</v>
      </c>
      <c r="L8193" s="193" t="s">
        <v>9921</v>
      </c>
      <c r="M8193" s="178">
        <v>46086</v>
      </c>
      <c r="N8193" s="178"/>
      <c r="O8193" s="178"/>
      <c r="P8193" s="178" t="str">
        <f ca="1">IF(Proc[[#This Row],[DaysAgeing]]&gt;5,"yep","on track")</f>
        <v>on track</v>
      </c>
      <c r="Q8193" s="3">
        <f ca="1">IF(Proc[[#This Row],[DateClosed]]="",ABS(NETWORKDAYS(Proc[[#This Row],[DateOpened]],TODAY()))-1,ABS(NETWORKDAYS(Proc[[#This Row],[DateOpened]],Proc[[#This Row],[DateClosed]]))-1)</f>
        <v>0</v>
      </c>
      <c r="R8193" s="178" t="s">
        <v>5708</v>
      </c>
      <c r="S8193" s="193"/>
    </row>
    <row r="8194" spans="1:19" hidden="1">
      <c r="A8194" s="192" t="s">
        <v>10801</v>
      </c>
      <c r="B8194" s="193" t="str">
        <f>IFERROR(VLOOKUP(Proc[[#This Row],[App]],Table2[],3,0),"open")</f>
        <v>open</v>
      </c>
      <c r="C8194" s="192" t="s">
        <v>377</v>
      </c>
      <c r="D8194" t="s">
        <v>10667</v>
      </c>
      <c r="E8194" t="s">
        <v>10829</v>
      </c>
      <c r="F8194" s="193" t="s">
        <v>10861</v>
      </c>
      <c r="G8194" s="192" t="s">
        <v>400</v>
      </c>
      <c r="H8194" s="193" t="str">
        <f>IF(Proc[[#This Row],[type]]="LFF (MDG-F)",MID(Proc[[#This Row],[Obj]],13,10),"")</f>
        <v/>
      </c>
      <c r="I8194" s="192" t="str">
        <f>LEFT(Proc[[#This Row],[Requested]],10)</f>
        <v>P000001286</v>
      </c>
      <c r="J8194" s="193" t="b">
        <f>Proc[[#This Row],[Requested]]=Proc[[#This Row],[CurrentParent]]</f>
        <v>0</v>
      </c>
      <c r="K8194" s="193" t="str">
        <f>IF(Proc[[#This Row],[Author]]="Marcela Urrego",VLOOKUP(LEFT(Proc[[#This Row],[Requested]],1),Table3[#All],2,0),VLOOKUP(Proc[[#This Row],[Author]],Table4[],2,0))</f>
        <v>EL</v>
      </c>
      <c r="L8194" s="193" t="s">
        <v>9921</v>
      </c>
      <c r="M8194" s="178">
        <v>46086</v>
      </c>
      <c r="N8194" s="178"/>
      <c r="O8194" s="178"/>
      <c r="P8194" s="178" t="str">
        <f ca="1">IF(Proc[[#This Row],[DaysAgeing]]&gt;5,"yep","on track")</f>
        <v>on track</v>
      </c>
      <c r="Q8194" s="3">
        <f ca="1">IF(Proc[[#This Row],[DateClosed]]="",ABS(NETWORKDAYS(Proc[[#This Row],[DateOpened]],TODAY()))-1,ABS(NETWORKDAYS(Proc[[#This Row],[DateOpened]],Proc[[#This Row],[DateClosed]]))-1)</f>
        <v>0</v>
      </c>
      <c r="R8194" s="178" t="s">
        <v>5708</v>
      </c>
      <c r="S8194" s="193"/>
    </row>
    <row r="8195" spans="1:19">
      <c r="A8195" s="192" t="s">
        <v>10801</v>
      </c>
      <c r="B8195" s="193" t="str">
        <f>IFERROR(VLOOKUP(Proc[[#This Row],[App]],Table2[],3,0),"open")</f>
        <v>open</v>
      </c>
      <c r="C8195" s="192" t="s">
        <v>375</v>
      </c>
      <c r="D8195" t="s">
        <v>10668</v>
      </c>
      <c r="E8195" t="s">
        <v>10825</v>
      </c>
      <c r="F8195" s="193"/>
      <c r="G8195" s="192" t="s">
        <v>406</v>
      </c>
      <c r="H8195" s="193" t="str">
        <f>IF(Proc[[#This Row],[type]]="LFF (MDG-F)",MID(Proc[[#This Row],[Obj]],13,10),"")</f>
        <v>US10C06086</v>
      </c>
      <c r="I8195" s="192" t="str">
        <f>LEFT(Proc[[#This Row],[Requested]],10)</f>
        <v>P000001285</v>
      </c>
      <c r="J8195" s="193" t="b">
        <f>Proc[[#This Row],[Requested]]=Proc[[#This Row],[CurrentParent]]</f>
        <v>0</v>
      </c>
      <c r="K8195" s="193" t="str">
        <f>IF(Proc[[#This Row],[Author]]="Marcela Urrego",VLOOKUP(LEFT(Proc[[#This Row],[Requested]],1),Table3[#All],2,0),VLOOKUP(Proc[[#This Row],[Author]],Table4[],2,0))</f>
        <v>EL</v>
      </c>
      <c r="L8195" s="193" t="s">
        <v>9921</v>
      </c>
      <c r="M8195" s="178">
        <v>46086</v>
      </c>
      <c r="N8195" s="178"/>
      <c r="O8195" s="178"/>
      <c r="P8195" s="178" t="str">
        <f ca="1">IF(Proc[[#This Row],[DaysAgeing]]&gt;5,"yep","on track")</f>
        <v>on track</v>
      </c>
      <c r="Q8195" s="3">
        <f ca="1">IF(Proc[[#This Row],[DateClosed]]="",ABS(NETWORKDAYS(Proc[[#This Row],[DateOpened]],TODAY()))-1,ABS(NETWORKDAYS(Proc[[#This Row],[DateOpened]],Proc[[#This Row],[DateClosed]]))-1)</f>
        <v>0</v>
      </c>
      <c r="R8195" s="178" t="s">
        <v>5708</v>
      </c>
      <c r="S8195" s="193"/>
    </row>
    <row r="8196" spans="1:19">
      <c r="A8196" s="192" t="s">
        <v>10801</v>
      </c>
      <c r="B8196" s="193" t="str">
        <f>IFERROR(VLOOKUP(Proc[[#This Row],[App]],Table2[],3,0),"open")</f>
        <v>open</v>
      </c>
      <c r="C8196" s="192" t="s">
        <v>375</v>
      </c>
      <c r="D8196" t="s">
        <v>10669</v>
      </c>
      <c r="E8196" t="s">
        <v>10830</v>
      </c>
      <c r="F8196" s="193"/>
      <c r="G8196" s="192" t="s">
        <v>406</v>
      </c>
      <c r="H8196" s="193" t="str">
        <f>IF(Proc[[#This Row],[type]]="LFF (MDG-F)",MID(Proc[[#This Row],[Obj]],13,10),"")</f>
        <v>CN09C05004</v>
      </c>
      <c r="I8196" s="192" t="str">
        <f>LEFT(Proc[[#This Row],[Requested]],10)</f>
        <v>P000001325</v>
      </c>
      <c r="J8196" s="193" t="b">
        <f>Proc[[#This Row],[Requested]]=Proc[[#This Row],[CurrentParent]]</f>
        <v>0</v>
      </c>
      <c r="K8196" s="193" t="str">
        <f>IF(Proc[[#This Row],[Author]]="Marcela Urrego",VLOOKUP(LEFT(Proc[[#This Row],[Requested]],1),Table3[#All],2,0),VLOOKUP(Proc[[#This Row],[Author]],Table4[],2,0))</f>
        <v>EL</v>
      </c>
      <c r="L8196" s="193" t="s">
        <v>9921</v>
      </c>
      <c r="M8196" s="178">
        <v>46086</v>
      </c>
      <c r="N8196" s="178"/>
      <c r="O8196" s="178"/>
      <c r="P8196" s="178" t="str">
        <f ca="1">IF(Proc[[#This Row],[DaysAgeing]]&gt;5,"yep","on track")</f>
        <v>on track</v>
      </c>
      <c r="Q8196" s="3">
        <f ca="1">IF(Proc[[#This Row],[DateClosed]]="",ABS(NETWORKDAYS(Proc[[#This Row],[DateOpened]],TODAY()))-1,ABS(NETWORKDAYS(Proc[[#This Row],[DateOpened]],Proc[[#This Row],[DateClosed]]))-1)</f>
        <v>0</v>
      </c>
      <c r="R8196" s="178" t="s">
        <v>5708</v>
      </c>
      <c r="S8196" s="193"/>
    </row>
    <row r="8197" spans="1:19">
      <c r="A8197" s="192" t="s">
        <v>10801</v>
      </c>
      <c r="B8197" s="193" t="str">
        <f>IFERROR(VLOOKUP(Proc[[#This Row],[App]],Table2[],3,0),"open")</f>
        <v>open</v>
      </c>
      <c r="C8197" s="192" t="s">
        <v>375</v>
      </c>
      <c r="D8197" t="s">
        <v>10670</v>
      </c>
      <c r="E8197" t="s">
        <v>10830</v>
      </c>
      <c r="F8197" s="193"/>
      <c r="G8197" s="192" t="s">
        <v>406</v>
      </c>
      <c r="H8197" s="193" t="str">
        <f>IF(Proc[[#This Row],[type]]="LFF (MDG-F)",MID(Proc[[#This Row],[Obj]],13,10),"")</f>
        <v>TW91C06025</v>
      </c>
      <c r="I8197" s="192" t="str">
        <f>LEFT(Proc[[#This Row],[Requested]],10)</f>
        <v>P000001325</v>
      </c>
      <c r="J8197" s="193" t="b">
        <f>Proc[[#This Row],[Requested]]=Proc[[#This Row],[CurrentParent]]</f>
        <v>0</v>
      </c>
      <c r="K8197" s="193" t="str">
        <f>IF(Proc[[#This Row],[Author]]="Marcela Urrego",VLOOKUP(LEFT(Proc[[#This Row],[Requested]],1),Table3[#All],2,0),VLOOKUP(Proc[[#This Row],[Author]],Table4[],2,0))</f>
        <v>EL</v>
      </c>
      <c r="L8197" s="193" t="s">
        <v>9921</v>
      </c>
      <c r="M8197" s="178">
        <v>46086</v>
      </c>
      <c r="N8197" s="178"/>
      <c r="O8197" s="178"/>
      <c r="P8197" s="178" t="str">
        <f ca="1">IF(Proc[[#This Row],[DaysAgeing]]&gt;5,"yep","on track")</f>
        <v>on track</v>
      </c>
      <c r="Q8197" s="3">
        <f ca="1">IF(Proc[[#This Row],[DateClosed]]="",ABS(NETWORKDAYS(Proc[[#This Row],[DateOpened]],TODAY()))-1,ABS(NETWORKDAYS(Proc[[#This Row],[DateOpened]],Proc[[#This Row],[DateClosed]]))-1)</f>
        <v>0</v>
      </c>
      <c r="R8197" s="178" t="s">
        <v>5708</v>
      </c>
      <c r="S8197" s="193"/>
    </row>
    <row r="8198" spans="1:19">
      <c r="A8198" s="192" t="s">
        <v>10801</v>
      </c>
      <c r="B8198" s="193" t="str">
        <f>IFERROR(VLOOKUP(Proc[[#This Row],[App]],Table2[],3,0),"open")</f>
        <v>open</v>
      </c>
      <c r="C8198" s="192" t="s">
        <v>375</v>
      </c>
      <c r="D8198" t="s">
        <v>10671</v>
      </c>
      <c r="E8198" t="s">
        <v>10830</v>
      </c>
      <c r="F8198" s="193"/>
      <c r="G8198" s="192" t="s">
        <v>406</v>
      </c>
      <c r="H8198" s="193" t="str">
        <f>IF(Proc[[#This Row],[type]]="LFF (MDG-F)",MID(Proc[[#This Row],[Obj]],13,10),"")</f>
        <v>JP02C0M825</v>
      </c>
      <c r="I8198" s="192" t="str">
        <f>LEFT(Proc[[#This Row],[Requested]],10)</f>
        <v>P000001325</v>
      </c>
      <c r="J8198" s="193" t="b">
        <f>Proc[[#This Row],[Requested]]=Proc[[#This Row],[CurrentParent]]</f>
        <v>0</v>
      </c>
      <c r="K8198" s="193" t="str">
        <f>IF(Proc[[#This Row],[Author]]="Marcela Urrego",VLOOKUP(LEFT(Proc[[#This Row],[Requested]],1),Table3[#All],2,0),VLOOKUP(Proc[[#This Row],[Author]],Table4[],2,0))</f>
        <v>EL</v>
      </c>
      <c r="L8198" s="193" t="s">
        <v>9921</v>
      </c>
      <c r="M8198" s="178">
        <v>46086</v>
      </c>
      <c r="N8198" s="178"/>
      <c r="O8198" s="178"/>
      <c r="P8198" s="178" t="str">
        <f ca="1">IF(Proc[[#This Row],[DaysAgeing]]&gt;5,"yep","on track")</f>
        <v>on track</v>
      </c>
      <c r="Q8198" s="3">
        <f ca="1">IF(Proc[[#This Row],[DateClosed]]="",ABS(NETWORKDAYS(Proc[[#This Row],[DateOpened]],TODAY()))-1,ABS(NETWORKDAYS(Proc[[#This Row],[DateOpened]],Proc[[#This Row],[DateClosed]]))-1)</f>
        <v>0</v>
      </c>
      <c r="R8198" s="178" t="s">
        <v>5708</v>
      </c>
      <c r="S8198" s="193"/>
    </row>
    <row r="8199" spans="1:19">
      <c r="A8199" s="192" t="s">
        <v>10801</v>
      </c>
      <c r="B8199" s="193" t="str">
        <f>IFERROR(VLOOKUP(Proc[[#This Row],[App]],Table2[],3,0),"open")</f>
        <v>open</v>
      </c>
      <c r="C8199" s="192" t="s">
        <v>375</v>
      </c>
      <c r="D8199" t="s">
        <v>10672</v>
      </c>
      <c r="E8199" t="s">
        <v>10830</v>
      </c>
      <c r="F8199" s="193"/>
      <c r="G8199" s="192" t="s">
        <v>406</v>
      </c>
      <c r="H8199" s="193" t="str">
        <f>IF(Proc[[#This Row],[type]]="LFF (MDG-F)",MID(Proc[[#This Row],[Obj]],13,10),"")</f>
        <v>CN09C05012</v>
      </c>
      <c r="I8199" s="192" t="str">
        <f>LEFT(Proc[[#This Row],[Requested]],10)</f>
        <v>P000001325</v>
      </c>
      <c r="J8199" s="193" t="b">
        <f>Proc[[#This Row],[Requested]]=Proc[[#This Row],[CurrentParent]]</f>
        <v>0</v>
      </c>
      <c r="K8199" s="193" t="str">
        <f>IF(Proc[[#This Row],[Author]]="Marcela Urrego",VLOOKUP(LEFT(Proc[[#This Row],[Requested]],1),Table3[#All],2,0),VLOOKUP(Proc[[#This Row],[Author]],Table4[],2,0))</f>
        <v>EL</v>
      </c>
      <c r="L8199" s="193" t="s">
        <v>9921</v>
      </c>
      <c r="M8199" s="178">
        <v>46086</v>
      </c>
      <c r="N8199" s="178"/>
      <c r="O8199" s="178"/>
      <c r="P8199" s="178" t="str">
        <f ca="1">IF(Proc[[#This Row],[DaysAgeing]]&gt;5,"yep","on track")</f>
        <v>on track</v>
      </c>
      <c r="Q8199" s="3">
        <f ca="1">IF(Proc[[#This Row],[DateClosed]]="",ABS(NETWORKDAYS(Proc[[#This Row],[DateOpened]],TODAY()))-1,ABS(NETWORKDAYS(Proc[[#This Row],[DateOpened]],Proc[[#This Row],[DateClosed]]))-1)</f>
        <v>0</v>
      </c>
      <c r="R8199" s="178" t="s">
        <v>5708</v>
      </c>
      <c r="S8199" s="193"/>
    </row>
    <row r="8200" spans="1:19">
      <c r="A8200" s="192" t="s">
        <v>10801</v>
      </c>
      <c r="B8200" s="193" t="str">
        <f>IFERROR(VLOOKUP(Proc[[#This Row],[App]],Table2[],3,0),"open")</f>
        <v>open</v>
      </c>
      <c r="C8200" s="192" t="s">
        <v>375</v>
      </c>
      <c r="D8200" t="s">
        <v>10673</v>
      </c>
      <c r="E8200" t="s">
        <v>10830</v>
      </c>
      <c r="F8200" s="193"/>
      <c r="G8200" s="192" t="s">
        <v>406</v>
      </c>
      <c r="H8200" s="193" t="str">
        <f>IF(Proc[[#This Row],[type]]="LFF (MDG-F)",MID(Proc[[#This Row],[Obj]],13,10),"")</f>
        <v>TW10C05002</v>
      </c>
      <c r="I8200" s="192" t="str">
        <f>LEFT(Proc[[#This Row],[Requested]],10)</f>
        <v>P000001325</v>
      </c>
      <c r="J8200" s="193" t="b">
        <f>Proc[[#This Row],[Requested]]=Proc[[#This Row],[CurrentParent]]</f>
        <v>0</v>
      </c>
      <c r="K8200" s="193" t="str">
        <f>IF(Proc[[#This Row],[Author]]="Marcela Urrego",VLOOKUP(LEFT(Proc[[#This Row],[Requested]],1),Table3[#All],2,0),VLOOKUP(Proc[[#This Row],[Author]],Table4[],2,0))</f>
        <v>EL</v>
      </c>
      <c r="L8200" s="193" t="s">
        <v>9921</v>
      </c>
      <c r="M8200" s="178">
        <v>46086</v>
      </c>
      <c r="N8200" s="178"/>
      <c r="O8200" s="178"/>
      <c r="P8200" s="178" t="str">
        <f ca="1">IF(Proc[[#This Row],[DaysAgeing]]&gt;5,"yep","on track")</f>
        <v>on track</v>
      </c>
      <c r="Q8200" s="3">
        <f ca="1">IF(Proc[[#This Row],[DateClosed]]="",ABS(NETWORKDAYS(Proc[[#This Row],[DateOpened]],TODAY()))-1,ABS(NETWORKDAYS(Proc[[#This Row],[DateOpened]],Proc[[#This Row],[DateClosed]]))-1)</f>
        <v>0</v>
      </c>
      <c r="R8200" s="178" t="s">
        <v>5708</v>
      </c>
      <c r="S8200" s="193"/>
    </row>
    <row r="8201" spans="1:19">
      <c r="A8201" s="192" t="s">
        <v>10801</v>
      </c>
      <c r="B8201" s="193" t="str">
        <f>IFERROR(VLOOKUP(Proc[[#This Row],[App]],Table2[],3,0),"open")</f>
        <v>open</v>
      </c>
      <c r="C8201" s="192" t="s">
        <v>375</v>
      </c>
      <c r="D8201" t="s">
        <v>10674</v>
      </c>
      <c r="E8201" t="s">
        <v>10830</v>
      </c>
      <c r="F8201" s="193"/>
      <c r="G8201" s="192" t="s">
        <v>406</v>
      </c>
      <c r="H8201" s="193" t="str">
        <f>IF(Proc[[#This Row],[type]]="LFF (MDG-F)",MID(Proc[[#This Row],[Obj]],13,10),"")</f>
        <v>TW10C06304</v>
      </c>
      <c r="I8201" s="192" t="str">
        <f>LEFT(Proc[[#This Row],[Requested]],10)</f>
        <v>P000001325</v>
      </c>
      <c r="J8201" s="193" t="b">
        <f>Proc[[#This Row],[Requested]]=Proc[[#This Row],[CurrentParent]]</f>
        <v>0</v>
      </c>
      <c r="K8201" s="193" t="str">
        <f>IF(Proc[[#This Row],[Author]]="Marcela Urrego",VLOOKUP(LEFT(Proc[[#This Row],[Requested]],1),Table3[#All],2,0),VLOOKUP(Proc[[#This Row],[Author]],Table4[],2,0))</f>
        <v>EL</v>
      </c>
      <c r="L8201" s="193" t="s">
        <v>9921</v>
      </c>
      <c r="M8201" s="178">
        <v>46086</v>
      </c>
      <c r="N8201" s="178"/>
      <c r="O8201" s="178"/>
      <c r="P8201" s="178" t="str">
        <f ca="1">IF(Proc[[#This Row],[DaysAgeing]]&gt;5,"yep","on track")</f>
        <v>on track</v>
      </c>
      <c r="Q8201" s="3">
        <f ca="1">IF(Proc[[#This Row],[DateClosed]]="",ABS(NETWORKDAYS(Proc[[#This Row],[DateOpened]],TODAY()))-1,ABS(NETWORKDAYS(Proc[[#This Row],[DateOpened]],Proc[[#This Row],[DateClosed]]))-1)</f>
        <v>0</v>
      </c>
      <c r="R8201" s="178" t="s">
        <v>5708</v>
      </c>
      <c r="S8201" s="193"/>
    </row>
    <row r="8202" spans="1:19">
      <c r="A8202" s="192" t="s">
        <v>10801</v>
      </c>
      <c r="B8202" s="193" t="str">
        <f>IFERROR(VLOOKUP(Proc[[#This Row],[App]],Table2[],3,0),"open")</f>
        <v>open</v>
      </c>
      <c r="C8202" s="192" t="s">
        <v>375</v>
      </c>
      <c r="D8202" t="s">
        <v>10675</v>
      </c>
      <c r="E8202" t="s">
        <v>10827</v>
      </c>
      <c r="F8202" s="193"/>
      <c r="G8202" s="192" t="s">
        <v>406</v>
      </c>
      <c r="H8202" s="193" t="str">
        <f>IF(Proc[[#This Row],[type]]="LFF (MDG-F)",MID(Proc[[#This Row],[Obj]],13,10),"")</f>
        <v>TW10C06305</v>
      </c>
      <c r="I8202" s="192" t="str">
        <f>LEFT(Proc[[#This Row],[Requested]],10)</f>
        <v>P000001284</v>
      </c>
      <c r="J8202" s="193" t="b">
        <f>Proc[[#This Row],[Requested]]=Proc[[#This Row],[CurrentParent]]</f>
        <v>0</v>
      </c>
      <c r="K8202" s="193" t="str">
        <f>IF(Proc[[#This Row],[Author]]="Marcela Urrego",VLOOKUP(LEFT(Proc[[#This Row],[Requested]],1),Table3[#All],2,0),VLOOKUP(Proc[[#This Row],[Author]],Table4[],2,0))</f>
        <v>EL</v>
      </c>
      <c r="L8202" s="193" t="s">
        <v>9921</v>
      </c>
      <c r="M8202" s="178">
        <v>46086</v>
      </c>
      <c r="N8202" s="178"/>
      <c r="O8202" s="178"/>
      <c r="P8202" s="178" t="str">
        <f ca="1">IF(Proc[[#This Row],[DaysAgeing]]&gt;5,"yep","on track")</f>
        <v>on track</v>
      </c>
      <c r="Q8202" s="3">
        <f ca="1">IF(Proc[[#This Row],[DateClosed]]="",ABS(NETWORKDAYS(Proc[[#This Row],[DateOpened]],TODAY()))-1,ABS(NETWORKDAYS(Proc[[#This Row],[DateOpened]],Proc[[#This Row],[DateClosed]]))-1)</f>
        <v>0</v>
      </c>
      <c r="R8202" s="178" t="s">
        <v>5708</v>
      </c>
      <c r="S8202" s="193"/>
    </row>
    <row r="8203" spans="1:19">
      <c r="A8203" s="192" t="s">
        <v>10801</v>
      </c>
      <c r="B8203" s="193" t="str">
        <f>IFERROR(VLOOKUP(Proc[[#This Row],[App]],Table2[],3,0),"open")</f>
        <v>open</v>
      </c>
      <c r="C8203" s="192" t="s">
        <v>375</v>
      </c>
      <c r="D8203" t="s">
        <v>10676</v>
      </c>
      <c r="E8203" t="s">
        <v>10831</v>
      </c>
      <c r="F8203" s="193"/>
      <c r="G8203" s="192" t="s">
        <v>406</v>
      </c>
      <c r="H8203" s="193" t="str">
        <f>IF(Proc[[#This Row],[type]]="LFF (MDG-F)",MID(Proc[[#This Row],[Obj]],13,10),"")</f>
        <v>CN90Z03729</v>
      </c>
      <c r="I8203" s="192" t="str">
        <f>LEFT(Proc[[#This Row],[Requested]],10)</f>
        <v>P000001313</v>
      </c>
      <c r="J8203" s="193" t="b">
        <f>Proc[[#This Row],[Requested]]=Proc[[#This Row],[CurrentParent]]</f>
        <v>0</v>
      </c>
      <c r="K8203" s="193" t="str">
        <f>IF(Proc[[#This Row],[Author]]="Marcela Urrego",VLOOKUP(LEFT(Proc[[#This Row],[Requested]],1),Table3[#All],2,0),VLOOKUP(Proc[[#This Row],[Author]],Table4[],2,0))</f>
        <v>EL</v>
      </c>
      <c r="L8203" s="193" t="s">
        <v>9921</v>
      </c>
      <c r="M8203" s="178">
        <v>46086</v>
      </c>
      <c r="N8203" s="178"/>
      <c r="O8203" s="178"/>
      <c r="P8203" s="178" t="str">
        <f ca="1">IF(Proc[[#This Row],[DaysAgeing]]&gt;5,"yep","on track")</f>
        <v>on track</v>
      </c>
      <c r="Q8203" s="3">
        <f ca="1">IF(Proc[[#This Row],[DateClosed]]="",ABS(NETWORKDAYS(Proc[[#This Row],[DateOpened]],TODAY()))-1,ABS(NETWORKDAYS(Proc[[#This Row],[DateOpened]],Proc[[#This Row],[DateClosed]]))-1)</f>
        <v>0</v>
      </c>
      <c r="R8203" s="178" t="s">
        <v>5708</v>
      </c>
      <c r="S8203" s="193"/>
    </row>
    <row r="8204" spans="1:19">
      <c r="A8204" s="192" t="s">
        <v>10801</v>
      </c>
      <c r="B8204" s="193" t="str">
        <f>IFERROR(VLOOKUP(Proc[[#This Row],[App]],Table2[],3,0),"open")</f>
        <v>open</v>
      </c>
      <c r="C8204" s="192" t="s">
        <v>375</v>
      </c>
      <c r="D8204" t="s">
        <v>10677</v>
      </c>
      <c r="E8204" t="s">
        <v>10831</v>
      </c>
      <c r="F8204" s="193"/>
      <c r="G8204" s="192" t="s">
        <v>406</v>
      </c>
      <c r="H8204" s="193" t="str">
        <f>IF(Proc[[#This Row],[type]]="LFF (MDG-F)",MID(Proc[[#This Row],[Obj]],13,10),"")</f>
        <v>TW91C06022</v>
      </c>
      <c r="I8204" s="192" t="str">
        <f>LEFT(Proc[[#This Row],[Requested]],10)</f>
        <v>P000001313</v>
      </c>
      <c r="J8204" s="193" t="b">
        <f>Proc[[#This Row],[Requested]]=Proc[[#This Row],[CurrentParent]]</f>
        <v>0</v>
      </c>
      <c r="K8204" s="193" t="str">
        <f>IF(Proc[[#This Row],[Author]]="Marcela Urrego",VLOOKUP(LEFT(Proc[[#This Row],[Requested]],1),Table3[#All],2,0),VLOOKUP(Proc[[#This Row],[Author]],Table4[],2,0))</f>
        <v>EL</v>
      </c>
      <c r="L8204" s="193" t="s">
        <v>9921</v>
      </c>
      <c r="M8204" s="178">
        <v>46086</v>
      </c>
      <c r="N8204" s="178"/>
      <c r="O8204" s="178"/>
      <c r="P8204" s="178" t="str">
        <f ca="1">IF(Proc[[#This Row],[DaysAgeing]]&gt;5,"yep","on track")</f>
        <v>on track</v>
      </c>
      <c r="Q8204" s="3">
        <f ca="1">IF(Proc[[#This Row],[DateClosed]]="",ABS(NETWORKDAYS(Proc[[#This Row],[DateOpened]],TODAY()))-1,ABS(NETWORKDAYS(Proc[[#This Row],[DateOpened]],Proc[[#This Row],[DateClosed]]))-1)</f>
        <v>0</v>
      </c>
      <c r="R8204" s="178" t="s">
        <v>5708</v>
      </c>
      <c r="S8204" s="193"/>
    </row>
    <row r="8205" spans="1:19">
      <c r="A8205" s="192" t="s">
        <v>10801</v>
      </c>
      <c r="B8205" s="193" t="str">
        <f>IFERROR(VLOOKUP(Proc[[#This Row],[App]],Table2[],3,0),"open")</f>
        <v>open</v>
      </c>
      <c r="C8205" s="192" t="s">
        <v>375</v>
      </c>
      <c r="D8205" t="s">
        <v>10807</v>
      </c>
      <c r="E8205" t="s">
        <v>10831</v>
      </c>
      <c r="F8205" s="193"/>
      <c r="G8205" s="192" t="s">
        <v>406</v>
      </c>
      <c r="H8205" s="193" t="str">
        <f>IF(Proc[[#This Row],[type]]="LFF (MDG-F)",MID(Proc[[#This Row],[Obj]],13,10),"")</f>
        <v>CN09C62702</v>
      </c>
      <c r="I8205" s="192" t="str">
        <f>LEFT(Proc[[#This Row],[Requested]],10)</f>
        <v>P000001313</v>
      </c>
      <c r="J8205" s="193" t="b">
        <f>Proc[[#This Row],[Requested]]=Proc[[#This Row],[CurrentParent]]</f>
        <v>0</v>
      </c>
      <c r="K8205" s="193" t="str">
        <f>IF(Proc[[#This Row],[Author]]="Marcela Urrego",VLOOKUP(LEFT(Proc[[#This Row],[Requested]],1),Table3[#All],2,0),VLOOKUP(Proc[[#This Row],[Author]],Table4[],2,0))</f>
        <v>EL</v>
      </c>
      <c r="L8205" s="193" t="s">
        <v>9921</v>
      </c>
      <c r="M8205" s="178">
        <v>46086</v>
      </c>
      <c r="N8205" s="178"/>
      <c r="O8205" s="178"/>
      <c r="P8205" s="178" t="str">
        <f ca="1">IF(Proc[[#This Row],[DaysAgeing]]&gt;5,"yep","on track")</f>
        <v>on track</v>
      </c>
      <c r="Q8205" s="3">
        <f ca="1">IF(Proc[[#This Row],[DateClosed]]="",ABS(NETWORKDAYS(Proc[[#This Row],[DateOpened]],TODAY()))-1,ABS(NETWORKDAYS(Proc[[#This Row],[DateOpened]],Proc[[#This Row],[DateClosed]]))-1)</f>
        <v>0</v>
      </c>
      <c r="R8205" s="178" t="s">
        <v>5708</v>
      </c>
      <c r="S8205" s="193"/>
    </row>
    <row r="8206" spans="1:19">
      <c r="A8206" s="192" t="s">
        <v>10801</v>
      </c>
      <c r="B8206" s="193" t="str">
        <f>IFERROR(VLOOKUP(Proc[[#This Row],[App]],Table2[],3,0),"open")</f>
        <v>open</v>
      </c>
      <c r="C8206" s="192" t="s">
        <v>375</v>
      </c>
      <c r="D8206" t="s">
        <v>10678</v>
      </c>
      <c r="E8206" t="s">
        <v>10831</v>
      </c>
      <c r="F8206" s="193"/>
      <c r="G8206" s="192" t="s">
        <v>406</v>
      </c>
      <c r="H8206" s="193" t="str">
        <f>IF(Proc[[#This Row],[type]]="LFF (MDG-F)",MID(Proc[[#This Row],[Obj]],13,10),"")</f>
        <v>CN09C62702</v>
      </c>
      <c r="I8206" s="192" t="str">
        <f>LEFT(Proc[[#This Row],[Requested]],10)</f>
        <v>P000001313</v>
      </c>
      <c r="J8206" s="193" t="b">
        <f>Proc[[#This Row],[Requested]]=Proc[[#This Row],[CurrentParent]]</f>
        <v>0</v>
      </c>
      <c r="K8206" s="193" t="str">
        <f>IF(Proc[[#This Row],[Author]]="Marcela Urrego",VLOOKUP(LEFT(Proc[[#This Row],[Requested]],1),Table3[#All],2,0),VLOOKUP(Proc[[#This Row],[Author]],Table4[],2,0))</f>
        <v>EL</v>
      </c>
      <c r="L8206" s="193" t="s">
        <v>9921</v>
      </c>
      <c r="M8206" s="178">
        <v>46086</v>
      </c>
      <c r="N8206" s="178"/>
      <c r="O8206" s="178"/>
      <c r="P8206" s="178" t="str">
        <f ca="1">IF(Proc[[#This Row],[DaysAgeing]]&gt;5,"yep","on track")</f>
        <v>on track</v>
      </c>
      <c r="Q8206" s="3">
        <f ca="1">IF(Proc[[#This Row],[DateClosed]]="",ABS(NETWORKDAYS(Proc[[#This Row],[DateOpened]],TODAY()))-1,ABS(NETWORKDAYS(Proc[[#This Row],[DateOpened]],Proc[[#This Row],[DateClosed]]))-1)</f>
        <v>0</v>
      </c>
      <c r="R8206" s="178" t="s">
        <v>5708</v>
      </c>
      <c r="S8206" s="193"/>
    </row>
    <row r="8207" spans="1:19">
      <c r="A8207" s="192" t="s">
        <v>10801</v>
      </c>
      <c r="B8207" s="193" t="str">
        <f>IFERROR(VLOOKUP(Proc[[#This Row],[App]],Table2[],3,0),"open")</f>
        <v>open</v>
      </c>
      <c r="C8207" s="192" t="s">
        <v>375</v>
      </c>
      <c r="D8207" t="s">
        <v>10679</v>
      </c>
      <c r="E8207" t="s">
        <v>10831</v>
      </c>
      <c r="F8207" s="193"/>
      <c r="G8207" s="192" t="s">
        <v>406</v>
      </c>
      <c r="H8207" s="193" t="str">
        <f>IF(Proc[[#This Row],[type]]="LFF (MDG-F)",MID(Proc[[#This Row],[Obj]],13,10),"")</f>
        <v>CN09C62702</v>
      </c>
      <c r="I8207" s="192" t="str">
        <f>LEFT(Proc[[#This Row],[Requested]],10)</f>
        <v>P000001313</v>
      </c>
      <c r="J8207" s="193" t="b">
        <f>Proc[[#This Row],[Requested]]=Proc[[#This Row],[CurrentParent]]</f>
        <v>0</v>
      </c>
      <c r="K8207" s="193" t="str">
        <f>IF(Proc[[#This Row],[Author]]="Marcela Urrego",VLOOKUP(LEFT(Proc[[#This Row],[Requested]],1),Table3[#All],2,0),VLOOKUP(Proc[[#This Row],[Author]],Table4[],2,0))</f>
        <v>EL</v>
      </c>
      <c r="L8207" s="193" t="s">
        <v>9921</v>
      </c>
      <c r="M8207" s="178">
        <v>46086</v>
      </c>
      <c r="N8207" s="178"/>
      <c r="O8207" s="178"/>
      <c r="P8207" s="178" t="str">
        <f ca="1">IF(Proc[[#This Row],[DaysAgeing]]&gt;5,"yep","on track")</f>
        <v>on track</v>
      </c>
      <c r="Q8207" s="3">
        <f ca="1">IF(Proc[[#This Row],[DateClosed]]="",ABS(NETWORKDAYS(Proc[[#This Row],[DateOpened]],TODAY()))-1,ABS(NETWORKDAYS(Proc[[#This Row],[DateOpened]],Proc[[#This Row],[DateClosed]]))-1)</f>
        <v>0</v>
      </c>
      <c r="R8207" s="178" t="s">
        <v>5708</v>
      </c>
      <c r="S8207" s="193"/>
    </row>
    <row r="8208" spans="1:19">
      <c r="A8208" s="192" t="s">
        <v>10801</v>
      </c>
      <c r="B8208" s="193" t="str">
        <f>IFERROR(VLOOKUP(Proc[[#This Row],[App]],Table2[],3,0),"open")</f>
        <v>open</v>
      </c>
      <c r="C8208" s="192" t="s">
        <v>375</v>
      </c>
      <c r="D8208" t="s">
        <v>10808</v>
      </c>
      <c r="E8208" t="s">
        <v>10831</v>
      </c>
      <c r="F8208" s="193"/>
      <c r="G8208" s="192" t="s">
        <v>406</v>
      </c>
      <c r="H8208" s="193" t="str">
        <f>IF(Proc[[#This Row],[type]]="LFF (MDG-F)",MID(Proc[[#This Row],[Obj]],13,10),"")</f>
        <v>CN43C62606</v>
      </c>
      <c r="I8208" s="192" t="str">
        <f>LEFT(Proc[[#This Row],[Requested]],10)</f>
        <v>P000001313</v>
      </c>
      <c r="J8208" s="193" t="b">
        <f>Proc[[#This Row],[Requested]]=Proc[[#This Row],[CurrentParent]]</f>
        <v>0</v>
      </c>
      <c r="K8208" s="193" t="str">
        <f>IF(Proc[[#This Row],[Author]]="Marcela Urrego",VLOOKUP(LEFT(Proc[[#This Row],[Requested]],1),Table3[#All],2,0),VLOOKUP(Proc[[#This Row],[Author]],Table4[],2,0))</f>
        <v>EL</v>
      </c>
      <c r="L8208" s="193" t="s">
        <v>9921</v>
      </c>
      <c r="M8208" s="178">
        <v>46086</v>
      </c>
      <c r="N8208" s="178"/>
      <c r="O8208" s="178"/>
      <c r="P8208" s="178" t="str">
        <f ca="1">IF(Proc[[#This Row],[DaysAgeing]]&gt;5,"yep","on track")</f>
        <v>on track</v>
      </c>
      <c r="Q8208" s="3">
        <f ca="1">IF(Proc[[#This Row],[DateClosed]]="",ABS(NETWORKDAYS(Proc[[#This Row],[DateOpened]],TODAY()))-1,ABS(NETWORKDAYS(Proc[[#This Row],[DateOpened]],Proc[[#This Row],[DateClosed]]))-1)</f>
        <v>0</v>
      </c>
      <c r="R8208" s="178" t="s">
        <v>5708</v>
      </c>
      <c r="S8208" s="193"/>
    </row>
    <row r="8209" spans="1:19">
      <c r="A8209" s="192" t="s">
        <v>10801</v>
      </c>
      <c r="B8209" s="193" t="str">
        <f>IFERROR(VLOOKUP(Proc[[#This Row],[App]],Table2[],3,0),"open")</f>
        <v>open</v>
      </c>
      <c r="C8209" s="192" t="s">
        <v>375</v>
      </c>
      <c r="D8209" t="s">
        <v>10680</v>
      </c>
      <c r="E8209" t="s">
        <v>10831</v>
      </c>
      <c r="F8209" s="193"/>
      <c r="G8209" s="192" t="s">
        <v>406</v>
      </c>
      <c r="H8209" s="193" t="str">
        <f>IF(Proc[[#This Row],[type]]="LFF (MDG-F)",MID(Proc[[#This Row],[Obj]],13,10),"")</f>
        <v>CN43C62606</v>
      </c>
      <c r="I8209" s="192" t="str">
        <f>LEFT(Proc[[#This Row],[Requested]],10)</f>
        <v>P000001313</v>
      </c>
      <c r="J8209" s="193" t="b">
        <f>Proc[[#This Row],[Requested]]=Proc[[#This Row],[CurrentParent]]</f>
        <v>0</v>
      </c>
      <c r="K8209" s="193" t="str">
        <f>IF(Proc[[#This Row],[Author]]="Marcela Urrego",VLOOKUP(LEFT(Proc[[#This Row],[Requested]],1),Table3[#All],2,0),VLOOKUP(Proc[[#This Row],[Author]],Table4[],2,0))</f>
        <v>EL</v>
      </c>
      <c r="L8209" s="193" t="s">
        <v>9921</v>
      </c>
      <c r="M8209" s="178">
        <v>46086</v>
      </c>
      <c r="N8209" s="178"/>
      <c r="O8209" s="178"/>
      <c r="P8209" s="178" t="str">
        <f ca="1">IF(Proc[[#This Row],[DaysAgeing]]&gt;5,"yep","on track")</f>
        <v>on track</v>
      </c>
      <c r="Q8209" s="3">
        <f ca="1">IF(Proc[[#This Row],[DateClosed]]="",ABS(NETWORKDAYS(Proc[[#This Row],[DateOpened]],TODAY()))-1,ABS(NETWORKDAYS(Proc[[#This Row],[DateOpened]],Proc[[#This Row],[DateClosed]]))-1)</f>
        <v>0</v>
      </c>
      <c r="R8209" s="178" t="s">
        <v>5708</v>
      </c>
      <c r="S8209" s="193"/>
    </row>
    <row r="8210" spans="1:19">
      <c r="A8210" s="192" t="s">
        <v>10801</v>
      </c>
      <c r="B8210" s="193" t="str">
        <f>IFERROR(VLOOKUP(Proc[[#This Row],[App]],Table2[],3,0),"open")</f>
        <v>open</v>
      </c>
      <c r="C8210" s="192" t="s">
        <v>375</v>
      </c>
      <c r="D8210" t="s">
        <v>10681</v>
      </c>
      <c r="E8210" t="s">
        <v>10831</v>
      </c>
      <c r="F8210" s="193"/>
      <c r="G8210" s="192" t="s">
        <v>406</v>
      </c>
      <c r="H8210" s="193" t="str">
        <f>IF(Proc[[#This Row],[type]]="LFF (MDG-F)",MID(Proc[[#This Row],[Obj]],13,10),"")</f>
        <v>CN43C62606</v>
      </c>
      <c r="I8210" s="192" t="str">
        <f>LEFT(Proc[[#This Row],[Requested]],10)</f>
        <v>P000001313</v>
      </c>
      <c r="J8210" s="193" t="b">
        <f>Proc[[#This Row],[Requested]]=Proc[[#This Row],[CurrentParent]]</f>
        <v>0</v>
      </c>
      <c r="K8210" s="193" t="str">
        <f>IF(Proc[[#This Row],[Author]]="Marcela Urrego",VLOOKUP(LEFT(Proc[[#This Row],[Requested]],1),Table3[#All],2,0),VLOOKUP(Proc[[#This Row],[Author]],Table4[],2,0))</f>
        <v>EL</v>
      </c>
      <c r="L8210" s="193" t="s">
        <v>9921</v>
      </c>
      <c r="M8210" s="178">
        <v>46086</v>
      </c>
      <c r="N8210" s="178"/>
      <c r="O8210" s="178"/>
      <c r="P8210" s="178" t="str">
        <f ca="1">IF(Proc[[#This Row],[DaysAgeing]]&gt;5,"yep","on track")</f>
        <v>on track</v>
      </c>
      <c r="Q8210" s="3">
        <f ca="1">IF(Proc[[#This Row],[DateClosed]]="",ABS(NETWORKDAYS(Proc[[#This Row],[DateOpened]],TODAY()))-1,ABS(NETWORKDAYS(Proc[[#This Row],[DateOpened]],Proc[[#This Row],[DateClosed]]))-1)</f>
        <v>0</v>
      </c>
      <c r="R8210" s="178" t="s">
        <v>5708</v>
      </c>
      <c r="S8210" s="193"/>
    </row>
    <row r="8211" spans="1:19">
      <c r="A8211" s="192" t="s">
        <v>10801</v>
      </c>
      <c r="B8211" s="193" t="str">
        <f>IFERROR(VLOOKUP(Proc[[#This Row],[App]],Table2[],3,0),"open")</f>
        <v>open</v>
      </c>
      <c r="C8211" s="192" t="s">
        <v>375</v>
      </c>
      <c r="D8211" t="s">
        <v>10809</v>
      </c>
      <c r="E8211" t="s">
        <v>10831</v>
      </c>
      <c r="F8211" s="193"/>
      <c r="G8211" s="192" t="s">
        <v>406</v>
      </c>
      <c r="H8211" s="193" t="str">
        <f>IF(Proc[[#This Row],[type]]="LFF (MDG-F)",MID(Proc[[#This Row],[Obj]],13,10),"")</f>
        <v>SG10C62609</v>
      </c>
      <c r="I8211" s="192" t="str">
        <f>LEFT(Proc[[#This Row],[Requested]],10)</f>
        <v>P000001313</v>
      </c>
      <c r="J8211" s="193" t="b">
        <f>Proc[[#This Row],[Requested]]=Proc[[#This Row],[CurrentParent]]</f>
        <v>0</v>
      </c>
      <c r="K8211" s="193" t="str">
        <f>IF(Proc[[#This Row],[Author]]="Marcela Urrego",VLOOKUP(LEFT(Proc[[#This Row],[Requested]],1),Table3[#All],2,0),VLOOKUP(Proc[[#This Row],[Author]],Table4[],2,0))</f>
        <v>EL</v>
      </c>
      <c r="L8211" s="193" t="s">
        <v>9921</v>
      </c>
      <c r="M8211" s="178">
        <v>46086</v>
      </c>
      <c r="N8211" s="178"/>
      <c r="O8211" s="178"/>
      <c r="P8211" s="178" t="str">
        <f ca="1">IF(Proc[[#This Row],[DaysAgeing]]&gt;5,"yep","on track")</f>
        <v>on track</v>
      </c>
      <c r="Q8211" s="3">
        <f ca="1">IF(Proc[[#This Row],[DateClosed]]="",ABS(NETWORKDAYS(Proc[[#This Row],[DateOpened]],TODAY()))-1,ABS(NETWORKDAYS(Proc[[#This Row],[DateOpened]],Proc[[#This Row],[DateClosed]]))-1)</f>
        <v>0</v>
      </c>
      <c r="R8211" s="178" t="s">
        <v>5708</v>
      </c>
      <c r="S8211" s="193"/>
    </row>
    <row r="8212" spans="1:19">
      <c r="A8212" s="192" t="s">
        <v>10801</v>
      </c>
      <c r="B8212" s="193" t="str">
        <f>IFERROR(VLOOKUP(Proc[[#This Row],[App]],Table2[],3,0),"open")</f>
        <v>open</v>
      </c>
      <c r="C8212" s="192" t="s">
        <v>375</v>
      </c>
      <c r="D8212" t="s">
        <v>10682</v>
      </c>
      <c r="E8212" t="s">
        <v>10831</v>
      </c>
      <c r="F8212" s="193"/>
      <c r="G8212" s="192" t="s">
        <v>406</v>
      </c>
      <c r="H8212" s="193" t="str">
        <f>IF(Proc[[#This Row],[type]]="LFF (MDG-F)",MID(Proc[[#This Row],[Obj]],13,10),"")</f>
        <v>SG10C62609</v>
      </c>
      <c r="I8212" s="192" t="str">
        <f>LEFT(Proc[[#This Row],[Requested]],10)</f>
        <v>P000001313</v>
      </c>
      <c r="J8212" s="193" t="b">
        <f>Proc[[#This Row],[Requested]]=Proc[[#This Row],[CurrentParent]]</f>
        <v>0</v>
      </c>
      <c r="K8212" s="193" t="str">
        <f>IF(Proc[[#This Row],[Author]]="Marcela Urrego",VLOOKUP(LEFT(Proc[[#This Row],[Requested]],1),Table3[#All],2,0),VLOOKUP(Proc[[#This Row],[Author]],Table4[],2,0))</f>
        <v>EL</v>
      </c>
      <c r="L8212" s="193" t="s">
        <v>9921</v>
      </c>
      <c r="M8212" s="178">
        <v>46086</v>
      </c>
      <c r="N8212" s="178"/>
      <c r="O8212" s="178"/>
      <c r="P8212" s="178" t="str">
        <f ca="1">IF(Proc[[#This Row],[DaysAgeing]]&gt;5,"yep","on track")</f>
        <v>on track</v>
      </c>
      <c r="Q8212" s="3">
        <f ca="1">IF(Proc[[#This Row],[DateClosed]]="",ABS(NETWORKDAYS(Proc[[#This Row],[DateOpened]],TODAY()))-1,ABS(NETWORKDAYS(Proc[[#This Row],[DateOpened]],Proc[[#This Row],[DateClosed]]))-1)</f>
        <v>0</v>
      </c>
      <c r="R8212" s="178" t="s">
        <v>5708</v>
      </c>
      <c r="S8212" s="193"/>
    </row>
    <row r="8213" spans="1:19">
      <c r="A8213" s="192" t="s">
        <v>10801</v>
      </c>
      <c r="B8213" s="193" t="str">
        <f>IFERROR(VLOOKUP(Proc[[#This Row],[App]],Table2[],3,0),"open")</f>
        <v>open</v>
      </c>
      <c r="C8213" s="192" t="s">
        <v>375</v>
      </c>
      <c r="D8213" t="s">
        <v>10683</v>
      </c>
      <c r="E8213" t="s">
        <v>10831</v>
      </c>
      <c r="F8213" s="193"/>
      <c r="G8213" s="192" t="s">
        <v>406</v>
      </c>
      <c r="H8213" s="193" t="str">
        <f>IF(Proc[[#This Row],[type]]="LFF (MDG-F)",MID(Proc[[#This Row],[Obj]],13,10),"")</f>
        <v>SG10C62609</v>
      </c>
      <c r="I8213" s="192" t="str">
        <f>LEFT(Proc[[#This Row],[Requested]],10)</f>
        <v>P000001313</v>
      </c>
      <c r="J8213" s="193" t="b">
        <f>Proc[[#This Row],[Requested]]=Proc[[#This Row],[CurrentParent]]</f>
        <v>0</v>
      </c>
      <c r="K8213" s="193" t="str">
        <f>IF(Proc[[#This Row],[Author]]="Marcela Urrego",VLOOKUP(LEFT(Proc[[#This Row],[Requested]],1),Table3[#All],2,0),VLOOKUP(Proc[[#This Row],[Author]],Table4[],2,0))</f>
        <v>EL</v>
      </c>
      <c r="L8213" s="193" t="s">
        <v>9921</v>
      </c>
      <c r="M8213" s="178">
        <v>46086</v>
      </c>
      <c r="N8213" s="178"/>
      <c r="O8213" s="178"/>
      <c r="P8213" s="178" t="str">
        <f ca="1">IF(Proc[[#This Row],[DaysAgeing]]&gt;5,"yep","on track")</f>
        <v>on track</v>
      </c>
      <c r="Q8213" s="3">
        <f ca="1">IF(Proc[[#This Row],[DateClosed]]="",ABS(NETWORKDAYS(Proc[[#This Row],[DateOpened]],TODAY()))-1,ABS(NETWORKDAYS(Proc[[#This Row],[DateOpened]],Proc[[#This Row],[DateClosed]]))-1)</f>
        <v>0</v>
      </c>
      <c r="R8213" s="178" t="s">
        <v>5708</v>
      </c>
      <c r="S8213" s="193"/>
    </row>
    <row r="8214" spans="1:19">
      <c r="A8214" s="192" t="s">
        <v>10801</v>
      </c>
      <c r="B8214" s="193" t="str">
        <f>IFERROR(VLOOKUP(Proc[[#This Row],[App]],Table2[],3,0),"open")</f>
        <v>open</v>
      </c>
      <c r="C8214" s="192" t="s">
        <v>375</v>
      </c>
      <c r="D8214" t="s">
        <v>10810</v>
      </c>
      <c r="E8214" t="s">
        <v>10831</v>
      </c>
      <c r="F8214" s="193"/>
      <c r="G8214" s="192" t="s">
        <v>406</v>
      </c>
      <c r="H8214" s="193" t="str">
        <f>IF(Proc[[#This Row],[type]]="LFF (MDG-F)",MID(Proc[[#This Row],[Obj]],13,10),"")</f>
        <v>TW10C62701</v>
      </c>
      <c r="I8214" s="192" t="str">
        <f>LEFT(Proc[[#This Row],[Requested]],10)</f>
        <v>P000001313</v>
      </c>
      <c r="J8214" s="193" t="b">
        <f>Proc[[#This Row],[Requested]]=Proc[[#This Row],[CurrentParent]]</f>
        <v>0</v>
      </c>
      <c r="K8214" s="193" t="str">
        <f>IF(Proc[[#This Row],[Author]]="Marcela Urrego",VLOOKUP(LEFT(Proc[[#This Row],[Requested]],1),Table3[#All],2,0),VLOOKUP(Proc[[#This Row],[Author]],Table4[],2,0))</f>
        <v>EL</v>
      </c>
      <c r="L8214" s="193" t="s">
        <v>9921</v>
      </c>
      <c r="M8214" s="178">
        <v>46086</v>
      </c>
      <c r="N8214" s="178"/>
      <c r="O8214" s="178"/>
      <c r="P8214" s="178" t="str">
        <f ca="1">IF(Proc[[#This Row],[DaysAgeing]]&gt;5,"yep","on track")</f>
        <v>on track</v>
      </c>
      <c r="Q8214" s="3">
        <f ca="1">IF(Proc[[#This Row],[DateClosed]]="",ABS(NETWORKDAYS(Proc[[#This Row],[DateOpened]],TODAY()))-1,ABS(NETWORKDAYS(Proc[[#This Row],[DateOpened]],Proc[[#This Row],[DateClosed]]))-1)</f>
        <v>0</v>
      </c>
      <c r="R8214" s="178" t="s">
        <v>5708</v>
      </c>
      <c r="S8214" s="193"/>
    </row>
    <row r="8215" spans="1:19">
      <c r="A8215" s="192" t="s">
        <v>10801</v>
      </c>
      <c r="B8215" s="193" t="str">
        <f>IFERROR(VLOOKUP(Proc[[#This Row],[App]],Table2[],3,0),"open")</f>
        <v>open</v>
      </c>
      <c r="C8215" s="192" t="s">
        <v>375</v>
      </c>
      <c r="D8215" t="s">
        <v>10684</v>
      </c>
      <c r="E8215" t="s">
        <v>10831</v>
      </c>
      <c r="F8215" s="193"/>
      <c r="G8215" s="192" t="s">
        <v>406</v>
      </c>
      <c r="H8215" s="193" t="str">
        <f>IF(Proc[[#This Row],[type]]="LFF (MDG-F)",MID(Proc[[#This Row],[Obj]],13,10),"")</f>
        <v>TW10C62701</v>
      </c>
      <c r="I8215" s="192" t="str">
        <f>LEFT(Proc[[#This Row],[Requested]],10)</f>
        <v>P000001313</v>
      </c>
      <c r="J8215" s="193" t="b">
        <f>Proc[[#This Row],[Requested]]=Proc[[#This Row],[CurrentParent]]</f>
        <v>0</v>
      </c>
      <c r="K8215" s="193" t="str">
        <f>IF(Proc[[#This Row],[Author]]="Marcela Urrego",VLOOKUP(LEFT(Proc[[#This Row],[Requested]],1),Table3[#All],2,0),VLOOKUP(Proc[[#This Row],[Author]],Table4[],2,0))</f>
        <v>EL</v>
      </c>
      <c r="L8215" s="193" t="s">
        <v>9921</v>
      </c>
      <c r="M8215" s="178">
        <v>46086</v>
      </c>
      <c r="N8215" s="178"/>
      <c r="O8215" s="178"/>
      <c r="P8215" s="178" t="str">
        <f ca="1">IF(Proc[[#This Row],[DaysAgeing]]&gt;5,"yep","on track")</f>
        <v>on track</v>
      </c>
      <c r="Q8215" s="3">
        <f ca="1">IF(Proc[[#This Row],[DateClosed]]="",ABS(NETWORKDAYS(Proc[[#This Row],[DateOpened]],TODAY()))-1,ABS(NETWORKDAYS(Proc[[#This Row],[DateOpened]],Proc[[#This Row],[DateClosed]]))-1)</f>
        <v>0</v>
      </c>
      <c r="R8215" s="178" t="s">
        <v>5708</v>
      </c>
      <c r="S8215" s="193"/>
    </row>
    <row r="8216" spans="1:19">
      <c r="A8216" s="192" t="s">
        <v>10801</v>
      </c>
      <c r="B8216" s="193" t="str">
        <f>IFERROR(VLOOKUP(Proc[[#This Row],[App]],Table2[],3,0),"open")</f>
        <v>open</v>
      </c>
      <c r="C8216" s="192" t="s">
        <v>375</v>
      </c>
      <c r="D8216" t="s">
        <v>10685</v>
      </c>
      <c r="E8216" t="s">
        <v>10831</v>
      </c>
      <c r="F8216" s="193"/>
      <c r="G8216" s="192" t="s">
        <v>406</v>
      </c>
      <c r="H8216" s="193" t="str">
        <f>IF(Proc[[#This Row],[type]]="LFF (MDG-F)",MID(Proc[[#This Row],[Obj]],13,10),"")</f>
        <v>TW10C62701</v>
      </c>
      <c r="I8216" s="192" t="str">
        <f>LEFT(Proc[[#This Row],[Requested]],10)</f>
        <v>P000001313</v>
      </c>
      <c r="J8216" s="193" t="b">
        <f>Proc[[#This Row],[Requested]]=Proc[[#This Row],[CurrentParent]]</f>
        <v>0</v>
      </c>
      <c r="K8216" s="193" t="str">
        <f>IF(Proc[[#This Row],[Author]]="Marcela Urrego",VLOOKUP(LEFT(Proc[[#This Row],[Requested]],1),Table3[#All],2,0),VLOOKUP(Proc[[#This Row],[Author]],Table4[],2,0))</f>
        <v>EL</v>
      </c>
      <c r="L8216" s="193" t="s">
        <v>9921</v>
      </c>
      <c r="M8216" s="178">
        <v>46086</v>
      </c>
      <c r="N8216" s="178"/>
      <c r="O8216" s="178"/>
      <c r="P8216" s="178" t="str">
        <f ca="1">IF(Proc[[#This Row],[DaysAgeing]]&gt;5,"yep","on track")</f>
        <v>on track</v>
      </c>
      <c r="Q8216" s="3">
        <f ca="1">IF(Proc[[#This Row],[DateClosed]]="",ABS(NETWORKDAYS(Proc[[#This Row],[DateOpened]],TODAY()))-1,ABS(NETWORKDAYS(Proc[[#This Row],[DateOpened]],Proc[[#This Row],[DateClosed]]))-1)</f>
        <v>0</v>
      </c>
      <c r="R8216" s="178" t="s">
        <v>5708</v>
      </c>
      <c r="S8216" s="193"/>
    </row>
    <row r="8217" spans="1:19" hidden="1">
      <c r="A8217" s="192" t="s">
        <v>10801</v>
      </c>
      <c r="B8217" s="193" t="str">
        <f>IFERROR(VLOOKUP(Proc[[#This Row],[App]],Table2[],3,0),"open")</f>
        <v>open</v>
      </c>
      <c r="C8217" s="192" t="s">
        <v>377</v>
      </c>
      <c r="D8217" t="s">
        <v>10686</v>
      </c>
      <c r="E8217" t="s">
        <v>10831</v>
      </c>
      <c r="F8217" s="193" t="s">
        <v>10864</v>
      </c>
      <c r="G8217" s="192" t="s">
        <v>400</v>
      </c>
      <c r="H8217" s="193" t="str">
        <f>IF(Proc[[#This Row],[type]]="LFF (MDG-F)",MID(Proc[[#This Row],[Obj]],13,10),"")</f>
        <v/>
      </c>
      <c r="I8217" s="192" t="str">
        <f>LEFT(Proc[[#This Row],[Requested]],10)</f>
        <v>P000001313</v>
      </c>
      <c r="J8217" s="193" t="b">
        <f>Proc[[#This Row],[Requested]]=Proc[[#This Row],[CurrentParent]]</f>
        <v>0</v>
      </c>
      <c r="K8217" s="193" t="str">
        <f>IF(Proc[[#This Row],[Author]]="Marcela Urrego",VLOOKUP(LEFT(Proc[[#This Row],[Requested]],1),Table3[#All],2,0),VLOOKUP(Proc[[#This Row],[Author]],Table4[],2,0))</f>
        <v>EL</v>
      </c>
      <c r="L8217" s="193" t="s">
        <v>9921</v>
      </c>
      <c r="M8217" s="178">
        <v>46086</v>
      </c>
      <c r="N8217" s="178"/>
      <c r="O8217" s="178"/>
      <c r="P8217" s="178" t="str">
        <f ca="1">IF(Proc[[#This Row],[DaysAgeing]]&gt;5,"yep","on track")</f>
        <v>on track</v>
      </c>
      <c r="Q8217" s="3">
        <f ca="1">IF(Proc[[#This Row],[DateClosed]]="",ABS(NETWORKDAYS(Proc[[#This Row],[DateOpened]],TODAY()))-1,ABS(NETWORKDAYS(Proc[[#This Row],[DateOpened]],Proc[[#This Row],[DateClosed]]))-1)</f>
        <v>0</v>
      </c>
      <c r="R8217" s="178" t="s">
        <v>5708</v>
      </c>
      <c r="S8217" s="193"/>
    </row>
    <row r="8218" spans="1:19" hidden="1">
      <c r="A8218" s="192" t="s">
        <v>10801</v>
      </c>
      <c r="B8218" s="193" t="str">
        <f>IFERROR(VLOOKUP(Proc[[#This Row],[App]],Table2[],3,0),"open")</f>
        <v>open</v>
      </c>
      <c r="C8218" s="192" t="s">
        <v>377</v>
      </c>
      <c r="D8218" t="s">
        <v>10687</v>
      </c>
      <c r="E8218" t="s">
        <v>10831</v>
      </c>
      <c r="F8218" s="193" t="s">
        <v>10686</v>
      </c>
      <c r="G8218" s="192" t="s">
        <v>400</v>
      </c>
      <c r="H8218" s="193" t="str">
        <f>IF(Proc[[#This Row],[type]]="LFF (MDG-F)",MID(Proc[[#This Row],[Obj]],13,10),"")</f>
        <v/>
      </c>
      <c r="I8218" s="192" t="str">
        <f>LEFT(Proc[[#This Row],[Requested]],10)</f>
        <v>P000001313</v>
      </c>
      <c r="J8218" s="193" t="b">
        <f>Proc[[#This Row],[Requested]]=Proc[[#This Row],[CurrentParent]]</f>
        <v>0</v>
      </c>
      <c r="K8218" s="193" t="str">
        <f>IF(Proc[[#This Row],[Author]]="Marcela Urrego",VLOOKUP(LEFT(Proc[[#This Row],[Requested]],1),Table3[#All],2,0),VLOOKUP(Proc[[#This Row],[Author]],Table4[],2,0))</f>
        <v>EL</v>
      </c>
      <c r="L8218" s="193" t="s">
        <v>9921</v>
      </c>
      <c r="M8218" s="178">
        <v>46086</v>
      </c>
      <c r="N8218" s="178"/>
      <c r="O8218" s="178"/>
      <c r="P8218" s="178" t="str">
        <f ca="1">IF(Proc[[#This Row],[DaysAgeing]]&gt;5,"yep","on track")</f>
        <v>on track</v>
      </c>
      <c r="Q8218" s="3">
        <f ca="1">IF(Proc[[#This Row],[DateClosed]]="",ABS(NETWORKDAYS(Proc[[#This Row],[DateOpened]],TODAY()))-1,ABS(NETWORKDAYS(Proc[[#This Row],[DateOpened]],Proc[[#This Row],[DateClosed]]))-1)</f>
        <v>0</v>
      </c>
      <c r="R8218" s="178" t="s">
        <v>5708</v>
      </c>
      <c r="S8218" s="193"/>
    </row>
    <row r="8219" spans="1:19" hidden="1">
      <c r="A8219" s="192" t="s">
        <v>10801</v>
      </c>
      <c r="B8219" s="193" t="str">
        <f>IFERROR(VLOOKUP(Proc[[#This Row],[App]],Table2[],3,0),"open")</f>
        <v>open</v>
      </c>
      <c r="C8219" s="192" t="s">
        <v>377</v>
      </c>
      <c r="D8219" t="s">
        <v>10688</v>
      </c>
      <c r="E8219" t="s">
        <v>10831</v>
      </c>
      <c r="F8219" s="193" t="s">
        <v>10686</v>
      </c>
      <c r="G8219" s="192" t="s">
        <v>400</v>
      </c>
      <c r="H8219" s="193" t="str">
        <f>IF(Proc[[#This Row],[type]]="LFF (MDG-F)",MID(Proc[[#This Row],[Obj]],13,10),"")</f>
        <v/>
      </c>
      <c r="I8219" s="192" t="str">
        <f>LEFT(Proc[[#This Row],[Requested]],10)</f>
        <v>P000001313</v>
      </c>
      <c r="J8219" s="193" t="b">
        <f>Proc[[#This Row],[Requested]]=Proc[[#This Row],[CurrentParent]]</f>
        <v>0</v>
      </c>
      <c r="K8219" s="193" t="str">
        <f>IF(Proc[[#This Row],[Author]]="Marcela Urrego",VLOOKUP(LEFT(Proc[[#This Row],[Requested]],1),Table3[#All],2,0),VLOOKUP(Proc[[#This Row],[Author]],Table4[],2,0))</f>
        <v>EL</v>
      </c>
      <c r="L8219" s="193" t="s">
        <v>9921</v>
      </c>
      <c r="M8219" s="178">
        <v>46086</v>
      </c>
      <c r="N8219" s="178"/>
      <c r="O8219" s="178"/>
      <c r="P8219" s="178" t="str">
        <f ca="1">IF(Proc[[#This Row],[DaysAgeing]]&gt;5,"yep","on track")</f>
        <v>on track</v>
      </c>
      <c r="Q8219" s="3">
        <f ca="1">IF(Proc[[#This Row],[DateClosed]]="",ABS(NETWORKDAYS(Proc[[#This Row],[DateOpened]],TODAY()))-1,ABS(NETWORKDAYS(Proc[[#This Row],[DateOpened]],Proc[[#This Row],[DateClosed]]))-1)</f>
        <v>0</v>
      </c>
      <c r="R8219" s="178" t="s">
        <v>5708</v>
      </c>
      <c r="S8219" s="193"/>
    </row>
    <row r="8220" spans="1:19" hidden="1">
      <c r="A8220" s="192" t="s">
        <v>10801</v>
      </c>
      <c r="B8220" s="193" t="str">
        <f>IFERROR(VLOOKUP(Proc[[#This Row],[App]],Table2[],3,0),"open")</f>
        <v>open</v>
      </c>
      <c r="C8220" s="192" t="s">
        <v>377</v>
      </c>
      <c r="D8220" t="s">
        <v>10689</v>
      </c>
      <c r="E8220" t="s">
        <v>10831</v>
      </c>
      <c r="F8220" s="193" t="s">
        <v>10864</v>
      </c>
      <c r="G8220" s="192" t="s">
        <v>400</v>
      </c>
      <c r="H8220" s="193" t="str">
        <f>IF(Proc[[#This Row],[type]]="LFF (MDG-F)",MID(Proc[[#This Row],[Obj]],13,10),"")</f>
        <v/>
      </c>
      <c r="I8220" s="192" t="str">
        <f>LEFT(Proc[[#This Row],[Requested]],10)</f>
        <v>P000001313</v>
      </c>
      <c r="J8220" s="193" t="b">
        <f>Proc[[#This Row],[Requested]]=Proc[[#This Row],[CurrentParent]]</f>
        <v>0</v>
      </c>
      <c r="K8220" s="193" t="str">
        <f>IF(Proc[[#This Row],[Author]]="Marcela Urrego",VLOOKUP(LEFT(Proc[[#This Row],[Requested]],1),Table3[#All],2,0),VLOOKUP(Proc[[#This Row],[Author]],Table4[],2,0))</f>
        <v>EL</v>
      </c>
      <c r="L8220" s="193" t="s">
        <v>9921</v>
      </c>
      <c r="M8220" s="178">
        <v>46086</v>
      </c>
      <c r="N8220" s="178"/>
      <c r="O8220" s="178"/>
      <c r="P8220" s="178" t="str">
        <f ca="1">IF(Proc[[#This Row],[DaysAgeing]]&gt;5,"yep","on track")</f>
        <v>on track</v>
      </c>
      <c r="Q8220" s="3">
        <f ca="1">IF(Proc[[#This Row],[DateClosed]]="",ABS(NETWORKDAYS(Proc[[#This Row],[DateOpened]],TODAY()))-1,ABS(NETWORKDAYS(Proc[[#This Row],[DateOpened]],Proc[[#This Row],[DateClosed]]))-1)</f>
        <v>0</v>
      </c>
      <c r="R8220" s="178" t="s">
        <v>5708</v>
      </c>
      <c r="S8220" s="193"/>
    </row>
    <row r="8221" spans="1:19" hidden="1">
      <c r="A8221" s="192" t="s">
        <v>10801</v>
      </c>
      <c r="B8221" s="193" t="str">
        <f>IFERROR(VLOOKUP(Proc[[#This Row],[App]],Table2[],3,0),"open")</f>
        <v>open</v>
      </c>
      <c r="C8221" s="192" t="s">
        <v>377</v>
      </c>
      <c r="D8221" t="s">
        <v>10690</v>
      </c>
      <c r="E8221" t="s">
        <v>10831</v>
      </c>
      <c r="F8221" s="193" t="s">
        <v>10689</v>
      </c>
      <c r="G8221" s="192" t="s">
        <v>400</v>
      </c>
      <c r="H8221" s="193" t="str">
        <f>IF(Proc[[#This Row],[type]]="LFF (MDG-F)",MID(Proc[[#This Row],[Obj]],13,10),"")</f>
        <v/>
      </c>
      <c r="I8221" s="192" t="str">
        <f>LEFT(Proc[[#This Row],[Requested]],10)</f>
        <v>P000001313</v>
      </c>
      <c r="J8221" s="193" t="b">
        <f>Proc[[#This Row],[Requested]]=Proc[[#This Row],[CurrentParent]]</f>
        <v>0</v>
      </c>
      <c r="K8221" s="193" t="str">
        <f>IF(Proc[[#This Row],[Author]]="Marcela Urrego",VLOOKUP(LEFT(Proc[[#This Row],[Requested]],1),Table3[#All],2,0),VLOOKUP(Proc[[#This Row],[Author]],Table4[],2,0))</f>
        <v>EL</v>
      </c>
      <c r="L8221" s="193" t="s">
        <v>9921</v>
      </c>
      <c r="M8221" s="178">
        <v>46086</v>
      </c>
      <c r="N8221" s="178"/>
      <c r="O8221" s="178"/>
      <c r="P8221" s="178" t="str">
        <f ca="1">IF(Proc[[#This Row],[DaysAgeing]]&gt;5,"yep","on track")</f>
        <v>on track</v>
      </c>
      <c r="Q8221" s="3">
        <f ca="1">IF(Proc[[#This Row],[DateClosed]]="",ABS(NETWORKDAYS(Proc[[#This Row],[DateOpened]],TODAY()))-1,ABS(NETWORKDAYS(Proc[[#This Row],[DateOpened]],Proc[[#This Row],[DateClosed]]))-1)</f>
        <v>0</v>
      </c>
      <c r="R8221" s="178" t="s">
        <v>5708</v>
      </c>
      <c r="S8221" s="193"/>
    </row>
    <row r="8222" spans="1:19" hidden="1">
      <c r="A8222" s="192" t="s">
        <v>10801</v>
      </c>
      <c r="B8222" s="193" t="str">
        <f>IFERROR(VLOOKUP(Proc[[#This Row],[App]],Table2[],3,0),"open")</f>
        <v>open</v>
      </c>
      <c r="C8222" s="192" t="s">
        <v>377</v>
      </c>
      <c r="D8222" t="s">
        <v>10691</v>
      </c>
      <c r="E8222" t="s">
        <v>10831</v>
      </c>
      <c r="F8222" s="193" t="s">
        <v>10689</v>
      </c>
      <c r="G8222" s="192" t="s">
        <v>400</v>
      </c>
      <c r="H8222" s="193" t="str">
        <f>IF(Proc[[#This Row],[type]]="LFF (MDG-F)",MID(Proc[[#This Row],[Obj]],13,10),"")</f>
        <v/>
      </c>
      <c r="I8222" s="192" t="str">
        <f>LEFT(Proc[[#This Row],[Requested]],10)</f>
        <v>P000001313</v>
      </c>
      <c r="J8222" s="193" t="b">
        <f>Proc[[#This Row],[Requested]]=Proc[[#This Row],[CurrentParent]]</f>
        <v>0</v>
      </c>
      <c r="K8222" s="193" t="str">
        <f>IF(Proc[[#This Row],[Author]]="Marcela Urrego",VLOOKUP(LEFT(Proc[[#This Row],[Requested]],1),Table3[#All],2,0),VLOOKUP(Proc[[#This Row],[Author]],Table4[],2,0))</f>
        <v>EL</v>
      </c>
      <c r="L8222" s="193" t="s">
        <v>9921</v>
      </c>
      <c r="M8222" s="178">
        <v>46086</v>
      </c>
      <c r="N8222" s="178"/>
      <c r="O8222" s="178"/>
      <c r="P8222" s="178" t="str">
        <f ca="1">IF(Proc[[#This Row],[DaysAgeing]]&gt;5,"yep","on track")</f>
        <v>on track</v>
      </c>
      <c r="Q8222" s="3">
        <f ca="1">IF(Proc[[#This Row],[DateClosed]]="",ABS(NETWORKDAYS(Proc[[#This Row],[DateOpened]],TODAY()))-1,ABS(NETWORKDAYS(Proc[[#This Row],[DateOpened]],Proc[[#This Row],[DateClosed]]))-1)</f>
        <v>0</v>
      </c>
      <c r="R8222" s="178" t="s">
        <v>5708</v>
      </c>
      <c r="S8222" s="193"/>
    </row>
    <row r="8223" spans="1:19" hidden="1">
      <c r="A8223" s="192" t="s">
        <v>10801</v>
      </c>
      <c r="B8223" s="193" t="str">
        <f>IFERROR(VLOOKUP(Proc[[#This Row],[App]],Table2[],3,0),"open")</f>
        <v>open</v>
      </c>
      <c r="C8223" s="192" t="s">
        <v>377</v>
      </c>
      <c r="D8223" t="s">
        <v>10692</v>
      </c>
      <c r="E8223" t="s">
        <v>10831</v>
      </c>
      <c r="F8223" s="193" t="s">
        <v>10864</v>
      </c>
      <c r="G8223" s="192" t="s">
        <v>400</v>
      </c>
      <c r="H8223" s="193" t="str">
        <f>IF(Proc[[#This Row],[type]]="LFF (MDG-F)",MID(Proc[[#This Row],[Obj]],13,10),"")</f>
        <v/>
      </c>
      <c r="I8223" s="192" t="str">
        <f>LEFT(Proc[[#This Row],[Requested]],10)</f>
        <v>P000001313</v>
      </c>
      <c r="J8223" s="193" t="b">
        <f>Proc[[#This Row],[Requested]]=Proc[[#This Row],[CurrentParent]]</f>
        <v>0</v>
      </c>
      <c r="K8223" s="193" t="str">
        <f>IF(Proc[[#This Row],[Author]]="Marcela Urrego",VLOOKUP(LEFT(Proc[[#This Row],[Requested]],1),Table3[#All],2,0),VLOOKUP(Proc[[#This Row],[Author]],Table4[],2,0))</f>
        <v>EL</v>
      </c>
      <c r="L8223" s="193" t="s">
        <v>9921</v>
      </c>
      <c r="M8223" s="178">
        <v>46086</v>
      </c>
      <c r="N8223" s="178"/>
      <c r="O8223" s="178"/>
      <c r="P8223" s="178" t="str">
        <f ca="1">IF(Proc[[#This Row],[DaysAgeing]]&gt;5,"yep","on track")</f>
        <v>on track</v>
      </c>
      <c r="Q8223" s="3">
        <f ca="1">IF(Proc[[#This Row],[DateClosed]]="",ABS(NETWORKDAYS(Proc[[#This Row],[DateOpened]],TODAY()))-1,ABS(NETWORKDAYS(Proc[[#This Row],[DateOpened]],Proc[[#This Row],[DateClosed]]))-1)</f>
        <v>0</v>
      </c>
      <c r="R8223" s="178" t="s">
        <v>5708</v>
      </c>
      <c r="S8223" s="193"/>
    </row>
    <row r="8224" spans="1:19" hidden="1">
      <c r="A8224" s="192" t="s">
        <v>10801</v>
      </c>
      <c r="B8224" s="193" t="str">
        <f>IFERROR(VLOOKUP(Proc[[#This Row],[App]],Table2[],3,0),"open")</f>
        <v>open</v>
      </c>
      <c r="C8224" s="192" t="s">
        <v>377</v>
      </c>
      <c r="D8224" t="s">
        <v>10693</v>
      </c>
      <c r="E8224" t="s">
        <v>10831</v>
      </c>
      <c r="F8224" s="193" t="s">
        <v>10692</v>
      </c>
      <c r="G8224" s="192" t="s">
        <v>400</v>
      </c>
      <c r="H8224" s="193" t="str">
        <f>IF(Proc[[#This Row],[type]]="LFF (MDG-F)",MID(Proc[[#This Row],[Obj]],13,10),"")</f>
        <v/>
      </c>
      <c r="I8224" s="192" t="str">
        <f>LEFT(Proc[[#This Row],[Requested]],10)</f>
        <v>P000001313</v>
      </c>
      <c r="J8224" s="193" t="b">
        <f>Proc[[#This Row],[Requested]]=Proc[[#This Row],[CurrentParent]]</f>
        <v>0</v>
      </c>
      <c r="K8224" s="193" t="str">
        <f>IF(Proc[[#This Row],[Author]]="Marcela Urrego",VLOOKUP(LEFT(Proc[[#This Row],[Requested]],1),Table3[#All],2,0),VLOOKUP(Proc[[#This Row],[Author]],Table4[],2,0))</f>
        <v>EL</v>
      </c>
      <c r="L8224" s="193" t="s">
        <v>9921</v>
      </c>
      <c r="M8224" s="178">
        <v>46086</v>
      </c>
      <c r="N8224" s="178"/>
      <c r="O8224" s="178"/>
      <c r="P8224" s="178" t="str">
        <f ca="1">IF(Proc[[#This Row],[DaysAgeing]]&gt;5,"yep","on track")</f>
        <v>on track</v>
      </c>
      <c r="Q8224" s="3">
        <f ca="1">IF(Proc[[#This Row],[DateClosed]]="",ABS(NETWORKDAYS(Proc[[#This Row],[DateOpened]],TODAY()))-1,ABS(NETWORKDAYS(Proc[[#This Row],[DateOpened]],Proc[[#This Row],[DateClosed]]))-1)</f>
        <v>0</v>
      </c>
      <c r="R8224" s="178" t="s">
        <v>5708</v>
      </c>
      <c r="S8224" s="193"/>
    </row>
    <row r="8225" spans="1:19" hidden="1">
      <c r="A8225" s="192" t="s">
        <v>10801</v>
      </c>
      <c r="B8225" s="193" t="str">
        <f>IFERROR(VLOOKUP(Proc[[#This Row],[App]],Table2[],3,0),"open")</f>
        <v>open</v>
      </c>
      <c r="C8225" s="192" t="s">
        <v>377</v>
      </c>
      <c r="D8225" t="s">
        <v>10694</v>
      </c>
      <c r="E8225" t="s">
        <v>10831</v>
      </c>
      <c r="F8225" s="193" t="s">
        <v>10692</v>
      </c>
      <c r="G8225" s="192" t="s">
        <v>400</v>
      </c>
      <c r="H8225" s="193" t="str">
        <f>IF(Proc[[#This Row],[type]]="LFF (MDG-F)",MID(Proc[[#This Row],[Obj]],13,10),"")</f>
        <v/>
      </c>
      <c r="I8225" s="192" t="str">
        <f>LEFT(Proc[[#This Row],[Requested]],10)</f>
        <v>P000001313</v>
      </c>
      <c r="J8225" s="193" t="b">
        <f>Proc[[#This Row],[Requested]]=Proc[[#This Row],[CurrentParent]]</f>
        <v>0</v>
      </c>
      <c r="K8225" s="193" t="str">
        <f>IF(Proc[[#This Row],[Author]]="Marcela Urrego",VLOOKUP(LEFT(Proc[[#This Row],[Requested]],1),Table3[#All],2,0),VLOOKUP(Proc[[#This Row],[Author]],Table4[],2,0))</f>
        <v>EL</v>
      </c>
      <c r="L8225" s="193" t="s">
        <v>9921</v>
      </c>
      <c r="M8225" s="178">
        <v>46086</v>
      </c>
      <c r="N8225" s="178"/>
      <c r="O8225" s="178"/>
      <c r="P8225" s="178" t="str">
        <f ca="1">IF(Proc[[#This Row],[DaysAgeing]]&gt;5,"yep","on track")</f>
        <v>on track</v>
      </c>
      <c r="Q8225" s="3">
        <f ca="1">IF(Proc[[#This Row],[DateClosed]]="",ABS(NETWORKDAYS(Proc[[#This Row],[DateOpened]],TODAY()))-1,ABS(NETWORKDAYS(Proc[[#This Row],[DateOpened]],Proc[[#This Row],[DateClosed]]))-1)</f>
        <v>0</v>
      </c>
      <c r="R8225" s="178" t="s">
        <v>5708</v>
      </c>
      <c r="S8225" s="193"/>
    </row>
    <row r="8226" spans="1:19" hidden="1">
      <c r="A8226" s="192" t="s">
        <v>10801</v>
      </c>
      <c r="B8226" s="193" t="str">
        <f>IFERROR(VLOOKUP(Proc[[#This Row],[App]],Table2[],3,0),"open")</f>
        <v>open</v>
      </c>
      <c r="C8226" s="192" t="s">
        <v>377</v>
      </c>
      <c r="D8226" t="s">
        <v>10695</v>
      </c>
      <c r="E8226" t="s">
        <v>10831</v>
      </c>
      <c r="F8226" s="193" t="s">
        <v>10864</v>
      </c>
      <c r="G8226" s="192" t="s">
        <v>400</v>
      </c>
      <c r="H8226" s="193" t="str">
        <f>IF(Proc[[#This Row],[type]]="LFF (MDG-F)",MID(Proc[[#This Row],[Obj]],13,10),"")</f>
        <v/>
      </c>
      <c r="I8226" s="192" t="str">
        <f>LEFT(Proc[[#This Row],[Requested]],10)</f>
        <v>P000001313</v>
      </c>
      <c r="J8226" s="193" t="b">
        <f>Proc[[#This Row],[Requested]]=Proc[[#This Row],[CurrentParent]]</f>
        <v>0</v>
      </c>
      <c r="K8226" s="193" t="str">
        <f>IF(Proc[[#This Row],[Author]]="Marcela Urrego",VLOOKUP(LEFT(Proc[[#This Row],[Requested]],1),Table3[#All],2,0),VLOOKUP(Proc[[#This Row],[Author]],Table4[],2,0))</f>
        <v>EL</v>
      </c>
      <c r="L8226" s="193" t="s">
        <v>9921</v>
      </c>
      <c r="M8226" s="178">
        <v>46086</v>
      </c>
      <c r="N8226" s="178"/>
      <c r="O8226" s="178"/>
      <c r="P8226" s="178" t="str">
        <f ca="1">IF(Proc[[#This Row],[DaysAgeing]]&gt;5,"yep","on track")</f>
        <v>on track</v>
      </c>
      <c r="Q8226" s="3">
        <f ca="1">IF(Proc[[#This Row],[DateClosed]]="",ABS(NETWORKDAYS(Proc[[#This Row],[DateOpened]],TODAY()))-1,ABS(NETWORKDAYS(Proc[[#This Row],[DateOpened]],Proc[[#This Row],[DateClosed]]))-1)</f>
        <v>0</v>
      </c>
      <c r="R8226" s="178" t="s">
        <v>5708</v>
      </c>
      <c r="S8226" s="193"/>
    </row>
    <row r="8227" spans="1:19" hidden="1">
      <c r="A8227" s="192" t="s">
        <v>10801</v>
      </c>
      <c r="B8227" s="193" t="str">
        <f>IFERROR(VLOOKUP(Proc[[#This Row],[App]],Table2[],3,0),"open")</f>
        <v>open</v>
      </c>
      <c r="C8227" s="192" t="s">
        <v>377</v>
      </c>
      <c r="D8227" t="s">
        <v>10696</v>
      </c>
      <c r="E8227" t="s">
        <v>10831</v>
      </c>
      <c r="F8227" s="193" t="s">
        <v>10695</v>
      </c>
      <c r="G8227" s="192" t="s">
        <v>400</v>
      </c>
      <c r="H8227" s="193" t="str">
        <f>IF(Proc[[#This Row],[type]]="LFF (MDG-F)",MID(Proc[[#This Row],[Obj]],13,10),"")</f>
        <v/>
      </c>
      <c r="I8227" s="192" t="str">
        <f>LEFT(Proc[[#This Row],[Requested]],10)</f>
        <v>P000001313</v>
      </c>
      <c r="J8227" s="193" t="b">
        <f>Proc[[#This Row],[Requested]]=Proc[[#This Row],[CurrentParent]]</f>
        <v>0</v>
      </c>
      <c r="K8227" s="193" t="str">
        <f>IF(Proc[[#This Row],[Author]]="Marcela Urrego",VLOOKUP(LEFT(Proc[[#This Row],[Requested]],1),Table3[#All],2,0),VLOOKUP(Proc[[#This Row],[Author]],Table4[],2,0))</f>
        <v>EL</v>
      </c>
      <c r="L8227" s="193" t="s">
        <v>9921</v>
      </c>
      <c r="M8227" s="178">
        <v>46086</v>
      </c>
      <c r="N8227" s="178"/>
      <c r="O8227" s="178"/>
      <c r="P8227" s="178" t="str">
        <f ca="1">IF(Proc[[#This Row],[DaysAgeing]]&gt;5,"yep","on track")</f>
        <v>on track</v>
      </c>
      <c r="Q8227" s="3">
        <f ca="1">IF(Proc[[#This Row],[DateClosed]]="",ABS(NETWORKDAYS(Proc[[#This Row],[DateOpened]],TODAY()))-1,ABS(NETWORKDAYS(Proc[[#This Row],[DateOpened]],Proc[[#This Row],[DateClosed]]))-1)</f>
        <v>0</v>
      </c>
      <c r="R8227" s="178" t="s">
        <v>5708</v>
      </c>
      <c r="S8227" s="193"/>
    </row>
    <row r="8228" spans="1:19" hidden="1">
      <c r="A8228" s="192" t="s">
        <v>10801</v>
      </c>
      <c r="B8228" s="193" t="str">
        <f>IFERROR(VLOOKUP(Proc[[#This Row],[App]],Table2[],3,0),"open")</f>
        <v>open</v>
      </c>
      <c r="C8228" s="192" t="s">
        <v>377</v>
      </c>
      <c r="D8228" t="s">
        <v>10697</v>
      </c>
      <c r="E8228" t="s">
        <v>10831</v>
      </c>
      <c r="F8228" s="193" t="s">
        <v>10695</v>
      </c>
      <c r="G8228" s="192" t="s">
        <v>400</v>
      </c>
      <c r="H8228" s="193" t="str">
        <f>IF(Proc[[#This Row],[type]]="LFF (MDG-F)",MID(Proc[[#This Row],[Obj]],13,10),"")</f>
        <v/>
      </c>
      <c r="I8228" s="192" t="str">
        <f>LEFT(Proc[[#This Row],[Requested]],10)</f>
        <v>P000001313</v>
      </c>
      <c r="J8228" s="193" t="b">
        <f>Proc[[#This Row],[Requested]]=Proc[[#This Row],[CurrentParent]]</f>
        <v>0</v>
      </c>
      <c r="K8228" s="193" t="str">
        <f>IF(Proc[[#This Row],[Author]]="Marcela Urrego",VLOOKUP(LEFT(Proc[[#This Row],[Requested]],1),Table3[#All],2,0),VLOOKUP(Proc[[#This Row],[Author]],Table4[],2,0))</f>
        <v>EL</v>
      </c>
      <c r="L8228" s="193" t="s">
        <v>9921</v>
      </c>
      <c r="M8228" s="178">
        <v>46086</v>
      </c>
      <c r="N8228" s="178"/>
      <c r="O8228" s="178"/>
      <c r="P8228" s="178" t="str">
        <f ca="1">IF(Proc[[#This Row],[DaysAgeing]]&gt;5,"yep","on track")</f>
        <v>on track</v>
      </c>
      <c r="Q8228" s="3">
        <f ca="1">IF(Proc[[#This Row],[DateClosed]]="",ABS(NETWORKDAYS(Proc[[#This Row],[DateOpened]],TODAY()))-1,ABS(NETWORKDAYS(Proc[[#This Row],[DateOpened]],Proc[[#This Row],[DateClosed]]))-1)</f>
        <v>0</v>
      </c>
      <c r="R8228" s="178" t="s">
        <v>5708</v>
      </c>
      <c r="S8228" s="193"/>
    </row>
    <row r="8229" spans="1:19">
      <c r="A8229" s="192" t="s">
        <v>10801</v>
      </c>
      <c r="B8229" s="193" t="str">
        <f>IFERROR(VLOOKUP(Proc[[#This Row],[App]],Table2[],3,0),"open")</f>
        <v>open</v>
      </c>
      <c r="C8229" s="192" t="s">
        <v>375</v>
      </c>
      <c r="D8229" t="s">
        <v>10698</v>
      </c>
      <c r="E8229" t="s">
        <v>10829</v>
      </c>
      <c r="F8229" s="193"/>
      <c r="G8229" s="192" t="s">
        <v>406</v>
      </c>
      <c r="H8229" s="193" t="str">
        <f>IF(Proc[[#This Row],[type]]="LFF (MDG-F)",MID(Proc[[#This Row],[Obj]],13,10),"")</f>
        <v>TW03TNKZ03</v>
      </c>
      <c r="I8229" s="192" t="str">
        <f>LEFT(Proc[[#This Row],[Requested]],10)</f>
        <v>P000001286</v>
      </c>
      <c r="J8229" s="193" t="b">
        <f>Proc[[#This Row],[Requested]]=Proc[[#This Row],[CurrentParent]]</f>
        <v>0</v>
      </c>
      <c r="K8229" s="193" t="str">
        <f>IF(Proc[[#This Row],[Author]]="Marcela Urrego",VLOOKUP(LEFT(Proc[[#This Row],[Requested]],1),Table3[#All],2,0),VLOOKUP(Proc[[#This Row],[Author]],Table4[],2,0))</f>
        <v>EL</v>
      </c>
      <c r="L8229" s="193" t="s">
        <v>9921</v>
      </c>
      <c r="M8229" s="178">
        <v>46086</v>
      </c>
      <c r="N8229" s="178"/>
      <c r="O8229" s="178"/>
      <c r="P8229" s="178" t="str">
        <f ca="1">IF(Proc[[#This Row],[DaysAgeing]]&gt;5,"yep","on track")</f>
        <v>on track</v>
      </c>
      <c r="Q8229" s="3">
        <f ca="1">IF(Proc[[#This Row],[DateClosed]]="",ABS(NETWORKDAYS(Proc[[#This Row],[DateOpened]],TODAY()))-1,ABS(NETWORKDAYS(Proc[[#This Row],[DateOpened]],Proc[[#This Row],[DateClosed]]))-1)</f>
        <v>0</v>
      </c>
      <c r="R8229" s="178" t="s">
        <v>5708</v>
      </c>
      <c r="S8229" s="193"/>
    </row>
    <row r="8230" spans="1:19">
      <c r="A8230" s="192" t="s">
        <v>10801</v>
      </c>
      <c r="B8230" s="193" t="str">
        <f>IFERROR(VLOOKUP(Proc[[#This Row],[App]],Table2[],3,0),"open")</f>
        <v>open</v>
      </c>
      <c r="C8230" s="192" t="s">
        <v>375</v>
      </c>
      <c r="D8230" t="s">
        <v>10699</v>
      </c>
      <c r="E8230" t="s">
        <v>10829</v>
      </c>
      <c r="F8230" s="193"/>
      <c r="G8230" s="192" t="s">
        <v>406</v>
      </c>
      <c r="H8230" s="193" t="str">
        <f>IF(Proc[[#This Row],[type]]="LFF (MDG-F)",MID(Proc[[#This Row],[Obj]],13,10),"")</f>
        <v>CN09C05014</v>
      </c>
      <c r="I8230" s="192" t="str">
        <f>LEFT(Proc[[#This Row],[Requested]],10)</f>
        <v>P000001286</v>
      </c>
      <c r="J8230" s="193" t="b">
        <f>Proc[[#This Row],[Requested]]=Proc[[#This Row],[CurrentParent]]</f>
        <v>0</v>
      </c>
      <c r="K8230" s="193" t="str">
        <f>IF(Proc[[#This Row],[Author]]="Marcela Urrego",VLOOKUP(LEFT(Proc[[#This Row],[Requested]],1),Table3[#All],2,0),VLOOKUP(Proc[[#This Row],[Author]],Table4[],2,0))</f>
        <v>EL</v>
      </c>
      <c r="L8230" s="193" t="s">
        <v>9921</v>
      </c>
      <c r="M8230" s="178">
        <v>46086</v>
      </c>
      <c r="N8230" s="178"/>
      <c r="O8230" s="178"/>
      <c r="P8230" s="178" t="str">
        <f ca="1">IF(Proc[[#This Row],[DaysAgeing]]&gt;5,"yep","on track")</f>
        <v>on track</v>
      </c>
      <c r="Q8230" s="3">
        <f ca="1">IF(Proc[[#This Row],[DateClosed]]="",ABS(NETWORKDAYS(Proc[[#This Row],[DateOpened]],TODAY()))-1,ABS(NETWORKDAYS(Proc[[#This Row],[DateOpened]],Proc[[#This Row],[DateClosed]]))-1)</f>
        <v>0</v>
      </c>
      <c r="R8230" s="178" t="s">
        <v>5708</v>
      </c>
      <c r="S8230" s="193"/>
    </row>
    <row r="8231" spans="1:19">
      <c r="A8231" s="192" t="s">
        <v>10801</v>
      </c>
      <c r="B8231" s="193" t="str">
        <f>IFERROR(VLOOKUP(Proc[[#This Row],[App]],Table2[],3,0),"open")</f>
        <v>open</v>
      </c>
      <c r="C8231" s="192" t="s">
        <v>375</v>
      </c>
      <c r="D8231" t="s">
        <v>10700</v>
      </c>
      <c r="E8231" t="s">
        <v>10829</v>
      </c>
      <c r="F8231" s="193"/>
      <c r="G8231" s="192" t="s">
        <v>406</v>
      </c>
      <c r="H8231" s="193" t="str">
        <f>IF(Proc[[#This Row],[type]]="LFF (MDG-F)",MID(Proc[[#This Row],[Obj]],13,10),"")</f>
        <v>TW10C06303</v>
      </c>
      <c r="I8231" s="192" t="str">
        <f>LEFT(Proc[[#This Row],[Requested]],10)</f>
        <v>P000001286</v>
      </c>
      <c r="J8231" s="193" t="b">
        <f>Proc[[#This Row],[Requested]]=Proc[[#This Row],[CurrentParent]]</f>
        <v>0</v>
      </c>
      <c r="K8231" s="193" t="str">
        <f>IF(Proc[[#This Row],[Author]]="Marcela Urrego",VLOOKUP(LEFT(Proc[[#This Row],[Requested]],1),Table3[#All],2,0),VLOOKUP(Proc[[#This Row],[Author]],Table4[],2,0))</f>
        <v>EL</v>
      </c>
      <c r="L8231" s="193" t="s">
        <v>9921</v>
      </c>
      <c r="M8231" s="178">
        <v>46086</v>
      </c>
      <c r="N8231" s="178"/>
      <c r="O8231" s="178"/>
      <c r="P8231" s="178" t="str">
        <f ca="1">IF(Proc[[#This Row],[DaysAgeing]]&gt;5,"yep","on track")</f>
        <v>on track</v>
      </c>
      <c r="Q8231" s="3">
        <f ca="1">IF(Proc[[#This Row],[DateClosed]]="",ABS(NETWORKDAYS(Proc[[#This Row],[DateOpened]],TODAY()))-1,ABS(NETWORKDAYS(Proc[[#This Row],[DateOpened]],Proc[[#This Row],[DateClosed]]))-1)</f>
        <v>0</v>
      </c>
      <c r="R8231" s="178" t="s">
        <v>5708</v>
      </c>
      <c r="S8231" s="193"/>
    </row>
    <row r="8232" spans="1:19">
      <c r="A8232" s="192" t="s">
        <v>10801</v>
      </c>
      <c r="B8232" s="193" t="str">
        <f>IFERROR(VLOOKUP(Proc[[#This Row],[App]],Table2[],3,0),"open")</f>
        <v>open</v>
      </c>
      <c r="C8232" s="192" t="s">
        <v>375</v>
      </c>
      <c r="D8232" t="s">
        <v>10701</v>
      </c>
      <c r="E8232" t="s">
        <v>10829</v>
      </c>
      <c r="F8232" s="193"/>
      <c r="G8232" s="192" t="s">
        <v>406</v>
      </c>
      <c r="H8232" s="193" t="str">
        <f>IF(Proc[[#This Row],[type]]="LFF (MDG-F)",MID(Proc[[#This Row],[Obj]],13,10),"")</f>
        <v>TW91C06028</v>
      </c>
      <c r="I8232" s="192" t="str">
        <f>LEFT(Proc[[#This Row],[Requested]],10)</f>
        <v>P000001286</v>
      </c>
      <c r="J8232" s="193" t="b">
        <f>Proc[[#This Row],[Requested]]=Proc[[#This Row],[CurrentParent]]</f>
        <v>0</v>
      </c>
      <c r="K8232" s="193" t="str">
        <f>IF(Proc[[#This Row],[Author]]="Marcela Urrego",VLOOKUP(LEFT(Proc[[#This Row],[Requested]],1),Table3[#All],2,0),VLOOKUP(Proc[[#This Row],[Author]],Table4[],2,0))</f>
        <v>EL</v>
      </c>
      <c r="L8232" s="193" t="s">
        <v>9921</v>
      </c>
      <c r="M8232" s="178">
        <v>46086</v>
      </c>
      <c r="N8232" s="178"/>
      <c r="O8232" s="178"/>
      <c r="P8232" s="178" t="str">
        <f ca="1">IF(Proc[[#This Row],[DaysAgeing]]&gt;5,"yep","on track")</f>
        <v>on track</v>
      </c>
      <c r="Q8232" s="3">
        <f ca="1">IF(Proc[[#This Row],[DateClosed]]="",ABS(NETWORKDAYS(Proc[[#This Row],[DateOpened]],TODAY()))-1,ABS(NETWORKDAYS(Proc[[#This Row],[DateOpened]],Proc[[#This Row],[DateClosed]]))-1)</f>
        <v>0</v>
      </c>
      <c r="R8232" s="178" t="s">
        <v>5708</v>
      </c>
      <c r="S8232" s="193"/>
    </row>
    <row r="8233" spans="1:19">
      <c r="A8233" s="192" t="s">
        <v>10801</v>
      </c>
      <c r="B8233" s="193" t="str">
        <f>IFERROR(VLOOKUP(Proc[[#This Row],[App]],Table2[],3,0),"open")</f>
        <v>open</v>
      </c>
      <c r="C8233" s="192" t="s">
        <v>375</v>
      </c>
      <c r="D8233" t="s">
        <v>10702</v>
      </c>
      <c r="E8233" t="s">
        <v>10827</v>
      </c>
      <c r="F8233" s="193"/>
      <c r="G8233" s="192" t="s">
        <v>406</v>
      </c>
      <c r="H8233" s="193" t="str">
        <f>IF(Proc[[#This Row],[type]]="LFF (MDG-F)",MID(Proc[[#This Row],[Obj]],13,10),"")</f>
        <v>TW10C05013</v>
      </c>
      <c r="I8233" s="192" t="str">
        <f>LEFT(Proc[[#This Row],[Requested]],10)</f>
        <v>P000001284</v>
      </c>
      <c r="J8233" s="193" t="b">
        <f>Proc[[#This Row],[Requested]]=Proc[[#This Row],[CurrentParent]]</f>
        <v>0</v>
      </c>
      <c r="K8233" s="193" t="str">
        <f>IF(Proc[[#This Row],[Author]]="Marcela Urrego",VLOOKUP(LEFT(Proc[[#This Row],[Requested]],1),Table3[#All],2,0),VLOOKUP(Proc[[#This Row],[Author]],Table4[],2,0))</f>
        <v>EL</v>
      </c>
      <c r="L8233" s="193" t="s">
        <v>9921</v>
      </c>
      <c r="M8233" s="178">
        <v>46086</v>
      </c>
      <c r="N8233" s="178"/>
      <c r="O8233" s="178"/>
      <c r="P8233" s="178" t="str">
        <f ca="1">IF(Proc[[#This Row],[DaysAgeing]]&gt;5,"yep","on track")</f>
        <v>on track</v>
      </c>
      <c r="Q8233" s="3">
        <f ca="1">IF(Proc[[#This Row],[DateClosed]]="",ABS(NETWORKDAYS(Proc[[#This Row],[DateOpened]],TODAY()))-1,ABS(NETWORKDAYS(Proc[[#This Row],[DateOpened]],Proc[[#This Row],[DateClosed]]))-1)</f>
        <v>0</v>
      </c>
      <c r="R8233" s="178" t="s">
        <v>5708</v>
      </c>
      <c r="S8233" s="193"/>
    </row>
    <row r="8234" spans="1:19">
      <c r="A8234" s="192" t="s">
        <v>10801</v>
      </c>
      <c r="B8234" s="193" t="str">
        <f>IFERROR(VLOOKUP(Proc[[#This Row],[App]],Table2[],3,0),"open")</f>
        <v>open</v>
      </c>
      <c r="C8234" s="192" t="s">
        <v>375</v>
      </c>
      <c r="D8234" t="s">
        <v>10703</v>
      </c>
      <c r="E8234" t="s">
        <v>10827</v>
      </c>
      <c r="F8234" s="193"/>
      <c r="G8234" s="192" t="s">
        <v>406</v>
      </c>
      <c r="H8234" s="193" t="str">
        <f>IF(Proc[[#This Row],[type]]="LFF (MDG-F)",MID(Proc[[#This Row],[Obj]],13,10),"")</f>
        <v>TW91C06027</v>
      </c>
      <c r="I8234" s="192" t="str">
        <f>LEFT(Proc[[#This Row],[Requested]],10)</f>
        <v>P000001284</v>
      </c>
      <c r="J8234" s="193" t="b">
        <f>Proc[[#This Row],[Requested]]=Proc[[#This Row],[CurrentParent]]</f>
        <v>0</v>
      </c>
      <c r="K8234" s="193" t="str">
        <f>IF(Proc[[#This Row],[Author]]="Marcela Urrego",VLOOKUP(LEFT(Proc[[#This Row],[Requested]],1),Table3[#All],2,0),VLOOKUP(Proc[[#This Row],[Author]],Table4[],2,0))</f>
        <v>EL</v>
      </c>
      <c r="L8234" s="193" t="s">
        <v>9921</v>
      </c>
      <c r="M8234" s="178">
        <v>46086</v>
      </c>
      <c r="N8234" s="178"/>
      <c r="O8234" s="178"/>
      <c r="P8234" s="178" t="str">
        <f ca="1">IF(Proc[[#This Row],[DaysAgeing]]&gt;5,"yep","on track")</f>
        <v>on track</v>
      </c>
      <c r="Q8234" s="3">
        <f ca="1">IF(Proc[[#This Row],[DateClosed]]="",ABS(NETWORKDAYS(Proc[[#This Row],[DateOpened]],TODAY()))-1,ABS(NETWORKDAYS(Proc[[#This Row],[DateOpened]],Proc[[#This Row],[DateClosed]]))-1)</f>
        <v>0</v>
      </c>
      <c r="R8234" s="178" t="s">
        <v>5708</v>
      </c>
      <c r="S8234" s="193"/>
    </row>
    <row r="8235" spans="1:19">
      <c r="A8235" s="192" t="s">
        <v>10801</v>
      </c>
      <c r="B8235" s="193" t="str">
        <f>IFERROR(VLOOKUP(Proc[[#This Row],[App]],Table2[],3,0),"open")</f>
        <v>open</v>
      </c>
      <c r="C8235" s="192" t="s">
        <v>375</v>
      </c>
      <c r="D8235" t="s">
        <v>10704</v>
      </c>
      <c r="E8235" t="s">
        <v>7858</v>
      </c>
      <c r="F8235" s="193"/>
      <c r="G8235" s="192" t="s">
        <v>406</v>
      </c>
      <c r="H8235" s="193" t="str">
        <f>IF(Proc[[#This Row],[type]]="LFF (MDG-F)",MID(Proc[[#This Row],[Obj]],13,10),"")</f>
        <v>TW91L75005</v>
      </c>
      <c r="I8235" s="192" t="str">
        <f>LEFT(Proc[[#This Row],[Requested]],10)</f>
        <v>P000001274</v>
      </c>
      <c r="J8235" s="193" t="b">
        <f>Proc[[#This Row],[Requested]]=Proc[[#This Row],[CurrentParent]]</f>
        <v>0</v>
      </c>
      <c r="K8235" s="193" t="str">
        <f>IF(Proc[[#This Row],[Author]]="Marcela Urrego",VLOOKUP(LEFT(Proc[[#This Row],[Requested]],1),Table3[#All],2,0),VLOOKUP(Proc[[#This Row],[Author]],Table4[],2,0))</f>
        <v>EL</v>
      </c>
      <c r="L8235" s="193" t="s">
        <v>9921</v>
      </c>
      <c r="M8235" s="178">
        <v>46086</v>
      </c>
      <c r="N8235" s="178"/>
      <c r="O8235" s="178"/>
      <c r="P8235" s="178" t="str">
        <f ca="1">IF(Proc[[#This Row],[DaysAgeing]]&gt;5,"yep","on track")</f>
        <v>on track</v>
      </c>
      <c r="Q8235" s="3">
        <f ca="1">IF(Proc[[#This Row],[DateClosed]]="",ABS(NETWORKDAYS(Proc[[#This Row],[DateOpened]],TODAY()))-1,ABS(NETWORKDAYS(Proc[[#This Row],[DateOpened]],Proc[[#This Row],[DateClosed]]))-1)</f>
        <v>0</v>
      </c>
      <c r="R8235" s="178" t="s">
        <v>5708</v>
      </c>
      <c r="S8235" s="193"/>
    </row>
    <row r="8236" spans="1:19">
      <c r="A8236" s="192" t="s">
        <v>10801</v>
      </c>
      <c r="B8236" s="193" t="str">
        <f>IFERROR(VLOOKUP(Proc[[#This Row],[App]],Table2[],3,0),"open")</f>
        <v>open</v>
      </c>
      <c r="C8236" s="192" t="s">
        <v>375</v>
      </c>
      <c r="D8236" t="s">
        <v>10705</v>
      </c>
      <c r="E8236" t="s">
        <v>10831</v>
      </c>
      <c r="F8236" s="193"/>
      <c r="G8236" s="192" t="s">
        <v>406</v>
      </c>
      <c r="H8236" s="193" t="str">
        <f>IF(Proc[[#This Row],[type]]="LFF (MDG-F)",MID(Proc[[#This Row],[Obj]],13,10),"")</f>
        <v>CN09C02704</v>
      </c>
      <c r="I8236" s="192" t="str">
        <f>LEFT(Proc[[#This Row],[Requested]],10)</f>
        <v>P000001313</v>
      </c>
      <c r="J8236" s="193" t="b">
        <f>Proc[[#This Row],[Requested]]=Proc[[#This Row],[CurrentParent]]</f>
        <v>0</v>
      </c>
      <c r="K8236" s="193" t="str">
        <f>IF(Proc[[#This Row],[Author]]="Marcela Urrego",VLOOKUP(LEFT(Proc[[#This Row],[Requested]],1),Table3[#All],2,0),VLOOKUP(Proc[[#This Row],[Author]],Table4[],2,0))</f>
        <v>EL</v>
      </c>
      <c r="L8236" s="193" t="s">
        <v>9921</v>
      </c>
      <c r="M8236" s="178">
        <v>46086</v>
      </c>
      <c r="N8236" s="178"/>
      <c r="O8236" s="178"/>
      <c r="P8236" s="178" t="str">
        <f ca="1">IF(Proc[[#This Row],[DaysAgeing]]&gt;5,"yep","on track")</f>
        <v>on track</v>
      </c>
      <c r="Q8236" s="3">
        <f ca="1">IF(Proc[[#This Row],[DateClosed]]="",ABS(NETWORKDAYS(Proc[[#This Row],[DateOpened]],TODAY()))-1,ABS(NETWORKDAYS(Proc[[#This Row],[DateOpened]],Proc[[#This Row],[DateClosed]]))-1)</f>
        <v>0</v>
      </c>
      <c r="R8236" s="178" t="s">
        <v>5708</v>
      </c>
      <c r="S8236" s="193"/>
    </row>
    <row r="8237" spans="1:19">
      <c r="A8237" s="192" t="s">
        <v>10801</v>
      </c>
      <c r="B8237" s="193" t="str">
        <f>IFERROR(VLOOKUP(Proc[[#This Row],[App]],Table2[],3,0),"open")</f>
        <v>open</v>
      </c>
      <c r="C8237" s="192" t="s">
        <v>375</v>
      </c>
      <c r="D8237" t="s">
        <v>10706</v>
      </c>
      <c r="E8237" t="s">
        <v>10831</v>
      </c>
      <c r="F8237" s="193"/>
      <c r="G8237" s="192" t="s">
        <v>406</v>
      </c>
      <c r="H8237" s="193" t="str">
        <f>IF(Proc[[#This Row],[type]]="LFF (MDG-F)",MID(Proc[[#This Row],[Obj]],13,10),"")</f>
        <v>CN09C02705</v>
      </c>
      <c r="I8237" s="192" t="str">
        <f>LEFT(Proc[[#This Row],[Requested]],10)</f>
        <v>P000001313</v>
      </c>
      <c r="J8237" s="193" t="b">
        <f>Proc[[#This Row],[Requested]]=Proc[[#This Row],[CurrentParent]]</f>
        <v>0</v>
      </c>
      <c r="K8237" s="193" t="str">
        <f>IF(Proc[[#This Row],[Author]]="Marcela Urrego",VLOOKUP(LEFT(Proc[[#This Row],[Requested]],1),Table3[#All],2,0),VLOOKUP(Proc[[#This Row],[Author]],Table4[],2,0))</f>
        <v>EL</v>
      </c>
      <c r="L8237" s="193" t="s">
        <v>9921</v>
      </c>
      <c r="M8237" s="178">
        <v>46086</v>
      </c>
      <c r="N8237" s="178"/>
      <c r="O8237" s="178"/>
      <c r="P8237" s="178" t="str">
        <f ca="1">IF(Proc[[#This Row],[DaysAgeing]]&gt;5,"yep","on track")</f>
        <v>on track</v>
      </c>
      <c r="Q8237" s="3">
        <f ca="1">IF(Proc[[#This Row],[DateClosed]]="",ABS(NETWORKDAYS(Proc[[#This Row],[DateOpened]],TODAY()))-1,ABS(NETWORKDAYS(Proc[[#This Row],[DateOpened]],Proc[[#This Row],[DateClosed]]))-1)</f>
        <v>0</v>
      </c>
      <c r="R8237" s="178" t="s">
        <v>5708</v>
      </c>
      <c r="S8237" s="193"/>
    </row>
    <row r="8238" spans="1:19">
      <c r="A8238" s="192" t="s">
        <v>10801</v>
      </c>
      <c r="B8238" s="193" t="str">
        <f>IFERROR(VLOOKUP(Proc[[#This Row],[App]],Table2[],3,0),"open")</f>
        <v>open</v>
      </c>
      <c r="C8238" s="192" t="s">
        <v>375</v>
      </c>
      <c r="D8238" t="s">
        <v>10811</v>
      </c>
      <c r="E8238" t="s">
        <v>10831</v>
      </c>
      <c r="F8238" s="193"/>
      <c r="G8238" s="192" t="s">
        <v>406</v>
      </c>
      <c r="H8238" s="193" t="str">
        <f>IF(Proc[[#This Row],[type]]="LFF (MDG-F)",MID(Proc[[#This Row],[Obj]],13,10),"")</f>
        <v>CN09C02602</v>
      </c>
      <c r="I8238" s="192" t="str">
        <f>LEFT(Proc[[#This Row],[Requested]],10)</f>
        <v>P000001313</v>
      </c>
      <c r="J8238" s="193" t="b">
        <f>Proc[[#This Row],[Requested]]=Proc[[#This Row],[CurrentParent]]</f>
        <v>0</v>
      </c>
      <c r="K8238" s="193" t="str">
        <f>IF(Proc[[#This Row],[Author]]="Marcela Urrego",VLOOKUP(LEFT(Proc[[#This Row],[Requested]],1),Table3[#All],2,0),VLOOKUP(Proc[[#This Row],[Author]],Table4[],2,0))</f>
        <v>EL</v>
      </c>
      <c r="L8238" s="193" t="s">
        <v>9921</v>
      </c>
      <c r="M8238" s="178">
        <v>46086</v>
      </c>
      <c r="N8238" s="178"/>
      <c r="O8238" s="178"/>
      <c r="P8238" s="178" t="str">
        <f ca="1">IF(Proc[[#This Row],[DaysAgeing]]&gt;5,"yep","on track")</f>
        <v>on track</v>
      </c>
      <c r="Q8238" s="3">
        <f ca="1">IF(Proc[[#This Row],[DateClosed]]="",ABS(NETWORKDAYS(Proc[[#This Row],[DateOpened]],TODAY()))-1,ABS(NETWORKDAYS(Proc[[#This Row],[DateOpened]],Proc[[#This Row],[DateClosed]]))-1)</f>
        <v>0</v>
      </c>
      <c r="R8238" s="178" t="s">
        <v>5708</v>
      </c>
      <c r="S8238" s="193"/>
    </row>
    <row r="8239" spans="1:19">
      <c r="A8239" s="192" t="s">
        <v>10801</v>
      </c>
      <c r="B8239" s="193" t="str">
        <f>IFERROR(VLOOKUP(Proc[[#This Row],[App]],Table2[],3,0),"open")</f>
        <v>open</v>
      </c>
      <c r="C8239" s="192" t="s">
        <v>375</v>
      </c>
      <c r="D8239" t="s">
        <v>10707</v>
      </c>
      <c r="E8239" t="s">
        <v>10831</v>
      </c>
      <c r="F8239" s="193"/>
      <c r="G8239" s="192" t="s">
        <v>406</v>
      </c>
      <c r="H8239" s="193" t="str">
        <f>IF(Proc[[#This Row],[type]]="LFF (MDG-F)",MID(Proc[[#This Row],[Obj]],13,10),"")</f>
        <v>CN09C02602</v>
      </c>
      <c r="I8239" s="192" t="str">
        <f>LEFT(Proc[[#This Row],[Requested]],10)</f>
        <v>P000001313</v>
      </c>
      <c r="J8239" s="193" t="b">
        <f>Proc[[#This Row],[Requested]]=Proc[[#This Row],[CurrentParent]]</f>
        <v>0</v>
      </c>
      <c r="K8239" s="193" t="str">
        <f>IF(Proc[[#This Row],[Author]]="Marcela Urrego",VLOOKUP(LEFT(Proc[[#This Row],[Requested]],1),Table3[#All],2,0),VLOOKUP(Proc[[#This Row],[Author]],Table4[],2,0))</f>
        <v>EL</v>
      </c>
      <c r="L8239" s="193" t="s">
        <v>9921</v>
      </c>
      <c r="M8239" s="178">
        <v>46086</v>
      </c>
      <c r="N8239" s="178"/>
      <c r="O8239" s="178"/>
      <c r="P8239" s="178" t="str">
        <f ca="1">IF(Proc[[#This Row],[DaysAgeing]]&gt;5,"yep","on track")</f>
        <v>on track</v>
      </c>
      <c r="Q8239" s="3">
        <f ca="1">IF(Proc[[#This Row],[DateClosed]]="",ABS(NETWORKDAYS(Proc[[#This Row],[DateOpened]],TODAY()))-1,ABS(NETWORKDAYS(Proc[[#This Row],[DateOpened]],Proc[[#This Row],[DateClosed]]))-1)</f>
        <v>0</v>
      </c>
      <c r="R8239" s="178" t="s">
        <v>5708</v>
      </c>
      <c r="S8239" s="193"/>
    </row>
    <row r="8240" spans="1:19">
      <c r="A8240" s="192" t="s">
        <v>10801</v>
      </c>
      <c r="B8240" s="193" t="str">
        <f>IFERROR(VLOOKUP(Proc[[#This Row],[App]],Table2[],3,0),"open")</f>
        <v>open</v>
      </c>
      <c r="C8240" s="192" t="s">
        <v>375</v>
      </c>
      <c r="D8240" t="s">
        <v>10708</v>
      </c>
      <c r="E8240" t="s">
        <v>10831</v>
      </c>
      <c r="F8240" s="193"/>
      <c r="G8240" s="192" t="s">
        <v>406</v>
      </c>
      <c r="H8240" s="193" t="str">
        <f>IF(Proc[[#This Row],[type]]="LFF (MDG-F)",MID(Proc[[#This Row],[Obj]],13,10),"")</f>
        <v>CN09C02602</v>
      </c>
      <c r="I8240" s="192" t="str">
        <f>LEFT(Proc[[#This Row],[Requested]],10)</f>
        <v>P000001313</v>
      </c>
      <c r="J8240" s="193" t="b">
        <f>Proc[[#This Row],[Requested]]=Proc[[#This Row],[CurrentParent]]</f>
        <v>0</v>
      </c>
      <c r="K8240" s="193" t="str">
        <f>IF(Proc[[#This Row],[Author]]="Marcela Urrego",VLOOKUP(LEFT(Proc[[#This Row],[Requested]],1),Table3[#All],2,0),VLOOKUP(Proc[[#This Row],[Author]],Table4[],2,0))</f>
        <v>EL</v>
      </c>
      <c r="L8240" s="193" t="s">
        <v>9921</v>
      </c>
      <c r="M8240" s="178">
        <v>46086</v>
      </c>
      <c r="N8240" s="178"/>
      <c r="O8240" s="178"/>
      <c r="P8240" s="178" t="str">
        <f ca="1">IF(Proc[[#This Row],[DaysAgeing]]&gt;5,"yep","on track")</f>
        <v>on track</v>
      </c>
      <c r="Q8240" s="3">
        <f ca="1">IF(Proc[[#This Row],[DateClosed]]="",ABS(NETWORKDAYS(Proc[[#This Row],[DateOpened]],TODAY()))-1,ABS(NETWORKDAYS(Proc[[#This Row],[DateOpened]],Proc[[#This Row],[DateClosed]]))-1)</f>
        <v>0</v>
      </c>
      <c r="R8240" s="178" t="s">
        <v>5708</v>
      </c>
      <c r="S8240" s="193"/>
    </row>
    <row r="8241" spans="1:19">
      <c r="A8241" s="192" t="s">
        <v>10801</v>
      </c>
      <c r="B8241" s="193" t="str">
        <f>IFERROR(VLOOKUP(Proc[[#This Row],[App]],Table2[],3,0),"open")</f>
        <v>open</v>
      </c>
      <c r="C8241" s="192" t="s">
        <v>375</v>
      </c>
      <c r="D8241" t="s">
        <v>10812</v>
      </c>
      <c r="E8241" t="s">
        <v>10831</v>
      </c>
      <c r="F8241" s="193"/>
      <c r="G8241" s="192" t="s">
        <v>406</v>
      </c>
      <c r="H8241" s="193" t="str">
        <f>IF(Proc[[#This Row],[type]]="LFF (MDG-F)",MID(Proc[[#This Row],[Obj]],13,10),"")</f>
        <v>CN43C02605</v>
      </c>
      <c r="I8241" s="192" t="str">
        <f>LEFT(Proc[[#This Row],[Requested]],10)</f>
        <v>P000001313</v>
      </c>
      <c r="J8241" s="193" t="b">
        <f>Proc[[#This Row],[Requested]]=Proc[[#This Row],[CurrentParent]]</f>
        <v>0</v>
      </c>
      <c r="K8241" s="193" t="str">
        <f>IF(Proc[[#This Row],[Author]]="Marcela Urrego",VLOOKUP(LEFT(Proc[[#This Row],[Requested]],1),Table3[#All],2,0),VLOOKUP(Proc[[#This Row],[Author]],Table4[],2,0))</f>
        <v>EL</v>
      </c>
      <c r="L8241" s="193" t="s">
        <v>9921</v>
      </c>
      <c r="M8241" s="178">
        <v>46086</v>
      </c>
      <c r="N8241" s="178"/>
      <c r="O8241" s="178"/>
      <c r="P8241" s="178" t="str">
        <f ca="1">IF(Proc[[#This Row],[DaysAgeing]]&gt;5,"yep","on track")</f>
        <v>on track</v>
      </c>
      <c r="Q8241" s="3">
        <f ca="1">IF(Proc[[#This Row],[DateClosed]]="",ABS(NETWORKDAYS(Proc[[#This Row],[DateOpened]],TODAY()))-1,ABS(NETWORKDAYS(Proc[[#This Row],[DateOpened]],Proc[[#This Row],[DateClosed]]))-1)</f>
        <v>0</v>
      </c>
      <c r="R8241" s="178" t="s">
        <v>5708</v>
      </c>
      <c r="S8241" s="193"/>
    </row>
    <row r="8242" spans="1:19">
      <c r="A8242" s="192" t="s">
        <v>10801</v>
      </c>
      <c r="B8242" s="193" t="str">
        <f>IFERROR(VLOOKUP(Proc[[#This Row],[App]],Table2[],3,0),"open")</f>
        <v>open</v>
      </c>
      <c r="C8242" s="192" t="s">
        <v>375</v>
      </c>
      <c r="D8242" t="s">
        <v>10709</v>
      </c>
      <c r="E8242" t="s">
        <v>10831</v>
      </c>
      <c r="F8242" s="193"/>
      <c r="G8242" s="192" t="s">
        <v>406</v>
      </c>
      <c r="H8242" s="193" t="str">
        <f>IF(Proc[[#This Row],[type]]="LFF (MDG-F)",MID(Proc[[#This Row],[Obj]],13,10),"")</f>
        <v>CN43C02605</v>
      </c>
      <c r="I8242" s="192" t="str">
        <f>LEFT(Proc[[#This Row],[Requested]],10)</f>
        <v>P000001313</v>
      </c>
      <c r="J8242" s="193" t="b">
        <f>Proc[[#This Row],[Requested]]=Proc[[#This Row],[CurrentParent]]</f>
        <v>0</v>
      </c>
      <c r="K8242" s="193" t="str">
        <f>IF(Proc[[#This Row],[Author]]="Marcela Urrego",VLOOKUP(LEFT(Proc[[#This Row],[Requested]],1),Table3[#All],2,0),VLOOKUP(Proc[[#This Row],[Author]],Table4[],2,0))</f>
        <v>EL</v>
      </c>
      <c r="L8242" s="193" t="s">
        <v>9921</v>
      </c>
      <c r="M8242" s="178">
        <v>46086</v>
      </c>
      <c r="N8242" s="178"/>
      <c r="O8242" s="178"/>
      <c r="P8242" s="178" t="str">
        <f ca="1">IF(Proc[[#This Row],[DaysAgeing]]&gt;5,"yep","on track")</f>
        <v>on track</v>
      </c>
      <c r="Q8242" s="3">
        <f ca="1">IF(Proc[[#This Row],[DateClosed]]="",ABS(NETWORKDAYS(Proc[[#This Row],[DateOpened]],TODAY()))-1,ABS(NETWORKDAYS(Proc[[#This Row],[DateOpened]],Proc[[#This Row],[DateClosed]]))-1)</f>
        <v>0</v>
      </c>
      <c r="R8242" s="178" t="s">
        <v>5708</v>
      </c>
      <c r="S8242" s="193"/>
    </row>
    <row r="8243" spans="1:19">
      <c r="A8243" s="192" t="s">
        <v>10801</v>
      </c>
      <c r="B8243" s="193" t="str">
        <f>IFERROR(VLOOKUP(Proc[[#This Row],[App]],Table2[],3,0),"open")</f>
        <v>open</v>
      </c>
      <c r="C8243" s="192" t="s">
        <v>375</v>
      </c>
      <c r="D8243" t="s">
        <v>10710</v>
      </c>
      <c r="E8243" t="s">
        <v>10831</v>
      </c>
      <c r="F8243" s="193"/>
      <c r="G8243" s="192" t="s">
        <v>406</v>
      </c>
      <c r="H8243" s="193" t="str">
        <f>IF(Proc[[#This Row],[type]]="LFF (MDG-F)",MID(Proc[[#This Row],[Obj]],13,10),"")</f>
        <v>CN43C02605</v>
      </c>
      <c r="I8243" s="192" t="str">
        <f>LEFT(Proc[[#This Row],[Requested]],10)</f>
        <v>P000001313</v>
      </c>
      <c r="J8243" s="193" t="b">
        <f>Proc[[#This Row],[Requested]]=Proc[[#This Row],[CurrentParent]]</f>
        <v>0</v>
      </c>
      <c r="K8243" s="193" t="str">
        <f>IF(Proc[[#This Row],[Author]]="Marcela Urrego",VLOOKUP(LEFT(Proc[[#This Row],[Requested]],1),Table3[#All],2,0),VLOOKUP(Proc[[#This Row],[Author]],Table4[],2,0))</f>
        <v>EL</v>
      </c>
      <c r="L8243" s="193" t="s">
        <v>9921</v>
      </c>
      <c r="M8243" s="178">
        <v>46086</v>
      </c>
      <c r="N8243" s="178"/>
      <c r="O8243" s="178"/>
      <c r="P8243" s="178" t="str">
        <f ca="1">IF(Proc[[#This Row],[DaysAgeing]]&gt;5,"yep","on track")</f>
        <v>on track</v>
      </c>
      <c r="Q8243" s="3">
        <f ca="1">IF(Proc[[#This Row],[DateClosed]]="",ABS(NETWORKDAYS(Proc[[#This Row],[DateOpened]],TODAY()))-1,ABS(NETWORKDAYS(Proc[[#This Row],[DateOpened]],Proc[[#This Row],[DateClosed]]))-1)</f>
        <v>0</v>
      </c>
      <c r="R8243" s="178" t="s">
        <v>5708</v>
      </c>
      <c r="S8243" s="193"/>
    </row>
    <row r="8244" spans="1:19" hidden="1">
      <c r="A8244" s="192" t="s">
        <v>10801</v>
      </c>
      <c r="B8244" s="193" t="str">
        <f>IFERROR(VLOOKUP(Proc[[#This Row],[App]],Table2[],3,0),"open")</f>
        <v>open</v>
      </c>
      <c r="C8244" s="192" t="s">
        <v>377</v>
      </c>
      <c r="D8244" t="s">
        <v>10711</v>
      </c>
      <c r="E8244" t="s">
        <v>10831</v>
      </c>
      <c r="F8244" s="193" t="s">
        <v>10865</v>
      </c>
      <c r="G8244" s="192" t="s">
        <v>400</v>
      </c>
      <c r="H8244" s="193" t="str">
        <f>IF(Proc[[#This Row],[type]]="LFF (MDG-F)",MID(Proc[[#This Row],[Obj]],13,10),"")</f>
        <v/>
      </c>
      <c r="I8244" s="192" t="str">
        <f>LEFT(Proc[[#This Row],[Requested]],10)</f>
        <v>P000001313</v>
      </c>
      <c r="J8244" s="193" t="b">
        <f>Proc[[#This Row],[Requested]]=Proc[[#This Row],[CurrentParent]]</f>
        <v>0</v>
      </c>
      <c r="K8244" s="193" t="str">
        <f>IF(Proc[[#This Row],[Author]]="Marcela Urrego",VLOOKUP(LEFT(Proc[[#This Row],[Requested]],1),Table3[#All],2,0),VLOOKUP(Proc[[#This Row],[Author]],Table4[],2,0))</f>
        <v>EL</v>
      </c>
      <c r="L8244" s="193" t="s">
        <v>9921</v>
      </c>
      <c r="M8244" s="178">
        <v>46086</v>
      </c>
      <c r="N8244" s="178"/>
      <c r="O8244" s="178"/>
      <c r="P8244" s="178" t="str">
        <f ca="1">IF(Proc[[#This Row],[DaysAgeing]]&gt;5,"yep","on track")</f>
        <v>on track</v>
      </c>
      <c r="Q8244" s="3">
        <f ca="1">IF(Proc[[#This Row],[DateClosed]]="",ABS(NETWORKDAYS(Proc[[#This Row],[DateOpened]],TODAY()))-1,ABS(NETWORKDAYS(Proc[[#This Row],[DateOpened]],Proc[[#This Row],[DateClosed]]))-1)</f>
        <v>0</v>
      </c>
      <c r="R8244" s="178" t="s">
        <v>5708</v>
      </c>
      <c r="S8244" s="193"/>
    </row>
    <row r="8245" spans="1:19" hidden="1">
      <c r="A8245" s="192" t="s">
        <v>10801</v>
      </c>
      <c r="B8245" s="193" t="str">
        <f>IFERROR(VLOOKUP(Proc[[#This Row],[App]],Table2[],3,0),"open")</f>
        <v>open</v>
      </c>
      <c r="C8245" s="192" t="s">
        <v>377</v>
      </c>
      <c r="D8245" t="s">
        <v>10712</v>
      </c>
      <c r="E8245" t="s">
        <v>10831</v>
      </c>
      <c r="F8245" s="193" t="s">
        <v>10711</v>
      </c>
      <c r="G8245" s="192" t="s">
        <v>400</v>
      </c>
      <c r="H8245" s="193" t="str">
        <f>IF(Proc[[#This Row],[type]]="LFF (MDG-F)",MID(Proc[[#This Row],[Obj]],13,10),"")</f>
        <v/>
      </c>
      <c r="I8245" s="192" t="str">
        <f>LEFT(Proc[[#This Row],[Requested]],10)</f>
        <v>P000001313</v>
      </c>
      <c r="J8245" s="193" t="b">
        <f>Proc[[#This Row],[Requested]]=Proc[[#This Row],[CurrentParent]]</f>
        <v>0</v>
      </c>
      <c r="K8245" s="193" t="str">
        <f>IF(Proc[[#This Row],[Author]]="Marcela Urrego",VLOOKUP(LEFT(Proc[[#This Row],[Requested]],1),Table3[#All],2,0),VLOOKUP(Proc[[#This Row],[Author]],Table4[],2,0))</f>
        <v>EL</v>
      </c>
      <c r="L8245" s="193" t="s">
        <v>9921</v>
      </c>
      <c r="M8245" s="178">
        <v>46086</v>
      </c>
      <c r="N8245" s="178"/>
      <c r="O8245" s="178"/>
      <c r="P8245" s="178" t="str">
        <f ca="1">IF(Proc[[#This Row],[DaysAgeing]]&gt;5,"yep","on track")</f>
        <v>on track</v>
      </c>
      <c r="Q8245" s="3">
        <f ca="1">IF(Proc[[#This Row],[DateClosed]]="",ABS(NETWORKDAYS(Proc[[#This Row],[DateOpened]],TODAY()))-1,ABS(NETWORKDAYS(Proc[[#This Row],[DateOpened]],Proc[[#This Row],[DateClosed]]))-1)</f>
        <v>0</v>
      </c>
      <c r="R8245" s="178" t="s">
        <v>5708</v>
      </c>
      <c r="S8245" s="193"/>
    </row>
    <row r="8246" spans="1:19" hidden="1">
      <c r="A8246" s="192" t="s">
        <v>10801</v>
      </c>
      <c r="B8246" s="193" t="str">
        <f>IFERROR(VLOOKUP(Proc[[#This Row],[App]],Table2[],3,0),"open")</f>
        <v>open</v>
      </c>
      <c r="C8246" s="192" t="s">
        <v>377</v>
      </c>
      <c r="D8246" t="s">
        <v>10713</v>
      </c>
      <c r="E8246" t="s">
        <v>10831</v>
      </c>
      <c r="F8246" s="193" t="s">
        <v>10711</v>
      </c>
      <c r="G8246" s="192" t="s">
        <v>400</v>
      </c>
      <c r="H8246" s="193" t="str">
        <f>IF(Proc[[#This Row],[type]]="LFF (MDG-F)",MID(Proc[[#This Row],[Obj]],13,10),"")</f>
        <v/>
      </c>
      <c r="I8246" s="192" t="str">
        <f>LEFT(Proc[[#This Row],[Requested]],10)</f>
        <v>P000001313</v>
      </c>
      <c r="J8246" s="193" t="b">
        <f>Proc[[#This Row],[Requested]]=Proc[[#This Row],[CurrentParent]]</f>
        <v>0</v>
      </c>
      <c r="K8246" s="193" t="str">
        <f>IF(Proc[[#This Row],[Author]]="Marcela Urrego",VLOOKUP(LEFT(Proc[[#This Row],[Requested]],1),Table3[#All],2,0),VLOOKUP(Proc[[#This Row],[Author]],Table4[],2,0))</f>
        <v>EL</v>
      </c>
      <c r="L8246" s="193" t="s">
        <v>9921</v>
      </c>
      <c r="M8246" s="178">
        <v>46086</v>
      </c>
      <c r="N8246" s="178"/>
      <c r="O8246" s="178"/>
      <c r="P8246" s="178" t="str">
        <f ca="1">IF(Proc[[#This Row],[DaysAgeing]]&gt;5,"yep","on track")</f>
        <v>on track</v>
      </c>
      <c r="Q8246" s="3">
        <f ca="1">IF(Proc[[#This Row],[DateClosed]]="",ABS(NETWORKDAYS(Proc[[#This Row],[DateOpened]],TODAY()))-1,ABS(NETWORKDAYS(Proc[[#This Row],[DateOpened]],Proc[[#This Row],[DateClosed]]))-1)</f>
        <v>0</v>
      </c>
      <c r="R8246" s="178" t="s">
        <v>5708</v>
      </c>
      <c r="S8246" s="193"/>
    </row>
    <row r="8247" spans="1:19">
      <c r="A8247" s="192" t="s">
        <v>10801</v>
      </c>
      <c r="B8247" s="193" t="str">
        <f>IFERROR(VLOOKUP(Proc[[#This Row],[App]],Table2[],3,0),"open")</f>
        <v>open</v>
      </c>
      <c r="C8247" s="192" t="s">
        <v>375</v>
      </c>
      <c r="D8247" t="s">
        <v>10714</v>
      </c>
      <c r="E8247" t="s">
        <v>10832</v>
      </c>
      <c r="F8247" s="193"/>
      <c r="G8247" s="192" t="s">
        <v>406</v>
      </c>
      <c r="H8247" s="193" t="str">
        <f>IF(Proc[[#This Row],[type]]="LFF (MDG-F)",MID(Proc[[#This Row],[Obj]],13,10),"")</f>
        <v>KR03C00610</v>
      </c>
      <c r="I8247" s="192" t="str">
        <f>LEFT(Proc[[#This Row],[Requested]],10)</f>
        <v>P000001326</v>
      </c>
      <c r="J8247" s="193" t="b">
        <f>Proc[[#This Row],[Requested]]=Proc[[#This Row],[CurrentParent]]</f>
        <v>0</v>
      </c>
      <c r="K8247" s="193" t="str">
        <f>IF(Proc[[#This Row],[Author]]="Marcela Urrego",VLOOKUP(LEFT(Proc[[#This Row],[Requested]],1),Table3[#All],2,0),VLOOKUP(Proc[[#This Row],[Author]],Table4[],2,0))</f>
        <v>EL</v>
      </c>
      <c r="L8247" s="193" t="s">
        <v>9921</v>
      </c>
      <c r="M8247" s="178">
        <v>46086</v>
      </c>
      <c r="N8247" s="178"/>
      <c r="O8247" s="178"/>
      <c r="P8247" s="178" t="str">
        <f ca="1">IF(Proc[[#This Row],[DaysAgeing]]&gt;5,"yep","on track")</f>
        <v>on track</v>
      </c>
      <c r="Q8247" s="3">
        <f ca="1">IF(Proc[[#This Row],[DateClosed]]="",ABS(NETWORKDAYS(Proc[[#This Row],[DateOpened]],TODAY()))-1,ABS(NETWORKDAYS(Proc[[#This Row],[DateOpened]],Proc[[#This Row],[DateClosed]]))-1)</f>
        <v>0</v>
      </c>
      <c r="R8247" s="178" t="s">
        <v>5708</v>
      </c>
      <c r="S8247" s="193"/>
    </row>
    <row r="8248" spans="1:19">
      <c r="A8248" s="192" t="s">
        <v>10801</v>
      </c>
      <c r="B8248" s="193" t="str">
        <f>IFERROR(VLOOKUP(Proc[[#This Row],[App]],Table2[],3,0),"open")</f>
        <v>open</v>
      </c>
      <c r="C8248" s="192" t="s">
        <v>375</v>
      </c>
      <c r="D8248" t="s">
        <v>10715</v>
      </c>
      <c r="E8248" t="s">
        <v>10832</v>
      </c>
      <c r="F8248" s="193"/>
      <c r="G8248" s="192" t="s">
        <v>406</v>
      </c>
      <c r="H8248" s="193" t="str">
        <f>IF(Proc[[#This Row],[type]]="LFF (MDG-F)",MID(Proc[[#This Row],[Obj]],13,10),"")</f>
        <v>KR07C00614</v>
      </c>
      <c r="I8248" s="192" t="str">
        <f>LEFT(Proc[[#This Row],[Requested]],10)</f>
        <v>P000001326</v>
      </c>
      <c r="J8248" s="193" t="b">
        <f>Proc[[#This Row],[Requested]]=Proc[[#This Row],[CurrentParent]]</f>
        <v>0</v>
      </c>
      <c r="K8248" s="193" t="str">
        <f>IF(Proc[[#This Row],[Author]]="Marcela Urrego",VLOOKUP(LEFT(Proc[[#This Row],[Requested]],1),Table3[#All],2,0),VLOOKUP(Proc[[#This Row],[Author]],Table4[],2,0))</f>
        <v>EL</v>
      </c>
      <c r="L8248" s="193" t="s">
        <v>9921</v>
      </c>
      <c r="M8248" s="178">
        <v>46086</v>
      </c>
      <c r="N8248" s="178"/>
      <c r="O8248" s="178"/>
      <c r="P8248" s="178" t="str">
        <f ca="1">IF(Proc[[#This Row],[DaysAgeing]]&gt;5,"yep","on track")</f>
        <v>on track</v>
      </c>
      <c r="Q8248" s="3">
        <f ca="1">IF(Proc[[#This Row],[DateClosed]]="",ABS(NETWORKDAYS(Proc[[#This Row],[DateOpened]],TODAY()))-1,ABS(NETWORKDAYS(Proc[[#This Row],[DateOpened]],Proc[[#This Row],[DateClosed]]))-1)</f>
        <v>0</v>
      </c>
      <c r="R8248" s="178" t="s">
        <v>5708</v>
      </c>
      <c r="S8248" s="193"/>
    </row>
    <row r="8249" spans="1:19">
      <c r="A8249" s="192" t="s">
        <v>10801</v>
      </c>
      <c r="B8249" s="193" t="str">
        <f>IFERROR(VLOOKUP(Proc[[#This Row],[App]],Table2[],3,0),"open")</f>
        <v>open</v>
      </c>
      <c r="C8249" s="192" t="s">
        <v>375</v>
      </c>
      <c r="D8249" t="s">
        <v>10716</v>
      </c>
      <c r="E8249" t="s">
        <v>10832</v>
      </c>
      <c r="F8249" s="193"/>
      <c r="G8249" s="192" t="s">
        <v>406</v>
      </c>
      <c r="H8249" s="193" t="str">
        <f>IF(Proc[[#This Row],[type]]="LFF (MDG-F)",MID(Proc[[#This Row],[Obj]],13,10),"")</f>
        <v>KR08C05000</v>
      </c>
      <c r="I8249" s="192" t="str">
        <f>LEFT(Proc[[#This Row],[Requested]],10)</f>
        <v>P000001326</v>
      </c>
      <c r="J8249" s="193" t="b">
        <f>Proc[[#This Row],[Requested]]=Proc[[#This Row],[CurrentParent]]</f>
        <v>0</v>
      </c>
      <c r="K8249" s="193" t="str">
        <f>IF(Proc[[#This Row],[Author]]="Marcela Urrego",VLOOKUP(LEFT(Proc[[#This Row],[Requested]],1),Table3[#All],2,0),VLOOKUP(Proc[[#This Row],[Author]],Table4[],2,0))</f>
        <v>EL</v>
      </c>
      <c r="L8249" s="193" t="s">
        <v>9921</v>
      </c>
      <c r="M8249" s="178">
        <v>46086</v>
      </c>
      <c r="N8249" s="178"/>
      <c r="O8249" s="178"/>
      <c r="P8249" s="178" t="str">
        <f ca="1">IF(Proc[[#This Row],[DaysAgeing]]&gt;5,"yep","on track")</f>
        <v>on track</v>
      </c>
      <c r="Q8249" s="3">
        <f ca="1">IF(Proc[[#This Row],[DateClosed]]="",ABS(NETWORKDAYS(Proc[[#This Row],[DateOpened]],TODAY()))-1,ABS(NETWORKDAYS(Proc[[#This Row],[DateOpened]],Proc[[#This Row],[DateClosed]]))-1)</f>
        <v>0</v>
      </c>
      <c r="R8249" s="178" t="s">
        <v>5708</v>
      </c>
      <c r="S8249" s="193"/>
    </row>
    <row r="8250" spans="1:19">
      <c r="A8250" s="192" t="s">
        <v>10801</v>
      </c>
      <c r="B8250" s="193" t="str">
        <f>IFERROR(VLOOKUP(Proc[[#This Row],[App]],Table2[],3,0),"open")</f>
        <v>open</v>
      </c>
      <c r="C8250" s="192" t="s">
        <v>375</v>
      </c>
      <c r="D8250" t="s">
        <v>10717</v>
      </c>
      <c r="E8250" t="s">
        <v>10832</v>
      </c>
      <c r="F8250" s="193"/>
      <c r="G8250" s="192" t="s">
        <v>406</v>
      </c>
      <c r="H8250" s="193" t="str">
        <f>IF(Proc[[#This Row],[type]]="LFF (MDG-F)",MID(Proc[[#This Row],[Obj]],13,10),"")</f>
        <v>KR08C06002</v>
      </c>
      <c r="I8250" s="192" t="str">
        <f>LEFT(Proc[[#This Row],[Requested]],10)</f>
        <v>P000001326</v>
      </c>
      <c r="J8250" s="193" t="b">
        <f>Proc[[#This Row],[Requested]]=Proc[[#This Row],[CurrentParent]]</f>
        <v>0</v>
      </c>
      <c r="K8250" s="193" t="str">
        <f>IF(Proc[[#This Row],[Author]]="Marcela Urrego",VLOOKUP(LEFT(Proc[[#This Row],[Requested]],1),Table3[#All],2,0),VLOOKUP(Proc[[#This Row],[Author]],Table4[],2,0))</f>
        <v>EL</v>
      </c>
      <c r="L8250" s="193" t="s">
        <v>9921</v>
      </c>
      <c r="M8250" s="178">
        <v>46086</v>
      </c>
      <c r="N8250" s="178"/>
      <c r="O8250" s="178"/>
      <c r="P8250" s="178" t="str">
        <f ca="1">IF(Proc[[#This Row],[DaysAgeing]]&gt;5,"yep","on track")</f>
        <v>on track</v>
      </c>
      <c r="Q8250" s="3">
        <f ca="1">IF(Proc[[#This Row],[DateClosed]]="",ABS(NETWORKDAYS(Proc[[#This Row],[DateOpened]],TODAY()))-1,ABS(NETWORKDAYS(Proc[[#This Row],[DateOpened]],Proc[[#This Row],[DateClosed]]))-1)</f>
        <v>0</v>
      </c>
      <c r="R8250" s="178" t="s">
        <v>5708</v>
      </c>
      <c r="S8250" s="193"/>
    </row>
    <row r="8251" spans="1:19">
      <c r="A8251" s="192" t="s">
        <v>10801</v>
      </c>
      <c r="B8251" s="193" t="str">
        <f>IFERROR(VLOOKUP(Proc[[#This Row],[App]],Table2[],3,0),"open")</f>
        <v>open</v>
      </c>
      <c r="C8251" s="192" t="s">
        <v>375</v>
      </c>
      <c r="D8251" t="s">
        <v>10718</v>
      </c>
      <c r="E8251" t="s">
        <v>10827</v>
      </c>
      <c r="F8251" s="193"/>
      <c r="G8251" s="192" t="s">
        <v>406</v>
      </c>
      <c r="H8251" s="193" t="str">
        <f>IF(Proc[[#This Row],[type]]="LFF (MDG-F)",MID(Proc[[#This Row],[Obj]],13,10),"")</f>
        <v>KR08C06003</v>
      </c>
      <c r="I8251" s="192" t="str">
        <f>LEFT(Proc[[#This Row],[Requested]],10)</f>
        <v>P000001284</v>
      </c>
      <c r="J8251" s="193" t="b">
        <f>Proc[[#This Row],[Requested]]=Proc[[#This Row],[CurrentParent]]</f>
        <v>0</v>
      </c>
      <c r="K8251" s="193" t="str">
        <f>IF(Proc[[#This Row],[Author]]="Marcela Urrego",VLOOKUP(LEFT(Proc[[#This Row],[Requested]],1),Table3[#All],2,0),VLOOKUP(Proc[[#This Row],[Author]],Table4[],2,0))</f>
        <v>EL</v>
      </c>
      <c r="L8251" s="193" t="s">
        <v>9921</v>
      </c>
      <c r="M8251" s="178">
        <v>46086</v>
      </c>
      <c r="N8251" s="178"/>
      <c r="O8251" s="178"/>
      <c r="P8251" s="178" t="str">
        <f ca="1">IF(Proc[[#This Row],[DaysAgeing]]&gt;5,"yep","on track")</f>
        <v>on track</v>
      </c>
      <c r="Q8251" s="3">
        <f ca="1">IF(Proc[[#This Row],[DateClosed]]="",ABS(NETWORKDAYS(Proc[[#This Row],[DateOpened]],TODAY()))-1,ABS(NETWORKDAYS(Proc[[#This Row],[DateOpened]],Proc[[#This Row],[DateClosed]]))-1)</f>
        <v>0</v>
      </c>
      <c r="R8251" s="178" t="s">
        <v>5708</v>
      </c>
      <c r="S8251" s="193"/>
    </row>
    <row r="8252" spans="1:19" hidden="1">
      <c r="A8252" s="192" t="s">
        <v>10801</v>
      </c>
      <c r="B8252" s="193" t="str">
        <f>IFERROR(VLOOKUP(Proc[[#This Row],[App]],Table2[],3,0),"open")</f>
        <v>open</v>
      </c>
      <c r="C8252" s="192" t="s">
        <v>377</v>
      </c>
      <c r="D8252" t="s">
        <v>10719</v>
      </c>
      <c r="E8252" t="s">
        <v>9977</v>
      </c>
      <c r="F8252" s="193" t="s">
        <v>10866</v>
      </c>
      <c r="G8252" s="192" t="s">
        <v>400</v>
      </c>
      <c r="H8252" s="193" t="str">
        <f>IF(Proc[[#This Row],[type]]="LFF (MDG-F)",MID(Proc[[#This Row],[Obj]],13,10),"")</f>
        <v/>
      </c>
      <c r="I8252" s="192" t="str">
        <f>LEFT(Proc[[#This Row],[Requested]],10)</f>
        <v>P000001287</v>
      </c>
      <c r="J8252" s="193" t="b">
        <f>Proc[[#This Row],[Requested]]=Proc[[#This Row],[CurrentParent]]</f>
        <v>0</v>
      </c>
      <c r="K8252" s="193" t="str">
        <f>IF(Proc[[#This Row],[Author]]="Marcela Urrego",VLOOKUP(LEFT(Proc[[#This Row],[Requested]],1),Table3[#All],2,0),VLOOKUP(Proc[[#This Row],[Author]],Table4[],2,0))</f>
        <v>EL</v>
      </c>
      <c r="L8252" s="193" t="s">
        <v>9921</v>
      </c>
      <c r="M8252" s="178">
        <v>46086</v>
      </c>
      <c r="N8252" s="178"/>
      <c r="O8252" s="178"/>
      <c r="P8252" s="178" t="str">
        <f ca="1">IF(Proc[[#This Row],[DaysAgeing]]&gt;5,"yep","on track")</f>
        <v>on track</v>
      </c>
      <c r="Q8252" s="3">
        <f ca="1">IF(Proc[[#This Row],[DateClosed]]="",ABS(NETWORKDAYS(Proc[[#This Row],[DateOpened]],TODAY()))-1,ABS(NETWORKDAYS(Proc[[#This Row],[DateOpened]],Proc[[#This Row],[DateClosed]]))-1)</f>
        <v>0</v>
      </c>
      <c r="R8252" s="178" t="s">
        <v>5708</v>
      </c>
      <c r="S8252" s="193"/>
    </row>
    <row r="8253" spans="1:19" hidden="1">
      <c r="A8253" s="192" t="s">
        <v>10801</v>
      </c>
      <c r="B8253" s="193" t="str">
        <f>IFERROR(VLOOKUP(Proc[[#This Row],[App]],Table2[],3,0),"open")</f>
        <v>open</v>
      </c>
      <c r="C8253" s="192" t="s">
        <v>377</v>
      </c>
      <c r="D8253" t="s">
        <v>10720</v>
      </c>
      <c r="E8253" t="s">
        <v>9977</v>
      </c>
      <c r="F8253" s="193" t="s">
        <v>10866</v>
      </c>
      <c r="G8253" s="192" t="s">
        <v>400</v>
      </c>
      <c r="H8253" s="193" t="str">
        <f>IF(Proc[[#This Row],[type]]="LFF (MDG-F)",MID(Proc[[#This Row],[Obj]],13,10),"")</f>
        <v/>
      </c>
      <c r="I8253" s="192" t="str">
        <f>LEFT(Proc[[#This Row],[Requested]],10)</f>
        <v>P000001287</v>
      </c>
      <c r="J8253" s="193" t="b">
        <f>Proc[[#This Row],[Requested]]=Proc[[#This Row],[CurrentParent]]</f>
        <v>0</v>
      </c>
      <c r="K8253" s="193" t="str">
        <f>IF(Proc[[#This Row],[Author]]="Marcela Urrego",VLOOKUP(LEFT(Proc[[#This Row],[Requested]],1),Table3[#All],2,0),VLOOKUP(Proc[[#This Row],[Author]],Table4[],2,0))</f>
        <v>EL</v>
      </c>
      <c r="L8253" s="193" t="s">
        <v>9921</v>
      </c>
      <c r="M8253" s="178">
        <v>46086</v>
      </c>
      <c r="N8253" s="178"/>
      <c r="O8253" s="178"/>
      <c r="P8253" s="178" t="str">
        <f ca="1">IF(Proc[[#This Row],[DaysAgeing]]&gt;5,"yep","on track")</f>
        <v>on track</v>
      </c>
      <c r="Q8253" s="3">
        <f ca="1">IF(Proc[[#This Row],[DateClosed]]="",ABS(NETWORKDAYS(Proc[[#This Row],[DateOpened]],TODAY()))-1,ABS(NETWORKDAYS(Proc[[#This Row],[DateOpened]],Proc[[#This Row],[DateClosed]]))-1)</f>
        <v>0</v>
      </c>
      <c r="R8253" s="178" t="s">
        <v>5708</v>
      </c>
      <c r="S8253" s="193"/>
    </row>
    <row r="8254" spans="1:19">
      <c r="A8254" s="192" t="s">
        <v>10801</v>
      </c>
      <c r="B8254" s="193" t="str">
        <f>IFERROR(VLOOKUP(Proc[[#This Row],[App]],Table2[],3,0),"open")</f>
        <v>open</v>
      </c>
      <c r="C8254" s="192" t="s">
        <v>370</v>
      </c>
      <c r="D8254" t="s">
        <v>10721</v>
      </c>
      <c r="E8254" t="s">
        <v>9977</v>
      </c>
      <c r="F8254" s="193" t="s">
        <v>10866</v>
      </c>
      <c r="G8254" s="192" t="s">
        <v>400</v>
      </c>
      <c r="H8254" s="193" t="str">
        <f>IF(Proc[[#This Row],[type]]="LFF (MDG-F)",MID(Proc[[#This Row],[Obj]],13,10),"")</f>
        <v/>
      </c>
      <c r="I8254" s="192" t="str">
        <f>LEFT(Proc[[#This Row],[Requested]],10)</f>
        <v>P000001287</v>
      </c>
      <c r="J8254" s="193" t="b">
        <f>Proc[[#This Row],[Requested]]=Proc[[#This Row],[CurrentParent]]</f>
        <v>0</v>
      </c>
      <c r="K8254" s="193" t="str">
        <f>IF(Proc[[#This Row],[Author]]="Marcela Urrego",VLOOKUP(LEFT(Proc[[#This Row],[Requested]],1),Table3[#All],2,0),VLOOKUP(Proc[[#This Row],[Author]],Table4[],2,0))</f>
        <v>EL</v>
      </c>
      <c r="L8254" s="193" t="s">
        <v>9921</v>
      </c>
      <c r="M8254" s="178">
        <v>46086</v>
      </c>
      <c r="N8254" s="178"/>
      <c r="O8254" s="178"/>
      <c r="P8254" s="178" t="str">
        <f ca="1">IF(Proc[[#This Row],[DaysAgeing]]&gt;5,"yep","on track")</f>
        <v>on track</v>
      </c>
      <c r="Q8254" s="3">
        <f ca="1">IF(Proc[[#This Row],[DateClosed]]="",ABS(NETWORKDAYS(Proc[[#This Row],[DateOpened]],TODAY()))-1,ABS(NETWORKDAYS(Proc[[#This Row],[DateOpened]],Proc[[#This Row],[DateClosed]]))-1)</f>
        <v>0</v>
      </c>
      <c r="R8254" s="178" t="s">
        <v>5708</v>
      </c>
      <c r="S8254" s="193"/>
    </row>
    <row r="8255" spans="1:19" hidden="1">
      <c r="A8255" s="192" t="s">
        <v>10801</v>
      </c>
      <c r="B8255" s="193" t="str">
        <f>IFERROR(VLOOKUP(Proc[[#This Row],[App]],Table2[],3,0),"open")</f>
        <v>open</v>
      </c>
      <c r="C8255" s="192" t="s">
        <v>377</v>
      </c>
      <c r="D8255" t="s">
        <v>10722</v>
      </c>
      <c r="E8255" t="s">
        <v>9977</v>
      </c>
      <c r="F8255" s="193" t="s">
        <v>10867</v>
      </c>
      <c r="G8255" s="192" t="s">
        <v>400</v>
      </c>
      <c r="H8255" s="193" t="str">
        <f>IF(Proc[[#This Row],[type]]="LFF (MDG-F)",MID(Proc[[#This Row],[Obj]],13,10),"")</f>
        <v/>
      </c>
      <c r="I8255" s="192" t="str">
        <f>LEFT(Proc[[#This Row],[Requested]],10)</f>
        <v>P000001287</v>
      </c>
      <c r="J8255" s="193" t="b">
        <f>Proc[[#This Row],[Requested]]=Proc[[#This Row],[CurrentParent]]</f>
        <v>0</v>
      </c>
      <c r="K8255" s="193" t="str">
        <f>IF(Proc[[#This Row],[Author]]="Marcela Urrego",VLOOKUP(LEFT(Proc[[#This Row],[Requested]],1),Table3[#All],2,0),VLOOKUP(Proc[[#This Row],[Author]],Table4[],2,0))</f>
        <v>EL</v>
      </c>
      <c r="L8255" s="193" t="s">
        <v>9921</v>
      </c>
      <c r="M8255" s="178">
        <v>46086</v>
      </c>
      <c r="N8255" s="178"/>
      <c r="O8255" s="178"/>
      <c r="P8255" s="178" t="str">
        <f ca="1">IF(Proc[[#This Row],[DaysAgeing]]&gt;5,"yep","on track")</f>
        <v>on track</v>
      </c>
      <c r="Q8255" s="3">
        <f ca="1">IF(Proc[[#This Row],[DateClosed]]="",ABS(NETWORKDAYS(Proc[[#This Row],[DateOpened]],TODAY()))-1,ABS(NETWORKDAYS(Proc[[#This Row],[DateOpened]],Proc[[#This Row],[DateClosed]]))-1)</f>
        <v>0</v>
      </c>
      <c r="R8255" s="178" t="s">
        <v>5708</v>
      </c>
      <c r="S8255" s="193"/>
    </row>
    <row r="8256" spans="1:19" hidden="1">
      <c r="A8256" s="192" t="s">
        <v>10801</v>
      </c>
      <c r="B8256" s="193" t="str">
        <f>IFERROR(VLOOKUP(Proc[[#This Row],[App]],Table2[],3,0),"open")</f>
        <v>open</v>
      </c>
      <c r="C8256" s="192" t="s">
        <v>377</v>
      </c>
      <c r="D8256" t="s">
        <v>10723</v>
      </c>
      <c r="E8256" t="s">
        <v>9977</v>
      </c>
      <c r="F8256" s="193" t="s">
        <v>10867</v>
      </c>
      <c r="G8256" s="192" t="s">
        <v>400</v>
      </c>
      <c r="H8256" s="193" t="str">
        <f>IF(Proc[[#This Row],[type]]="LFF (MDG-F)",MID(Proc[[#This Row],[Obj]],13,10),"")</f>
        <v/>
      </c>
      <c r="I8256" s="192" t="str">
        <f>LEFT(Proc[[#This Row],[Requested]],10)</f>
        <v>P000001287</v>
      </c>
      <c r="J8256" s="193" t="b">
        <f>Proc[[#This Row],[Requested]]=Proc[[#This Row],[CurrentParent]]</f>
        <v>0</v>
      </c>
      <c r="K8256" s="193" t="str">
        <f>IF(Proc[[#This Row],[Author]]="Marcela Urrego",VLOOKUP(LEFT(Proc[[#This Row],[Requested]],1),Table3[#All],2,0),VLOOKUP(Proc[[#This Row],[Author]],Table4[],2,0))</f>
        <v>EL</v>
      </c>
      <c r="L8256" s="193" t="s">
        <v>9921</v>
      </c>
      <c r="M8256" s="178">
        <v>46086</v>
      </c>
      <c r="N8256" s="178"/>
      <c r="O8256" s="178"/>
      <c r="P8256" s="178" t="str">
        <f ca="1">IF(Proc[[#This Row],[DaysAgeing]]&gt;5,"yep","on track")</f>
        <v>on track</v>
      </c>
      <c r="Q8256" s="3">
        <f ca="1">IF(Proc[[#This Row],[DateClosed]]="",ABS(NETWORKDAYS(Proc[[#This Row],[DateOpened]],TODAY()))-1,ABS(NETWORKDAYS(Proc[[#This Row],[DateOpened]],Proc[[#This Row],[DateClosed]]))-1)</f>
        <v>0</v>
      </c>
      <c r="R8256" s="178" t="s">
        <v>5708</v>
      </c>
      <c r="S8256" s="193"/>
    </row>
    <row r="8257" spans="1:19" hidden="1">
      <c r="A8257" s="192" t="s">
        <v>10801</v>
      </c>
      <c r="B8257" s="193" t="str">
        <f>IFERROR(VLOOKUP(Proc[[#This Row],[App]],Table2[],3,0),"open")</f>
        <v>open</v>
      </c>
      <c r="C8257" s="192" t="s">
        <v>377</v>
      </c>
      <c r="D8257" t="s">
        <v>10724</v>
      </c>
      <c r="E8257" t="s">
        <v>9977</v>
      </c>
      <c r="F8257" s="193" t="s">
        <v>10868</v>
      </c>
      <c r="G8257" s="192" t="s">
        <v>400</v>
      </c>
      <c r="H8257" s="193" t="str">
        <f>IF(Proc[[#This Row],[type]]="LFF (MDG-F)",MID(Proc[[#This Row],[Obj]],13,10),"")</f>
        <v/>
      </c>
      <c r="I8257" s="192" t="str">
        <f>LEFT(Proc[[#This Row],[Requested]],10)</f>
        <v>P000001287</v>
      </c>
      <c r="J8257" s="193" t="b">
        <f>Proc[[#This Row],[Requested]]=Proc[[#This Row],[CurrentParent]]</f>
        <v>0</v>
      </c>
      <c r="K8257" s="193" t="str">
        <f>IF(Proc[[#This Row],[Author]]="Marcela Urrego",VLOOKUP(LEFT(Proc[[#This Row],[Requested]],1),Table3[#All],2,0),VLOOKUP(Proc[[#This Row],[Author]],Table4[],2,0))</f>
        <v>EL</v>
      </c>
      <c r="L8257" s="193" t="s">
        <v>9921</v>
      </c>
      <c r="M8257" s="178">
        <v>46086</v>
      </c>
      <c r="N8257" s="178"/>
      <c r="O8257" s="178"/>
      <c r="P8257" s="178" t="str">
        <f ca="1">IF(Proc[[#This Row],[DaysAgeing]]&gt;5,"yep","on track")</f>
        <v>on track</v>
      </c>
      <c r="Q8257" s="3">
        <f ca="1">IF(Proc[[#This Row],[DateClosed]]="",ABS(NETWORKDAYS(Proc[[#This Row],[DateOpened]],TODAY()))-1,ABS(NETWORKDAYS(Proc[[#This Row],[DateOpened]],Proc[[#This Row],[DateClosed]]))-1)</f>
        <v>0</v>
      </c>
      <c r="R8257" s="178" t="s">
        <v>5708</v>
      </c>
      <c r="S8257" s="193"/>
    </row>
    <row r="8258" spans="1:19" hidden="1">
      <c r="A8258" s="192" t="s">
        <v>10801</v>
      </c>
      <c r="B8258" s="193" t="str">
        <f>IFERROR(VLOOKUP(Proc[[#This Row],[App]],Table2[],3,0),"open")</f>
        <v>open</v>
      </c>
      <c r="C8258" s="192" t="s">
        <v>377</v>
      </c>
      <c r="D8258" t="s">
        <v>10725</v>
      </c>
      <c r="E8258" t="s">
        <v>9977</v>
      </c>
      <c r="F8258" s="193" t="s">
        <v>10868</v>
      </c>
      <c r="G8258" s="192" t="s">
        <v>400</v>
      </c>
      <c r="H8258" s="193" t="str">
        <f>IF(Proc[[#This Row],[type]]="LFF (MDG-F)",MID(Proc[[#This Row],[Obj]],13,10),"")</f>
        <v/>
      </c>
      <c r="I8258" s="192" t="str">
        <f>LEFT(Proc[[#This Row],[Requested]],10)</f>
        <v>P000001287</v>
      </c>
      <c r="J8258" s="193" t="b">
        <f>Proc[[#This Row],[Requested]]=Proc[[#This Row],[CurrentParent]]</f>
        <v>0</v>
      </c>
      <c r="K8258" s="193" t="str">
        <f>IF(Proc[[#This Row],[Author]]="Marcela Urrego",VLOOKUP(LEFT(Proc[[#This Row],[Requested]],1),Table3[#All],2,0),VLOOKUP(Proc[[#This Row],[Author]],Table4[],2,0))</f>
        <v>EL</v>
      </c>
      <c r="L8258" s="193" t="s">
        <v>9921</v>
      </c>
      <c r="M8258" s="178">
        <v>46086</v>
      </c>
      <c r="N8258" s="178"/>
      <c r="O8258" s="178"/>
      <c r="P8258" s="178" t="str">
        <f ca="1">IF(Proc[[#This Row],[DaysAgeing]]&gt;5,"yep","on track")</f>
        <v>on track</v>
      </c>
      <c r="Q8258" s="3">
        <f ca="1">IF(Proc[[#This Row],[DateClosed]]="",ABS(NETWORKDAYS(Proc[[#This Row],[DateOpened]],TODAY()))-1,ABS(NETWORKDAYS(Proc[[#This Row],[DateOpened]],Proc[[#This Row],[DateClosed]]))-1)</f>
        <v>0</v>
      </c>
      <c r="R8258" s="178" t="s">
        <v>5708</v>
      </c>
      <c r="S8258" s="193"/>
    </row>
    <row r="8259" spans="1:19" hidden="1">
      <c r="A8259" s="192" t="s">
        <v>10801</v>
      </c>
      <c r="B8259" s="193" t="str">
        <f>IFERROR(VLOOKUP(Proc[[#This Row],[App]],Table2[],3,0),"open")</f>
        <v>open</v>
      </c>
      <c r="C8259" s="192" t="s">
        <v>377</v>
      </c>
      <c r="D8259" t="s">
        <v>10726</v>
      </c>
      <c r="E8259" t="s">
        <v>9977</v>
      </c>
      <c r="F8259" s="193" t="s">
        <v>10868</v>
      </c>
      <c r="G8259" s="192" t="s">
        <v>400</v>
      </c>
      <c r="H8259" s="193" t="str">
        <f>IF(Proc[[#This Row],[type]]="LFF (MDG-F)",MID(Proc[[#This Row],[Obj]],13,10),"")</f>
        <v/>
      </c>
      <c r="I8259" s="192" t="str">
        <f>LEFT(Proc[[#This Row],[Requested]],10)</f>
        <v>P000001287</v>
      </c>
      <c r="J8259" s="193" t="b">
        <f>Proc[[#This Row],[Requested]]=Proc[[#This Row],[CurrentParent]]</f>
        <v>0</v>
      </c>
      <c r="K8259" s="193" t="str">
        <f>IF(Proc[[#This Row],[Author]]="Marcela Urrego",VLOOKUP(LEFT(Proc[[#This Row],[Requested]],1),Table3[#All],2,0),VLOOKUP(Proc[[#This Row],[Author]],Table4[],2,0))</f>
        <v>EL</v>
      </c>
      <c r="L8259" s="193" t="s">
        <v>9921</v>
      </c>
      <c r="M8259" s="178">
        <v>46086</v>
      </c>
      <c r="N8259" s="178"/>
      <c r="O8259" s="178"/>
      <c r="P8259" s="178" t="str">
        <f ca="1">IF(Proc[[#This Row],[DaysAgeing]]&gt;5,"yep","on track")</f>
        <v>on track</v>
      </c>
      <c r="Q8259" s="3">
        <f ca="1">IF(Proc[[#This Row],[DateClosed]]="",ABS(NETWORKDAYS(Proc[[#This Row],[DateOpened]],TODAY()))-1,ABS(NETWORKDAYS(Proc[[#This Row],[DateOpened]],Proc[[#This Row],[DateClosed]]))-1)</f>
        <v>0</v>
      </c>
      <c r="R8259" s="178" t="s">
        <v>5708</v>
      </c>
      <c r="S8259" s="193"/>
    </row>
    <row r="8260" spans="1:19" hidden="1">
      <c r="A8260" s="192" t="s">
        <v>10801</v>
      </c>
      <c r="B8260" s="193" t="str">
        <f>IFERROR(VLOOKUP(Proc[[#This Row],[App]],Table2[],3,0),"open")</f>
        <v>open</v>
      </c>
      <c r="C8260" s="192" t="s">
        <v>377</v>
      </c>
      <c r="D8260" t="s">
        <v>10727</v>
      </c>
      <c r="E8260" t="s">
        <v>9977</v>
      </c>
      <c r="F8260" s="193" t="s">
        <v>10868</v>
      </c>
      <c r="G8260" s="192" t="s">
        <v>400</v>
      </c>
      <c r="H8260" s="193" t="str">
        <f>IF(Proc[[#This Row],[type]]="LFF (MDG-F)",MID(Proc[[#This Row],[Obj]],13,10),"")</f>
        <v/>
      </c>
      <c r="I8260" s="192" t="str">
        <f>LEFT(Proc[[#This Row],[Requested]],10)</f>
        <v>P000001287</v>
      </c>
      <c r="J8260" s="193" t="b">
        <f>Proc[[#This Row],[Requested]]=Proc[[#This Row],[CurrentParent]]</f>
        <v>0</v>
      </c>
      <c r="K8260" s="193" t="str">
        <f>IF(Proc[[#This Row],[Author]]="Marcela Urrego",VLOOKUP(LEFT(Proc[[#This Row],[Requested]],1),Table3[#All],2,0),VLOOKUP(Proc[[#This Row],[Author]],Table4[],2,0))</f>
        <v>EL</v>
      </c>
      <c r="L8260" s="193" t="s">
        <v>9921</v>
      </c>
      <c r="M8260" s="178">
        <v>46086</v>
      </c>
      <c r="N8260" s="178"/>
      <c r="O8260" s="178"/>
      <c r="P8260" s="178" t="str">
        <f ca="1">IF(Proc[[#This Row],[DaysAgeing]]&gt;5,"yep","on track")</f>
        <v>on track</v>
      </c>
      <c r="Q8260" s="3">
        <f ca="1">IF(Proc[[#This Row],[DateClosed]]="",ABS(NETWORKDAYS(Proc[[#This Row],[DateOpened]],TODAY()))-1,ABS(NETWORKDAYS(Proc[[#This Row],[DateOpened]],Proc[[#This Row],[DateClosed]]))-1)</f>
        <v>0</v>
      </c>
      <c r="R8260" s="178" t="s">
        <v>5708</v>
      </c>
      <c r="S8260" s="193"/>
    </row>
    <row r="8261" spans="1:19">
      <c r="A8261" s="192" t="s">
        <v>10801</v>
      </c>
      <c r="B8261" s="193" t="str">
        <f>IFERROR(VLOOKUP(Proc[[#This Row],[App]],Table2[],3,0),"open")</f>
        <v>open</v>
      </c>
      <c r="C8261" s="192" t="s">
        <v>370</v>
      </c>
      <c r="D8261" t="s">
        <v>10728</v>
      </c>
      <c r="E8261" t="s">
        <v>9977</v>
      </c>
      <c r="F8261" s="193" t="s">
        <v>10866</v>
      </c>
      <c r="G8261" s="192" t="s">
        <v>400</v>
      </c>
      <c r="H8261" s="193" t="str">
        <f>IF(Proc[[#This Row],[type]]="LFF (MDG-F)",MID(Proc[[#This Row],[Obj]],13,10),"")</f>
        <v/>
      </c>
      <c r="I8261" s="192" t="str">
        <f>LEFT(Proc[[#This Row],[Requested]],10)</f>
        <v>P000001287</v>
      </c>
      <c r="J8261" s="193" t="b">
        <f>Proc[[#This Row],[Requested]]=Proc[[#This Row],[CurrentParent]]</f>
        <v>0</v>
      </c>
      <c r="K8261" s="193" t="str">
        <f>IF(Proc[[#This Row],[Author]]="Marcela Urrego",VLOOKUP(LEFT(Proc[[#This Row],[Requested]],1),Table3[#All],2,0),VLOOKUP(Proc[[#This Row],[Author]],Table4[],2,0))</f>
        <v>EL</v>
      </c>
      <c r="L8261" s="193" t="s">
        <v>9921</v>
      </c>
      <c r="M8261" s="178">
        <v>46086</v>
      </c>
      <c r="N8261" s="178"/>
      <c r="O8261" s="178"/>
      <c r="P8261" s="178" t="str">
        <f ca="1">IF(Proc[[#This Row],[DaysAgeing]]&gt;5,"yep","on track")</f>
        <v>on track</v>
      </c>
      <c r="Q8261" s="3">
        <f ca="1">IF(Proc[[#This Row],[DateClosed]]="",ABS(NETWORKDAYS(Proc[[#This Row],[DateOpened]],TODAY()))-1,ABS(NETWORKDAYS(Proc[[#This Row],[DateOpened]],Proc[[#This Row],[DateClosed]]))-1)</f>
        <v>0</v>
      </c>
      <c r="R8261" s="178" t="s">
        <v>5708</v>
      </c>
      <c r="S8261" s="193"/>
    </row>
    <row r="8262" spans="1:19" hidden="1">
      <c r="A8262" s="192" t="s">
        <v>10801</v>
      </c>
      <c r="B8262" s="193" t="str">
        <f>IFERROR(VLOOKUP(Proc[[#This Row],[App]],Table2[],3,0),"open")</f>
        <v>open</v>
      </c>
      <c r="C8262" s="192" t="s">
        <v>377</v>
      </c>
      <c r="D8262" t="s">
        <v>10729</v>
      </c>
      <c r="E8262" t="s">
        <v>9977</v>
      </c>
      <c r="F8262" s="193" t="s">
        <v>10869</v>
      </c>
      <c r="G8262" s="192" t="s">
        <v>400</v>
      </c>
      <c r="H8262" s="193" t="str">
        <f>IF(Proc[[#This Row],[type]]="LFF (MDG-F)",MID(Proc[[#This Row],[Obj]],13,10),"")</f>
        <v/>
      </c>
      <c r="I8262" s="192" t="str">
        <f>LEFT(Proc[[#This Row],[Requested]],10)</f>
        <v>P000001287</v>
      </c>
      <c r="J8262" s="193" t="b">
        <f>Proc[[#This Row],[Requested]]=Proc[[#This Row],[CurrentParent]]</f>
        <v>0</v>
      </c>
      <c r="K8262" s="193" t="str">
        <f>IF(Proc[[#This Row],[Author]]="Marcela Urrego",VLOOKUP(LEFT(Proc[[#This Row],[Requested]],1),Table3[#All],2,0),VLOOKUP(Proc[[#This Row],[Author]],Table4[],2,0))</f>
        <v>EL</v>
      </c>
      <c r="L8262" s="193" t="s">
        <v>9921</v>
      </c>
      <c r="M8262" s="178">
        <v>46086</v>
      </c>
      <c r="N8262" s="178"/>
      <c r="O8262" s="178"/>
      <c r="P8262" s="178" t="str">
        <f ca="1">IF(Proc[[#This Row],[DaysAgeing]]&gt;5,"yep","on track")</f>
        <v>on track</v>
      </c>
      <c r="Q8262" s="3">
        <f ca="1">IF(Proc[[#This Row],[DateClosed]]="",ABS(NETWORKDAYS(Proc[[#This Row],[DateOpened]],TODAY()))-1,ABS(NETWORKDAYS(Proc[[#This Row],[DateOpened]],Proc[[#This Row],[DateClosed]]))-1)</f>
        <v>0</v>
      </c>
      <c r="R8262" s="178" t="s">
        <v>5708</v>
      </c>
      <c r="S8262" s="193"/>
    </row>
    <row r="8263" spans="1:19" hidden="1">
      <c r="A8263" s="192" t="s">
        <v>10801</v>
      </c>
      <c r="B8263" s="193" t="str">
        <f>IFERROR(VLOOKUP(Proc[[#This Row],[App]],Table2[],3,0),"open")</f>
        <v>open</v>
      </c>
      <c r="C8263" s="192" t="s">
        <v>377</v>
      </c>
      <c r="D8263" t="s">
        <v>10730</v>
      </c>
      <c r="E8263" t="s">
        <v>9977</v>
      </c>
      <c r="F8263" s="193" t="s">
        <v>10869</v>
      </c>
      <c r="G8263" s="192" t="s">
        <v>400</v>
      </c>
      <c r="H8263" s="193" t="str">
        <f>IF(Proc[[#This Row],[type]]="LFF (MDG-F)",MID(Proc[[#This Row],[Obj]],13,10),"")</f>
        <v/>
      </c>
      <c r="I8263" s="192" t="str">
        <f>LEFT(Proc[[#This Row],[Requested]],10)</f>
        <v>P000001287</v>
      </c>
      <c r="J8263" s="193" t="b">
        <f>Proc[[#This Row],[Requested]]=Proc[[#This Row],[CurrentParent]]</f>
        <v>0</v>
      </c>
      <c r="K8263" s="193" t="str">
        <f>IF(Proc[[#This Row],[Author]]="Marcela Urrego",VLOOKUP(LEFT(Proc[[#This Row],[Requested]],1),Table3[#All],2,0),VLOOKUP(Proc[[#This Row],[Author]],Table4[],2,0))</f>
        <v>EL</v>
      </c>
      <c r="L8263" s="193" t="s">
        <v>9921</v>
      </c>
      <c r="M8263" s="178">
        <v>46086</v>
      </c>
      <c r="N8263" s="178"/>
      <c r="O8263" s="178"/>
      <c r="P8263" s="178" t="str">
        <f ca="1">IF(Proc[[#This Row],[DaysAgeing]]&gt;5,"yep","on track")</f>
        <v>on track</v>
      </c>
      <c r="Q8263" s="3">
        <f ca="1">IF(Proc[[#This Row],[DateClosed]]="",ABS(NETWORKDAYS(Proc[[#This Row],[DateOpened]],TODAY()))-1,ABS(NETWORKDAYS(Proc[[#This Row],[DateOpened]],Proc[[#This Row],[DateClosed]]))-1)</f>
        <v>0</v>
      </c>
      <c r="R8263" s="178" t="s">
        <v>5708</v>
      </c>
      <c r="S8263" s="193"/>
    </row>
    <row r="8264" spans="1:19" hidden="1">
      <c r="A8264" s="192" t="s">
        <v>10801</v>
      </c>
      <c r="B8264" s="193" t="str">
        <f>IFERROR(VLOOKUP(Proc[[#This Row],[App]],Table2[],3,0),"open")</f>
        <v>open</v>
      </c>
      <c r="C8264" s="192" t="s">
        <v>377</v>
      </c>
      <c r="D8264" t="s">
        <v>10731</v>
      </c>
      <c r="E8264" t="s">
        <v>9977</v>
      </c>
      <c r="F8264" s="193" t="s">
        <v>10869</v>
      </c>
      <c r="G8264" s="192" t="s">
        <v>400</v>
      </c>
      <c r="H8264" s="193" t="str">
        <f>IF(Proc[[#This Row],[type]]="LFF (MDG-F)",MID(Proc[[#This Row],[Obj]],13,10),"")</f>
        <v/>
      </c>
      <c r="I8264" s="192" t="str">
        <f>LEFT(Proc[[#This Row],[Requested]],10)</f>
        <v>P000001287</v>
      </c>
      <c r="J8264" s="193" t="b">
        <f>Proc[[#This Row],[Requested]]=Proc[[#This Row],[CurrentParent]]</f>
        <v>0</v>
      </c>
      <c r="K8264" s="193" t="str">
        <f>IF(Proc[[#This Row],[Author]]="Marcela Urrego",VLOOKUP(LEFT(Proc[[#This Row],[Requested]],1),Table3[#All],2,0),VLOOKUP(Proc[[#This Row],[Author]],Table4[],2,0))</f>
        <v>EL</v>
      </c>
      <c r="L8264" s="193" t="s">
        <v>9921</v>
      </c>
      <c r="M8264" s="178">
        <v>46086</v>
      </c>
      <c r="N8264" s="178"/>
      <c r="O8264" s="178"/>
      <c r="P8264" s="178" t="str">
        <f ca="1">IF(Proc[[#This Row],[DaysAgeing]]&gt;5,"yep","on track")</f>
        <v>on track</v>
      </c>
      <c r="Q8264" s="3">
        <f ca="1">IF(Proc[[#This Row],[DateClosed]]="",ABS(NETWORKDAYS(Proc[[#This Row],[DateOpened]],TODAY()))-1,ABS(NETWORKDAYS(Proc[[#This Row],[DateOpened]],Proc[[#This Row],[DateClosed]]))-1)</f>
        <v>0</v>
      </c>
      <c r="R8264" s="178" t="s">
        <v>5708</v>
      </c>
      <c r="S8264" s="193"/>
    </row>
    <row r="8265" spans="1:19" hidden="1">
      <c r="A8265" s="192" t="s">
        <v>10801</v>
      </c>
      <c r="B8265" s="193" t="str">
        <f>IFERROR(VLOOKUP(Proc[[#This Row],[App]],Table2[],3,0),"open")</f>
        <v>open</v>
      </c>
      <c r="C8265" s="192" t="s">
        <v>377</v>
      </c>
      <c r="D8265" t="s">
        <v>10732</v>
      </c>
      <c r="E8265" t="s">
        <v>9977</v>
      </c>
      <c r="F8265" s="193" t="s">
        <v>10869</v>
      </c>
      <c r="G8265" s="192" t="s">
        <v>400</v>
      </c>
      <c r="H8265" s="193" t="str">
        <f>IF(Proc[[#This Row],[type]]="LFF (MDG-F)",MID(Proc[[#This Row],[Obj]],13,10),"")</f>
        <v/>
      </c>
      <c r="I8265" s="192" t="str">
        <f>LEFT(Proc[[#This Row],[Requested]],10)</f>
        <v>P000001287</v>
      </c>
      <c r="J8265" s="193" t="b">
        <f>Proc[[#This Row],[Requested]]=Proc[[#This Row],[CurrentParent]]</f>
        <v>0</v>
      </c>
      <c r="K8265" s="193" t="str">
        <f>IF(Proc[[#This Row],[Author]]="Marcela Urrego",VLOOKUP(LEFT(Proc[[#This Row],[Requested]],1),Table3[#All],2,0),VLOOKUP(Proc[[#This Row],[Author]],Table4[],2,0))</f>
        <v>EL</v>
      </c>
      <c r="L8265" s="193" t="s">
        <v>9921</v>
      </c>
      <c r="M8265" s="178">
        <v>46086</v>
      </c>
      <c r="N8265" s="178"/>
      <c r="O8265" s="178"/>
      <c r="P8265" s="178" t="str">
        <f ca="1">IF(Proc[[#This Row],[DaysAgeing]]&gt;5,"yep","on track")</f>
        <v>on track</v>
      </c>
      <c r="Q8265" s="3">
        <f ca="1">IF(Proc[[#This Row],[DateClosed]]="",ABS(NETWORKDAYS(Proc[[#This Row],[DateOpened]],TODAY()))-1,ABS(NETWORKDAYS(Proc[[#This Row],[DateOpened]],Proc[[#This Row],[DateClosed]]))-1)</f>
        <v>0</v>
      </c>
      <c r="R8265" s="178" t="s">
        <v>5708</v>
      </c>
      <c r="S8265" s="193"/>
    </row>
    <row r="8266" spans="1:19" hidden="1">
      <c r="A8266" s="192" t="s">
        <v>10801</v>
      </c>
      <c r="B8266" s="193" t="str">
        <f>IFERROR(VLOOKUP(Proc[[#This Row],[App]],Table2[],3,0),"open")</f>
        <v>open</v>
      </c>
      <c r="C8266" s="192" t="s">
        <v>377</v>
      </c>
      <c r="D8266" t="s">
        <v>10733</v>
      </c>
      <c r="E8266" t="s">
        <v>9977</v>
      </c>
      <c r="F8266" s="193" t="s">
        <v>10870</v>
      </c>
      <c r="G8266" s="192" t="s">
        <v>400</v>
      </c>
      <c r="H8266" s="193" t="str">
        <f>IF(Proc[[#This Row],[type]]="LFF (MDG-F)",MID(Proc[[#This Row],[Obj]],13,10),"")</f>
        <v/>
      </c>
      <c r="I8266" s="192" t="str">
        <f>LEFT(Proc[[#This Row],[Requested]],10)</f>
        <v>P000001287</v>
      </c>
      <c r="J8266" s="193" t="b">
        <f>Proc[[#This Row],[Requested]]=Proc[[#This Row],[CurrentParent]]</f>
        <v>0</v>
      </c>
      <c r="K8266" s="193" t="str">
        <f>IF(Proc[[#This Row],[Author]]="Marcela Urrego",VLOOKUP(LEFT(Proc[[#This Row],[Requested]],1),Table3[#All],2,0),VLOOKUP(Proc[[#This Row],[Author]],Table4[],2,0))</f>
        <v>EL</v>
      </c>
      <c r="L8266" s="193" t="s">
        <v>9921</v>
      </c>
      <c r="M8266" s="178">
        <v>46086</v>
      </c>
      <c r="N8266" s="178"/>
      <c r="O8266" s="178"/>
      <c r="P8266" s="178" t="str">
        <f ca="1">IF(Proc[[#This Row],[DaysAgeing]]&gt;5,"yep","on track")</f>
        <v>on track</v>
      </c>
      <c r="Q8266" s="3">
        <f ca="1">IF(Proc[[#This Row],[DateClosed]]="",ABS(NETWORKDAYS(Proc[[#This Row],[DateOpened]],TODAY()))-1,ABS(NETWORKDAYS(Proc[[#This Row],[DateOpened]],Proc[[#This Row],[DateClosed]]))-1)</f>
        <v>0</v>
      </c>
      <c r="R8266" s="178" t="s">
        <v>5708</v>
      </c>
      <c r="S8266" s="193"/>
    </row>
    <row r="8267" spans="1:19" hidden="1">
      <c r="A8267" s="192" t="s">
        <v>10801</v>
      </c>
      <c r="B8267" s="193" t="str">
        <f>IFERROR(VLOOKUP(Proc[[#This Row],[App]],Table2[],3,0),"open")</f>
        <v>open</v>
      </c>
      <c r="C8267" s="192" t="s">
        <v>377</v>
      </c>
      <c r="D8267" t="s">
        <v>10734</v>
      </c>
      <c r="E8267" t="s">
        <v>9977</v>
      </c>
      <c r="F8267" s="193" t="s">
        <v>10870</v>
      </c>
      <c r="G8267" s="192" t="s">
        <v>400</v>
      </c>
      <c r="H8267" s="193" t="str">
        <f>IF(Proc[[#This Row],[type]]="LFF (MDG-F)",MID(Proc[[#This Row],[Obj]],13,10),"")</f>
        <v/>
      </c>
      <c r="I8267" s="192" t="str">
        <f>LEFT(Proc[[#This Row],[Requested]],10)</f>
        <v>P000001287</v>
      </c>
      <c r="J8267" s="193" t="b">
        <f>Proc[[#This Row],[Requested]]=Proc[[#This Row],[CurrentParent]]</f>
        <v>0</v>
      </c>
      <c r="K8267" s="193" t="str">
        <f>IF(Proc[[#This Row],[Author]]="Marcela Urrego",VLOOKUP(LEFT(Proc[[#This Row],[Requested]],1),Table3[#All],2,0),VLOOKUP(Proc[[#This Row],[Author]],Table4[],2,0))</f>
        <v>EL</v>
      </c>
      <c r="L8267" s="193" t="s">
        <v>9921</v>
      </c>
      <c r="M8267" s="178">
        <v>46086</v>
      </c>
      <c r="N8267" s="178"/>
      <c r="O8267" s="178"/>
      <c r="P8267" s="178" t="str">
        <f ca="1">IF(Proc[[#This Row],[DaysAgeing]]&gt;5,"yep","on track")</f>
        <v>on track</v>
      </c>
      <c r="Q8267" s="3">
        <f ca="1">IF(Proc[[#This Row],[DateClosed]]="",ABS(NETWORKDAYS(Proc[[#This Row],[DateOpened]],TODAY()))-1,ABS(NETWORKDAYS(Proc[[#This Row],[DateOpened]],Proc[[#This Row],[DateClosed]]))-1)</f>
        <v>0</v>
      </c>
      <c r="R8267" s="178" t="s">
        <v>5708</v>
      </c>
      <c r="S8267" s="193"/>
    </row>
    <row r="8268" spans="1:19" hidden="1">
      <c r="A8268" s="192" t="s">
        <v>10801</v>
      </c>
      <c r="B8268" s="193" t="str">
        <f>IFERROR(VLOOKUP(Proc[[#This Row],[App]],Table2[],3,0),"open")</f>
        <v>open</v>
      </c>
      <c r="C8268" s="192" t="s">
        <v>377</v>
      </c>
      <c r="D8268" t="s">
        <v>10735</v>
      </c>
      <c r="E8268" t="s">
        <v>9977</v>
      </c>
      <c r="F8268" s="193" t="s">
        <v>10870</v>
      </c>
      <c r="G8268" s="192" t="s">
        <v>400</v>
      </c>
      <c r="H8268" s="193" t="str">
        <f>IF(Proc[[#This Row],[type]]="LFF (MDG-F)",MID(Proc[[#This Row],[Obj]],13,10),"")</f>
        <v/>
      </c>
      <c r="I8268" s="192" t="str">
        <f>LEFT(Proc[[#This Row],[Requested]],10)</f>
        <v>P000001287</v>
      </c>
      <c r="J8268" s="193" t="b">
        <f>Proc[[#This Row],[Requested]]=Proc[[#This Row],[CurrentParent]]</f>
        <v>0</v>
      </c>
      <c r="K8268" s="193" t="str">
        <f>IF(Proc[[#This Row],[Author]]="Marcela Urrego",VLOOKUP(LEFT(Proc[[#This Row],[Requested]],1),Table3[#All],2,0),VLOOKUP(Proc[[#This Row],[Author]],Table4[],2,0))</f>
        <v>EL</v>
      </c>
      <c r="L8268" s="193" t="s">
        <v>9921</v>
      </c>
      <c r="M8268" s="178">
        <v>46086</v>
      </c>
      <c r="N8268" s="178"/>
      <c r="O8268" s="178"/>
      <c r="P8268" s="178" t="str">
        <f ca="1">IF(Proc[[#This Row],[DaysAgeing]]&gt;5,"yep","on track")</f>
        <v>on track</v>
      </c>
      <c r="Q8268" s="3">
        <f ca="1">IF(Proc[[#This Row],[DateClosed]]="",ABS(NETWORKDAYS(Proc[[#This Row],[DateOpened]],TODAY()))-1,ABS(NETWORKDAYS(Proc[[#This Row],[DateOpened]],Proc[[#This Row],[DateClosed]]))-1)</f>
        <v>0</v>
      </c>
      <c r="R8268" s="178" t="s">
        <v>5708</v>
      </c>
      <c r="S8268" s="193"/>
    </row>
    <row r="8269" spans="1:19" hidden="1">
      <c r="A8269" s="192" t="s">
        <v>10801</v>
      </c>
      <c r="B8269" s="193" t="str">
        <f>IFERROR(VLOOKUP(Proc[[#This Row],[App]],Table2[],3,0),"open")</f>
        <v>open</v>
      </c>
      <c r="C8269" s="192" t="s">
        <v>377</v>
      </c>
      <c r="D8269" t="s">
        <v>10736</v>
      </c>
      <c r="E8269" t="s">
        <v>9977</v>
      </c>
      <c r="F8269" s="193" t="s">
        <v>10870</v>
      </c>
      <c r="G8269" s="192" t="s">
        <v>400</v>
      </c>
      <c r="H8269" s="193" t="str">
        <f>IF(Proc[[#This Row],[type]]="LFF (MDG-F)",MID(Proc[[#This Row],[Obj]],13,10),"")</f>
        <v/>
      </c>
      <c r="I8269" s="192" t="str">
        <f>LEFT(Proc[[#This Row],[Requested]],10)</f>
        <v>P000001287</v>
      </c>
      <c r="J8269" s="193" t="b">
        <f>Proc[[#This Row],[Requested]]=Proc[[#This Row],[CurrentParent]]</f>
        <v>0</v>
      </c>
      <c r="K8269" s="193" t="str">
        <f>IF(Proc[[#This Row],[Author]]="Marcela Urrego",VLOOKUP(LEFT(Proc[[#This Row],[Requested]],1),Table3[#All],2,0),VLOOKUP(Proc[[#This Row],[Author]],Table4[],2,0))</f>
        <v>EL</v>
      </c>
      <c r="L8269" s="193" t="s">
        <v>9921</v>
      </c>
      <c r="M8269" s="178">
        <v>46086</v>
      </c>
      <c r="N8269" s="178"/>
      <c r="O8269" s="178"/>
      <c r="P8269" s="178" t="str">
        <f ca="1">IF(Proc[[#This Row],[DaysAgeing]]&gt;5,"yep","on track")</f>
        <v>on track</v>
      </c>
      <c r="Q8269" s="3">
        <f ca="1">IF(Proc[[#This Row],[DateClosed]]="",ABS(NETWORKDAYS(Proc[[#This Row],[DateOpened]],TODAY()))-1,ABS(NETWORKDAYS(Proc[[#This Row],[DateOpened]],Proc[[#This Row],[DateClosed]]))-1)</f>
        <v>0</v>
      </c>
      <c r="R8269" s="178" t="s">
        <v>5708</v>
      </c>
      <c r="S8269" s="193"/>
    </row>
    <row r="8270" spans="1:19" hidden="1">
      <c r="A8270" s="192" t="s">
        <v>10801</v>
      </c>
      <c r="B8270" s="193" t="str">
        <f>IFERROR(VLOOKUP(Proc[[#This Row],[App]],Table2[],3,0),"open")</f>
        <v>open</v>
      </c>
      <c r="C8270" s="192" t="s">
        <v>377</v>
      </c>
      <c r="D8270" t="s">
        <v>10737</v>
      </c>
      <c r="E8270" t="s">
        <v>9977</v>
      </c>
      <c r="F8270" s="193" t="s">
        <v>10870</v>
      </c>
      <c r="G8270" s="192" t="s">
        <v>400</v>
      </c>
      <c r="H8270" s="193" t="str">
        <f>IF(Proc[[#This Row],[type]]="LFF (MDG-F)",MID(Proc[[#This Row],[Obj]],13,10),"")</f>
        <v/>
      </c>
      <c r="I8270" s="192" t="str">
        <f>LEFT(Proc[[#This Row],[Requested]],10)</f>
        <v>P000001287</v>
      </c>
      <c r="J8270" s="193" t="b">
        <f>Proc[[#This Row],[Requested]]=Proc[[#This Row],[CurrentParent]]</f>
        <v>0</v>
      </c>
      <c r="K8270" s="193" t="str">
        <f>IF(Proc[[#This Row],[Author]]="Marcela Urrego",VLOOKUP(LEFT(Proc[[#This Row],[Requested]],1),Table3[#All],2,0),VLOOKUP(Proc[[#This Row],[Author]],Table4[],2,0))</f>
        <v>EL</v>
      </c>
      <c r="L8270" s="193" t="s">
        <v>9921</v>
      </c>
      <c r="M8270" s="178">
        <v>46086</v>
      </c>
      <c r="N8270" s="178"/>
      <c r="O8270" s="178"/>
      <c r="P8270" s="178" t="str">
        <f ca="1">IF(Proc[[#This Row],[DaysAgeing]]&gt;5,"yep","on track")</f>
        <v>on track</v>
      </c>
      <c r="Q8270" s="3">
        <f ca="1">IF(Proc[[#This Row],[DateClosed]]="",ABS(NETWORKDAYS(Proc[[#This Row],[DateOpened]],TODAY()))-1,ABS(NETWORKDAYS(Proc[[#This Row],[DateOpened]],Proc[[#This Row],[DateClosed]]))-1)</f>
        <v>0</v>
      </c>
      <c r="R8270" s="178" t="s">
        <v>5708</v>
      </c>
      <c r="S8270" s="193"/>
    </row>
    <row r="8271" spans="1:19" hidden="1">
      <c r="A8271" s="192" t="s">
        <v>10801</v>
      </c>
      <c r="B8271" s="193" t="str">
        <f>IFERROR(VLOOKUP(Proc[[#This Row],[App]],Table2[],3,0),"open")</f>
        <v>open</v>
      </c>
      <c r="C8271" s="192" t="s">
        <v>377</v>
      </c>
      <c r="D8271" t="s">
        <v>10738</v>
      </c>
      <c r="E8271" t="s">
        <v>9977</v>
      </c>
      <c r="F8271" s="193" t="s">
        <v>10870</v>
      </c>
      <c r="G8271" s="192" t="s">
        <v>400</v>
      </c>
      <c r="H8271" s="193" t="str">
        <f>IF(Proc[[#This Row],[type]]="LFF (MDG-F)",MID(Proc[[#This Row],[Obj]],13,10),"")</f>
        <v/>
      </c>
      <c r="I8271" s="192" t="str">
        <f>LEFT(Proc[[#This Row],[Requested]],10)</f>
        <v>P000001287</v>
      </c>
      <c r="J8271" s="193" t="b">
        <f>Proc[[#This Row],[Requested]]=Proc[[#This Row],[CurrentParent]]</f>
        <v>0</v>
      </c>
      <c r="K8271" s="193" t="str">
        <f>IF(Proc[[#This Row],[Author]]="Marcela Urrego",VLOOKUP(LEFT(Proc[[#This Row],[Requested]],1),Table3[#All],2,0),VLOOKUP(Proc[[#This Row],[Author]],Table4[],2,0))</f>
        <v>EL</v>
      </c>
      <c r="L8271" s="193" t="s">
        <v>9921</v>
      </c>
      <c r="M8271" s="178">
        <v>46086</v>
      </c>
      <c r="N8271" s="178"/>
      <c r="O8271" s="178"/>
      <c r="P8271" s="178" t="str">
        <f ca="1">IF(Proc[[#This Row],[DaysAgeing]]&gt;5,"yep","on track")</f>
        <v>on track</v>
      </c>
      <c r="Q8271" s="3">
        <f ca="1">IF(Proc[[#This Row],[DateClosed]]="",ABS(NETWORKDAYS(Proc[[#This Row],[DateOpened]],TODAY()))-1,ABS(NETWORKDAYS(Proc[[#This Row],[DateOpened]],Proc[[#This Row],[DateClosed]]))-1)</f>
        <v>0</v>
      </c>
      <c r="R8271" s="178" t="s">
        <v>5708</v>
      </c>
      <c r="S8271" s="193"/>
    </row>
    <row r="8272" spans="1:19">
      <c r="A8272" s="192" t="s">
        <v>10801</v>
      </c>
      <c r="B8272" s="193" t="str">
        <f>IFERROR(VLOOKUP(Proc[[#This Row],[App]],Table2[],3,0),"open")</f>
        <v>open</v>
      </c>
      <c r="C8272" s="192" t="s">
        <v>375</v>
      </c>
      <c r="D8272" t="s">
        <v>10813</v>
      </c>
      <c r="E8272" t="s">
        <v>10833</v>
      </c>
      <c r="F8272" s="193"/>
      <c r="G8272" s="192" t="s">
        <v>406</v>
      </c>
      <c r="H8272" s="193" t="str">
        <f>IF(Proc[[#This Row],[type]]="LFF (MDG-F)",MID(Proc[[#This Row],[Obj]],13,10),"")</f>
        <v>KR08C62606</v>
      </c>
      <c r="I8272" s="192" t="str">
        <f>LEFT(Proc[[#This Row],[Requested]],10)</f>
        <v>P000001312</v>
      </c>
      <c r="J8272" s="193" t="b">
        <f>Proc[[#This Row],[Requested]]=Proc[[#This Row],[CurrentParent]]</f>
        <v>0</v>
      </c>
      <c r="K8272" s="193" t="str">
        <f>IF(Proc[[#This Row],[Author]]="Marcela Urrego",VLOOKUP(LEFT(Proc[[#This Row],[Requested]],1),Table3[#All],2,0),VLOOKUP(Proc[[#This Row],[Author]],Table4[],2,0))</f>
        <v>EL</v>
      </c>
      <c r="L8272" s="193" t="s">
        <v>9921</v>
      </c>
      <c r="M8272" s="178">
        <v>46086</v>
      </c>
      <c r="N8272" s="178"/>
      <c r="O8272" s="178"/>
      <c r="P8272" s="178" t="str">
        <f ca="1">IF(Proc[[#This Row],[DaysAgeing]]&gt;5,"yep","on track")</f>
        <v>on track</v>
      </c>
      <c r="Q8272" s="3">
        <f ca="1">IF(Proc[[#This Row],[DateClosed]]="",ABS(NETWORKDAYS(Proc[[#This Row],[DateOpened]],TODAY()))-1,ABS(NETWORKDAYS(Proc[[#This Row],[DateOpened]],Proc[[#This Row],[DateClosed]]))-1)</f>
        <v>0</v>
      </c>
      <c r="R8272" s="178" t="s">
        <v>5708</v>
      </c>
      <c r="S8272" s="193"/>
    </row>
    <row r="8273" spans="1:19">
      <c r="A8273" s="192" t="s">
        <v>10801</v>
      </c>
      <c r="B8273" s="193" t="str">
        <f>IFERROR(VLOOKUP(Proc[[#This Row],[App]],Table2[],3,0),"open")</f>
        <v>open</v>
      </c>
      <c r="C8273" s="192" t="s">
        <v>375</v>
      </c>
      <c r="D8273" t="s">
        <v>10739</v>
      </c>
      <c r="E8273" t="s">
        <v>10833</v>
      </c>
      <c r="F8273" s="193"/>
      <c r="G8273" s="192" t="s">
        <v>406</v>
      </c>
      <c r="H8273" s="193" t="str">
        <f>IF(Proc[[#This Row],[type]]="LFF (MDG-F)",MID(Proc[[#This Row],[Obj]],13,10),"")</f>
        <v>KR08C62606</v>
      </c>
      <c r="I8273" s="192" t="str">
        <f>LEFT(Proc[[#This Row],[Requested]],10)</f>
        <v>P000001312</v>
      </c>
      <c r="J8273" s="193" t="b">
        <f>Proc[[#This Row],[Requested]]=Proc[[#This Row],[CurrentParent]]</f>
        <v>0</v>
      </c>
      <c r="K8273" s="193" t="str">
        <f>IF(Proc[[#This Row],[Author]]="Marcela Urrego",VLOOKUP(LEFT(Proc[[#This Row],[Requested]],1),Table3[#All],2,0),VLOOKUP(Proc[[#This Row],[Author]],Table4[],2,0))</f>
        <v>EL</v>
      </c>
      <c r="L8273" s="193" t="s">
        <v>9921</v>
      </c>
      <c r="M8273" s="178">
        <v>46086</v>
      </c>
      <c r="N8273" s="178"/>
      <c r="O8273" s="178"/>
      <c r="P8273" s="178" t="str">
        <f ca="1">IF(Proc[[#This Row],[DaysAgeing]]&gt;5,"yep","on track")</f>
        <v>on track</v>
      </c>
      <c r="Q8273" s="3">
        <f ca="1">IF(Proc[[#This Row],[DateClosed]]="",ABS(NETWORKDAYS(Proc[[#This Row],[DateOpened]],TODAY()))-1,ABS(NETWORKDAYS(Proc[[#This Row],[DateOpened]],Proc[[#This Row],[DateClosed]]))-1)</f>
        <v>0</v>
      </c>
      <c r="R8273" s="178" t="s">
        <v>5708</v>
      </c>
      <c r="S8273" s="193"/>
    </row>
    <row r="8274" spans="1:19">
      <c r="A8274" s="192" t="s">
        <v>10801</v>
      </c>
      <c r="B8274" s="193" t="str">
        <f>IFERROR(VLOOKUP(Proc[[#This Row],[App]],Table2[],3,0),"open")</f>
        <v>open</v>
      </c>
      <c r="C8274" s="192" t="s">
        <v>375</v>
      </c>
      <c r="D8274" t="s">
        <v>10740</v>
      </c>
      <c r="E8274" t="s">
        <v>10833</v>
      </c>
      <c r="F8274" s="193"/>
      <c r="G8274" s="192" t="s">
        <v>406</v>
      </c>
      <c r="H8274" s="193" t="str">
        <f>IF(Proc[[#This Row],[type]]="LFF (MDG-F)",MID(Proc[[#This Row],[Obj]],13,10),"")</f>
        <v>KR08C62606</v>
      </c>
      <c r="I8274" s="192" t="str">
        <f>LEFT(Proc[[#This Row],[Requested]],10)</f>
        <v>P000001312</v>
      </c>
      <c r="J8274" s="193" t="b">
        <f>Proc[[#This Row],[Requested]]=Proc[[#This Row],[CurrentParent]]</f>
        <v>0</v>
      </c>
      <c r="K8274" s="193" t="str">
        <f>IF(Proc[[#This Row],[Author]]="Marcela Urrego",VLOOKUP(LEFT(Proc[[#This Row],[Requested]],1),Table3[#All],2,0),VLOOKUP(Proc[[#This Row],[Author]],Table4[],2,0))</f>
        <v>EL</v>
      </c>
      <c r="L8274" s="193" t="s">
        <v>9921</v>
      </c>
      <c r="M8274" s="178">
        <v>46086</v>
      </c>
      <c r="N8274" s="178"/>
      <c r="O8274" s="178"/>
      <c r="P8274" s="178" t="str">
        <f ca="1">IF(Proc[[#This Row],[DaysAgeing]]&gt;5,"yep","on track")</f>
        <v>on track</v>
      </c>
      <c r="Q8274" s="3">
        <f ca="1">IF(Proc[[#This Row],[DateClosed]]="",ABS(NETWORKDAYS(Proc[[#This Row],[DateOpened]],TODAY()))-1,ABS(NETWORKDAYS(Proc[[#This Row],[DateOpened]],Proc[[#This Row],[DateClosed]]))-1)</f>
        <v>0</v>
      </c>
      <c r="R8274" s="178" t="s">
        <v>5708</v>
      </c>
      <c r="S8274" s="193"/>
    </row>
    <row r="8275" spans="1:19" hidden="1">
      <c r="A8275" s="192" t="s">
        <v>10801</v>
      </c>
      <c r="B8275" s="193" t="str">
        <f>IFERROR(VLOOKUP(Proc[[#This Row],[App]],Table2[],3,0),"open")</f>
        <v>open</v>
      </c>
      <c r="C8275" s="192" t="s">
        <v>377</v>
      </c>
      <c r="D8275" t="s">
        <v>10741</v>
      </c>
      <c r="E8275" t="s">
        <v>10833</v>
      </c>
      <c r="F8275" s="193" t="s">
        <v>10871</v>
      </c>
      <c r="G8275" s="192" t="s">
        <v>400</v>
      </c>
      <c r="H8275" s="193" t="str">
        <f>IF(Proc[[#This Row],[type]]="LFF (MDG-F)",MID(Proc[[#This Row],[Obj]],13,10),"")</f>
        <v/>
      </c>
      <c r="I8275" s="192" t="str">
        <f>LEFT(Proc[[#This Row],[Requested]],10)</f>
        <v>P000001312</v>
      </c>
      <c r="J8275" s="193" t="b">
        <f>Proc[[#This Row],[Requested]]=Proc[[#This Row],[CurrentParent]]</f>
        <v>0</v>
      </c>
      <c r="K8275" s="193" t="str">
        <f>IF(Proc[[#This Row],[Author]]="Marcela Urrego",VLOOKUP(LEFT(Proc[[#This Row],[Requested]],1),Table3[#All],2,0),VLOOKUP(Proc[[#This Row],[Author]],Table4[],2,0))</f>
        <v>EL</v>
      </c>
      <c r="L8275" s="193" t="s">
        <v>9921</v>
      </c>
      <c r="M8275" s="178">
        <v>46086</v>
      </c>
      <c r="N8275" s="178"/>
      <c r="O8275" s="178"/>
      <c r="P8275" s="178" t="str">
        <f ca="1">IF(Proc[[#This Row],[DaysAgeing]]&gt;5,"yep","on track")</f>
        <v>on track</v>
      </c>
      <c r="Q8275" s="3">
        <f ca="1">IF(Proc[[#This Row],[DateClosed]]="",ABS(NETWORKDAYS(Proc[[#This Row],[DateOpened]],TODAY()))-1,ABS(NETWORKDAYS(Proc[[#This Row],[DateOpened]],Proc[[#This Row],[DateClosed]]))-1)</f>
        <v>0</v>
      </c>
      <c r="R8275" s="178" t="s">
        <v>5708</v>
      </c>
      <c r="S8275" s="193"/>
    </row>
    <row r="8276" spans="1:19" hidden="1">
      <c r="A8276" s="192" t="s">
        <v>10801</v>
      </c>
      <c r="B8276" s="193" t="str">
        <f>IFERROR(VLOOKUP(Proc[[#This Row],[App]],Table2[],3,0),"open")</f>
        <v>open</v>
      </c>
      <c r="C8276" s="192" t="s">
        <v>377</v>
      </c>
      <c r="D8276" t="s">
        <v>10742</v>
      </c>
      <c r="E8276" t="s">
        <v>10833</v>
      </c>
      <c r="F8276" s="193" t="s">
        <v>10741</v>
      </c>
      <c r="G8276" s="192" t="s">
        <v>400</v>
      </c>
      <c r="H8276" s="193" t="str">
        <f>IF(Proc[[#This Row],[type]]="LFF (MDG-F)",MID(Proc[[#This Row],[Obj]],13,10),"")</f>
        <v/>
      </c>
      <c r="I8276" s="192" t="str">
        <f>LEFT(Proc[[#This Row],[Requested]],10)</f>
        <v>P000001312</v>
      </c>
      <c r="J8276" s="193" t="b">
        <f>Proc[[#This Row],[Requested]]=Proc[[#This Row],[CurrentParent]]</f>
        <v>0</v>
      </c>
      <c r="K8276" s="193" t="str">
        <f>IF(Proc[[#This Row],[Author]]="Marcela Urrego",VLOOKUP(LEFT(Proc[[#This Row],[Requested]],1),Table3[#All],2,0),VLOOKUP(Proc[[#This Row],[Author]],Table4[],2,0))</f>
        <v>EL</v>
      </c>
      <c r="L8276" s="193" t="s">
        <v>9921</v>
      </c>
      <c r="M8276" s="178">
        <v>46086</v>
      </c>
      <c r="N8276" s="178"/>
      <c r="O8276" s="178"/>
      <c r="P8276" s="178" t="str">
        <f ca="1">IF(Proc[[#This Row],[DaysAgeing]]&gt;5,"yep","on track")</f>
        <v>on track</v>
      </c>
      <c r="Q8276" s="3">
        <f ca="1">IF(Proc[[#This Row],[DateClosed]]="",ABS(NETWORKDAYS(Proc[[#This Row],[DateOpened]],TODAY()))-1,ABS(NETWORKDAYS(Proc[[#This Row],[DateOpened]],Proc[[#This Row],[DateClosed]]))-1)</f>
        <v>0</v>
      </c>
      <c r="R8276" s="178" t="s">
        <v>5708</v>
      </c>
      <c r="S8276" s="193"/>
    </row>
    <row r="8277" spans="1:19" hidden="1">
      <c r="A8277" s="192" t="s">
        <v>10801</v>
      </c>
      <c r="B8277" s="193" t="str">
        <f>IFERROR(VLOOKUP(Proc[[#This Row],[App]],Table2[],3,0),"open")</f>
        <v>open</v>
      </c>
      <c r="C8277" s="192" t="s">
        <v>377</v>
      </c>
      <c r="D8277" t="s">
        <v>10743</v>
      </c>
      <c r="E8277" t="s">
        <v>10833</v>
      </c>
      <c r="F8277" s="193" t="s">
        <v>10741</v>
      </c>
      <c r="G8277" s="192" t="s">
        <v>400</v>
      </c>
      <c r="H8277" s="193" t="str">
        <f>IF(Proc[[#This Row],[type]]="LFF (MDG-F)",MID(Proc[[#This Row],[Obj]],13,10),"")</f>
        <v/>
      </c>
      <c r="I8277" s="192" t="str">
        <f>LEFT(Proc[[#This Row],[Requested]],10)</f>
        <v>P000001312</v>
      </c>
      <c r="J8277" s="193" t="b">
        <f>Proc[[#This Row],[Requested]]=Proc[[#This Row],[CurrentParent]]</f>
        <v>0</v>
      </c>
      <c r="K8277" s="193" t="str">
        <f>IF(Proc[[#This Row],[Author]]="Marcela Urrego",VLOOKUP(LEFT(Proc[[#This Row],[Requested]],1),Table3[#All],2,0),VLOOKUP(Proc[[#This Row],[Author]],Table4[],2,0))</f>
        <v>EL</v>
      </c>
      <c r="L8277" s="193" t="s">
        <v>9921</v>
      </c>
      <c r="M8277" s="178">
        <v>46086</v>
      </c>
      <c r="N8277" s="178"/>
      <c r="O8277" s="178"/>
      <c r="P8277" s="178" t="str">
        <f ca="1">IF(Proc[[#This Row],[DaysAgeing]]&gt;5,"yep","on track")</f>
        <v>on track</v>
      </c>
      <c r="Q8277" s="3">
        <f ca="1">IF(Proc[[#This Row],[DateClosed]]="",ABS(NETWORKDAYS(Proc[[#This Row],[DateOpened]],TODAY()))-1,ABS(NETWORKDAYS(Proc[[#This Row],[DateOpened]],Proc[[#This Row],[DateClosed]]))-1)</f>
        <v>0</v>
      </c>
      <c r="R8277" s="178" t="s">
        <v>5708</v>
      </c>
      <c r="S8277" s="193"/>
    </row>
    <row r="8278" spans="1:19">
      <c r="A8278" s="192" t="s">
        <v>10801</v>
      </c>
      <c r="B8278" s="193" t="str">
        <f>IFERROR(VLOOKUP(Proc[[#This Row],[App]],Table2[],3,0),"open")</f>
        <v>open</v>
      </c>
      <c r="C8278" s="192" t="s">
        <v>375</v>
      </c>
      <c r="D8278" t="s">
        <v>10744</v>
      </c>
      <c r="E8278" t="s">
        <v>10829</v>
      </c>
      <c r="F8278" s="193"/>
      <c r="G8278" s="192" t="s">
        <v>406</v>
      </c>
      <c r="H8278" s="193" t="str">
        <f>IF(Proc[[#This Row],[type]]="LFF (MDG-F)",MID(Proc[[#This Row],[Obj]],13,10),"")</f>
        <v>KR08C06005</v>
      </c>
      <c r="I8278" s="192" t="str">
        <f>LEFT(Proc[[#This Row],[Requested]],10)</f>
        <v>P000001286</v>
      </c>
      <c r="J8278" s="193" t="b">
        <f>Proc[[#This Row],[Requested]]=Proc[[#This Row],[CurrentParent]]</f>
        <v>0</v>
      </c>
      <c r="K8278" s="193" t="str">
        <f>IF(Proc[[#This Row],[Author]]="Marcela Urrego",VLOOKUP(LEFT(Proc[[#This Row],[Requested]],1),Table3[#All],2,0),VLOOKUP(Proc[[#This Row],[Author]],Table4[],2,0))</f>
        <v>EL</v>
      </c>
      <c r="L8278" s="193" t="s">
        <v>9921</v>
      </c>
      <c r="M8278" s="178">
        <v>46086</v>
      </c>
      <c r="N8278" s="178"/>
      <c r="O8278" s="178"/>
      <c r="P8278" s="178" t="str">
        <f ca="1">IF(Proc[[#This Row],[DaysAgeing]]&gt;5,"yep","on track")</f>
        <v>on track</v>
      </c>
      <c r="Q8278" s="3">
        <f ca="1">IF(Proc[[#This Row],[DateClosed]]="",ABS(NETWORKDAYS(Proc[[#This Row],[DateOpened]],TODAY()))-1,ABS(NETWORKDAYS(Proc[[#This Row],[DateOpened]],Proc[[#This Row],[DateClosed]]))-1)</f>
        <v>0</v>
      </c>
      <c r="R8278" s="178" t="s">
        <v>5708</v>
      </c>
      <c r="S8278" s="193"/>
    </row>
    <row r="8279" spans="1:19">
      <c r="A8279" s="192" t="s">
        <v>10801</v>
      </c>
      <c r="B8279" s="193" t="str">
        <f>IFERROR(VLOOKUP(Proc[[#This Row],[App]],Table2[],3,0),"open")</f>
        <v>open</v>
      </c>
      <c r="C8279" s="192" t="s">
        <v>375</v>
      </c>
      <c r="D8279" t="s">
        <v>10745</v>
      </c>
      <c r="E8279" t="s">
        <v>10825</v>
      </c>
      <c r="F8279" s="193"/>
      <c r="G8279" s="192" t="s">
        <v>406</v>
      </c>
      <c r="H8279" s="193" t="str">
        <f>IF(Proc[[#This Row],[type]]="LFF (MDG-F)",MID(Proc[[#This Row],[Obj]],13,10),"")</f>
        <v>KR08PD2807</v>
      </c>
      <c r="I8279" s="192" t="str">
        <f>LEFT(Proc[[#This Row],[Requested]],10)</f>
        <v>P000001285</v>
      </c>
      <c r="J8279" s="193" t="b">
        <f>Proc[[#This Row],[Requested]]=Proc[[#This Row],[CurrentParent]]</f>
        <v>0</v>
      </c>
      <c r="K8279" s="193" t="str">
        <f>IF(Proc[[#This Row],[Author]]="Marcela Urrego",VLOOKUP(LEFT(Proc[[#This Row],[Requested]],1),Table3[#All],2,0),VLOOKUP(Proc[[#This Row],[Author]],Table4[],2,0))</f>
        <v>EL</v>
      </c>
      <c r="L8279" s="193" t="s">
        <v>9921</v>
      </c>
      <c r="M8279" s="178">
        <v>46086</v>
      </c>
      <c r="N8279" s="178"/>
      <c r="O8279" s="178"/>
      <c r="P8279" s="178" t="str">
        <f ca="1">IF(Proc[[#This Row],[DaysAgeing]]&gt;5,"yep","on track")</f>
        <v>on track</v>
      </c>
      <c r="Q8279" s="3">
        <f ca="1">IF(Proc[[#This Row],[DateClosed]]="",ABS(NETWORKDAYS(Proc[[#This Row],[DateOpened]],TODAY()))-1,ABS(NETWORKDAYS(Proc[[#This Row],[DateOpened]],Proc[[#This Row],[DateClosed]]))-1)</f>
        <v>0</v>
      </c>
      <c r="R8279" s="178" t="s">
        <v>5708</v>
      </c>
      <c r="S8279" s="193"/>
    </row>
    <row r="8280" spans="1:19">
      <c r="A8280" s="192" t="s">
        <v>10801</v>
      </c>
      <c r="B8280" s="193" t="str">
        <f>IFERROR(VLOOKUP(Proc[[#This Row],[App]],Table2[],3,0),"open")</f>
        <v>open</v>
      </c>
      <c r="C8280" s="192" t="s">
        <v>375</v>
      </c>
      <c r="D8280" t="s">
        <v>10746</v>
      </c>
      <c r="E8280" t="s">
        <v>10834</v>
      </c>
      <c r="F8280" s="193"/>
      <c r="G8280" s="192" t="s">
        <v>406</v>
      </c>
      <c r="H8280" s="193" t="str">
        <f>IF(Proc[[#This Row],[type]]="LFF (MDG-F)",MID(Proc[[#This Row],[Obj]],13,10),"")</f>
        <v>KR08C06001</v>
      </c>
      <c r="I8280" s="192" t="str">
        <f>LEFT(Proc[[#This Row],[Requested]],10)</f>
        <v>P000001316</v>
      </c>
      <c r="J8280" s="193" t="b">
        <f>Proc[[#This Row],[Requested]]=Proc[[#This Row],[CurrentParent]]</f>
        <v>0</v>
      </c>
      <c r="K8280" s="193" t="str">
        <f>IF(Proc[[#This Row],[Author]]="Marcela Urrego",VLOOKUP(LEFT(Proc[[#This Row],[Requested]],1),Table3[#All],2,0),VLOOKUP(Proc[[#This Row],[Author]],Table4[],2,0))</f>
        <v>EL</v>
      </c>
      <c r="L8280" s="193" t="s">
        <v>9921</v>
      </c>
      <c r="M8280" s="178">
        <v>46086</v>
      </c>
      <c r="N8280" s="178"/>
      <c r="O8280" s="178"/>
      <c r="P8280" s="178" t="str">
        <f ca="1">IF(Proc[[#This Row],[DaysAgeing]]&gt;5,"yep","on track")</f>
        <v>on track</v>
      </c>
      <c r="Q8280" s="3">
        <f ca="1">IF(Proc[[#This Row],[DateClosed]]="",ABS(NETWORKDAYS(Proc[[#This Row],[DateOpened]],TODAY()))-1,ABS(NETWORKDAYS(Proc[[#This Row],[DateOpened]],Proc[[#This Row],[DateClosed]]))-1)</f>
        <v>0</v>
      </c>
      <c r="R8280" s="178" t="s">
        <v>5708</v>
      </c>
      <c r="S8280" s="193"/>
    </row>
    <row r="8281" spans="1:19">
      <c r="A8281" s="192" t="s">
        <v>10801</v>
      </c>
      <c r="B8281" s="193" t="str">
        <f>IFERROR(VLOOKUP(Proc[[#This Row],[App]],Table2[],3,0),"open")</f>
        <v>open</v>
      </c>
      <c r="C8281" s="192" t="s">
        <v>375</v>
      </c>
      <c r="D8281" t="s">
        <v>10747</v>
      </c>
      <c r="E8281" t="s">
        <v>10834</v>
      </c>
      <c r="F8281" s="193"/>
      <c r="G8281" s="192" t="s">
        <v>406</v>
      </c>
      <c r="H8281" s="193" t="str">
        <f>IF(Proc[[#This Row],[type]]="LFF (MDG-F)",MID(Proc[[#This Row],[Obj]],13,10),"")</f>
        <v>KR08C06004</v>
      </c>
      <c r="I8281" s="192" t="str">
        <f>LEFT(Proc[[#This Row],[Requested]],10)</f>
        <v>P000001316</v>
      </c>
      <c r="J8281" s="193" t="b">
        <f>Proc[[#This Row],[Requested]]=Proc[[#This Row],[CurrentParent]]</f>
        <v>0</v>
      </c>
      <c r="K8281" s="193" t="str">
        <f>IF(Proc[[#This Row],[Author]]="Marcela Urrego",VLOOKUP(LEFT(Proc[[#This Row],[Requested]],1),Table3[#All],2,0),VLOOKUP(Proc[[#This Row],[Author]],Table4[],2,0))</f>
        <v>EL</v>
      </c>
      <c r="L8281" s="193" t="s">
        <v>9921</v>
      </c>
      <c r="M8281" s="178">
        <v>46086</v>
      </c>
      <c r="N8281" s="178"/>
      <c r="O8281" s="178"/>
      <c r="P8281" s="178" t="str">
        <f ca="1">IF(Proc[[#This Row],[DaysAgeing]]&gt;5,"yep","on track")</f>
        <v>on track</v>
      </c>
      <c r="Q8281" s="3">
        <f ca="1">IF(Proc[[#This Row],[DateClosed]]="",ABS(NETWORKDAYS(Proc[[#This Row],[DateOpened]],TODAY()))-1,ABS(NETWORKDAYS(Proc[[#This Row],[DateOpened]],Proc[[#This Row],[DateClosed]]))-1)</f>
        <v>0</v>
      </c>
      <c r="R8281" s="178" t="s">
        <v>5708</v>
      </c>
      <c r="S8281" s="193"/>
    </row>
    <row r="8282" spans="1:19">
      <c r="A8282" s="192" t="s">
        <v>10801</v>
      </c>
      <c r="B8282" s="193" t="str">
        <f>IFERROR(VLOOKUP(Proc[[#This Row],[App]],Table2[],3,0),"open")</f>
        <v>open</v>
      </c>
      <c r="C8282" s="192" t="s">
        <v>375</v>
      </c>
      <c r="D8282" t="s">
        <v>10748</v>
      </c>
      <c r="E8282" t="s">
        <v>10834</v>
      </c>
      <c r="F8282" s="193"/>
      <c r="G8282" s="192" t="s">
        <v>406</v>
      </c>
      <c r="H8282" s="193" t="str">
        <f>IF(Proc[[#This Row],[type]]="LFF (MDG-F)",MID(Proc[[#This Row],[Obj]],13,10),"")</f>
        <v>KR08C06006</v>
      </c>
      <c r="I8282" s="192" t="str">
        <f>LEFT(Proc[[#This Row],[Requested]],10)</f>
        <v>P000001316</v>
      </c>
      <c r="J8282" s="193" t="b">
        <f>Proc[[#This Row],[Requested]]=Proc[[#This Row],[CurrentParent]]</f>
        <v>0</v>
      </c>
      <c r="K8282" s="193" t="str">
        <f>IF(Proc[[#This Row],[Author]]="Marcela Urrego",VLOOKUP(LEFT(Proc[[#This Row],[Requested]],1),Table3[#All],2,0),VLOOKUP(Proc[[#This Row],[Author]],Table4[],2,0))</f>
        <v>EL</v>
      </c>
      <c r="L8282" s="193" t="s">
        <v>9921</v>
      </c>
      <c r="M8282" s="178">
        <v>46086</v>
      </c>
      <c r="N8282" s="178"/>
      <c r="O8282" s="178"/>
      <c r="P8282" s="178" t="str">
        <f ca="1">IF(Proc[[#This Row],[DaysAgeing]]&gt;5,"yep","on track")</f>
        <v>on track</v>
      </c>
      <c r="Q8282" s="3">
        <f ca="1">IF(Proc[[#This Row],[DateClosed]]="",ABS(NETWORKDAYS(Proc[[#This Row],[DateOpened]],TODAY()))-1,ABS(NETWORKDAYS(Proc[[#This Row],[DateOpened]],Proc[[#This Row],[DateClosed]]))-1)</f>
        <v>0</v>
      </c>
      <c r="R8282" s="178" t="s">
        <v>5708</v>
      </c>
      <c r="S8282" s="193"/>
    </row>
    <row r="8283" spans="1:19">
      <c r="A8283" s="192" t="s">
        <v>10801</v>
      </c>
      <c r="B8283" s="193" t="str">
        <f>IFERROR(VLOOKUP(Proc[[#This Row],[App]],Table2[],3,0),"open")</f>
        <v>open</v>
      </c>
      <c r="C8283" s="192" t="s">
        <v>375</v>
      </c>
      <c r="D8283" t="s">
        <v>10749</v>
      </c>
      <c r="E8283" t="s">
        <v>10834</v>
      </c>
      <c r="F8283" s="193"/>
      <c r="G8283" s="192" t="s">
        <v>406</v>
      </c>
      <c r="H8283" s="193" t="str">
        <f>IF(Proc[[#This Row],[type]]="LFF (MDG-F)",MID(Proc[[#This Row],[Obj]],13,10),"")</f>
        <v>KR08PD0800</v>
      </c>
      <c r="I8283" s="192" t="str">
        <f>LEFT(Proc[[#This Row],[Requested]],10)</f>
        <v>P000001316</v>
      </c>
      <c r="J8283" s="193" t="b">
        <f>Proc[[#This Row],[Requested]]=Proc[[#This Row],[CurrentParent]]</f>
        <v>0</v>
      </c>
      <c r="K8283" s="193" t="str">
        <f>IF(Proc[[#This Row],[Author]]="Marcela Urrego",VLOOKUP(LEFT(Proc[[#This Row],[Requested]],1),Table3[#All],2,0),VLOOKUP(Proc[[#This Row],[Author]],Table4[],2,0))</f>
        <v>EL</v>
      </c>
      <c r="L8283" s="193" t="s">
        <v>9921</v>
      </c>
      <c r="M8283" s="178">
        <v>46086</v>
      </c>
      <c r="N8283" s="178"/>
      <c r="O8283" s="178"/>
      <c r="P8283" s="178" t="str">
        <f ca="1">IF(Proc[[#This Row],[DaysAgeing]]&gt;5,"yep","on track")</f>
        <v>on track</v>
      </c>
      <c r="Q8283" s="3">
        <f ca="1">IF(Proc[[#This Row],[DateClosed]]="",ABS(NETWORKDAYS(Proc[[#This Row],[DateOpened]],TODAY()))-1,ABS(NETWORKDAYS(Proc[[#This Row],[DateOpened]],Proc[[#This Row],[DateClosed]]))-1)</f>
        <v>0</v>
      </c>
      <c r="R8283" s="178" t="s">
        <v>5708</v>
      </c>
      <c r="S8283" s="193"/>
    </row>
    <row r="8284" spans="1:19">
      <c r="A8284" s="192" t="s">
        <v>10801</v>
      </c>
      <c r="B8284" s="193" t="str">
        <f>IFERROR(VLOOKUP(Proc[[#This Row],[App]],Table2[],3,0),"open")</f>
        <v>open</v>
      </c>
      <c r="C8284" s="192" t="s">
        <v>375</v>
      </c>
      <c r="D8284" t="s">
        <v>10750</v>
      </c>
      <c r="E8284" t="s">
        <v>10834</v>
      </c>
      <c r="F8284" s="193"/>
      <c r="G8284" s="192" t="s">
        <v>406</v>
      </c>
      <c r="H8284" s="193" t="str">
        <f>IF(Proc[[#This Row],[type]]="LFF (MDG-F)",MID(Proc[[#This Row],[Obj]],13,10),"")</f>
        <v>KR08Z03500</v>
      </c>
      <c r="I8284" s="192" t="str">
        <f>LEFT(Proc[[#This Row],[Requested]],10)</f>
        <v>P000001316</v>
      </c>
      <c r="J8284" s="193" t="b">
        <f>Proc[[#This Row],[Requested]]=Proc[[#This Row],[CurrentParent]]</f>
        <v>0</v>
      </c>
      <c r="K8284" s="193" t="str">
        <f>IF(Proc[[#This Row],[Author]]="Marcela Urrego",VLOOKUP(LEFT(Proc[[#This Row],[Requested]],1),Table3[#All],2,0),VLOOKUP(Proc[[#This Row],[Author]],Table4[],2,0))</f>
        <v>EL</v>
      </c>
      <c r="L8284" s="193" t="s">
        <v>9921</v>
      </c>
      <c r="M8284" s="178">
        <v>46086</v>
      </c>
      <c r="N8284" s="178"/>
      <c r="O8284" s="178"/>
      <c r="P8284" s="178" t="str">
        <f ca="1">IF(Proc[[#This Row],[DaysAgeing]]&gt;5,"yep","on track")</f>
        <v>on track</v>
      </c>
      <c r="Q8284" s="3">
        <f ca="1">IF(Proc[[#This Row],[DateClosed]]="",ABS(NETWORKDAYS(Proc[[#This Row],[DateOpened]],TODAY()))-1,ABS(NETWORKDAYS(Proc[[#This Row],[DateOpened]],Proc[[#This Row],[DateClosed]]))-1)</f>
        <v>0</v>
      </c>
      <c r="R8284" s="178" t="s">
        <v>5708</v>
      </c>
      <c r="S8284" s="193"/>
    </row>
    <row r="8285" spans="1:19">
      <c r="A8285" s="192" t="s">
        <v>10801</v>
      </c>
      <c r="B8285" s="193" t="str">
        <f>IFERROR(VLOOKUP(Proc[[#This Row],[App]],Table2[],3,0),"open")</f>
        <v>open</v>
      </c>
      <c r="C8285" s="192" t="s">
        <v>375</v>
      </c>
      <c r="D8285" t="s">
        <v>7855</v>
      </c>
      <c r="E8285" t="s">
        <v>7858</v>
      </c>
      <c r="F8285" s="193"/>
      <c r="G8285" s="192" t="s">
        <v>406</v>
      </c>
      <c r="H8285" s="193" t="str">
        <f>IF(Proc[[#This Row],[type]]="LFF (MDG-F)",MID(Proc[[#This Row],[Obj]],13,10),"")</f>
        <v>US01C04501</v>
      </c>
      <c r="I8285" s="192" t="str">
        <f>LEFT(Proc[[#This Row],[Requested]],10)</f>
        <v>P000001274</v>
      </c>
      <c r="J8285" s="193" t="b">
        <f>Proc[[#This Row],[Requested]]=Proc[[#This Row],[CurrentParent]]</f>
        <v>0</v>
      </c>
      <c r="K8285" s="193" t="str">
        <f>IF(Proc[[#This Row],[Author]]="Marcela Urrego",VLOOKUP(LEFT(Proc[[#This Row],[Requested]],1),Table3[#All],2,0),VLOOKUP(Proc[[#This Row],[Author]],Table4[],2,0))</f>
        <v>EL</v>
      </c>
      <c r="L8285" s="193" t="s">
        <v>9921</v>
      </c>
      <c r="M8285" s="178">
        <v>46086</v>
      </c>
      <c r="N8285" s="178"/>
      <c r="O8285" s="178"/>
      <c r="P8285" s="178" t="str">
        <f ca="1">IF(Proc[[#This Row],[DaysAgeing]]&gt;5,"yep","on track")</f>
        <v>on track</v>
      </c>
      <c r="Q8285" s="3">
        <f ca="1">IF(Proc[[#This Row],[DateClosed]]="",ABS(NETWORKDAYS(Proc[[#This Row],[DateOpened]],TODAY()))-1,ABS(NETWORKDAYS(Proc[[#This Row],[DateOpened]],Proc[[#This Row],[DateClosed]]))-1)</f>
        <v>0</v>
      </c>
      <c r="R8285" s="178" t="s">
        <v>5708</v>
      </c>
      <c r="S8285" s="193"/>
    </row>
    <row r="8286" spans="1:19">
      <c r="A8286" s="192" t="s">
        <v>10801</v>
      </c>
      <c r="B8286" s="193" t="str">
        <f>IFERROR(VLOOKUP(Proc[[#This Row],[App]],Table2[],3,0),"open")</f>
        <v>open</v>
      </c>
      <c r="C8286" s="192" t="s">
        <v>375</v>
      </c>
      <c r="D8286" t="s">
        <v>7856</v>
      </c>
      <c r="E8286" t="s">
        <v>7858</v>
      </c>
      <c r="F8286" s="193"/>
      <c r="G8286" s="192" t="s">
        <v>406</v>
      </c>
      <c r="H8286" s="193" t="str">
        <f>IF(Proc[[#This Row],[type]]="LFF (MDG-F)",MID(Proc[[#This Row],[Obj]],13,10),"")</f>
        <v>US01OF0403</v>
      </c>
      <c r="I8286" s="192" t="str">
        <f>LEFT(Proc[[#This Row],[Requested]],10)</f>
        <v>P000001274</v>
      </c>
      <c r="J8286" s="193" t="b">
        <f>Proc[[#This Row],[Requested]]=Proc[[#This Row],[CurrentParent]]</f>
        <v>0</v>
      </c>
      <c r="K8286" s="193" t="str">
        <f>IF(Proc[[#This Row],[Author]]="Marcela Urrego",VLOOKUP(LEFT(Proc[[#This Row],[Requested]],1),Table3[#All],2,0),VLOOKUP(Proc[[#This Row],[Author]],Table4[],2,0))</f>
        <v>EL</v>
      </c>
      <c r="L8286" s="193" t="s">
        <v>9921</v>
      </c>
      <c r="M8286" s="178">
        <v>46086</v>
      </c>
      <c r="N8286" s="178"/>
      <c r="O8286" s="178"/>
      <c r="P8286" s="178" t="str">
        <f ca="1">IF(Proc[[#This Row],[DaysAgeing]]&gt;5,"yep","on track")</f>
        <v>on track</v>
      </c>
      <c r="Q8286" s="3">
        <f ca="1">IF(Proc[[#This Row],[DateClosed]]="",ABS(NETWORKDAYS(Proc[[#This Row],[DateOpened]],TODAY()))-1,ABS(NETWORKDAYS(Proc[[#This Row],[DateOpened]],Proc[[#This Row],[DateClosed]]))-1)</f>
        <v>0</v>
      </c>
      <c r="R8286" s="178" t="s">
        <v>5708</v>
      </c>
      <c r="S8286" s="193"/>
    </row>
    <row r="8287" spans="1:19">
      <c r="A8287" s="192" t="s">
        <v>10801</v>
      </c>
      <c r="B8287" s="193" t="str">
        <f>IFERROR(VLOOKUP(Proc[[#This Row],[App]],Table2[],3,0),"open")</f>
        <v>open</v>
      </c>
      <c r="C8287" s="192" t="s">
        <v>375</v>
      </c>
      <c r="D8287" t="s">
        <v>10751</v>
      </c>
      <c r="E8287" t="s">
        <v>10835</v>
      </c>
      <c r="F8287" s="193"/>
      <c r="G8287" s="192" t="s">
        <v>406</v>
      </c>
      <c r="H8287" s="193" t="str">
        <f>IF(Proc[[#This Row],[type]]="LFF (MDG-F)",MID(Proc[[#This Row],[Obj]],13,10),"")</f>
        <v>KR08R03500</v>
      </c>
      <c r="I8287" s="192" t="str">
        <f>LEFT(Proc[[#This Row],[Requested]],10)</f>
        <v>P000001315</v>
      </c>
      <c r="J8287" s="193" t="b">
        <f>Proc[[#This Row],[Requested]]=Proc[[#This Row],[CurrentParent]]</f>
        <v>0</v>
      </c>
      <c r="K8287" s="193" t="str">
        <f>IF(Proc[[#This Row],[Author]]="Marcela Urrego",VLOOKUP(LEFT(Proc[[#This Row],[Requested]],1),Table3[#All],2,0),VLOOKUP(Proc[[#This Row],[Author]],Table4[],2,0))</f>
        <v>EL</v>
      </c>
      <c r="L8287" s="193" t="s">
        <v>9921</v>
      </c>
      <c r="M8287" s="178">
        <v>46086</v>
      </c>
      <c r="N8287" s="178"/>
      <c r="O8287" s="178"/>
      <c r="P8287" s="178" t="str">
        <f ca="1">IF(Proc[[#This Row],[DaysAgeing]]&gt;5,"yep","on track")</f>
        <v>on track</v>
      </c>
      <c r="Q8287" s="3">
        <f ca="1">IF(Proc[[#This Row],[DateClosed]]="",ABS(NETWORKDAYS(Proc[[#This Row],[DateOpened]],TODAY()))-1,ABS(NETWORKDAYS(Proc[[#This Row],[DateOpened]],Proc[[#This Row],[DateClosed]]))-1)</f>
        <v>0</v>
      </c>
      <c r="R8287" s="178" t="s">
        <v>5708</v>
      </c>
      <c r="S8287" s="193"/>
    </row>
    <row r="8288" spans="1:19">
      <c r="A8288" s="192" t="s">
        <v>10801</v>
      </c>
      <c r="B8288" s="193" t="str">
        <f>IFERROR(VLOOKUP(Proc[[#This Row],[App]],Table2[],3,0),"open")</f>
        <v>open</v>
      </c>
      <c r="C8288" s="192" t="s">
        <v>375</v>
      </c>
      <c r="D8288" t="s">
        <v>10752</v>
      </c>
      <c r="E8288" t="s">
        <v>10835</v>
      </c>
      <c r="F8288" s="193"/>
      <c r="G8288" s="192" t="s">
        <v>406</v>
      </c>
      <c r="H8288" s="193" t="str">
        <f>IF(Proc[[#This Row],[type]]="LFF (MDG-F)",MID(Proc[[#This Row],[Obj]],13,10),"")</f>
        <v>TW10R03500</v>
      </c>
      <c r="I8288" s="192" t="str">
        <f>LEFT(Proc[[#This Row],[Requested]],10)</f>
        <v>P000001315</v>
      </c>
      <c r="J8288" s="193" t="b">
        <f>Proc[[#This Row],[Requested]]=Proc[[#This Row],[CurrentParent]]</f>
        <v>0</v>
      </c>
      <c r="K8288" s="193" t="str">
        <f>IF(Proc[[#This Row],[Author]]="Marcela Urrego",VLOOKUP(LEFT(Proc[[#This Row],[Requested]],1),Table3[#All],2,0),VLOOKUP(Proc[[#This Row],[Author]],Table4[],2,0))</f>
        <v>EL</v>
      </c>
      <c r="L8288" s="193" t="s">
        <v>9921</v>
      </c>
      <c r="M8288" s="178">
        <v>46086</v>
      </c>
      <c r="N8288" s="178"/>
      <c r="O8288" s="178"/>
      <c r="P8288" s="178" t="str">
        <f ca="1">IF(Proc[[#This Row],[DaysAgeing]]&gt;5,"yep","on track")</f>
        <v>on track</v>
      </c>
      <c r="Q8288" s="3">
        <f ca="1">IF(Proc[[#This Row],[DateClosed]]="",ABS(NETWORKDAYS(Proc[[#This Row],[DateOpened]],TODAY()))-1,ABS(NETWORKDAYS(Proc[[#This Row],[DateOpened]],Proc[[#This Row],[DateClosed]]))-1)</f>
        <v>0</v>
      </c>
      <c r="R8288" s="178" t="s">
        <v>5708</v>
      </c>
      <c r="S8288" s="193"/>
    </row>
    <row r="8289" spans="1:19">
      <c r="A8289" s="192" t="s">
        <v>10801</v>
      </c>
      <c r="B8289" s="193" t="str">
        <f>IFERROR(VLOOKUP(Proc[[#This Row],[App]],Table2[],3,0),"open")</f>
        <v>open</v>
      </c>
      <c r="C8289" s="192" t="s">
        <v>375</v>
      </c>
      <c r="D8289" t="s">
        <v>7857</v>
      </c>
      <c r="E8289" t="s">
        <v>7858</v>
      </c>
      <c r="F8289" s="193"/>
      <c r="G8289" s="192" t="s">
        <v>406</v>
      </c>
      <c r="H8289" s="193" t="str">
        <f>IF(Proc[[#This Row],[type]]="LFF (MDG-F)",MID(Proc[[#This Row],[Obj]],13,10),"")</f>
        <v>US10C05005</v>
      </c>
      <c r="I8289" s="192" t="str">
        <f>LEFT(Proc[[#This Row],[Requested]],10)</f>
        <v>P000001274</v>
      </c>
      <c r="J8289" s="193" t="b">
        <f>Proc[[#This Row],[Requested]]=Proc[[#This Row],[CurrentParent]]</f>
        <v>0</v>
      </c>
      <c r="K8289" s="193" t="str">
        <f>IF(Proc[[#This Row],[Author]]="Marcela Urrego",VLOOKUP(LEFT(Proc[[#This Row],[Requested]],1),Table3[#All],2,0),VLOOKUP(Proc[[#This Row],[Author]],Table4[],2,0))</f>
        <v>EL</v>
      </c>
      <c r="L8289" s="193" t="s">
        <v>9921</v>
      </c>
      <c r="M8289" s="178">
        <v>46086</v>
      </c>
      <c r="N8289" s="178"/>
      <c r="O8289" s="178"/>
      <c r="P8289" s="178" t="str">
        <f ca="1">IF(Proc[[#This Row],[DaysAgeing]]&gt;5,"yep","on track")</f>
        <v>on track</v>
      </c>
      <c r="Q8289" s="3">
        <f ca="1">IF(Proc[[#This Row],[DateClosed]]="",ABS(NETWORKDAYS(Proc[[#This Row],[DateOpened]],TODAY()))-1,ABS(NETWORKDAYS(Proc[[#This Row],[DateOpened]],Proc[[#This Row],[DateClosed]]))-1)</f>
        <v>0</v>
      </c>
      <c r="R8289" s="178" t="s">
        <v>5708</v>
      </c>
      <c r="S8289" s="193"/>
    </row>
    <row r="8290" spans="1:19">
      <c r="A8290" s="192" t="s">
        <v>10801</v>
      </c>
      <c r="B8290" s="193" t="str">
        <f>IFERROR(VLOOKUP(Proc[[#This Row],[App]],Table2[],3,0),"open")</f>
        <v>open</v>
      </c>
      <c r="C8290" s="192" t="s">
        <v>375</v>
      </c>
      <c r="D8290" t="s">
        <v>10753</v>
      </c>
      <c r="E8290" t="s">
        <v>10835</v>
      </c>
      <c r="F8290" s="193"/>
      <c r="G8290" s="192" t="s">
        <v>406</v>
      </c>
      <c r="H8290" s="193" t="str">
        <f>IF(Proc[[#This Row],[type]]="LFF (MDG-F)",MID(Proc[[#This Row],[Obj]],13,10),"")</f>
        <v>US10R03500</v>
      </c>
      <c r="I8290" s="192" t="str">
        <f>LEFT(Proc[[#This Row],[Requested]],10)</f>
        <v>P000001315</v>
      </c>
      <c r="J8290" s="193" t="b">
        <f>Proc[[#This Row],[Requested]]=Proc[[#This Row],[CurrentParent]]</f>
        <v>0</v>
      </c>
      <c r="K8290" s="193" t="str">
        <f>IF(Proc[[#This Row],[Author]]="Marcela Urrego",VLOOKUP(LEFT(Proc[[#This Row],[Requested]],1),Table3[#All],2,0),VLOOKUP(Proc[[#This Row],[Author]],Table4[],2,0))</f>
        <v>EL</v>
      </c>
      <c r="L8290" s="193" t="s">
        <v>9921</v>
      </c>
      <c r="M8290" s="178">
        <v>46086</v>
      </c>
      <c r="N8290" s="178"/>
      <c r="O8290" s="178"/>
      <c r="P8290" s="178" t="str">
        <f ca="1">IF(Proc[[#This Row],[DaysAgeing]]&gt;5,"yep","on track")</f>
        <v>on track</v>
      </c>
      <c r="Q8290" s="3">
        <f ca="1">IF(Proc[[#This Row],[DateClosed]]="",ABS(NETWORKDAYS(Proc[[#This Row],[DateOpened]],TODAY()))-1,ABS(NETWORKDAYS(Proc[[#This Row],[DateOpened]],Proc[[#This Row],[DateClosed]]))-1)</f>
        <v>0</v>
      </c>
      <c r="R8290" s="178" t="s">
        <v>5708</v>
      </c>
      <c r="S8290" s="193"/>
    </row>
    <row r="8291" spans="1:19">
      <c r="A8291" s="192" t="s">
        <v>10801</v>
      </c>
      <c r="B8291" s="193" t="str">
        <f>IFERROR(VLOOKUP(Proc[[#This Row],[App]],Table2[],3,0),"open")</f>
        <v>open</v>
      </c>
      <c r="C8291" s="192" t="s">
        <v>375</v>
      </c>
      <c r="D8291" t="s">
        <v>10754</v>
      </c>
      <c r="E8291" t="s">
        <v>10828</v>
      </c>
      <c r="F8291" s="193"/>
      <c r="G8291" s="192" t="s">
        <v>406</v>
      </c>
      <c r="H8291" s="193" t="str">
        <f>IF(Proc[[#This Row],[type]]="LFF (MDG-F)",MID(Proc[[#This Row],[Obj]],13,10),"")</f>
        <v>IT07C60700</v>
      </c>
      <c r="I8291" s="192" t="str">
        <f>LEFT(Proc[[#This Row],[Requested]],10)</f>
        <v>P000001328</v>
      </c>
      <c r="J8291" s="193" t="b">
        <f>Proc[[#This Row],[Requested]]=Proc[[#This Row],[CurrentParent]]</f>
        <v>0</v>
      </c>
      <c r="K8291" s="193" t="str">
        <f>IF(Proc[[#This Row],[Author]]="Marcela Urrego",VLOOKUP(LEFT(Proc[[#This Row],[Requested]],1),Table3[#All],2,0),VLOOKUP(Proc[[#This Row],[Author]],Table4[],2,0))</f>
        <v>EL</v>
      </c>
      <c r="L8291" s="193" t="s">
        <v>9921</v>
      </c>
      <c r="M8291" s="178">
        <v>46086</v>
      </c>
      <c r="N8291" s="178"/>
      <c r="O8291" s="178"/>
      <c r="P8291" s="178" t="str">
        <f ca="1">IF(Proc[[#This Row],[DaysAgeing]]&gt;5,"yep","on track")</f>
        <v>on track</v>
      </c>
      <c r="Q8291" s="3">
        <f ca="1">IF(Proc[[#This Row],[DateClosed]]="",ABS(NETWORKDAYS(Proc[[#This Row],[DateOpened]],TODAY()))-1,ABS(NETWORKDAYS(Proc[[#This Row],[DateOpened]],Proc[[#This Row],[DateClosed]]))-1)</f>
        <v>0</v>
      </c>
      <c r="R8291" s="178" t="s">
        <v>5708</v>
      </c>
      <c r="S8291" s="193"/>
    </row>
    <row r="8292" spans="1:19">
      <c r="A8292" s="192" t="s">
        <v>10801</v>
      </c>
      <c r="B8292" s="193" t="str">
        <f>IFERROR(VLOOKUP(Proc[[#This Row],[App]],Table2[],3,0),"open")</f>
        <v>open</v>
      </c>
      <c r="C8292" s="192" t="s">
        <v>375</v>
      </c>
      <c r="D8292" t="s">
        <v>10755</v>
      </c>
      <c r="E8292" t="s">
        <v>10836</v>
      </c>
      <c r="F8292" s="193"/>
      <c r="G8292" s="192" t="s">
        <v>406</v>
      </c>
      <c r="H8292" s="193" t="str">
        <f>IF(Proc[[#This Row],[type]]="LFF (MDG-F)",MID(Proc[[#This Row],[Obj]],13,10),"")</f>
        <v>IE10Z02210</v>
      </c>
      <c r="I8292" s="192" t="str">
        <f>LEFT(Proc[[#This Row],[Requested]],10)</f>
        <v>P000001327</v>
      </c>
      <c r="J8292" s="193" t="b">
        <f>Proc[[#This Row],[Requested]]=Proc[[#This Row],[CurrentParent]]</f>
        <v>0</v>
      </c>
      <c r="K8292" s="193" t="str">
        <f>IF(Proc[[#This Row],[Author]]="Marcela Urrego",VLOOKUP(LEFT(Proc[[#This Row],[Requested]],1),Table3[#All],2,0),VLOOKUP(Proc[[#This Row],[Author]],Table4[],2,0))</f>
        <v>EL</v>
      </c>
      <c r="L8292" s="193" t="s">
        <v>9921</v>
      </c>
      <c r="M8292" s="178">
        <v>46086</v>
      </c>
      <c r="N8292" s="178"/>
      <c r="O8292" s="178"/>
      <c r="P8292" s="178" t="str">
        <f ca="1">IF(Proc[[#This Row],[DaysAgeing]]&gt;5,"yep","on track")</f>
        <v>on track</v>
      </c>
      <c r="Q8292" s="3">
        <f ca="1">IF(Proc[[#This Row],[DateClosed]]="",ABS(NETWORKDAYS(Proc[[#This Row],[DateOpened]],TODAY()))-1,ABS(NETWORKDAYS(Proc[[#This Row],[DateOpened]],Proc[[#This Row],[DateClosed]]))-1)</f>
        <v>0</v>
      </c>
      <c r="R8292" s="178" t="s">
        <v>5708</v>
      </c>
      <c r="S8292" s="193"/>
    </row>
    <row r="8293" spans="1:19">
      <c r="A8293" s="192" t="s">
        <v>10801</v>
      </c>
      <c r="B8293" s="193" t="str">
        <f>IFERROR(VLOOKUP(Proc[[#This Row],[App]],Table2[],3,0),"open")</f>
        <v>open</v>
      </c>
      <c r="C8293" s="192" t="s">
        <v>375</v>
      </c>
      <c r="D8293" t="s">
        <v>10756</v>
      </c>
      <c r="E8293" t="s">
        <v>7858</v>
      </c>
      <c r="F8293" s="193"/>
      <c r="G8293" s="192" t="s">
        <v>406</v>
      </c>
      <c r="H8293" s="193" t="str">
        <f>IF(Proc[[#This Row],[type]]="LFF (MDG-F)",MID(Proc[[#This Row],[Obj]],13,10),"")</f>
        <v>US10L82000</v>
      </c>
      <c r="I8293" s="192" t="str">
        <f>LEFT(Proc[[#This Row],[Requested]],10)</f>
        <v>P000001274</v>
      </c>
      <c r="J8293" s="193" t="b">
        <f>Proc[[#This Row],[Requested]]=Proc[[#This Row],[CurrentParent]]</f>
        <v>0</v>
      </c>
      <c r="K8293" s="193" t="str">
        <f>IF(Proc[[#This Row],[Author]]="Marcela Urrego",VLOOKUP(LEFT(Proc[[#This Row],[Requested]],1),Table3[#All],2,0),VLOOKUP(Proc[[#This Row],[Author]],Table4[],2,0))</f>
        <v>EL</v>
      </c>
      <c r="L8293" s="193" t="s">
        <v>9921</v>
      </c>
      <c r="M8293" s="178">
        <v>46086</v>
      </c>
      <c r="N8293" s="178"/>
      <c r="O8293" s="178"/>
      <c r="P8293" s="178" t="str">
        <f ca="1">IF(Proc[[#This Row],[DaysAgeing]]&gt;5,"yep","on track")</f>
        <v>on track</v>
      </c>
      <c r="Q8293" s="3">
        <f ca="1">IF(Proc[[#This Row],[DateClosed]]="",ABS(NETWORKDAYS(Proc[[#This Row],[DateOpened]],TODAY()))-1,ABS(NETWORKDAYS(Proc[[#This Row],[DateOpened]],Proc[[#This Row],[DateClosed]]))-1)</f>
        <v>0</v>
      </c>
      <c r="R8293" s="178" t="s">
        <v>5708</v>
      </c>
      <c r="S8293" s="193"/>
    </row>
    <row r="8294" spans="1:19">
      <c r="A8294" s="192" t="s">
        <v>10801</v>
      </c>
      <c r="B8294" s="193" t="str">
        <f>IFERROR(VLOOKUP(Proc[[#This Row],[App]],Table2[],3,0),"open")</f>
        <v>open</v>
      </c>
      <c r="C8294" s="192" t="s">
        <v>375</v>
      </c>
      <c r="D8294" t="s">
        <v>10757</v>
      </c>
      <c r="E8294" t="s">
        <v>10827</v>
      </c>
      <c r="F8294" s="193"/>
      <c r="G8294" s="192" t="s">
        <v>406</v>
      </c>
      <c r="H8294" s="193" t="str">
        <f>IF(Proc[[#This Row],[type]]="LFF (MDG-F)",MID(Proc[[#This Row],[Obj]],13,10),"")</f>
        <v>US10C61710</v>
      </c>
      <c r="I8294" s="192" t="str">
        <f>LEFT(Proc[[#This Row],[Requested]],10)</f>
        <v>P000001284</v>
      </c>
      <c r="J8294" s="193" t="b">
        <f>Proc[[#This Row],[Requested]]=Proc[[#This Row],[CurrentParent]]</f>
        <v>0</v>
      </c>
      <c r="K8294" s="193" t="str">
        <f>IF(Proc[[#This Row],[Author]]="Marcela Urrego",VLOOKUP(LEFT(Proc[[#This Row],[Requested]],1),Table3[#All],2,0),VLOOKUP(Proc[[#This Row],[Author]],Table4[],2,0))</f>
        <v>EL</v>
      </c>
      <c r="L8294" s="193" t="s">
        <v>9921</v>
      </c>
      <c r="M8294" s="178">
        <v>46086</v>
      </c>
      <c r="N8294" s="178"/>
      <c r="O8294" s="178"/>
      <c r="P8294" s="178" t="str">
        <f ca="1">IF(Proc[[#This Row],[DaysAgeing]]&gt;5,"yep","on track")</f>
        <v>on track</v>
      </c>
      <c r="Q8294" s="3">
        <f ca="1">IF(Proc[[#This Row],[DateClosed]]="",ABS(NETWORKDAYS(Proc[[#This Row],[DateOpened]],TODAY()))-1,ABS(NETWORKDAYS(Proc[[#This Row],[DateOpened]],Proc[[#This Row],[DateClosed]]))-1)</f>
        <v>0</v>
      </c>
      <c r="R8294" s="178" t="s">
        <v>5708</v>
      </c>
      <c r="S8294" s="193"/>
    </row>
    <row r="8295" spans="1:19" hidden="1">
      <c r="A8295" s="192" t="s">
        <v>10801</v>
      </c>
      <c r="B8295" s="193" t="str">
        <f>IFERROR(VLOOKUP(Proc[[#This Row],[App]],Table2[],3,0),"open")</f>
        <v>open</v>
      </c>
      <c r="C8295" s="192" t="s">
        <v>369</v>
      </c>
      <c r="D8295" t="s">
        <v>10758</v>
      </c>
      <c r="E8295" t="s">
        <v>9977</v>
      </c>
      <c r="F8295" s="193" t="s">
        <v>9977</v>
      </c>
      <c r="G8295" s="192" t="s">
        <v>400</v>
      </c>
      <c r="H8295" s="193" t="str">
        <f>IF(Proc[[#This Row],[type]]="LFF (MDG-F)",MID(Proc[[#This Row],[Obj]],13,10),"")</f>
        <v/>
      </c>
      <c r="I8295" s="192" t="str">
        <f>LEFT(Proc[[#This Row],[Requested]],10)</f>
        <v>P000001287</v>
      </c>
      <c r="J8295" s="193" t="b">
        <f>Proc[[#This Row],[Requested]]=Proc[[#This Row],[CurrentParent]]</f>
        <v>1</v>
      </c>
      <c r="K8295" s="193" t="str">
        <f>IF(Proc[[#This Row],[Author]]="Marcela Urrego",VLOOKUP(LEFT(Proc[[#This Row],[Requested]],1),Table3[#All],2,0),VLOOKUP(Proc[[#This Row],[Author]],Table4[],2,0))</f>
        <v>EL</v>
      </c>
      <c r="L8295" s="193" t="s">
        <v>9921</v>
      </c>
      <c r="M8295" s="178">
        <v>46086</v>
      </c>
      <c r="N8295" s="178"/>
      <c r="O8295" s="178"/>
      <c r="P8295" s="178" t="str">
        <f ca="1">IF(Proc[[#This Row],[DaysAgeing]]&gt;5,"yep","on track")</f>
        <v>on track</v>
      </c>
      <c r="Q8295" s="3">
        <f ca="1">IF(Proc[[#This Row],[DateClosed]]="",ABS(NETWORKDAYS(Proc[[#This Row],[DateOpened]],TODAY()))-1,ABS(NETWORKDAYS(Proc[[#This Row],[DateOpened]],Proc[[#This Row],[DateClosed]]))-1)</f>
        <v>0</v>
      </c>
      <c r="R8295" s="178" t="s">
        <v>5708</v>
      </c>
      <c r="S8295" s="193"/>
    </row>
    <row r="8296" spans="1:19" hidden="1">
      <c r="A8296" s="192" t="s">
        <v>10801</v>
      </c>
      <c r="B8296" s="193" t="str">
        <f>IFERROR(VLOOKUP(Proc[[#This Row],[App]],Table2[],3,0),"open")</f>
        <v>open</v>
      </c>
      <c r="C8296" s="192" t="s">
        <v>377</v>
      </c>
      <c r="D8296" t="s">
        <v>10759</v>
      </c>
      <c r="E8296" t="s">
        <v>9977</v>
      </c>
      <c r="F8296" s="193" t="s">
        <v>10002</v>
      </c>
      <c r="G8296" s="192" t="s">
        <v>400</v>
      </c>
      <c r="H8296" s="193" t="str">
        <f>IF(Proc[[#This Row],[type]]="LFF (MDG-F)",MID(Proc[[#This Row],[Obj]],13,10),"")</f>
        <v/>
      </c>
      <c r="I8296" s="192" t="str">
        <f>LEFT(Proc[[#This Row],[Requested]],10)</f>
        <v>P000001287</v>
      </c>
      <c r="J8296" s="193" t="b">
        <f>Proc[[#This Row],[Requested]]=Proc[[#This Row],[CurrentParent]]</f>
        <v>0</v>
      </c>
      <c r="K8296" s="193" t="str">
        <f>IF(Proc[[#This Row],[Author]]="Marcela Urrego",VLOOKUP(LEFT(Proc[[#This Row],[Requested]],1),Table3[#All],2,0),VLOOKUP(Proc[[#This Row],[Author]],Table4[],2,0))</f>
        <v>EL</v>
      </c>
      <c r="L8296" s="193" t="s">
        <v>9921</v>
      </c>
      <c r="M8296" s="178">
        <v>46086</v>
      </c>
      <c r="N8296" s="178"/>
      <c r="O8296" s="178"/>
      <c r="P8296" s="178" t="str">
        <f ca="1">IF(Proc[[#This Row],[DaysAgeing]]&gt;5,"yep","on track")</f>
        <v>on track</v>
      </c>
      <c r="Q8296" s="3">
        <f ca="1">IF(Proc[[#This Row],[DateClosed]]="",ABS(NETWORKDAYS(Proc[[#This Row],[DateOpened]],TODAY()))-1,ABS(NETWORKDAYS(Proc[[#This Row],[DateOpened]],Proc[[#This Row],[DateClosed]]))-1)</f>
        <v>0</v>
      </c>
      <c r="R8296" s="178" t="s">
        <v>5708</v>
      </c>
      <c r="S8296" s="193"/>
    </row>
    <row r="8297" spans="1:19" hidden="1">
      <c r="A8297" s="192" t="s">
        <v>10801</v>
      </c>
      <c r="B8297" s="193" t="str">
        <f>IFERROR(VLOOKUP(Proc[[#This Row],[App]],Table2[],3,0),"open")</f>
        <v>open</v>
      </c>
      <c r="C8297" s="192" t="s">
        <v>369</v>
      </c>
      <c r="D8297" t="s">
        <v>10760</v>
      </c>
      <c r="E8297" t="s">
        <v>9977</v>
      </c>
      <c r="F8297" s="193" t="s">
        <v>9977</v>
      </c>
      <c r="G8297" s="192" t="s">
        <v>400</v>
      </c>
      <c r="H8297" s="193" t="str">
        <f>IF(Proc[[#This Row],[type]]="LFF (MDG-F)",MID(Proc[[#This Row],[Obj]],13,10),"")</f>
        <v/>
      </c>
      <c r="I8297" s="192" t="str">
        <f>LEFT(Proc[[#This Row],[Requested]],10)</f>
        <v>P000001287</v>
      </c>
      <c r="J8297" s="193" t="b">
        <f>Proc[[#This Row],[Requested]]=Proc[[#This Row],[CurrentParent]]</f>
        <v>1</v>
      </c>
      <c r="K8297" s="193" t="str">
        <f>IF(Proc[[#This Row],[Author]]="Marcela Urrego",VLOOKUP(LEFT(Proc[[#This Row],[Requested]],1),Table3[#All],2,0),VLOOKUP(Proc[[#This Row],[Author]],Table4[],2,0))</f>
        <v>EL</v>
      </c>
      <c r="L8297" s="193" t="s">
        <v>9921</v>
      </c>
      <c r="M8297" s="178">
        <v>46086</v>
      </c>
      <c r="N8297" s="178"/>
      <c r="O8297" s="178"/>
      <c r="P8297" s="178" t="str">
        <f ca="1">IF(Proc[[#This Row],[DaysAgeing]]&gt;5,"yep","on track")</f>
        <v>on track</v>
      </c>
      <c r="Q8297" s="3">
        <f ca="1">IF(Proc[[#This Row],[DateClosed]]="",ABS(NETWORKDAYS(Proc[[#This Row],[DateOpened]],TODAY()))-1,ABS(NETWORKDAYS(Proc[[#This Row],[DateOpened]],Proc[[#This Row],[DateClosed]]))-1)</f>
        <v>0</v>
      </c>
      <c r="R8297" s="178" t="s">
        <v>5708</v>
      </c>
      <c r="S8297" s="193"/>
    </row>
    <row r="8298" spans="1:19" hidden="1">
      <c r="A8298" s="192" t="s">
        <v>10801</v>
      </c>
      <c r="B8298" s="193" t="str">
        <f>IFERROR(VLOOKUP(Proc[[#This Row],[App]],Table2[],3,0),"open")</f>
        <v>open</v>
      </c>
      <c r="C8298" s="192" t="s">
        <v>377</v>
      </c>
      <c r="D8298" t="s">
        <v>10761</v>
      </c>
      <c r="E8298" t="s">
        <v>9977</v>
      </c>
      <c r="F8298" s="193" t="s">
        <v>10003</v>
      </c>
      <c r="G8298" s="192" t="s">
        <v>400</v>
      </c>
      <c r="H8298" s="193" t="str">
        <f>IF(Proc[[#This Row],[type]]="LFF (MDG-F)",MID(Proc[[#This Row],[Obj]],13,10),"")</f>
        <v/>
      </c>
      <c r="I8298" s="192" t="str">
        <f>LEFT(Proc[[#This Row],[Requested]],10)</f>
        <v>P000001287</v>
      </c>
      <c r="J8298" s="193" t="b">
        <f>Proc[[#This Row],[Requested]]=Proc[[#This Row],[CurrentParent]]</f>
        <v>0</v>
      </c>
      <c r="K8298" s="193" t="str">
        <f>IF(Proc[[#This Row],[Author]]="Marcela Urrego",VLOOKUP(LEFT(Proc[[#This Row],[Requested]],1),Table3[#All],2,0),VLOOKUP(Proc[[#This Row],[Author]],Table4[],2,0))</f>
        <v>EL</v>
      </c>
      <c r="L8298" s="193" t="s">
        <v>9921</v>
      </c>
      <c r="M8298" s="178">
        <v>46086</v>
      </c>
      <c r="N8298" s="178"/>
      <c r="O8298" s="178"/>
      <c r="P8298" s="178" t="str">
        <f ca="1">IF(Proc[[#This Row],[DaysAgeing]]&gt;5,"yep","on track")</f>
        <v>on track</v>
      </c>
      <c r="Q8298" s="3">
        <f ca="1">IF(Proc[[#This Row],[DateClosed]]="",ABS(NETWORKDAYS(Proc[[#This Row],[DateOpened]],TODAY()))-1,ABS(NETWORKDAYS(Proc[[#This Row],[DateOpened]],Proc[[#This Row],[DateClosed]]))-1)</f>
        <v>0</v>
      </c>
      <c r="R8298" s="178" t="s">
        <v>5708</v>
      </c>
      <c r="S8298" s="193"/>
    </row>
    <row r="8299" spans="1:19" hidden="1">
      <c r="A8299" s="192" t="s">
        <v>10801</v>
      </c>
      <c r="B8299" s="193" t="str">
        <f>IFERROR(VLOOKUP(Proc[[#This Row],[App]],Table2[],3,0),"open")</f>
        <v>open</v>
      </c>
      <c r="C8299" s="192" t="s">
        <v>377</v>
      </c>
      <c r="D8299" t="s">
        <v>10762</v>
      </c>
      <c r="E8299" t="s">
        <v>9977</v>
      </c>
      <c r="F8299" s="193" t="s">
        <v>10872</v>
      </c>
      <c r="G8299" s="192" t="s">
        <v>400</v>
      </c>
      <c r="H8299" s="193" t="str">
        <f>IF(Proc[[#This Row],[type]]="LFF (MDG-F)",MID(Proc[[#This Row],[Obj]],13,10),"")</f>
        <v/>
      </c>
      <c r="I8299" s="192" t="str">
        <f>LEFT(Proc[[#This Row],[Requested]],10)</f>
        <v>P000001287</v>
      </c>
      <c r="J8299" s="193" t="b">
        <f>Proc[[#This Row],[Requested]]=Proc[[#This Row],[CurrentParent]]</f>
        <v>0</v>
      </c>
      <c r="K8299" s="193" t="str">
        <f>IF(Proc[[#This Row],[Author]]="Marcela Urrego",VLOOKUP(LEFT(Proc[[#This Row],[Requested]],1),Table3[#All],2,0),VLOOKUP(Proc[[#This Row],[Author]],Table4[],2,0))</f>
        <v>EL</v>
      </c>
      <c r="L8299" s="193" t="s">
        <v>9921</v>
      </c>
      <c r="M8299" s="178">
        <v>46086</v>
      </c>
      <c r="N8299" s="178"/>
      <c r="O8299" s="178"/>
      <c r="P8299" s="178" t="str">
        <f ca="1">IF(Proc[[#This Row],[DaysAgeing]]&gt;5,"yep","on track")</f>
        <v>on track</v>
      </c>
      <c r="Q8299" s="3">
        <f ca="1">IF(Proc[[#This Row],[DateClosed]]="",ABS(NETWORKDAYS(Proc[[#This Row],[DateOpened]],TODAY()))-1,ABS(NETWORKDAYS(Proc[[#This Row],[DateOpened]],Proc[[#This Row],[DateClosed]]))-1)</f>
        <v>0</v>
      </c>
      <c r="R8299" s="178" t="s">
        <v>5708</v>
      </c>
      <c r="S8299" s="193"/>
    </row>
    <row r="8300" spans="1:19" hidden="1">
      <c r="A8300" s="192" t="s">
        <v>10801</v>
      </c>
      <c r="B8300" s="193" t="str">
        <f>IFERROR(VLOOKUP(Proc[[#This Row],[App]],Table2[],3,0),"open")</f>
        <v>open</v>
      </c>
      <c r="C8300" s="192" t="s">
        <v>377</v>
      </c>
      <c r="D8300" t="s">
        <v>10763</v>
      </c>
      <c r="E8300" t="s">
        <v>9977</v>
      </c>
      <c r="F8300" s="193" t="s">
        <v>10872</v>
      </c>
      <c r="G8300" s="192" t="s">
        <v>400</v>
      </c>
      <c r="H8300" s="193" t="str">
        <f>IF(Proc[[#This Row],[type]]="LFF (MDG-F)",MID(Proc[[#This Row],[Obj]],13,10),"")</f>
        <v/>
      </c>
      <c r="I8300" s="192" t="str">
        <f>LEFT(Proc[[#This Row],[Requested]],10)</f>
        <v>P000001287</v>
      </c>
      <c r="J8300" s="193" t="b">
        <f>Proc[[#This Row],[Requested]]=Proc[[#This Row],[CurrentParent]]</f>
        <v>0</v>
      </c>
      <c r="K8300" s="193" t="str">
        <f>IF(Proc[[#This Row],[Author]]="Marcela Urrego",VLOOKUP(LEFT(Proc[[#This Row],[Requested]],1),Table3[#All],2,0),VLOOKUP(Proc[[#This Row],[Author]],Table4[],2,0))</f>
        <v>EL</v>
      </c>
      <c r="L8300" s="193" t="s">
        <v>9921</v>
      </c>
      <c r="M8300" s="178">
        <v>46086</v>
      </c>
      <c r="N8300" s="178"/>
      <c r="O8300" s="178"/>
      <c r="P8300" s="178" t="str">
        <f ca="1">IF(Proc[[#This Row],[DaysAgeing]]&gt;5,"yep","on track")</f>
        <v>on track</v>
      </c>
      <c r="Q8300" s="3">
        <f ca="1">IF(Proc[[#This Row],[DateClosed]]="",ABS(NETWORKDAYS(Proc[[#This Row],[DateOpened]],TODAY()))-1,ABS(NETWORKDAYS(Proc[[#This Row],[DateOpened]],Proc[[#This Row],[DateClosed]]))-1)</f>
        <v>0</v>
      </c>
      <c r="R8300" s="178" t="s">
        <v>5708</v>
      </c>
      <c r="S8300" s="193"/>
    </row>
    <row r="8301" spans="1:19" hidden="1">
      <c r="A8301" s="192" t="s">
        <v>10801</v>
      </c>
      <c r="B8301" s="193" t="str">
        <f>IFERROR(VLOOKUP(Proc[[#This Row],[App]],Table2[],3,0),"open")</f>
        <v>open</v>
      </c>
      <c r="C8301" s="192" t="s">
        <v>377</v>
      </c>
      <c r="D8301" t="s">
        <v>10764</v>
      </c>
      <c r="E8301" t="s">
        <v>9977</v>
      </c>
      <c r="F8301" s="193" t="s">
        <v>10872</v>
      </c>
      <c r="G8301" s="192" t="s">
        <v>400</v>
      </c>
      <c r="H8301" s="193" t="str">
        <f>IF(Proc[[#This Row],[type]]="LFF (MDG-F)",MID(Proc[[#This Row],[Obj]],13,10),"")</f>
        <v/>
      </c>
      <c r="I8301" s="192" t="str">
        <f>LEFT(Proc[[#This Row],[Requested]],10)</f>
        <v>P000001287</v>
      </c>
      <c r="J8301" s="193" t="b">
        <f>Proc[[#This Row],[Requested]]=Proc[[#This Row],[CurrentParent]]</f>
        <v>0</v>
      </c>
      <c r="K8301" s="193" t="str">
        <f>IF(Proc[[#This Row],[Author]]="Marcela Urrego",VLOOKUP(LEFT(Proc[[#This Row],[Requested]],1),Table3[#All],2,0),VLOOKUP(Proc[[#This Row],[Author]],Table4[],2,0))</f>
        <v>EL</v>
      </c>
      <c r="L8301" s="193" t="s">
        <v>9921</v>
      </c>
      <c r="M8301" s="178">
        <v>46086</v>
      </c>
      <c r="N8301" s="178"/>
      <c r="O8301" s="178"/>
      <c r="P8301" s="178" t="str">
        <f ca="1">IF(Proc[[#This Row],[DaysAgeing]]&gt;5,"yep","on track")</f>
        <v>on track</v>
      </c>
      <c r="Q8301" s="3">
        <f ca="1">IF(Proc[[#This Row],[DateClosed]]="",ABS(NETWORKDAYS(Proc[[#This Row],[DateOpened]],TODAY()))-1,ABS(NETWORKDAYS(Proc[[#This Row],[DateOpened]],Proc[[#This Row],[DateClosed]]))-1)</f>
        <v>0</v>
      </c>
      <c r="R8301" s="178" t="s">
        <v>5708</v>
      </c>
      <c r="S8301" s="193"/>
    </row>
    <row r="8302" spans="1:19" hidden="1">
      <c r="A8302" s="192" t="s">
        <v>10801</v>
      </c>
      <c r="B8302" s="193" t="str">
        <f>IFERROR(VLOOKUP(Proc[[#This Row],[App]],Table2[],3,0),"open")</f>
        <v>open</v>
      </c>
      <c r="C8302" s="192" t="s">
        <v>369</v>
      </c>
      <c r="D8302" t="s">
        <v>10765</v>
      </c>
      <c r="E8302" t="s">
        <v>9977</v>
      </c>
      <c r="F8302" s="193" t="s">
        <v>9977</v>
      </c>
      <c r="G8302" s="192" t="s">
        <v>400</v>
      </c>
      <c r="H8302" s="193" t="str">
        <f>IF(Proc[[#This Row],[type]]="LFF (MDG-F)",MID(Proc[[#This Row],[Obj]],13,10),"")</f>
        <v/>
      </c>
      <c r="I8302" s="192" t="str">
        <f>LEFT(Proc[[#This Row],[Requested]],10)</f>
        <v>P000001287</v>
      </c>
      <c r="J8302" s="193" t="b">
        <f>Proc[[#This Row],[Requested]]=Proc[[#This Row],[CurrentParent]]</f>
        <v>1</v>
      </c>
      <c r="K8302" s="193" t="str">
        <f>IF(Proc[[#This Row],[Author]]="Marcela Urrego",VLOOKUP(LEFT(Proc[[#This Row],[Requested]],1),Table3[#All],2,0),VLOOKUP(Proc[[#This Row],[Author]],Table4[],2,0))</f>
        <v>EL</v>
      </c>
      <c r="L8302" s="193" t="s">
        <v>9921</v>
      </c>
      <c r="M8302" s="178">
        <v>46086</v>
      </c>
      <c r="N8302" s="178"/>
      <c r="O8302" s="178"/>
      <c r="P8302" s="178" t="str">
        <f ca="1">IF(Proc[[#This Row],[DaysAgeing]]&gt;5,"yep","on track")</f>
        <v>on track</v>
      </c>
      <c r="Q8302" s="3">
        <f ca="1">IF(Proc[[#This Row],[DateClosed]]="",ABS(NETWORKDAYS(Proc[[#This Row],[DateOpened]],TODAY()))-1,ABS(NETWORKDAYS(Proc[[#This Row],[DateOpened]],Proc[[#This Row],[DateClosed]]))-1)</f>
        <v>0</v>
      </c>
      <c r="R8302" s="178" t="s">
        <v>5708</v>
      </c>
      <c r="S8302" s="193"/>
    </row>
    <row r="8303" spans="1:19" hidden="1">
      <c r="A8303" s="192" t="s">
        <v>10801</v>
      </c>
      <c r="B8303" s="193" t="str">
        <f>IFERROR(VLOOKUP(Proc[[#This Row],[App]],Table2[],3,0),"open")</f>
        <v>open</v>
      </c>
      <c r="C8303" s="192" t="s">
        <v>369</v>
      </c>
      <c r="D8303" t="s">
        <v>10766</v>
      </c>
      <c r="E8303" t="s">
        <v>9977</v>
      </c>
      <c r="F8303" s="193" t="s">
        <v>9977</v>
      </c>
      <c r="G8303" s="192" t="s">
        <v>400</v>
      </c>
      <c r="H8303" s="193" t="str">
        <f>IF(Proc[[#This Row],[type]]="LFF (MDG-F)",MID(Proc[[#This Row],[Obj]],13,10),"")</f>
        <v/>
      </c>
      <c r="I8303" s="192" t="str">
        <f>LEFT(Proc[[#This Row],[Requested]],10)</f>
        <v>P000001287</v>
      </c>
      <c r="J8303" s="193" t="b">
        <f>Proc[[#This Row],[Requested]]=Proc[[#This Row],[CurrentParent]]</f>
        <v>1</v>
      </c>
      <c r="K8303" s="193" t="str">
        <f>IF(Proc[[#This Row],[Author]]="Marcela Urrego",VLOOKUP(LEFT(Proc[[#This Row],[Requested]],1),Table3[#All],2,0),VLOOKUP(Proc[[#This Row],[Author]],Table4[],2,0))</f>
        <v>EL</v>
      </c>
      <c r="L8303" s="193" t="s">
        <v>9921</v>
      </c>
      <c r="M8303" s="178">
        <v>46086</v>
      </c>
      <c r="N8303" s="178"/>
      <c r="O8303" s="178"/>
      <c r="P8303" s="178" t="str">
        <f ca="1">IF(Proc[[#This Row],[DaysAgeing]]&gt;5,"yep","on track")</f>
        <v>on track</v>
      </c>
      <c r="Q8303" s="3">
        <f ca="1">IF(Proc[[#This Row],[DateClosed]]="",ABS(NETWORKDAYS(Proc[[#This Row],[DateOpened]],TODAY()))-1,ABS(NETWORKDAYS(Proc[[#This Row],[DateOpened]],Proc[[#This Row],[DateClosed]]))-1)</f>
        <v>0</v>
      </c>
      <c r="R8303" s="178" t="s">
        <v>5708</v>
      </c>
      <c r="S8303" s="193"/>
    </row>
    <row r="8304" spans="1:19" hidden="1">
      <c r="A8304" s="192" t="s">
        <v>10801</v>
      </c>
      <c r="B8304" s="193" t="str">
        <f>IFERROR(VLOOKUP(Proc[[#This Row],[App]],Table2[],3,0),"open")</f>
        <v>open</v>
      </c>
      <c r="C8304" s="192" t="s">
        <v>369</v>
      </c>
      <c r="D8304" t="s">
        <v>10767</v>
      </c>
      <c r="E8304" t="s">
        <v>9977</v>
      </c>
      <c r="F8304" s="193" t="s">
        <v>9977</v>
      </c>
      <c r="G8304" s="192" t="s">
        <v>400</v>
      </c>
      <c r="H8304" s="193" t="str">
        <f>IF(Proc[[#This Row],[type]]="LFF (MDG-F)",MID(Proc[[#This Row],[Obj]],13,10),"")</f>
        <v/>
      </c>
      <c r="I8304" s="192" t="str">
        <f>LEFT(Proc[[#This Row],[Requested]],10)</f>
        <v>P000001287</v>
      </c>
      <c r="J8304" s="193" t="b">
        <f>Proc[[#This Row],[Requested]]=Proc[[#This Row],[CurrentParent]]</f>
        <v>1</v>
      </c>
      <c r="K8304" s="193" t="str">
        <f>IF(Proc[[#This Row],[Author]]="Marcela Urrego",VLOOKUP(LEFT(Proc[[#This Row],[Requested]],1),Table3[#All],2,0),VLOOKUP(Proc[[#This Row],[Author]],Table4[],2,0))</f>
        <v>EL</v>
      </c>
      <c r="L8304" s="193" t="s">
        <v>9921</v>
      </c>
      <c r="M8304" s="178">
        <v>46086</v>
      </c>
      <c r="N8304" s="178"/>
      <c r="O8304" s="178"/>
      <c r="P8304" s="178" t="str">
        <f ca="1">IF(Proc[[#This Row],[DaysAgeing]]&gt;5,"yep","on track")</f>
        <v>on track</v>
      </c>
      <c r="Q8304" s="3">
        <f ca="1">IF(Proc[[#This Row],[DateClosed]]="",ABS(NETWORKDAYS(Proc[[#This Row],[DateOpened]],TODAY()))-1,ABS(NETWORKDAYS(Proc[[#This Row],[DateOpened]],Proc[[#This Row],[DateClosed]]))-1)</f>
        <v>0</v>
      </c>
      <c r="R8304" s="178" t="s">
        <v>5708</v>
      </c>
      <c r="S8304" s="193"/>
    </row>
    <row r="8305" spans="1:19" hidden="1">
      <c r="A8305" s="192" t="s">
        <v>10801</v>
      </c>
      <c r="B8305" s="193" t="str">
        <f>IFERROR(VLOOKUP(Proc[[#This Row],[App]],Table2[],3,0),"open")</f>
        <v>open</v>
      </c>
      <c r="C8305" s="192" t="s">
        <v>369</v>
      </c>
      <c r="D8305" t="s">
        <v>10768</v>
      </c>
      <c r="E8305" t="s">
        <v>9977</v>
      </c>
      <c r="F8305" s="193" t="s">
        <v>9977</v>
      </c>
      <c r="G8305" s="192" t="s">
        <v>400</v>
      </c>
      <c r="H8305" s="193" t="str">
        <f>IF(Proc[[#This Row],[type]]="LFF (MDG-F)",MID(Proc[[#This Row],[Obj]],13,10),"")</f>
        <v/>
      </c>
      <c r="I8305" s="192" t="str">
        <f>LEFT(Proc[[#This Row],[Requested]],10)</f>
        <v>P000001287</v>
      </c>
      <c r="J8305" s="193" t="b">
        <f>Proc[[#This Row],[Requested]]=Proc[[#This Row],[CurrentParent]]</f>
        <v>1</v>
      </c>
      <c r="K8305" s="193" t="str">
        <f>IF(Proc[[#This Row],[Author]]="Marcela Urrego",VLOOKUP(LEFT(Proc[[#This Row],[Requested]],1),Table3[#All],2,0),VLOOKUP(Proc[[#This Row],[Author]],Table4[],2,0))</f>
        <v>EL</v>
      </c>
      <c r="L8305" s="193" t="s">
        <v>9921</v>
      </c>
      <c r="M8305" s="178">
        <v>46086</v>
      </c>
      <c r="N8305" s="178"/>
      <c r="O8305" s="178"/>
      <c r="P8305" s="178" t="str">
        <f ca="1">IF(Proc[[#This Row],[DaysAgeing]]&gt;5,"yep","on track")</f>
        <v>on track</v>
      </c>
      <c r="Q8305" s="3">
        <f ca="1">IF(Proc[[#This Row],[DateClosed]]="",ABS(NETWORKDAYS(Proc[[#This Row],[DateOpened]],TODAY()))-1,ABS(NETWORKDAYS(Proc[[#This Row],[DateOpened]],Proc[[#This Row],[DateClosed]]))-1)</f>
        <v>0</v>
      </c>
      <c r="R8305" s="178" t="s">
        <v>5708</v>
      </c>
      <c r="S8305" s="193"/>
    </row>
    <row r="8306" spans="1:19" hidden="1">
      <c r="A8306" s="192" t="s">
        <v>10801</v>
      </c>
      <c r="B8306" s="193" t="str">
        <f>IFERROR(VLOOKUP(Proc[[#This Row],[App]],Table2[],3,0),"open")</f>
        <v>open</v>
      </c>
      <c r="C8306" s="192" t="s">
        <v>369</v>
      </c>
      <c r="D8306" t="s">
        <v>10769</v>
      </c>
      <c r="E8306" t="s">
        <v>9977</v>
      </c>
      <c r="F8306" s="193" t="s">
        <v>9977</v>
      </c>
      <c r="G8306" s="192" t="s">
        <v>400</v>
      </c>
      <c r="H8306" s="193" t="str">
        <f>IF(Proc[[#This Row],[type]]="LFF (MDG-F)",MID(Proc[[#This Row],[Obj]],13,10),"")</f>
        <v/>
      </c>
      <c r="I8306" s="192" t="str">
        <f>LEFT(Proc[[#This Row],[Requested]],10)</f>
        <v>P000001287</v>
      </c>
      <c r="J8306" s="193" t="b">
        <f>Proc[[#This Row],[Requested]]=Proc[[#This Row],[CurrentParent]]</f>
        <v>1</v>
      </c>
      <c r="K8306" s="193" t="str">
        <f>IF(Proc[[#This Row],[Author]]="Marcela Urrego",VLOOKUP(LEFT(Proc[[#This Row],[Requested]],1),Table3[#All],2,0),VLOOKUP(Proc[[#This Row],[Author]],Table4[],2,0))</f>
        <v>EL</v>
      </c>
      <c r="L8306" s="193" t="s">
        <v>9921</v>
      </c>
      <c r="M8306" s="178">
        <v>46086</v>
      </c>
      <c r="N8306" s="178"/>
      <c r="O8306" s="178"/>
      <c r="P8306" s="178" t="str">
        <f ca="1">IF(Proc[[#This Row],[DaysAgeing]]&gt;5,"yep","on track")</f>
        <v>on track</v>
      </c>
      <c r="Q8306" s="3">
        <f ca="1">IF(Proc[[#This Row],[DateClosed]]="",ABS(NETWORKDAYS(Proc[[#This Row],[DateOpened]],TODAY()))-1,ABS(NETWORKDAYS(Proc[[#This Row],[DateOpened]],Proc[[#This Row],[DateClosed]]))-1)</f>
        <v>0</v>
      </c>
      <c r="R8306" s="178" t="s">
        <v>5708</v>
      </c>
      <c r="S8306" s="193"/>
    </row>
    <row r="8307" spans="1:19" hidden="1">
      <c r="A8307" s="192" t="s">
        <v>10801</v>
      </c>
      <c r="B8307" s="193" t="str">
        <f>IFERROR(VLOOKUP(Proc[[#This Row],[App]],Table2[],3,0),"open")</f>
        <v>open</v>
      </c>
      <c r="C8307" s="192" t="s">
        <v>377</v>
      </c>
      <c r="D8307" t="s">
        <v>10770</v>
      </c>
      <c r="E8307" t="s">
        <v>9977</v>
      </c>
      <c r="F8307" s="193" t="s">
        <v>10004</v>
      </c>
      <c r="G8307" s="192" t="s">
        <v>400</v>
      </c>
      <c r="H8307" s="193" t="str">
        <f>IF(Proc[[#This Row],[type]]="LFF (MDG-F)",MID(Proc[[#This Row],[Obj]],13,10),"")</f>
        <v/>
      </c>
      <c r="I8307" s="192" t="str">
        <f>LEFT(Proc[[#This Row],[Requested]],10)</f>
        <v>P000001287</v>
      </c>
      <c r="J8307" s="193" t="b">
        <f>Proc[[#This Row],[Requested]]=Proc[[#This Row],[CurrentParent]]</f>
        <v>0</v>
      </c>
      <c r="K8307" s="193" t="str">
        <f>IF(Proc[[#This Row],[Author]]="Marcela Urrego",VLOOKUP(LEFT(Proc[[#This Row],[Requested]],1),Table3[#All],2,0),VLOOKUP(Proc[[#This Row],[Author]],Table4[],2,0))</f>
        <v>EL</v>
      </c>
      <c r="L8307" s="193" t="s">
        <v>9921</v>
      </c>
      <c r="M8307" s="178">
        <v>46086</v>
      </c>
      <c r="N8307" s="178"/>
      <c r="O8307" s="178"/>
      <c r="P8307" s="178" t="str">
        <f ca="1">IF(Proc[[#This Row],[DaysAgeing]]&gt;5,"yep","on track")</f>
        <v>on track</v>
      </c>
      <c r="Q8307" s="3">
        <f ca="1">IF(Proc[[#This Row],[DateClosed]]="",ABS(NETWORKDAYS(Proc[[#This Row],[DateOpened]],TODAY()))-1,ABS(NETWORKDAYS(Proc[[#This Row],[DateOpened]],Proc[[#This Row],[DateClosed]]))-1)</f>
        <v>0</v>
      </c>
      <c r="R8307" s="178" t="s">
        <v>5708</v>
      </c>
      <c r="S8307" s="193"/>
    </row>
    <row r="8308" spans="1:19" hidden="1">
      <c r="A8308" s="192" t="s">
        <v>10801</v>
      </c>
      <c r="B8308" s="193" t="str">
        <f>IFERROR(VLOOKUP(Proc[[#This Row],[App]],Table2[],3,0),"open")</f>
        <v>open</v>
      </c>
      <c r="C8308" s="192" t="s">
        <v>377</v>
      </c>
      <c r="D8308" t="s">
        <v>10771</v>
      </c>
      <c r="E8308" t="s">
        <v>9977</v>
      </c>
      <c r="F8308" s="193" t="s">
        <v>10873</v>
      </c>
      <c r="G8308" s="192" t="s">
        <v>400</v>
      </c>
      <c r="H8308" s="193" t="str">
        <f>IF(Proc[[#This Row],[type]]="LFF (MDG-F)",MID(Proc[[#This Row],[Obj]],13,10),"")</f>
        <v/>
      </c>
      <c r="I8308" s="192" t="str">
        <f>LEFT(Proc[[#This Row],[Requested]],10)</f>
        <v>P000001287</v>
      </c>
      <c r="J8308" s="193" t="b">
        <f>Proc[[#This Row],[Requested]]=Proc[[#This Row],[CurrentParent]]</f>
        <v>0</v>
      </c>
      <c r="K8308" s="193" t="str">
        <f>IF(Proc[[#This Row],[Author]]="Marcela Urrego",VLOOKUP(LEFT(Proc[[#This Row],[Requested]],1),Table3[#All],2,0),VLOOKUP(Proc[[#This Row],[Author]],Table4[],2,0))</f>
        <v>EL</v>
      </c>
      <c r="L8308" s="193" t="s">
        <v>9921</v>
      </c>
      <c r="M8308" s="178">
        <v>46086</v>
      </c>
      <c r="N8308" s="178"/>
      <c r="O8308" s="178"/>
      <c r="P8308" s="178" t="str">
        <f ca="1">IF(Proc[[#This Row],[DaysAgeing]]&gt;5,"yep","on track")</f>
        <v>on track</v>
      </c>
      <c r="Q8308" s="3">
        <f ca="1">IF(Proc[[#This Row],[DateClosed]]="",ABS(NETWORKDAYS(Proc[[#This Row],[DateOpened]],TODAY()))-1,ABS(NETWORKDAYS(Proc[[#This Row],[DateOpened]],Proc[[#This Row],[DateClosed]]))-1)</f>
        <v>0</v>
      </c>
      <c r="R8308" s="178" t="s">
        <v>5708</v>
      </c>
      <c r="S8308" s="193"/>
    </row>
    <row r="8309" spans="1:19" hidden="1">
      <c r="A8309" s="192" t="s">
        <v>10801</v>
      </c>
      <c r="B8309" s="193" t="str">
        <f>IFERROR(VLOOKUP(Proc[[#This Row],[App]],Table2[],3,0),"open")</f>
        <v>open</v>
      </c>
      <c r="C8309" s="192" t="s">
        <v>377</v>
      </c>
      <c r="D8309" t="s">
        <v>10772</v>
      </c>
      <c r="E8309" t="s">
        <v>9977</v>
      </c>
      <c r="F8309" s="193" t="s">
        <v>10873</v>
      </c>
      <c r="G8309" s="192" t="s">
        <v>400</v>
      </c>
      <c r="H8309" s="193" t="str">
        <f>IF(Proc[[#This Row],[type]]="LFF (MDG-F)",MID(Proc[[#This Row],[Obj]],13,10),"")</f>
        <v/>
      </c>
      <c r="I8309" s="192" t="str">
        <f>LEFT(Proc[[#This Row],[Requested]],10)</f>
        <v>P000001287</v>
      </c>
      <c r="J8309" s="193" t="b">
        <f>Proc[[#This Row],[Requested]]=Proc[[#This Row],[CurrentParent]]</f>
        <v>0</v>
      </c>
      <c r="K8309" s="193" t="str">
        <f>IF(Proc[[#This Row],[Author]]="Marcela Urrego",VLOOKUP(LEFT(Proc[[#This Row],[Requested]],1),Table3[#All],2,0),VLOOKUP(Proc[[#This Row],[Author]],Table4[],2,0))</f>
        <v>EL</v>
      </c>
      <c r="L8309" s="193" t="s">
        <v>9921</v>
      </c>
      <c r="M8309" s="178">
        <v>46086</v>
      </c>
      <c r="N8309" s="178"/>
      <c r="O8309" s="178"/>
      <c r="P8309" s="178" t="str">
        <f ca="1">IF(Proc[[#This Row],[DaysAgeing]]&gt;5,"yep","on track")</f>
        <v>on track</v>
      </c>
      <c r="Q8309" s="3">
        <f ca="1">IF(Proc[[#This Row],[DateClosed]]="",ABS(NETWORKDAYS(Proc[[#This Row],[DateOpened]],TODAY()))-1,ABS(NETWORKDAYS(Proc[[#This Row],[DateOpened]],Proc[[#This Row],[DateClosed]]))-1)</f>
        <v>0</v>
      </c>
      <c r="R8309" s="178" t="s">
        <v>5708</v>
      </c>
      <c r="S8309" s="193"/>
    </row>
    <row r="8310" spans="1:19" hidden="1">
      <c r="A8310" s="192" t="s">
        <v>10801</v>
      </c>
      <c r="B8310" s="193" t="str">
        <f>IFERROR(VLOOKUP(Proc[[#This Row],[App]],Table2[],3,0),"open")</f>
        <v>open</v>
      </c>
      <c r="C8310" s="192" t="s">
        <v>377</v>
      </c>
      <c r="D8310" t="s">
        <v>10773</v>
      </c>
      <c r="E8310" t="s">
        <v>9977</v>
      </c>
      <c r="F8310" s="193" t="s">
        <v>10873</v>
      </c>
      <c r="G8310" s="192" t="s">
        <v>400</v>
      </c>
      <c r="H8310" s="193" t="str">
        <f>IF(Proc[[#This Row],[type]]="LFF (MDG-F)",MID(Proc[[#This Row],[Obj]],13,10),"")</f>
        <v/>
      </c>
      <c r="I8310" s="192" t="str">
        <f>LEFT(Proc[[#This Row],[Requested]],10)</f>
        <v>P000001287</v>
      </c>
      <c r="J8310" s="193" t="b">
        <f>Proc[[#This Row],[Requested]]=Proc[[#This Row],[CurrentParent]]</f>
        <v>0</v>
      </c>
      <c r="K8310" s="193" t="str">
        <f>IF(Proc[[#This Row],[Author]]="Marcela Urrego",VLOOKUP(LEFT(Proc[[#This Row],[Requested]],1),Table3[#All],2,0),VLOOKUP(Proc[[#This Row],[Author]],Table4[],2,0))</f>
        <v>EL</v>
      </c>
      <c r="L8310" s="193" t="s">
        <v>9921</v>
      </c>
      <c r="M8310" s="178">
        <v>46086</v>
      </c>
      <c r="N8310" s="178"/>
      <c r="O8310" s="178"/>
      <c r="P8310" s="178" t="str">
        <f ca="1">IF(Proc[[#This Row],[DaysAgeing]]&gt;5,"yep","on track")</f>
        <v>on track</v>
      </c>
      <c r="Q8310" s="3">
        <f ca="1">IF(Proc[[#This Row],[DateClosed]]="",ABS(NETWORKDAYS(Proc[[#This Row],[DateOpened]],TODAY()))-1,ABS(NETWORKDAYS(Proc[[#This Row],[DateOpened]],Proc[[#This Row],[DateClosed]]))-1)</f>
        <v>0</v>
      </c>
      <c r="R8310" s="178" t="s">
        <v>5708</v>
      </c>
      <c r="S8310" s="193"/>
    </row>
    <row r="8311" spans="1:19" hidden="1">
      <c r="A8311" s="192" t="s">
        <v>10801</v>
      </c>
      <c r="B8311" s="193" t="str">
        <f>IFERROR(VLOOKUP(Proc[[#This Row],[App]],Table2[],3,0),"open")</f>
        <v>open</v>
      </c>
      <c r="C8311" s="192" t="s">
        <v>369</v>
      </c>
      <c r="D8311" t="s">
        <v>10774</v>
      </c>
      <c r="E8311" t="s">
        <v>9977</v>
      </c>
      <c r="F8311" s="193" t="s">
        <v>9977</v>
      </c>
      <c r="G8311" s="192" t="s">
        <v>400</v>
      </c>
      <c r="H8311" s="193" t="str">
        <f>IF(Proc[[#This Row],[type]]="LFF (MDG-F)",MID(Proc[[#This Row],[Obj]],13,10),"")</f>
        <v/>
      </c>
      <c r="I8311" s="192" t="str">
        <f>LEFT(Proc[[#This Row],[Requested]],10)</f>
        <v>P000001287</v>
      </c>
      <c r="J8311" s="193" t="b">
        <f>Proc[[#This Row],[Requested]]=Proc[[#This Row],[CurrentParent]]</f>
        <v>1</v>
      </c>
      <c r="K8311" s="193" t="str">
        <f>IF(Proc[[#This Row],[Author]]="Marcela Urrego",VLOOKUP(LEFT(Proc[[#This Row],[Requested]],1),Table3[#All],2,0),VLOOKUP(Proc[[#This Row],[Author]],Table4[],2,0))</f>
        <v>EL</v>
      </c>
      <c r="L8311" s="193" t="s">
        <v>9921</v>
      </c>
      <c r="M8311" s="178">
        <v>46086</v>
      </c>
      <c r="N8311" s="178"/>
      <c r="O8311" s="178"/>
      <c r="P8311" s="178" t="str">
        <f ca="1">IF(Proc[[#This Row],[DaysAgeing]]&gt;5,"yep","on track")</f>
        <v>on track</v>
      </c>
      <c r="Q8311" s="3">
        <f ca="1">IF(Proc[[#This Row],[DateClosed]]="",ABS(NETWORKDAYS(Proc[[#This Row],[DateOpened]],TODAY()))-1,ABS(NETWORKDAYS(Proc[[#This Row],[DateOpened]],Proc[[#This Row],[DateClosed]]))-1)</f>
        <v>0</v>
      </c>
      <c r="R8311" s="178" t="s">
        <v>5708</v>
      </c>
      <c r="S8311" s="193"/>
    </row>
    <row r="8312" spans="1:19" hidden="1">
      <c r="A8312" s="192" t="s">
        <v>10801</v>
      </c>
      <c r="B8312" s="193" t="str">
        <f>IFERROR(VLOOKUP(Proc[[#This Row],[App]],Table2[],3,0),"open")</f>
        <v>open</v>
      </c>
      <c r="C8312" s="192" t="s">
        <v>377</v>
      </c>
      <c r="D8312" t="s">
        <v>10775</v>
      </c>
      <c r="E8312" t="s">
        <v>9977</v>
      </c>
      <c r="F8312" s="193" t="s">
        <v>10005</v>
      </c>
      <c r="G8312" s="192" t="s">
        <v>400</v>
      </c>
      <c r="H8312" s="193" t="str">
        <f>IF(Proc[[#This Row],[type]]="LFF (MDG-F)",MID(Proc[[#This Row],[Obj]],13,10),"")</f>
        <v/>
      </c>
      <c r="I8312" s="192" t="str">
        <f>LEFT(Proc[[#This Row],[Requested]],10)</f>
        <v>P000001287</v>
      </c>
      <c r="J8312" s="193" t="b">
        <f>Proc[[#This Row],[Requested]]=Proc[[#This Row],[CurrentParent]]</f>
        <v>0</v>
      </c>
      <c r="K8312" s="193" t="str">
        <f>IF(Proc[[#This Row],[Author]]="Marcela Urrego",VLOOKUP(LEFT(Proc[[#This Row],[Requested]],1),Table3[#All],2,0),VLOOKUP(Proc[[#This Row],[Author]],Table4[],2,0))</f>
        <v>EL</v>
      </c>
      <c r="L8312" s="193" t="s">
        <v>9921</v>
      </c>
      <c r="M8312" s="178">
        <v>46086</v>
      </c>
      <c r="N8312" s="178"/>
      <c r="O8312" s="178"/>
      <c r="P8312" s="178" t="str">
        <f ca="1">IF(Proc[[#This Row],[DaysAgeing]]&gt;5,"yep","on track")</f>
        <v>on track</v>
      </c>
      <c r="Q8312" s="3">
        <f ca="1">IF(Proc[[#This Row],[DateClosed]]="",ABS(NETWORKDAYS(Proc[[#This Row],[DateOpened]],TODAY()))-1,ABS(NETWORKDAYS(Proc[[#This Row],[DateOpened]],Proc[[#This Row],[DateClosed]]))-1)</f>
        <v>0</v>
      </c>
      <c r="R8312" s="178" t="s">
        <v>5708</v>
      </c>
      <c r="S8312" s="193"/>
    </row>
    <row r="8313" spans="1:19" hidden="1">
      <c r="A8313" s="192" t="s">
        <v>10801</v>
      </c>
      <c r="B8313" s="193" t="str">
        <f>IFERROR(VLOOKUP(Proc[[#This Row],[App]],Table2[],3,0),"open")</f>
        <v>open</v>
      </c>
      <c r="C8313" s="192" t="s">
        <v>377</v>
      </c>
      <c r="D8313" t="s">
        <v>10776</v>
      </c>
      <c r="E8313" t="s">
        <v>9977</v>
      </c>
      <c r="F8313" s="193" t="s">
        <v>10874</v>
      </c>
      <c r="G8313" s="192" t="s">
        <v>400</v>
      </c>
      <c r="H8313" s="193" t="str">
        <f>IF(Proc[[#This Row],[type]]="LFF (MDG-F)",MID(Proc[[#This Row],[Obj]],13,10),"")</f>
        <v/>
      </c>
      <c r="I8313" s="192" t="str">
        <f>LEFT(Proc[[#This Row],[Requested]],10)</f>
        <v>P000001287</v>
      </c>
      <c r="J8313" s="193" t="b">
        <f>Proc[[#This Row],[Requested]]=Proc[[#This Row],[CurrentParent]]</f>
        <v>0</v>
      </c>
      <c r="K8313" s="193" t="str">
        <f>IF(Proc[[#This Row],[Author]]="Marcela Urrego",VLOOKUP(LEFT(Proc[[#This Row],[Requested]],1),Table3[#All],2,0),VLOOKUP(Proc[[#This Row],[Author]],Table4[],2,0))</f>
        <v>EL</v>
      </c>
      <c r="L8313" s="193" t="s">
        <v>9921</v>
      </c>
      <c r="M8313" s="178">
        <v>46086</v>
      </c>
      <c r="N8313" s="178"/>
      <c r="O8313" s="178"/>
      <c r="P8313" s="178" t="str">
        <f ca="1">IF(Proc[[#This Row],[DaysAgeing]]&gt;5,"yep","on track")</f>
        <v>on track</v>
      </c>
      <c r="Q8313" s="3">
        <f ca="1">IF(Proc[[#This Row],[DateClosed]]="",ABS(NETWORKDAYS(Proc[[#This Row],[DateOpened]],TODAY()))-1,ABS(NETWORKDAYS(Proc[[#This Row],[DateOpened]],Proc[[#This Row],[DateClosed]]))-1)</f>
        <v>0</v>
      </c>
      <c r="R8313" s="178" t="s">
        <v>5708</v>
      </c>
      <c r="S8313" s="193"/>
    </row>
    <row r="8314" spans="1:19" hidden="1">
      <c r="A8314" s="192" t="s">
        <v>10801</v>
      </c>
      <c r="B8314" s="193" t="str">
        <f>IFERROR(VLOOKUP(Proc[[#This Row],[App]],Table2[],3,0),"open")</f>
        <v>open</v>
      </c>
      <c r="C8314" s="192" t="s">
        <v>377</v>
      </c>
      <c r="D8314" t="s">
        <v>10777</v>
      </c>
      <c r="E8314" t="s">
        <v>9977</v>
      </c>
      <c r="F8314" s="193" t="s">
        <v>10874</v>
      </c>
      <c r="G8314" s="192" t="s">
        <v>400</v>
      </c>
      <c r="H8314" s="193" t="str">
        <f>IF(Proc[[#This Row],[type]]="LFF (MDG-F)",MID(Proc[[#This Row],[Obj]],13,10),"")</f>
        <v/>
      </c>
      <c r="I8314" s="192" t="str">
        <f>LEFT(Proc[[#This Row],[Requested]],10)</f>
        <v>P000001287</v>
      </c>
      <c r="J8314" s="193" t="b">
        <f>Proc[[#This Row],[Requested]]=Proc[[#This Row],[CurrentParent]]</f>
        <v>0</v>
      </c>
      <c r="K8314" s="193" t="str">
        <f>IF(Proc[[#This Row],[Author]]="Marcela Urrego",VLOOKUP(LEFT(Proc[[#This Row],[Requested]],1),Table3[#All],2,0),VLOOKUP(Proc[[#This Row],[Author]],Table4[],2,0))</f>
        <v>EL</v>
      </c>
      <c r="L8314" s="193" t="s">
        <v>9921</v>
      </c>
      <c r="M8314" s="178">
        <v>46086</v>
      </c>
      <c r="N8314" s="178"/>
      <c r="O8314" s="178"/>
      <c r="P8314" s="178" t="str">
        <f ca="1">IF(Proc[[#This Row],[DaysAgeing]]&gt;5,"yep","on track")</f>
        <v>on track</v>
      </c>
      <c r="Q8314" s="3">
        <f ca="1">IF(Proc[[#This Row],[DateClosed]]="",ABS(NETWORKDAYS(Proc[[#This Row],[DateOpened]],TODAY()))-1,ABS(NETWORKDAYS(Proc[[#This Row],[DateOpened]],Proc[[#This Row],[DateClosed]]))-1)</f>
        <v>0</v>
      </c>
      <c r="R8314" s="178" t="s">
        <v>5708</v>
      </c>
      <c r="S8314" s="193"/>
    </row>
    <row r="8315" spans="1:19" hidden="1">
      <c r="A8315" s="192" t="s">
        <v>10801</v>
      </c>
      <c r="B8315" s="193" t="str">
        <f>IFERROR(VLOOKUP(Proc[[#This Row],[App]],Table2[],3,0),"open")</f>
        <v>open</v>
      </c>
      <c r="C8315" s="192" t="s">
        <v>377</v>
      </c>
      <c r="D8315" t="s">
        <v>10778</v>
      </c>
      <c r="E8315" t="s">
        <v>9977</v>
      </c>
      <c r="F8315" s="193" t="s">
        <v>10874</v>
      </c>
      <c r="G8315" s="192" t="s">
        <v>400</v>
      </c>
      <c r="H8315" s="193" t="str">
        <f>IF(Proc[[#This Row],[type]]="LFF (MDG-F)",MID(Proc[[#This Row],[Obj]],13,10),"")</f>
        <v/>
      </c>
      <c r="I8315" s="192" t="str">
        <f>LEFT(Proc[[#This Row],[Requested]],10)</f>
        <v>P000001287</v>
      </c>
      <c r="J8315" s="193" t="b">
        <f>Proc[[#This Row],[Requested]]=Proc[[#This Row],[CurrentParent]]</f>
        <v>0</v>
      </c>
      <c r="K8315" s="193" t="str">
        <f>IF(Proc[[#This Row],[Author]]="Marcela Urrego",VLOOKUP(LEFT(Proc[[#This Row],[Requested]],1),Table3[#All],2,0),VLOOKUP(Proc[[#This Row],[Author]],Table4[],2,0))</f>
        <v>EL</v>
      </c>
      <c r="L8315" s="193" t="s">
        <v>9921</v>
      </c>
      <c r="M8315" s="178">
        <v>46086</v>
      </c>
      <c r="N8315" s="178"/>
      <c r="O8315" s="178"/>
      <c r="P8315" s="178" t="str">
        <f ca="1">IF(Proc[[#This Row],[DaysAgeing]]&gt;5,"yep","on track")</f>
        <v>on track</v>
      </c>
      <c r="Q8315" s="3">
        <f ca="1">IF(Proc[[#This Row],[DateClosed]]="",ABS(NETWORKDAYS(Proc[[#This Row],[DateOpened]],TODAY()))-1,ABS(NETWORKDAYS(Proc[[#This Row],[DateOpened]],Proc[[#This Row],[DateClosed]]))-1)</f>
        <v>0</v>
      </c>
      <c r="R8315" s="178" t="s">
        <v>5708</v>
      </c>
      <c r="S8315" s="193"/>
    </row>
    <row r="8316" spans="1:19" hidden="1">
      <c r="A8316" s="192" t="s">
        <v>10801</v>
      </c>
      <c r="B8316" s="193" t="str">
        <f>IFERROR(VLOOKUP(Proc[[#This Row],[App]],Table2[],3,0),"open")</f>
        <v>open</v>
      </c>
      <c r="C8316" s="192" t="s">
        <v>377</v>
      </c>
      <c r="D8316" t="s">
        <v>10779</v>
      </c>
      <c r="E8316" t="s">
        <v>9977</v>
      </c>
      <c r="F8316" s="193" t="s">
        <v>10874</v>
      </c>
      <c r="G8316" s="192" t="s">
        <v>400</v>
      </c>
      <c r="H8316" s="193" t="str">
        <f>IF(Proc[[#This Row],[type]]="LFF (MDG-F)",MID(Proc[[#This Row],[Obj]],13,10),"")</f>
        <v/>
      </c>
      <c r="I8316" s="192" t="str">
        <f>LEFT(Proc[[#This Row],[Requested]],10)</f>
        <v>P000001287</v>
      </c>
      <c r="J8316" s="193" t="b">
        <f>Proc[[#This Row],[Requested]]=Proc[[#This Row],[CurrentParent]]</f>
        <v>0</v>
      </c>
      <c r="K8316" s="193" t="str">
        <f>IF(Proc[[#This Row],[Author]]="Marcela Urrego",VLOOKUP(LEFT(Proc[[#This Row],[Requested]],1),Table3[#All],2,0),VLOOKUP(Proc[[#This Row],[Author]],Table4[],2,0))</f>
        <v>EL</v>
      </c>
      <c r="L8316" s="193" t="s">
        <v>9921</v>
      </c>
      <c r="M8316" s="178">
        <v>46086</v>
      </c>
      <c r="N8316" s="178"/>
      <c r="O8316" s="178"/>
      <c r="P8316" s="178" t="str">
        <f ca="1">IF(Proc[[#This Row],[DaysAgeing]]&gt;5,"yep","on track")</f>
        <v>on track</v>
      </c>
      <c r="Q8316" s="3">
        <f ca="1">IF(Proc[[#This Row],[DateClosed]]="",ABS(NETWORKDAYS(Proc[[#This Row],[DateOpened]],TODAY()))-1,ABS(NETWORKDAYS(Proc[[#This Row],[DateOpened]],Proc[[#This Row],[DateClosed]]))-1)</f>
        <v>0</v>
      </c>
      <c r="R8316" s="178" t="s">
        <v>5708</v>
      </c>
      <c r="S8316" s="193"/>
    </row>
    <row r="8317" spans="1:19" hidden="1">
      <c r="A8317" s="192" t="s">
        <v>10801</v>
      </c>
      <c r="B8317" s="193" t="str">
        <f>IFERROR(VLOOKUP(Proc[[#This Row],[App]],Table2[],3,0),"open")</f>
        <v>open</v>
      </c>
      <c r="C8317" s="192" t="s">
        <v>377</v>
      </c>
      <c r="D8317" t="s">
        <v>10780</v>
      </c>
      <c r="E8317" t="s">
        <v>9977</v>
      </c>
      <c r="F8317" s="193" t="s">
        <v>10874</v>
      </c>
      <c r="G8317" s="192" t="s">
        <v>400</v>
      </c>
      <c r="H8317" s="193" t="str">
        <f>IF(Proc[[#This Row],[type]]="LFF (MDG-F)",MID(Proc[[#This Row],[Obj]],13,10),"")</f>
        <v/>
      </c>
      <c r="I8317" s="192" t="str">
        <f>LEFT(Proc[[#This Row],[Requested]],10)</f>
        <v>P000001287</v>
      </c>
      <c r="J8317" s="193" t="b">
        <f>Proc[[#This Row],[Requested]]=Proc[[#This Row],[CurrentParent]]</f>
        <v>0</v>
      </c>
      <c r="K8317" s="193" t="str">
        <f>IF(Proc[[#This Row],[Author]]="Marcela Urrego",VLOOKUP(LEFT(Proc[[#This Row],[Requested]],1),Table3[#All],2,0),VLOOKUP(Proc[[#This Row],[Author]],Table4[],2,0))</f>
        <v>EL</v>
      </c>
      <c r="L8317" s="193" t="s">
        <v>9921</v>
      </c>
      <c r="M8317" s="178">
        <v>46086</v>
      </c>
      <c r="N8317" s="178"/>
      <c r="O8317" s="178"/>
      <c r="P8317" s="178" t="str">
        <f ca="1">IF(Proc[[#This Row],[DaysAgeing]]&gt;5,"yep","on track")</f>
        <v>on track</v>
      </c>
      <c r="Q8317" s="3">
        <f ca="1">IF(Proc[[#This Row],[DateClosed]]="",ABS(NETWORKDAYS(Proc[[#This Row],[DateOpened]],TODAY()))-1,ABS(NETWORKDAYS(Proc[[#This Row],[DateOpened]],Proc[[#This Row],[DateClosed]]))-1)</f>
        <v>0</v>
      </c>
      <c r="R8317" s="178" t="s">
        <v>5708</v>
      </c>
      <c r="S8317" s="193"/>
    </row>
    <row r="8318" spans="1:19" hidden="1">
      <c r="A8318" s="192" t="s">
        <v>10801</v>
      </c>
      <c r="B8318" s="193" t="str">
        <f>IFERROR(VLOOKUP(Proc[[#This Row],[App]],Table2[],3,0),"open")</f>
        <v>open</v>
      </c>
      <c r="C8318" s="192" t="s">
        <v>377</v>
      </c>
      <c r="D8318" t="s">
        <v>10781</v>
      </c>
      <c r="E8318" t="s">
        <v>9977</v>
      </c>
      <c r="F8318" s="193" t="s">
        <v>10874</v>
      </c>
      <c r="G8318" s="192" t="s">
        <v>400</v>
      </c>
      <c r="H8318" s="193" t="str">
        <f>IF(Proc[[#This Row],[type]]="LFF (MDG-F)",MID(Proc[[#This Row],[Obj]],13,10),"")</f>
        <v/>
      </c>
      <c r="I8318" s="192" t="str">
        <f>LEFT(Proc[[#This Row],[Requested]],10)</f>
        <v>P000001287</v>
      </c>
      <c r="J8318" s="193" t="b">
        <f>Proc[[#This Row],[Requested]]=Proc[[#This Row],[CurrentParent]]</f>
        <v>0</v>
      </c>
      <c r="K8318" s="193" t="str">
        <f>IF(Proc[[#This Row],[Author]]="Marcela Urrego",VLOOKUP(LEFT(Proc[[#This Row],[Requested]],1),Table3[#All],2,0),VLOOKUP(Proc[[#This Row],[Author]],Table4[],2,0))</f>
        <v>EL</v>
      </c>
      <c r="L8318" s="193" t="s">
        <v>9921</v>
      </c>
      <c r="M8318" s="178">
        <v>46086</v>
      </c>
      <c r="N8318" s="178"/>
      <c r="O8318" s="178"/>
      <c r="P8318" s="178" t="str">
        <f ca="1">IF(Proc[[#This Row],[DaysAgeing]]&gt;5,"yep","on track")</f>
        <v>on track</v>
      </c>
      <c r="Q8318" s="3">
        <f ca="1">IF(Proc[[#This Row],[DateClosed]]="",ABS(NETWORKDAYS(Proc[[#This Row],[DateOpened]],TODAY()))-1,ABS(NETWORKDAYS(Proc[[#This Row],[DateOpened]],Proc[[#This Row],[DateClosed]]))-1)</f>
        <v>0</v>
      </c>
      <c r="R8318" s="178" t="s">
        <v>5708</v>
      </c>
      <c r="S8318" s="193"/>
    </row>
    <row r="8319" spans="1:19" hidden="1">
      <c r="A8319" s="192" t="s">
        <v>10801</v>
      </c>
      <c r="B8319" s="193" t="str">
        <f>IFERROR(VLOOKUP(Proc[[#This Row],[App]],Table2[],3,0),"open")</f>
        <v>open</v>
      </c>
      <c r="C8319" s="192" t="s">
        <v>377</v>
      </c>
      <c r="D8319" t="s">
        <v>10782</v>
      </c>
      <c r="E8319" t="s">
        <v>9977</v>
      </c>
      <c r="F8319" s="193" t="s">
        <v>10874</v>
      </c>
      <c r="G8319" s="192" t="s">
        <v>400</v>
      </c>
      <c r="H8319" s="193" t="str">
        <f>IF(Proc[[#This Row],[type]]="LFF (MDG-F)",MID(Proc[[#This Row],[Obj]],13,10),"")</f>
        <v/>
      </c>
      <c r="I8319" s="192" t="str">
        <f>LEFT(Proc[[#This Row],[Requested]],10)</f>
        <v>P000001287</v>
      </c>
      <c r="J8319" s="193" t="b">
        <f>Proc[[#This Row],[Requested]]=Proc[[#This Row],[CurrentParent]]</f>
        <v>0</v>
      </c>
      <c r="K8319" s="193" t="str">
        <f>IF(Proc[[#This Row],[Author]]="Marcela Urrego",VLOOKUP(LEFT(Proc[[#This Row],[Requested]],1),Table3[#All],2,0),VLOOKUP(Proc[[#This Row],[Author]],Table4[],2,0))</f>
        <v>EL</v>
      </c>
      <c r="L8319" s="193" t="s">
        <v>9921</v>
      </c>
      <c r="M8319" s="178">
        <v>46086</v>
      </c>
      <c r="N8319" s="178"/>
      <c r="O8319" s="178"/>
      <c r="P8319" s="178" t="str">
        <f ca="1">IF(Proc[[#This Row],[DaysAgeing]]&gt;5,"yep","on track")</f>
        <v>on track</v>
      </c>
      <c r="Q8319" s="3">
        <f ca="1">IF(Proc[[#This Row],[DateClosed]]="",ABS(NETWORKDAYS(Proc[[#This Row],[DateOpened]],TODAY()))-1,ABS(NETWORKDAYS(Proc[[#This Row],[DateOpened]],Proc[[#This Row],[DateClosed]]))-1)</f>
        <v>0</v>
      </c>
      <c r="R8319" s="178" t="s">
        <v>5708</v>
      </c>
      <c r="S8319" s="193"/>
    </row>
    <row r="8320" spans="1:19">
      <c r="A8320" s="192" t="s">
        <v>10801</v>
      </c>
      <c r="B8320" s="193" t="str">
        <f>IFERROR(VLOOKUP(Proc[[#This Row],[App]],Table2[],3,0),"open")</f>
        <v>open</v>
      </c>
      <c r="C8320" s="192" t="s">
        <v>375</v>
      </c>
      <c r="D8320" t="s">
        <v>7137</v>
      </c>
      <c r="E8320" t="s">
        <v>8718</v>
      </c>
      <c r="F8320" s="193"/>
      <c r="G8320" s="192" t="s">
        <v>406</v>
      </c>
      <c r="H8320" s="193" t="str">
        <f>IF(Proc[[#This Row],[type]]="LFF (MDG-F)",MID(Proc[[#This Row],[Obj]],13,10),"")</f>
        <v>US01C01305</v>
      </c>
      <c r="I8320" s="192" t="str">
        <f>LEFT(Proc[[#This Row],[Requested]],10)</f>
        <v>P000001398</v>
      </c>
      <c r="J8320" s="193" t="b">
        <f>Proc[[#This Row],[Requested]]=Proc[[#This Row],[CurrentParent]]</f>
        <v>0</v>
      </c>
      <c r="K8320" s="193" t="str">
        <f>IF(Proc[[#This Row],[Author]]="Marcela Urrego",VLOOKUP(LEFT(Proc[[#This Row],[Requested]],1),Table3[#All],2,0),VLOOKUP(Proc[[#This Row],[Author]],Table4[],2,0))</f>
        <v>EL</v>
      </c>
      <c r="L8320" s="193" t="s">
        <v>9921</v>
      </c>
      <c r="M8320" s="178">
        <v>46086</v>
      </c>
      <c r="N8320" s="178"/>
      <c r="O8320" s="178"/>
      <c r="P8320" s="178" t="str">
        <f ca="1">IF(Proc[[#This Row],[DaysAgeing]]&gt;5,"yep","on track")</f>
        <v>on track</v>
      </c>
      <c r="Q8320" s="3">
        <f ca="1">IF(Proc[[#This Row],[DateClosed]]="",ABS(NETWORKDAYS(Proc[[#This Row],[DateOpened]],TODAY()))-1,ABS(NETWORKDAYS(Proc[[#This Row],[DateOpened]],Proc[[#This Row],[DateClosed]]))-1)</f>
        <v>0</v>
      </c>
      <c r="R8320" s="178" t="s">
        <v>5708</v>
      </c>
      <c r="S8320" s="193"/>
    </row>
    <row r="8321" spans="1:19">
      <c r="A8321" s="192" t="s">
        <v>10801</v>
      </c>
      <c r="B8321" s="193" t="str">
        <f>IFERROR(VLOOKUP(Proc[[#This Row],[App]],Table2[],3,0),"open")</f>
        <v>open</v>
      </c>
      <c r="C8321" s="192" t="s">
        <v>370</v>
      </c>
      <c r="D8321" t="s">
        <v>6417</v>
      </c>
      <c r="E8321" t="s">
        <v>8542</v>
      </c>
      <c r="F8321" s="193" t="s">
        <v>2430</v>
      </c>
      <c r="G8321" s="192" t="s">
        <v>400</v>
      </c>
      <c r="H8321" s="193" t="str">
        <f>IF(Proc[[#This Row],[type]]="LFF (MDG-F)",MID(Proc[[#This Row],[Obj]],13,10),"")</f>
        <v/>
      </c>
      <c r="I8321" s="192" t="str">
        <f>LEFT(Proc[[#This Row],[Requested]],10)</f>
        <v>P000001011</v>
      </c>
      <c r="J8321" s="193" t="b">
        <f>Proc[[#This Row],[Requested]]=Proc[[#This Row],[CurrentParent]]</f>
        <v>0</v>
      </c>
      <c r="K8321" s="193" t="str">
        <f>IF(Proc[[#This Row],[Author]]="Marcela Urrego",VLOOKUP(LEFT(Proc[[#This Row],[Requested]],1),Table3[#All],2,0),VLOOKUP(Proc[[#This Row],[Author]],Table4[],2,0))</f>
        <v>EL</v>
      </c>
      <c r="L8321" s="193" t="s">
        <v>9921</v>
      </c>
      <c r="M8321" s="178">
        <v>46086</v>
      </c>
      <c r="N8321" s="178"/>
      <c r="O8321" s="178"/>
      <c r="P8321" s="178" t="str">
        <f ca="1">IF(Proc[[#This Row],[DaysAgeing]]&gt;5,"yep","on track")</f>
        <v>on track</v>
      </c>
      <c r="Q8321" s="3">
        <f ca="1">IF(Proc[[#This Row],[DateClosed]]="",ABS(NETWORKDAYS(Proc[[#This Row],[DateOpened]],TODAY()))-1,ABS(NETWORKDAYS(Proc[[#This Row],[DateOpened]],Proc[[#This Row],[DateClosed]]))-1)</f>
        <v>0</v>
      </c>
      <c r="R8321" s="178" t="s">
        <v>5708</v>
      </c>
      <c r="S8321" s="193"/>
    </row>
    <row r="8322" spans="1:19">
      <c r="A8322" s="192" t="s">
        <v>10801</v>
      </c>
      <c r="B8322" s="193" t="str">
        <f>IFERROR(VLOOKUP(Proc[[#This Row],[App]],Table2[],3,0),"open")</f>
        <v>open</v>
      </c>
      <c r="C8322" s="192" t="s">
        <v>375</v>
      </c>
      <c r="D8322" t="s">
        <v>10783</v>
      </c>
      <c r="E8322" t="s">
        <v>2543</v>
      </c>
      <c r="F8322" s="193"/>
      <c r="G8322" s="192" t="s">
        <v>406</v>
      </c>
      <c r="H8322" s="193" t="str">
        <f>IF(Proc[[#This Row],[type]]="LFF (MDG-F)",MID(Proc[[#This Row],[Obj]],13,10),"")</f>
        <v>CN09R00403</v>
      </c>
      <c r="I8322" s="192" t="str">
        <f>LEFT(Proc[[#This Row],[Requested]],10)</f>
        <v>P000000573</v>
      </c>
      <c r="J8322" s="193" t="b">
        <f>Proc[[#This Row],[Requested]]=Proc[[#This Row],[CurrentParent]]</f>
        <v>0</v>
      </c>
      <c r="K8322" s="193" t="str">
        <f>IF(Proc[[#This Row],[Author]]="Marcela Urrego",VLOOKUP(LEFT(Proc[[#This Row],[Requested]],1),Table3[#All],2,0),VLOOKUP(Proc[[#This Row],[Author]],Table4[],2,0))</f>
        <v>EL</v>
      </c>
      <c r="L8322" s="193" t="s">
        <v>9921</v>
      </c>
      <c r="M8322" s="178">
        <v>46086</v>
      </c>
      <c r="N8322" s="178"/>
      <c r="O8322" s="178"/>
      <c r="P8322" s="178" t="str">
        <f ca="1">IF(Proc[[#This Row],[DaysAgeing]]&gt;5,"yep","on track")</f>
        <v>on track</v>
      </c>
      <c r="Q8322" s="3">
        <f ca="1">IF(Proc[[#This Row],[DateClosed]]="",ABS(NETWORKDAYS(Proc[[#This Row],[DateOpened]],TODAY()))-1,ABS(NETWORKDAYS(Proc[[#This Row],[DateOpened]],Proc[[#This Row],[DateClosed]]))-1)</f>
        <v>0</v>
      </c>
      <c r="R8322" s="178" t="s">
        <v>5708</v>
      </c>
      <c r="S8322" s="193"/>
    </row>
    <row r="8323" spans="1:19">
      <c r="A8323" s="192" t="s">
        <v>10801</v>
      </c>
      <c r="B8323" s="193" t="str">
        <f>IFERROR(VLOOKUP(Proc[[#This Row],[App]],Table2[],3,0),"open")</f>
        <v>open</v>
      </c>
      <c r="C8323" s="192" t="s">
        <v>370</v>
      </c>
      <c r="D8323" t="s">
        <v>8525</v>
      </c>
      <c r="E8323" t="s">
        <v>2431</v>
      </c>
      <c r="F8323" s="193" t="s">
        <v>8548</v>
      </c>
      <c r="G8323" s="192" t="s">
        <v>400</v>
      </c>
      <c r="H8323" s="193" t="str">
        <f>IF(Proc[[#This Row],[type]]="LFF (MDG-F)",MID(Proc[[#This Row],[Obj]],13,10),"")</f>
        <v/>
      </c>
      <c r="I8323" s="192" t="str">
        <f>LEFT(Proc[[#This Row],[Requested]],10)</f>
        <v>P000001019</v>
      </c>
      <c r="J8323" s="193" t="b">
        <f>Proc[[#This Row],[Requested]]=Proc[[#This Row],[CurrentParent]]</f>
        <v>0</v>
      </c>
      <c r="K8323" s="193" t="str">
        <f>IF(Proc[[#This Row],[Author]]="Marcela Urrego",VLOOKUP(LEFT(Proc[[#This Row],[Requested]],1),Table3[#All],2,0),VLOOKUP(Proc[[#This Row],[Author]],Table4[],2,0))</f>
        <v>EL</v>
      </c>
      <c r="L8323" s="193" t="s">
        <v>9921</v>
      </c>
      <c r="M8323" s="178">
        <v>46086</v>
      </c>
      <c r="N8323" s="178"/>
      <c r="O8323" s="178"/>
      <c r="P8323" s="178" t="str">
        <f ca="1">IF(Proc[[#This Row],[DaysAgeing]]&gt;5,"yep","on track")</f>
        <v>on track</v>
      </c>
      <c r="Q8323" s="3">
        <f ca="1">IF(Proc[[#This Row],[DateClosed]]="",ABS(NETWORKDAYS(Proc[[#This Row],[DateOpened]],TODAY()))-1,ABS(NETWORKDAYS(Proc[[#This Row],[DateOpened]],Proc[[#This Row],[DateClosed]]))-1)</f>
        <v>0</v>
      </c>
      <c r="R8323" s="178" t="s">
        <v>5708</v>
      </c>
      <c r="S8323" s="193"/>
    </row>
    <row r="8324" spans="1:19">
      <c r="A8324" s="192" t="s">
        <v>10801</v>
      </c>
      <c r="B8324" s="193" t="str">
        <f>IFERROR(VLOOKUP(Proc[[#This Row],[App]],Table2[],3,0),"open")</f>
        <v>open</v>
      </c>
      <c r="C8324" s="192" t="s">
        <v>375</v>
      </c>
      <c r="D8324" t="s">
        <v>10784</v>
      </c>
      <c r="E8324" t="s">
        <v>8544</v>
      </c>
      <c r="F8324" s="193"/>
      <c r="G8324" s="192" t="s">
        <v>406</v>
      </c>
      <c r="H8324" s="193" t="str">
        <f>IF(Proc[[#This Row],[type]]="LFF (MDG-F)",MID(Proc[[#This Row],[Obj]],13,10),"")</f>
        <v>US01R00403</v>
      </c>
      <c r="I8324" s="192" t="str">
        <f>LEFT(Proc[[#This Row],[Requested]],10)</f>
        <v>P000001014</v>
      </c>
      <c r="J8324" s="193" t="b">
        <f>Proc[[#This Row],[Requested]]=Proc[[#This Row],[CurrentParent]]</f>
        <v>0</v>
      </c>
      <c r="K8324" s="193" t="str">
        <f>IF(Proc[[#This Row],[Author]]="Marcela Urrego",VLOOKUP(LEFT(Proc[[#This Row],[Requested]],1),Table3[#All],2,0),VLOOKUP(Proc[[#This Row],[Author]],Table4[],2,0))</f>
        <v>EL</v>
      </c>
      <c r="L8324" s="193" t="s">
        <v>9921</v>
      </c>
      <c r="M8324" s="178">
        <v>46086</v>
      </c>
      <c r="N8324" s="178"/>
      <c r="O8324" s="178"/>
      <c r="P8324" s="178" t="str">
        <f ca="1">IF(Proc[[#This Row],[DaysAgeing]]&gt;5,"yep","on track")</f>
        <v>on track</v>
      </c>
      <c r="Q8324" s="3">
        <f ca="1">IF(Proc[[#This Row],[DateClosed]]="",ABS(NETWORKDAYS(Proc[[#This Row],[DateOpened]],TODAY()))-1,ABS(NETWORKDAYS(Proc[[#This Row],[DateOpened]],Proc[[#This Row],[DateClosed]]))-1)</f>
        <v>0</v>
      </c>
      <c r="R8324" s="178" t="s">
        <v>5708</v>
      </c>
      <c r="S8324" s="193"/>
    </row>
    <row r="8325" spans="1:19">
      <c r="A8325" s="192" t="s">
        <v>10801</v>
      </c>
      <c r="B8325" s="193" t="str">
        <f>IFERROR(VLOOKUP(Proc[[#This Row],[App]],Table2[],3,0),"open")</f>
        <v>open</v>
      </c>
      <c r="C8325" s="192" t="s">
        <v>370</v>
      </c>
      <c r="D8325" t="s">
        <v>6521</v>
      </c>
      <c r="E8325" t="s">
        <v>2543</v>
      </c>
      <c r="F8325" s="193" t="s">
        <v>419</v>
      </c>
      <c r="G8325" s="192" t="s">
        <v>400</v>
      </c>
      <c r="H8325" s="193" t="str">
        <f>IF(Proc[[#This Row],[type]]="LFF (MDG-F)",MID(Proc[[#This Row],[Obj]],13,10),"")</f>
        <v/>
      </c>
      <c r="I8325" s="192" t="str">
        <f>LEFT(Proc[[#This Row],[Requested]],10)</f>
        <v>P000000573</v>
      </c>
      <c r="J8325" s="193" t="b">
        <f>Proc[[#This Row],[Requested]]=Proc[[#This Row],[CurrentParent]]</f>
        <v>0</v>
      </c>
      <c r="K8325" s="193" t="str">
        <f>IF(Proc[[#This Row],[Author]]="Marcela Urrego",VLOOKUP(LEFT(Proc[[#This Row],[Requested]],1),Table3[#All],2,0),VLOOKUP(Proc[[#This Row],[Author]],Table4[],2,0))</f>
        <v>EL</v>
      </c>
      <c r="L8325" s="193" t="s">
        <v>9921</v>
      </c>
      <c r="M8325" s="178">
        <v>46086</v>
      </c>
      <c r="N8325" s="178"/>
      <c r="O8325" s="178"/>
      <c r="P8325" s="178" t="str">
        <f ca="1">IF(Proc[[#This Row],[DaysAgeing]]&gt;5,"yep","on track")</f>
        <v>on track</v>
      </c>
      <c r="Q8325" s="3">
        <f ca="1">IF(Proc[[#This Row],[DateClosed]]="",ABS(NETWORKDAYS(Proc[[#This Row],[DateOpened]],TODAY()))-1,ABS(NETWORKDAYS(Proc[[#This Row],[DateOpened]],Proc[[#This Row],[DateClosed]]))-1)</f>
        <v>0</v>
      </c>
      <c r="R8325" s="178" t="s">
        <v>5708</v>
      </c>
      <c r="S8325" s="193"/>
    </row>
    <row r="8326" spans="1:19">
      <c r="A8326" s="192" t="s">
        <v>10801</v>
      </c>
      <c r="B8326" s="193" t="str">
        <f>IFERROR(VLOOKUP(Proc[[#This Row],[App]],Table2[],3,0),"open")</f>
        <v>open</v>
      </c>
      <c r="C8326" s="192" t="s">
        <v>370</v>
      </c>
      <c r="D8326" t="s">
        <v>10785</v>
      </c>
      <c r="E8326" t="s">
        <v>419</v>
      </c>
      <c r="F8326" s="193" t="s">
        <v>2041</v>
      </c>
      <c r="G8326" s="192" t="s">
        <v>400</v>
      </c>
      <c r="H8326" s="193" t="str">
        <f>IF(Proc[[#This Row],[type]]="LFF (MDG-F)",MID(Proc[[#This Row],[Obj]],13,10),"")</f>
        <v/>
      </c>
      <c r="I8326" s="192" t="str">
        <f>LEFT(Proc[[#This Row],[Requested]],10)</f>
        <v>P000001013</v>
      </c>
      <c r="J8326" s="193" t="b">
        <f>Proc[[#This Row],[Requested]]=Proc[[#This Row],[CurrentParent]]</f>
        <v>0</v>
      </c>
      <c r="K8326" s="193" t="str">
        <f>IF(Proc[[#This Row],[Author]]="Marcela Urrego",VLOOKUP(LEFT(Proc[[#This Row],[Requested]],1),Table3[#All],2,0),VLOOKUP(Proc[[#This Row],[Author]],Table4[],2,0))</f>
        <v>EL</v>
      </c>
      <c r="L8326" s="193" t="s">
        <v>9921</v>
      </c>
      <c r="M8326" s="178">
        <v>46086</v>
      </c>
      <c r="N8326" s="178"/>
      <c r="O8326" s="178"/>
      <c r="P8326" s="178" t="str">
        <f ca="1">IF(Proc[[#This Row],[DaysAgeing]]&gt;5,"yep","on track")</f>
        <v>on track</v>
      </c>
      <c r="Q8326" s="3">
        <f ca="1">IF(Proc[[#This Row],[DateClosed]]="",ABS(NETWORKDAYS(Proc[[#This Row],[DateOpened]],TODAY()))-1,ABS(NETWORKDAYS(Proc[[#This Row],[DateOpened]],Proc[[#This Row],[DateClosed]]))-1)</f>
        <v>0</v>
      </c>
      <c r="R8326" s="178" t="s">
        <v>5708</v>
      </c>
      <c r="S8326" s="193"/>
    </row>
    <row r="8327" spans="1:19">
      <c r="A8327" s="192" t="s">
        <v>10801</v>
      </c>
      <c r="B8327" s="193" t="str">
        <f>IFERROR(VLOOKUP(Proc[[#This Row],[App]],Table2[],3,0),"open")</f>
        <v>open</v>
      </c>
      <c r="C8327" s="192" t="s">
        <v>370</v>
      </c>
      <c r="D8327" t="s">
        <v>10786</v>
      </c>
      <c r="E8327" t="s">
        <v>419</v>
      </c>
      <c r="F8327" s="193" t="s">
        <v>2041</v>
      </c>
      <c r="G8327" s="192" t="s">
        <v>400</v>
      </c>
      <c r="H8327" s="193" t="str">
        <f>IF(Proc[[#This Row],[type]]="LFF (MDG-F)",MID(Proc[[#This Row],[Obj]],13,10),"")</f>
        <v/>
      </c>
      <c r="I8327" s="192" t="str">
        <f>LEFT(Proc[[#This Row],[Requested]],10)</f>
        <v>P000001013</v>
      </c>
      <c r="J8327" s="193" t="b">
        <f>Proc[[#This Row],[Requested]]=Proc[[#This Row],[CurrentParent]]</f>
        <v>0</v>
      </c>
      <c r="K8327" s="193" t="str">
        <f>IF(Proc[[#This Row],[Author]]="Marcela Urrego",VLOOKUP(LEFT(Proc[[#This Row],[Requested]],1),Table3[#All],2,0),VLOOKUP(Proc[[#This Row],[Author]],Table4[],2,0))</f>
        <v>EL</v>
      </c>
      <c r="L8327" s="193" t="s">
        <v>9921</v>
      </c>
      <c r="M8327" s="178">
        <v>46086</v>
      </c>
      <c r="N8327" s="178"/>
      <c r="O8327" s="178"/>
      <c r="P8327" s="178" t="str">
        <f ca="1">IF(Proc[[#This Row],[DaysAgeing]]&gt;5,"yep","on track")</f>
        <v>on track</v>
      </c>
      <c r="Q8327" s="3">
        <f ca="1">IF(Proc[[#This Row],[DateClosed]]="",ABS(NETWORKDAYS(Proc[[#This Row],[DateOpened]],TODAY()))-1,ABS(NETWORKDAYS(Proc[[#This Row],[DateOpened]],Proc[[#This Row],[DateClosed]]))-1)</f>
        <v>0</v>
      </c>
      <c r="R8327" s="178" t="s">
        <v>5708</v>
      </c>
      <c r="S8327" s="193"/>
    </row>
    <row r="8328" spans="1:19">
      <c r="A8328" s="192" t="s">
        <v>10801</v>
      </c>
      <c r="B8328" s="193" t="str">
        <f>IFERROR(VLOOKUP(Proc[[#This Row],[App]],Table2[],3,0),"open")</f>
        <v>open</v>
      </c>
      <c r="C8328" s="192" t="s">
        <v>370</v>
      </c>
      <c r="D8328" t="s">
        <v>10787</v>
      </c>
      <c r="E8328" t="s">
        <v>419</v>
      </c>
      <c r="F8328" s="193" t="s">
        <v>2041</v>
      </c>
      <c r="G8328" s="192" t="s">
        <v>400</v>
      </c>
      <c r="H8328" s="193" t="str">
        <f>IF(Proc[[#This Row],[type]]="LFF (MDG-F)",MID(Proc[[#This Row],[Obj]],13,10),"")</f>
        <v/>
      </c>
      <c r="I8328" s="192" t="str">
        <f>LEFT(Proc[[#This Row],[Requested]],10)</f>
        <v>P000001013</v>
      </c>
      <c r="J8328" s="193" t="b">
        <f>Proc[[#This Row],[Requested]]=Proc[[#This Row],[CurrentParent]]</f>
        <v>0</v>
      </c>
      <c r="K8328" s="193" t="str">
        <f>IF(Proc[[#This Row],[Author]]="Marcela Urrego",VLOOKUP(LEFT(Proc[[#This Row],[Requested]],1),Table3[#All],2,0),VLOOKUP(Proc[[#This Row],[Author]],Table4[],2,0))</f>
        <v>EL</v>
      </c>
      <c r="L8328" s="193" t="s">
        <v>9921</v>
      </c>
      <c r="M8328" s="178">
        <v>46086</v>
      </c>
      <c r="N8328" s="178"/>
      <c r="O8328" s="178"/>
      <c r="P8328" s="178" t="str">
        <f ca="1">IF(Proc[[#This Row],[DaysAgeing]]&gt;5,"yep","on track")</f>
        <v>on track</v>
      </c>
      <c r="Q8328" s="3">
        <f ca="1">IF(Proc[[#This Row],[DateClosed]]="",ABS(NETWORKDAYS(Proc[[#This Row],[DateOpened]],TODAY()))-1,ABS(NETWORKDAYS(Proc[[#This Row],[DateOpened]],Proc[[#This Row],[DateClosed]]))-1)</f>
        <v>0</v>
      </c>
      <c r="R8328" s="178" t="s">
        <v>5708</v>
      </c>
      <c r="S8328" s="193"/>
    </row>
    <row r="8329" spans="1:19">
      <c r="A8329" s="192" t="s">
        <v>10801</v>
      </c>
      <c r="B8329" s="193" t="str">
        <f>IFERROR(VLOOKUP(Proc[[#This Row],[App]],Table2[],3,0),"open")</f>
        <v>open</v>
      </c>
      <c r="C8329" s="192" t="s">
        <v>370</v>
      </c>
      <c r="D8329" t="s">
        <v>10788</v>
      </c>
      <c r="E8329" t="s">
        <v>419</v>
      </c>
      <c r="F8329" s="193" t="s">
        <v>2041</v>
      </c>
      <c r="G8329" s="192" t="s">
        <v>400</v>
      </c>
      <c r="H8329" s="193" t="str">
        <f>IF(Proc[[#This Row],[type]]="LFF (MDG-F)",MID(Proc[[#This Row],[Obj]],13,10),"")</f>
        <v/>
      </c>
      <c r="I8329" s="192" t="str">
        <f>LEFT(Proc[[#This Row],[Requested]],10)</f>
        <v>P000001013</v>
      </c>
      <c r="J8329" s="193" t="b">
        <f>Proc[[#This Row],[Requested]]=Proc[[#This Row],[CurrentParent]]</f>
        <v>0</v>
      </c>
      <c r="K8329" s="193" t="str">
        <f>IF(Proc[[#This Row],[Author]]="Marcela Urrego",VLOOKUP(LEFT(Proc[[#This Row],[Requested]],1),Table3[#All],2,0),VLOOKUP(Proc[[#This Row],[Author]],Table4[],2,0))</f>
        <v>EL</v>
      </c>
      <c r="L8329" s="193" t="s">
        <v>9921</v>
      </c>
      <c r="M8329" s="178">
        <v>46086</v>
      </c>
      <c r="N8329" s="178"/>
      <c r="O8329" s="178"/>
      <c r="P8329" s="178" t="str">
        <f ca="1">IF(Proc[[#This Row],[DaysAgeing]]&gt;5,"yep","on track")</f>
        <v>on track</v>
      </c>
      <c r="Q8329" s="3">
        <f ca="1">IF(Proc[[#This Row],[DateClosed]]="",ABS(NETWORKDAYS(Proc[[#This Row],[DateOpened]],TODAY()))-1,ABS(NETWORKDAYS(Proc[[#This Row],[DateOpened]],Proc[[#This Row],[DateClosed]]))-1)</f>
        <v>0</v>
      </c>
      <c r="R8329" s="178" t="s">
        <v>5708</v>
      </c>
      <c r="S8329" s="193"/>
    </row>
    <row r="8330" spans="1:19">
      <c r="A8330" s="192" t="s">
        <v>10801</v>
      </c>
      <c r="B8330" s="193" t="str">
        <f>IFERROR(VLOOKUP(Proc[[#This Row],[App]],Table2[],3,0),"open")</f>
        <v>open</v>
      </c>
      <c r="C8330" s="192" t="s">
        <v>370</v>
      </c>
      <c r="D8330" t="s">
        <v>10789</v>
      </c>
      <c r="E8330" t="s">
        <v>419</v>
      </c>
      <c r="F8330" s="193" t="s">
        <v>2041</v>
      </c>
      <c r="G8330" s="192" t="s">
        <v>400</v>
      </c>
      <c r="H8330" s="193" t="str">
        <f>IF(Proc[[#This Row],[type]]="LFF (MDG-F)",MID(Proc[[#This Row],[Obj]],13,10),"")</f>
        <v/>
      </c>
      <c r="I8330" s="192" t="str">
        <f>LEFT(Proc[[#This Row],[Requested]],10)</f>
        <v>P000001013</v>
      </c>
      <c r="J8330" s="193" t="b">
        <f>Proc[[#This Row],[Requested]]=Proc[[#This Row],[CurrentParent]]</f>
        <v>0</v>
      </c>
      <c r="K8330" s="193" t="str">
        <f>IF(Proc[[#This Row],[Author]]="Marcela Urrego",VLOOKUP(LEFT(Proc[[#This Row],[Requested]],1),Table3[#All],2,0),VLOOKUP(Proc[[#This Row],[Author]],Table4[],2,0))</f>
        <v>EL</v>
      </c>
      <c r="L8330" s="193" t="s">
        <v>9921</v>
      </c>
      <c r="M8330" s="178">
        <v>46086</v>
      </c>
      <c r="N8330" s="178"/>
      <c r="O8330" s="178"/>
      <c r="P8330" s="178" t="str">
        <f ca="1">IF(Proc[[#This Row],[DaysAgeing]]&gt;5,"yep","on track")</f>
        <v>on track</v>
      </c>
      <c r="Q8330" s="3">
        <f ca="1">IF(Proc[[#This Row],[DateClosed]]="",ABS(NETWORKDAYS(Proc[[#This Row],[DateOpened]],TODAY()))-1,ABS(NETWORKDAYS(Proc[[#This Row],[DateOpened]],Proc[[#This Row],[DateClosed]]))-1)</f>
        <v>0</v>
      </c>
      <c r="R8330" s="178" t="s">
        <v>5708</v>
      </c>
      <c r="S8330" s="193"/>
    </row>
    <row r="8331" spans="1:19">
      <c r="A8331" s="192" t="s">
        <v>10801</v>
      </c>
      <c r="B8331" s="193" t="str">
        <f>IFERROR(VLOOKUP(Proc[[#This Row],[App]],Table2[],3,0),"open")</f>
        <v>open</v>
      </c>
      <c r="C8331" s="192" t="s">
        <v>370</v>
      </c>
      <c r="D8331" t="s">
        <v>10790</v>
      </c>
      <c r="E8331" t="s">
        <v>419</v>
      </c>
      <c r="F8331" s="193" t="s">
        <v>2041</v>
      </c>
      <c r="G8331" s="192" t="s">
        <v>400</v>
      </c>
      <c r="H8331" s="193" t="str">
        <f>IF(Proc[[#This Row],[type]]="LFF (MDG-F)",MID(Proc[[#This Row],[Obj]],13,10),"")</f>
        <v/>
      </c>
      <c r="I8331" s="192" t="str">
        <f>LEFT(Proc[[#This Row],[Requested]],10)</f>
        <v>P000001013</v>
      </c>
      <c r="J8331" s="193" t="b">
        <f>Proc[[#This Row],[Requested]]=Proc[[#This Row],[CurrentParent]]</f>
        <v>0</v>
      </c>
      <c r="K8331" s="193" t="str">
        <f>IF(Proc[[#This Row],[Author]]="Marcela Urrego",VLOOKUP(LEFT(Proc[[#This Row],[Requested]],1),Table3[#All],2,0),VLOOKUP(Proc[[#This Row],[Author]],Table4[],2,0))</f>
        <v>EL</v>
      </c>
      <c r="L8331" s="193" t="s">
        <v>9921</v>
      </c>
      <c r="M8331" s="178">
        <v>46086</v>
      </c>
      <c r="N8331" s="178"/>
      <c r="O8331" s="178"/>
      <c r="P8331" s="178" t="str">
        <f ca="1">IF(Proc[[#This Row],[DaysAgeing]]&gt;5,"yep","on track")</f>
        <v>on track</v>
      </c>
      <c r="Q8331" s="3">
        <f ca="1">IF(Proc[[#This Row],[DateClosed]]="",ABS(NETWORKDAYS(Proc[[#This Row],[DateOpened]],TODAY()))-1,ABS(NETWORKDAYS(Proc[[#This Row],[DateOpened]],Proc[[#This Row],[DateClosed]]))-1)</f>
        <v>0</v>
      </c>
      <c r="R8331" s="178" t="s">
        <v>5708</v>
      </c>
      <c r="S8331" s="193"/>
    </row>
    <row r="8332" spans="1:19">
      <c r="A8332" s="192" t="s">
        <v>10801</v>
      </c>
      <c r="B8332" s="193" t="str">
        <f>IFERROR(VLOOKUP(Proc[[#This Row],[App]],Table2[],3,0),"open")</f>
        <v>open</v>
      </c>
      <c r="C8332" s="192" t="s">
        <v>370</v>
      </c>
      <c r="D8332" t="s">
        <v>10791</v>
      </c>
      <c r="E8332" t="s">
        <v>419</v>
      </c>
      <c r="F8332" s="193" t="s">
        <v>2041</v>
      </c>
      <c r="G8332" s="192" t="s">
        <v>400</v>
      </c>
      <c r="H8332" s="193" t="str">
        <f>IF(Proc[[#This Row],[type]]="LFF (MDG-F)",MID(Proc[[#This Row],[Obj]],13,10),"")</f>
        <v/>
      </c>
      <c r="I8332" s="192" t="str">
        <f>LEFT(Proc[[#This Row],[Requested]],10)</f>
        <v>P000001013</v>
      </c>
      <c r="J8332" s="193" t="b">
        <f>Proc[[#This Row],[Requested]]=Proc[[#This Row],[CurrentParent]]</f>
        <v>0</v>
      </c>
      <c r="K8332" s="193" t="str">
        <f>IF(Proc[[#This Row],[Author]]="Marcela Urrego",VLOOKUP(LEFT(Proc[[#This Row],[Requested]],1),Table3[#All],2,0),VLOOKUP(Proc[[#This Row],[Author]],Table4[],2,0))</f>
        <v>EL</v>
      </c>
      <c r="L8332" s="193" t="s">
        <v>9921</v>
      </c>
      <c r="M8332" s="178">
        <v>46086</v>
      </c>
      <c r="N8332" s="178"/>
      <c r="O8332" s="178"/>
      <c r="P8332" s="178" t="str">
        <f ca="1">IF(Proc[[#This Row],[DaysAgeing]]&gt;5,"yep","on track")</f>
        <v>on track</v>
      </c>
      <c r="Q8332" s="3">
        <f ca="1">IF(Proc[[#This Row],[DateClosed]]="",ABS(NETWORKDAYS(Proc[[#This Row],[DateOpened]],TODAY()))-1,ABS(NETWORKDAYS(Proc[[#This Row],[DateOpened]],Proc[[#This Row],[DateClosed]]))-1)</f>
        <v>0</v>
      </c>
      <c r="R8332" s="178" t="s">
        <v>5708</v>
      </c>
      <c r="S8332" s="193"/>
    </row>
    <row r="8333" spans="1:19">
      <c r="A8333" s="192" t="s">
        <v>10801</v>
      </c>
      <c r="B8333" s="193" t="str">
        <f>IFERROR(VLOOKUP(Proc[[#This Row],[App]],Table2[],3,0),"open")</f>
        <v>open</v>
      </c>
      <c r="C8333" s="192" t="s">
        <v>370</v>
      </c>
      <c r="D8333" t="s">
        <v>10792</v>
      </c>
      <c r="E8333" t="s">
        <v>2430</v>
      </c>
      <c r="F8333" s="193" t="s">
        <v>2041</v>
      </c>
      <c r="G8333" s="192" t="s">
        <v>400</v>
      </c>
      <c r="H8333" s="193" t="str">
        <f>IF(Proc[[#This Row],[type]]="LFF (MDG-F)",MID(Proc[[#This Row],[Obj]],13,10),"")</f>
        <v/>
      </c>
      <c r="I8333" s="192" t="str">
        <f>LEFT(Proc[[#This Row],[Requested]],10)</f>
        <v>P000001010</v>
      </c>
      <c r="J8333" s="193" t="b">
        <f>Proc[[#This Row],[Requested]]=Proc[[#This Row],[CurrentParent]]</f>
        <v>0</v>
      </c>
      <c r="K8333" s="193" t="str">
        <f>IF(Proc[[#This Row],[Author]]="Marcela Urrego",VLOOKUP(LEFT(Proc[[#This Row],[Requested]],1),Table3[#All],2,0),VLOOKUP(Proc[[#This Row],[Author]],Table4[],2,0))</f>
        <v>EL</v>
      </c>
      <c r="L8333" s="193" t="s">
        <v>9921</v>
      </c>
      <c r="M8333" s="178">
        <v>46086</v>
      </c>
      <c r="N8333" s="178"/>
      <c r="O8333" s="178"/>
      <c r="P8333" s="178" t="str">
        <f ca="1">IF(Proc[[#This Row],[DaysAgeing]]&gt;5,"yep","on track")</f>
        <v>on track</v>
      </c>
      <c r="Q8333" s="3">
        <f ca="1">IF(Proc[[#This Row],[DateClosed]]="",ABS(NETWORKDAYS(Proc[[#This Row],[DateOpened]],TODAY()))-1,ABS(NETWORKDAYS(Proc[[#This Row],[DateOpened]],Proc[[#This Row],[DateClosed]]))-1)</f>
        <v>0</v>
      </c>
      <c r="R8333" s="178" t="s">
        <v>5708</v>
      </c>
      <c r="S8333" s="193"/>
    </row>
    <row r="8334" spans="1:19">
      <c r="A8334" s="192" t="s">
        <v>10801</v>
      </c>
      <c r="B8334" s="193" t="str">
        <f>IFERROR(VLOOKUP(Proc[[#This Row],[App]],Table2[],3,0),"open")</f>
        <v>open</v>
      </c>
      <c r="C8334" s="192" t="s">
        <v>370</v>
      </c>
      <c r="D8334" t="s">
        <v>10793</v>
      </c>
      <c r="E8334" t="s">
        <v>2543</v>
      </c>
      <c r="F8334" s="193" t="s">
        <v>2041</v>
      </c>
      <c r="G8334" s="192" t="s">
        <v>400</v>
      </c>
      <c r="H8334" s="193" t="str">
        <f>IF(Proc[[#This Row],[type]]="LFF (MDG-F)",MID(Proc[[#This Row],[Obj]],13,10),"")</f>
        <v/>
      </c>
      <c r="I8334" s="192" t="str">
        <f>LEFT(Proc[[#This Row],[Requested]],10)</f>
        <v>P000000573</v>
      </c>
      <c r="J8334" s="193" t="b">
        <f>Proc[[#This Row],[Requested]]=Proc[[#This Row],[CurrentParent]]</f>
        <v>0</v>
      </c>
      <c r="K8334" s="193" t="str">
        <f>IF(Proc[[#This Row],[Author]]="Marcela Urrego",VLOOKUP(LEFT(Proc[[#This Row],[Requested]],1),Table3[#All],2,0),VLOOKUP(Proc[[#This Row],[Author]],Table4[],2,0))</f>
        <v>EL</v>
      </c>
      <c r="L8334" s="193" t="s">
        <v>9921</v>
      </c>
      <c r="M8334" s="178">
        <v>46086</v>
      </c>
      <c r="N8334" s="178"/>
      <c r="O8334" s="178"/>
      <c r="P8334" s="178" t="str">
        <f ca="1">IF(Proc[[#This Row],[DaysAgeing]]&gt;5,"yep","on track")</f>
        <v>on track</v>
      </c>
      <c r="Q8334" s="3">
        <f ca="1">IF(Proc[[#This Row],[DateClosed]]="",ABS(NETWORKDAYS(Proc[[#This Row],[DateOpened]],TODAY()))-1,ABS(NETWORKDAYS(Proc[[#This Row],[DateOpened]],Proc[[#This Row],[DateClosed]]))-1)</f>
        <v>0</v>
      </c>
      <c r="R8334" s="178" t="s">
        <v>5708</v>
      </c>
      <c r="S8334" s="193"/>
    </row>
    <row r="8335" spans="1:19">
      <c r="A8335" s="192" t="s">
        <v>10801</v>
      </c>
      <c r="B8335" s="193" t="str">
        <f>IFERROR(VLOOKUP(Proc[[#This Row],[App]],Table2[],3,0),"open")</f>
        <v>open</v>
      </c>
      <c r="C8335" s="192" t="s">
        <v>370</v>
      </c>
      <c r="D8335" t="s">
        <v>10794</v>
      </c>
      <c r="E8335" t="s">
        <v>2430</v>
      </c>
      <c r="F8335" s="193" t="s">
        <v>2041</v>
      </c>
      <c r="G8335" s="192" t="s">
        <v>400</v>
      </c>
      <c r="H8335" s="193" t="str">
        <f>IF(Proc[[#This Row],[type]]="LFF (MDG-F)",MID(Proc[[#This Row],[Obj]],13,10),"")</f>
        <v/>
      </c>
      <c r="I8335" s="192" t="str">
        <f>LEFT(Proc[[#This Row],[Requested]],10)</f>
        <v>P000001010</v>
      </c>
      <c r="J8335" s="193" t="b">
        <f>Proc[[#This Row],[Requested]]=Proc[[#This Row],[CurrentParent]]</f>
        <v>0</v>
      </c>
      <c r="K8335" s="193" t="str">
        <f>IF(Proc[[#This Row],[Author]]="Marcela Urrego",VLOOKUP(LEFT(Proc[[#This Row],[Requested]],1),Table3[#All],2,0),VLOOKUP(Proc[[#This Row],[Author]],Table4[],2,0))</f>
        <v>EL</v>
      </c>
      <c r="L8335" s="193" t="s">
        <v>9921</v>
      </c>
      <c r="M8335" s="178">
        <v>46086</v>
      </c>
      <c r="N8335" s="178"/>
      <c r="O8335" s="178"/>
      <c r="P8335" s="178" t="str">
        <f ca="1">IF(Proc[[#This Row],[DaysAgeing]]&gt;5,"yep","on track")</f>
        <v>on track</v>
      </c>
      <c r="Q8335" s="3">
        <f ca="1">IF(Proc[[#This Row],[DateClosed]]="",ABS(NETWORKDAYS(Proc[[#This Row],[DateOpened]],TODAY()))-1,ABS(NETWORKDAYS(Proc[[#This Row],[DateOpened]],Proc[[#This Row],[DateClosed]]))-1)</f>
        <v>0</v>
      </c>
      <c r="R8335" s="178" t="s">
        <v>5708</v>
      </c>
      <c r="S8335" s="193"/>
    </row>
    <row r="8336" spans="1:19">
      <c r="A8336" s="192" t="s">
        <v>10801</v>
      </c>
      <c r="B8336" s="193" t="str">
        <f>IFERROR(VLOOKUP(Proc[[#This Row],[App]],Table2[],3,0),"open")</f>
        <v>open</v>
      </c>
      <c r="C8336" s="192" t="s">
        <v>370</v>
      </c>
      <c r="D8336" t="s">
        <v>10795</v>
      </c>
      <c r="E8336" t="s">
        <v>756</v>
      </c>
      <c r="F8336" s="193" t="s">
        <v>2041</v>
      </c>
      <c r="G8336" s="192" t="s">
        <v>400</v>
      </c>
      <c r="H8336" s="193" t="str">
        <f>IF(Proc[[#This Row],[type]]="LFF (MDG-F)",MID(Proc[[#This Row],[Obj]],13,10),"")</f>
        <v/>
      </c>
      <c r="I8336" s="192" t="str">
        <f>LEFT(Proc[[#This Row],[Requested]],10)</f>
        <v>P000001012</v>
      </c>
      <c r="J8336" s="193" t="b">
        <f>Proc[[#This Row],[Requested]]=Proc[[#This Row],[CurrentParent]]</f>
        <v>0</v>
      </c>
      <c r="K8336" s="193" t="str">
        <f>IF(Proc[[#This Row],[Author]]="Marcela Urrego",VLOOKUP(LEFT(Proc[[#This Row],[Requested]],1),Table3[#All],2,0),VLOOKUP(Proc[[#This Row],[Author]],Table4[],2,0))</f>
        <v>EL</v>
      </c>
      <c r="L8336" s="193" t="s">
        <v>9921</v>
      </c>
      <c r="M8336" s="178">
        <v>46086</v>
      </c>
      <c r="N8336" s="178"/>
      <c r="O8336" s="178"/>
      <c r="P8336" s="178" t="str">
        <f ca="1">IF(Proc[[#This Row],[DaysAgeing]]&gt;5,"yep","on track")</f>
        <v>on track</v>
      </c>
      <c r="Q8336" s="3">
        <f ca="1">IF(Proc[[#This Row],[DateClosed]]="",ABS(NETWORKDAYS(Proc[[#This Row],[DateOpened]],TODAY()))-1,ABS(NETWORKDAYS(Proc[[#This Row],[DateOpened]],Proc[[#This Row],[DateClosed]]))-1)</f>
        <v>0</v>
      </c>
      <c r="R8336" s="178" t="s">
        <v>5708</v>
      </c>
      <c r="S8336" s="193"/>
    </row>
    <row r="8337" spans="1:19">
      <c r="A8337" s="192" t="s">
        <v>10801</v>
      </c>
      <c r="B8337" s="193" t="str">
        <f>IFERROR(VLOOKUP(Proc[[#This Row],[App]],Table2[],3,0),"open")</f>
        <v>open</v>
      </c>
      <c r="C8337" s="192" t="s">
        <v>370</v>
      </c>
      <c r="D8337" t="s">
        <v>10796</v>
      </c>
      <c r="E8337" t="s">
        <v>418</v>
      </c>
      <c r="F8337" s="193" t="s">
        <v>2041</v>
      </c>
      <c r="G8337" s="192" t="s">
        <v>400</v>
      </c>
      <c r="H8337" s="193" t="str">
        <f>IF(Proc[[#This Row],[type]]="LFF (MDG-F)",MID(Proc[[#This Row],[Obj]],13,10),"")</f>
        <v/>
      </c>
      <c r="I8337" s="192" t="str">
        <f>LEFT(Proc[[#This Row],[Requested]],10)</f>
        <v>P000001016</v>
      </c>
      <c r="J8337" s="193" t="b">
        <f>Proc[[#This Row],[Requested]]=Proc[[#This Row],[CurrentParent]]</f>
        <v>0</v>
      </c>
      <c r="K8337" s="193" t="str">
        <f>IF(Proc[[#This Row],[Author]]="Marcela Urrego",VLOOKUP(LEFT(Proc[[#This Row],[Requested]],1),Table3[#All],2,0),VLOOKUP(Proc[[#This Row],[Author]],Table4[],2,0))</f>
        <v>EL</v>
      </c>
      <c r="L8337" s="193" t="s">
        <v>9921</v>
      </c>
      <c r="M8337" s="178">
        <v>46086</v>
      </c>
      <c r="N8337" s="178"/>
      <c r="O8337" s="178"/>
      <c r="P8337" s="178" t="str">
        <f ca="1">IF(Proc[[#This Row],[DaysAgeing]]&gt;5,"yep","on track")</f>
        <v>on track</v>
      </c>
      <c r="Q8337" s="3">
        <f ca="1">IF(Proc[[#This Row],[DateClosed]]="",ABS(NETWORKDAYS(Proc[[#This Row],[DateOpened]],TODAY()))-1,ABS(NETWORKDAYS(Proc[[#This Row],[DateOpened]],Proc[[#This Row],[DateClosed]]))-1)</f>
        <v>0</v>
      </c>
      <c r="R8337" s="178" t="s">
        <v>5708</v>
      </c>
      <c r="S8337" s="193"/>
    </row>
    <row r="8338" spans="1:19">
      <c r="A8338" s="192" t="s">
        <v>10801</v>
      </c>
      <c r="B8338" s="193" t="str">
        <f>IFERROR(VLOOKUP(Proc[[#This Row],[App]],Table2[],3,0),"open")</f>
        <v>open</v>
      </c>
      <c r="C8338" s="192" t="s">
        <v>370</v>
      </c>
      <c r="D8338" t="s">
        <v>10797</v>
      </c>
      <c r="E8338" t="s">
        <v>2431</v>
      </c>
      <c r="F8338" s="193" t="s">
        <v>2041</v>
      </c>
      <c r="G8338" s="192" t="s">
        <v>400</v>
      </c>
      <c r="H8338" s="193" t="str">
        <f>IF(Proc[[#This Row],[type]]="LFF (MDG-F)",MID(Proc[[#This Row],[Obj]],13,10),"")</f>
        <v/>
      </c>
      <c r="I8338" s="192" t="str">
        <f>LEFT(Proc[[#This Row],[Requested]],10)</f>
        <v>P000001019</v>
      </c>
      <c r="J8338" s="193" t="b">
        <f>Proc[[#This Row],[Requested]]=Proc[[#This Row],[CurrentParent]]</f>
        <v>0</v>
      </c>
      <c r="K8338" s="193" t="str">
        <f>IF(Proc[[#This Row],[Author]]="Marcela Urrego",VLOOKUP(LEFT(Proc[[#This Row],[Requested]],1),Table3[#All],2,0),VLOOKUP(Proc[[#This Row],[Author]],Table4[],2,0))</f>
        <v>EL</v>
      </c>
      <c r="L8338" s="193" t="s">
        <v>9921</v>
      </c>
      <c r="M8338" s="178">
        <v>46086</v>
      </c>
      <c r="N8338" s="178"/>
      <c r="O8338" s="178"/>
      <c r="P8338" s="178" t="str">
        <f ca="1">IF(Proc[[#This Row],[DaysAgeing]]&gt;5,"yep","on track")</f>
        <v>on track</v>
      </c>
      <c r="Q8338" s="3">
        <f ca="1">IF(Proc[[#This Row],[DateClosed]]="",ABS(NETWORKDAYS(Proc[[#This Row],[DateOpened]],TODAY()))-1,ABS(NETWORKDAYS(Proc[[#This Row],[DateOpened]],Proc[[#This Row],[DateClosed]]))-1)</f>
        <v>0</v>
      </c>
      <c r="R8338" s="178" t="s">
        <v>5708</v>
      </c>
      <c r="S8338" s="193"/>
    </row>
    <row r="8339" spans="1:19">
      <c r="A8339" s="192" t="s">
        <v>10801</v>
      </c>
      <c r="B8339" s="193" t="str">
        <f>IFERROR(VLOOKUP(Proc[[#This Row],[App]],Table2[],3,0),"open")</f>
        <v>open</v>
      </c>
      <c r="C8339" s="192" t="s">
        <v>370</v>
      </c>
      <c r="D8339" t="s">
        <v>10798</v>
      </c>
      <c r="E8339" t="s">
        <v>419</v>
      </c>
      <c r="F8339" s="193" t="s">
        <v>2041</v>
      </c>
      <c r="G8339" s="192" t="s">
        <v>400</v>
      </c>
      <c r="H8339" s="193" t="str">
        <f>IF(Proc[[#This Row],[type]]="LFF (MDG-F)",MID(Proc[[#This Row],[Obj]],13,10),"")</f>
        <v/>
      </c>
      <c r="I8339" s="192" t="str">
        <f>LEFT(Proc[[#This Row],[Requested]],10)</f>
        <v>P000001013</v>
      </c>
      <c r="J8339" s="193" t="b">
        <f>Proc[[#This Row],[Requested]]=Proc[[#This Row],[CurrentParent]]</f>
        <v>0</v>
      </c>
      <c r="K8339" s="193" t="str">
        <f>IF(Proc[[#This Row],[Author]]="Marcela Urrego",VLOOKUP(LEFT(Proc[[#This Row],[Requested]],1),Table3[#All],2,0),VLOOKUP(Proc[[#This Row],[Author]],Table4[],2,0))</f>
        <v>EL</v>
      </c>
      <c r="L8339" s="193" t="s">
        <v>9921</v>
      </c>
      <c r="M8339" s="178">
        <v>46086</v>
      </c>
      <c r="N8339" s="178"/>
      <c r="O8339" s="178"/>
      <c r="P8339" s="178" t="str">
        <f ca="1">IF(Proc[[#This Row],[DaysAgeing]]&gt;5,"yep","on track")</f>
        <v>on track</v>
      </c>
      <c r="Q8339" s="3">
        <f ca="1">IF(Proc[[#This Row],[DateClosed]]="",ABS(NETWORKDAYS(Proc[[#This Row],[DateOpened]],TODAY()))-1,ABS(NETWORKDAYS(Proc[[#This Row],[DateOpened]],Proc[[#This Row],[DateClosed]]))-1)</f>
        <v>0</v>
      </c>
      <c r="R8339" s="178" t="s">
        <v>5708</v>
      </c>
      <c r="S8339" s="193"/>
    </row>
    <row r="8340" spans="1:19">
      <c r="A8340" s="192" t="s">
        <v>10801</v>
      </c>
      <c r="B8340" s="193" t="str">
        <f>IFERROR(VLOOKUP(Proc[[#This Row],[App]],Table2[],3,0),"open")</f>
        <v>open</v>
      </c>
      <c r="C8340" s="192" t="s">
        <v>370</v>
      </c>
      <c r="D8340" t="s">
        <v>10799</v>
      </c>
      <c r="E8340" t="s">
        <v>418</v>
      </c>
      <c r="F8340" s="193" t="s">
        <v>2432</v>
      </c>
      <c r="G8340" s="192" t="s">
        <v>400</v>
      </c>
      <c r="H8340" s="193" t="str">
        <f>IF(Proc[[#This Row],[type]]="LFF (MDG-F)",MID(Proc[[#This Row],[Obj]],13,10),"")</f>
        <v/>
      </c>
      <c r="I8340" s="192" t="str">
        <f>LEFT(Proc[[#This Row],[Requested]],10)</f>
        <v>P000001016</v>
      </c>
      <c r="J8340" s="193" t="b">
        <f>Proc[[#This Row],[Requested]]=Proc[[#This Row],[CurrentParent]]</f>
        <v>0</v>
      </c>
      <c r="K8340" s="193" t="str">
        <f>IF(Proc[[#This Row],[Author]]="Marcela Urrego",VLOOKUP(LEFT(Proc[[#This Row],[Requested]],1),Table3[#All],2,0),VLOOKUP(Proc[[#This Row],[Author]],Table4[],2,0))</f>
        <v>EL</v>
      </c>
      <c r="L8340" s="193" t="s">
        <v>9921</v>
      </c>
      <c r="M8340" s="178">
        <v>46086</v>
      </c>
      <c r="N8340" s="178"/>
      <c r="O8340" s="178"/>
      <c r="P8340" s="178" t="str">
        <f ca="1">IF(Proc[[#This Row],[DaysAgeing]]&gt;5,"yep","on track")</f>
        <v>on track</v>
      </c>
      <c r="Q8340" s="3">
        <f ca="1">IF(Proc[[#This Row],[DateClosed]]="",ABS(NETWORKDAYS(Proc[[#This Row],[DateOpened]],TODAY()))-1,ABS(NETWORKDAYS(Proc[[#This Row],[DateOpened]],Proc[[#This Row],[DateClosed]]))-1)</f>
        <v>0</v>
      </c>
      <c r="R8340" s="178" t="s">
        <v>5708</v>
      </c>
      <c r="S8340" s="193"/>
    </row>
    <row r="8341" spans="1:19">
      <c r="A8341" s="192" t="s">
        <v>10801</v>
      </c>
      <c r="B8341" s="193" t="str">
        <f>IFERROR(VLOOKUP(Proc[[#This Row],[App]],Table2[],3,0),"open")</f>
        <v>open</v>
      </c>
      <c r="C8341" s="192" t="s">
        <v>375</v>
      </c>
      <c r="D8341" t="s">
        <v>10800</v>
      </c>
      <c r="E8341" t="s">
        <v>7613</v>
      </c>
      <c r="F8341" s="193"/>
      <c r="G8341" s="192" t="s">
        <v>406</v>
      </c>
      <c r="H8341" s="193" t="str">
        <f>IF(Proc[[#This Row],[type]]="LFF (MDG-F)",MID(Proc[[#This Row],[Obj]],13,10),"")</f>
        <v>TW02TNTB02</v>
      </c>
      <c r="I8341" s="192" t="str">
        <f>LEFT(Proc[[#This Row],[Requested]],10)</f>
        <v>P000001396</v>
      </c>
      <c r="J8341" s="193" t="b">
        <f>Proc[[#This Row],[Requested]]=Proc[[#This Row],[CurrentParent]]</f>
        <v>0</v>
      </c>
      <c r="K8341" s="193" t="str">
        <f>IF(Proc[[#This Row],[Author]]="Marcela Urrego",VLOOKUP(LEFT(Proc[[#This Row],[Requested]],1),Table3[#All],2,0),VLOOKUP(Proc[[#This Row],[Author]],Table4[],2,0))</f>
        <v>EL</v>
      </c>
      <c r="L8341" s="193" t="s">
        <v>9921</v>
      </c>
      <c r="M8341" s="178">
        <v>46086</v>
      </c>
      <c r="N8341" s="178"/>
      <c r="O8341" s="178"/>
      <c r="P8341" s="178" t="str">
        <f ca="1">IF(Proc[[#This Row],[DaysAgeing]]&gt;5,"yep","on track")</f>
        <v>on track</v>
      </c>
      <c r="Q8341" s="3">
        <f ca="1">IF(Proc[[#This Row],[DateClosed]]="",ABS(NETWORKDAYS(Proc[[#This Row],[DateOpened]],TODAY()))-1,ABS(NETWORKDAYS(Proc[[#This Row],[DateOpened]],Proc[[#This Row],[DateClosed]]))-1)</f>
        <v>0</v>
      </c>
      <c r="R8341" s="178" t="s">
        <v>5708</v>
      </c>
      <c r="S8341" s="193"/>
    </row>
  </sheetData>
  <phoneticPr fontId="0" type="noConversion"/>
  <conditionalFormatting sqref="D642">
    <cfRule type="duplicateValues" dxfId="24" priority="3"/>
  </conditionalFormatting>
  <conditionalFormatting sqref="D1017:D1042">
    <cfRule type="duplicateValues" dxfId="2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G2:G8341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U176" sqref="U17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8610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8709</v>
      </c>
      <c r="B151" s="185" t="s">
        <v>569</v>
      </c>
    </row>
    <row r="152" spans="1:2">
      <c r="A152" s="178" t="s">
        <v>6981</v>
      </c>
      <c r="B152" s="185" t="s">
        <v>569</v>
      </c>
    </row>
    <row r="153" spans="1:2">
      <c r="A153" s="178" t="s">
        <v>7719</v>
      </c>
      <c r="B153" s="188" t="s">
        <v>569</v>
      </c>
    </row>
    <row r="154" spans="1:2">
      <c r="A154" s="178" t="s">
        <v>8722</v>
      </c>
      <c r="B154" s="191" t="s">
        <v>569</v>
      </c>
    </row>
    <row r="155" spans="1:2">
      <c r="A155" s="178" t="s">
        <v>10348</v>
      </c>
      <c r="B155" s="191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Sheet1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2026-03-04T21:31:12Z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