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ta/Desktop/ICS-485278/Lab4/data/"/>
    </mc:Choice>
  </mc:AlternateContent>
  <xr:revisionPtr revIDLastSave="0" documentId="13_ncr:1_{16892525-54EE-EB44-8CD4-160FDB5866DF}" xr6:coauthVersionLast="47" xr6:coauthVersionMax="47" xr10:uidLastSave="{00000000-0000-0000-0000-000000000000}"/>
  <bookViews>
    <workbookView xWindow="0" yWindow="0" windowWidth="28800" windowHeight="18000" activeTab="6" xr2:uid="{BC2CCEC0-12B5-9C4E-B3E5-CEF603BBFDDA}"/>
  </bookViews>
  <sheets>
    <sheet name="Лист1" sheetId="1" r:id="rId1"/>
    <sheet name="3.2" sheetId="6" r:id="rId2"/>
    <sheet name="4" sheetId="7" r:id="rId3"/>
    <sheet name="5.1" sheetId="8" r:id="rId4"/>
    <sheet name="5.2" sheetId="9" r:id="rId5"/>
    <sheet name="5.3" sheetId="11" r:id="rId6"/>
    <sheet name="6" sheetId="12" r:id="rId7"/>
  </sheets>
  <definedNames>
    <definedName name="_xlnm._FilterDatabase" localSheetId="1" hidden="1">'3.2'!$A$1:$G$17</definedName>
    <definedName name="_xlnm._FilterDatabase" localSheetId="2" hidden="1">'4'!$A$1:$G$17</definedName>
    <definedName name="_xlnm._FilterDatabase" localSheetId="3" hidden="1">'5.1'!$A$14:$G$31</definedName>
    <definedName name="_xlnm._FilterDatabase" localSheetId="4" hidden="1">'5.2'!$A$1:$G$17</definedName>
    <definedName name="_xlnm._FilterDatabase" localSheetId="5" hidden="1">'5.3'!$A$35:$G$51</definedName>
    <definedName name="_xlnm._FilterDatabase" localSheetId="0" hidden="1">Лист1!$A$22:$H$38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2" l="1"/>
  <c r="L41" i="12"/>
  <c r="L34" i="12"/>
  <c r="L27" i="12"/>
  <c r="L20" i="12"/>
  <c r="O11" i="12"/>
  <c r="L11" i="12"/>
  <c r="O4" i="12"/>
  <c r="L4" i="12"/>
  <c r="H2" i="1"/>
  <c r="F17" i="12" l="1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D55" i="11"/>
  <c r="C55" i="11"/>
  <c r="B55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D32" i="11" s="1"/>
  <c r="D9" i="11"/>
  <c r="C9" i="11"/>
  <c r="B9" i="11"/>
  <c r="F17" i="9"/>
  <c r="F16" i="9"/>
  <c r="F15" i="9"/>
  <c r="F14" i="9"/>
  <c r="F13" i="9"/>
  <c r="F12" i="9"/>
  <c r="B22" i="9" s="1"/>
  <c r="F11" i="9"/>
  <c r="F10" i="9"/>
  <c r="F9" i="9"/>
  <c r="F8" i="9"/>
  <c r="F7" i="9"/>
  <c r="F6" i="9"/>
  <c r="F5" i="9"/>
  <c r="F4" i="9"/>
  <c r="F3" i="9"/>
  <c r="F2" i="9"/>
  <c r="B23" i="8"/>
  <c r="B22" i="8"/>
  <c r="F21" i="8"/>
  <c r="F11" i="8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3" i="1"/>
  <c r="H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J2" i="1"/>
  <c r="I2" i="1"/>
  <c r="F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C32" i="11" l="1"/>
  <c r="B32" i="11"/>
  <c r="B24" i="9"/>
  <c r="B23" i="9"/>
  <c r="B19" i="9"/>
  <c r="B21" i="9"/>
  <c r="B20" i="9"/>
</calcChain>
</file>

<file path=xl/sharedStrings.xml><?xml version="1.0" encoding="utf-8"?>
<sst xmlns="http://schemas.openxmlformats.org/spreadsheetml/2006/main" count="747" uniqueCount="53">
  <si>
    <t>Країна</t>
  </si>
  <si>
    <t>Місто</t>
  </si>
  <si>
    <t>Вид</t>
  </si>
  <si>
    <t>Ціна</t>
  </si>
  <si>
    <t>Кількість</t>
  </si>
  <si>
    <t>Платіж= Ціна* Кількість</t>
  </si>
  <si>
    <t>ДАТА</t>
  </si>
  <si>
    <t>Росія</t>
  </si>
  <si>
    <t>Курськ</t>
  </si>
  <si>
    <t>Готівка</t>
  </si>
  <si>
    <t>05.січ</t>
  </si>
  <si>
    <t>Україна</t>
  </si>
  <si>
    <t>Київ</t>
  </si>
  <si>
    <t>Банк</t>
  </si>
  <si>
    <t>14.січ</t>
  </si>
  <si>
    <t>Білорусь</t>
  </si>
  <si>
    <t>Мінськ</t>
  </si>
  <si>
    <t>25.січ</t>
  </si>
  <si>
    <t>Брест</t>
  </si>
  <si>
    <t>09.лют</t>
  </si>
  <si>
    <t>Москва</t>
  </si>
  <si>
    <t>12.лют</t>
  </si>
  <si>
    <t>20.лют</t>
  </si>
  <si>
    <t>08.бер</t>
  </si>
  <si>
    <t>18.бер</t>
  </si>
  <si>
    <t>24.бер</t>
  </si>
  <si>
    <t>26.бер</t>
  </si>
  <si>
    <t>Львів</t>
  </si>
  <si>
    <t>01.кві</t>
  </si>
  <si>
    <t>06.кві</t>
  </si>
  <si>
    <t>08.кві</t>
  </si>
  <si>
    <t>20.кві</t>
  </si>
  <si>
    <t>21.кві</t>
  </si>
  <si>
    <t>25.кві</t>
  </si>
  <si>
    <t> Середня ціна</t>
  </si>
  <si>
    <t>Макс. Кількість</t>
  </si>
  <si>
    <t>Загальна сума платежів</t>
  </si>
  <si>
    <t> Київ</t>
  </si>
  <si>
    <t>Сума платежів</t>
  </si>
  <si>
    <t>Число платежів</t>
  </si>
  <si>
    <t>Макс.Знач.платежів</t>
  </si>
  <si>
    <t>БДСУММ — для визначення загальної суми платежів 1) готівкою в Україні; 2) через банк за лютий-березень;</t>
  </si>
  <si>
    <t>&gt;=01.02</t>
  </si>
  <si>
    <t>&lt;01.04</t>
  </si>
  <si>
    <t>БИЗВЛЕЧЬ — для визначення: 1) країни, куди пішов платіж 5 січня; 2) виду платежу 5 січня;</t>
  </si>
  <si>
    <t>ДМАКС — для визначення максимального платежу готівкою;</t>
  </si>
  <si>
    <t>ДМИН — для визначення мінімального платежу до Москви в лютому;</t>
  </si>
  <si>
    <t>&lt;01.03</t>
  </si>
  <si>
    <t>ДСРЗНАЧ — для визначення середнього значення сплаченого платежу до Москви готівкою;</t>
  </si>
  <si>
    <t>БСЧЁТ — для визначення кількості платежів з мінімальним розміром платежу до Курська у квітні або у травні;</t>
  </si>
  <si>
    <t>&gt;=01.04</t>
  </si>
  <si>
    <t>&lt;01.06</t>
  </si>
  <si>
    <t>БСЧЁТА — для визначення кількості платежів, назва міста призначення починаються на літеру “М”.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</si>
</sst>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;@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1" fontId="0" fillId="0" borderId="6" xfId="0" applyNumberFormat="1" applyBorder="1"/>
    <xf numFmtId="0" fontId="0" fillId="0" borderId="6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6" borderId="0" xfId="0" applyFill="1"/>
    <xf numFmtId="0" fontId="0" fillId="7" borderId="0" xfId="0" applyFill="1"/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left" wrapText="1"/>
    </xf>
    <xf numFmtId="172" fontId="0" fillId="8" borderId="6" xfId="0" applyNumberFormat="1" applyFill="1" applyBorder="1"/>
    <xf numFmtId="0" fontId="4" fillId="9" borderId="6" xfId="0" applyFont="1" applyFill="1" applyBorder="1" applyAlignment="1">
      <alignment vertical="center" wrapText="1"/>
    </xf>
    <xf numFmtId="172" fontId="0" fillId="9" borderId="6" xfId="0" applyNumberFormat="1" applyFill="1" applyBorder="1"/>
    <xf numFmtId="0" fontId="4" fillId="8" borderId="6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5" borderId="6" xfId="0" applyFill="1" applyBorder="1"/>
    <xf numFmtId="0" fontId="0" fillId="9" borderId="6" xfId="0" applyFill="1" applyBorder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72EB-8378-6D44-BBB1-953A7FA6605C}">
  <sheetPr filterMode="1"/>
  <dimension ref="A1:J38"/>
  <sheetViews>
    <sheetView zoomScale="99" zoomScaleNormal="100" workbookViewId="0">
      <selection activeCell="J2" sqref="J2"/>
    </sheetView>
  </sheetViews>
  <sheetFormatPr baseColWidth="10" defaultRowHeight="16" x14ac:dyDescent="0.2"/>
  <sheetData>
    <row r="1" spans="1:10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7" t="s">
        <v>34</v>
      </c>
      <c r="I1" s="7" t="s">
        <v>35</v>
      </c>
      <c r="J1" s="7" t="s">
        <v>36</v>
      </c>
    </row>
    <row r="2" spans="1:10" ht="18" thickBot="1" x14ac:dyDescent="0.25">
      <c r="A2" s="3" t="s">
        <v>7</v>
      </c>
      <c r="B2" s="4" t="s">
        <v>8</v>
      </c>
      <c r="C2" s="4" t="s">
        <v>9</v>
      </c>
      <c r="D2" s="4">
        <v>50</v>
      </c>
      <c r="E2" s="4">
        <v>200</v>
      </c>
      <c r="F2" s="4">
        <f>D2*E2</f>
        <v>10000</v>
      </c>
      <c r="G2" s="6" t="s">
        <v>10</v>
      </c>
      <c r="H2" s="8">
        <f>AVERAGE(D2:D17)</f>
        <v>104.3125</v>
      </c>
      <c r="I2" s="9">
        <f>MAX(E2:E17)</f>
        <v>1456</v>
      </c>
      <c r="J2" s="9">
        <f>SUM(F2:F17)</f>
        <v>568570</v>
      </c>
    </row>
    <row r="3" spans="1:10" ht="18" thickBot="1" x14ac:dyDescent="0.25">
      <c r="A3" s="3" t="s">
        <v>11</v>
      </c>
      <c r="B3" s="4" t="s">
        <v>12</v>
      </c>
      <c r="C3" s="4" t="s">
        <v>13</v>
      </c>
      <c r="D3" s="4">
        <v>100</v>
      </c>
      <c r="E3" s="4">
        <v>144</v>
      </c>
      <c r="F3" s="4">
        <f t="shared" ref="F3:F16" si="0">D3*E3</f>
        <v>14400</v>
      </c>
      <c r="G3" s="4" t="s">
        <v>14</v>
      </c>
    </row>
    <row r="4" spans="1:10" ht="18" thickBot="1" x14ac:dyDescent="0.25">
      <c r="A4" s="3" t="s">
        <v>15</v>
      </c>
      <c r="B4" s="4" t="s">
        <v>16</v>
      </c>
      <c r="C4" s="4" t="s">
        <v>9</v>
      </c>
      <c r="D4" s="4">
        <v>80</v>
      </c>
      <c r="E4" s="4">
        <v>205</v>
      </c>
      <c r="F4" s="4">
        <f t="shared" si="0"/>
        <v>16400</v>
      </c>
      <c r="G4" s="4" t="s">
        <v>17</v>
      </c>
    </row>
    <row r="5" spans="1:10" ht="18" thickBot="1" x14ac:dyDescent="0.25">
      <c r="A5" s="3" t="s">
        <v>15</v>
      </c>
      <c r="B5" s="4" t="s">
        <v>18</v>
      </c>
      <c r="C5" s="4" t="s">
        <v>13</v>
      </c>
      <c r="D5" s="4">
        <v>24</v>
      </c>
      <c r="E5" s="4">
        <v>400</v>
      </c>
      <c r="F5" s="4">
        <f t="shared" si="0"/>
        <v>9600</v>
      </c>
      <c r="G5" s="4" t="s">
        <v>19</v>
      </c>
    </row>
    <row r="6" spans="1:10" ht="18" thickBot="1" x14ac:dyDescent="0.25">
      <c r="A6" s="3" t="s">
        <v>7</v>
      </c>
      <c r="B6" s="4" t="s">
        <v>20</v>
      </c>
      <c r="C6" s="4" t="s">
        <v>13</v>
      </c>
      <c r="D6" s="4">
        <v>90</v>
      </c>
      <c r="E6" s="4">
        <v>145</v>
      </c>
      <c r="F6" s="4">
        <f t="shared" si="0"/>
        <v>13050</v>
      </c>
      <c r="G6" s="4" t="s">
        <v>21</v>
      </c>
    </row>
    <row r="7" spans="1:10" ht="18" thickBot="1" x14ac:dyDescent="0.25">
      <c r="A7" s="3" t="s">
        <v>7</v>
      </c>
      <c r="B7" s="4" t="s">
        <v>8</v>
      </c>
      <c r="C7" s="4" t="s">
        <v>9</v>
      </c>
      <c r="D7" s="4">
        <v>300</v>
      </c>
      <c r="E7" s="4">
        <v>22</v>
      </c>
      <c r="F7" s="4">
        <f t="shared" si="0"/>
        <v>6600</v>
      </c>
      <c r="G7" s="4" t="s">
        <v>22</v>
      </c>
    </row>
    <row r="8" spans="1:10" ht="18" thickBot="1" x14ac:dyDescent="0.25">
      <c r="A8" s="3" t="s">
        <v>11</v>
      </c>
      <c r="B8" s="4" t="s">
        <v>12</v>
      </c>
      <c r="C8" s="4" t="s">
        <v>13</v>
      </c>
      <c r="D8" s="4">
        <v>120</v>
      </c>
      <c r="E8" s="4">
        <v>1456</v>
      </c>
      <c r="F8" s="4">
        <f t="shared" si="0"/>
        <v>174720</v>
      </c>
      <c r="G8" s="4" t="s">
        <v>23</v>
      </c>
    </row>
    <row r="9" spans="1:10" ht="18" thickBot="1" x14ac:dyDescent="0.25">
      <c r="A9" s="3" t="s">
        <v>11</v>
      </c>
      <c r="B9" s="4" t="s">
        <v>12</v>
      </c>
      <c r="C9" s="4" t="s">
        <v>13</v>
      </c>
      <c r="D9" s="4">
        <v>150</v>
      </c>
      <c r="E9" s="4">
        <v>236</v>
      </c>
      <c r="F9" s="4">
        <f t="shared" si="0"/>
        <v>35400</v>
      </c>
      <c r="G9" s="4" t="s">
        <v>24</v>
      </c>
    </row>
    <row r="10" spans="1:10" ht="18" thickBot="1" x14ac:dyDescent="0.25">
      <c r="A10" s="3" t="s">
        <v>7</v>
      </c>
      <c r="B10" s="4" t="s">
        <v>20</v>
      </c>
      <c r="C10" s="4" t="s">
        <v>9</v>
      </c>
      <c r="D10" s="4">
        <v>65</v>
      </c>
      <c r="E10" s="4">
        <v>178</v>
      </c>
      <c r="F10" s="4">
        <f t="shared" si="0"/>
        <v>11570</v>
      </c>
      <c r="G10" s="4" t="s">
        <v>25</v>
      </c>
    </row>
    <row r="11" spans="1:10" ht="18" thickBot="1" x14ac:dyDescent="0.25">
      <c r="A11" s="3" t="s">
        <v>7</v>
      </c>
      <c r="B11" s="4" t="s">
        <v>20</v>
      </c>
      <c r="C11" s="4" t="s">
        <v>9</v>
      </c>
      <c r="D11" s="4">
        <v>70</v>
      </c>
      <c r="E11" s="4">
        <v>124</v>
      </c>
      <c r="F11" s="4">
        <f t="shared" si="0"/>
        <v>8680</v>
      </c>
      <c r="G11" s="4" t="s">
        <v>26</v>
      </c>
    </row>
    <row r="12" spans="1:10" ht="18" thickBot="1" x14ac:dyDescent="0.25">
      <c r="A12" s="3" t="s">
        <v>11</v>
      </c>
      <c r="B12" s="4" t="s">
        <v>27</v>
      </c>
      <c r="C12" s="4" t="s">
        <v>9</v>
      </c>
      <c r="D12" s="4">
        <v>200</v>
      </c>
      <c r="E12" s="4">
        <v>245</v>
      </c>
      <c r="F12" s="4">
        <f t="shared" si="0"/>
        <v>49000</v>
      </c>
      <c r="G12" s="4" t="s">
        <v>28</v>
      </c>
    </row>
    <row r="13" spans="1:10" ht="18" thickBot="1" x14ac:dyDescent="0.25">
      <c r="A13" s="3" t="s">
        <v>7</v>
      </c>
      <c r="B13" s="4" t="s">
        <v>8</v>
      </c>
      <c r="C13" s="4" t="s">
        <v>13</v>
      </c>
      <c r="D13" s="4">
        <v>120</v>
      </c>
      <c r="E13" s="4">
        <v>435</v>
      </c>
      <c r="F13" s="4">
        <f t="shared" si="0"/>
        <v>52200</v>
      </c>
      <c r="G13" s="4" t="s">
        <v>29</v>
      </c>
    </row>
    <row r="14" spans="1:10" ht="18" thickBot="1" x14ac:dyDescent="0.25">
      <c r="A14" s="3" t="s">
        <v>15</v>
      </c>
      <c r="B14" s="4" t="s">
        <v>16</v>
      </c>
      <c r="C14" s="4" t="s">
        <v>9</v>
      </c>
      <c r="D14" s="4">
        <v>60</v>
      </c>
      <c r="E14" s="4">
        <v>665</v>
      </c>
      <c r="F14" s="4">
        <f t="shared" si="0"/>
        <v>39900</v>
      </c>
      <c r="G14" s="4" t="s">
        <v>30</v>
      </c>
    </row>
    <row r="15" spans="1:10" ht="18" thickBot="1" x14ac:dyDescent="0.25">
      <c r="A15" s="3" t="s">
        <v>15</v>
      </c>
      <c r="B15" s="4" t="s">
        <v>18</v>
      </c>
      <c r="C15" s="4" t="s">
        <v>13</v>
      </c>
      <c r="D15" s="4">
        <v>90</v>
      </c>
      <c r="E15" s="4">
        <v>980</v>
      </c>
      <c r="F15" s="4">
        <f t="shared" si="0"/>
        <v>88200</v>
      </c>
      <c r="G15" s="4" t="s">
        <v>31</v>
      </c>
    </row>
    <row r="16" spans="1:10" ht="18" thickBot="1" x14ac:dyDescent="0.25">
      <c r="A16" s="3" t="s">
        <v>15</v>
      </c>
      <c r="B16" s="4" t="s">
        <v>16</v>
      </c>
      <c r="C16" s="4" t="s">
        <v>13</v>
      </c>
      <c r="D16" s="4">
        <v>50</v>
      </c>
      <c r="E16" s="4">
        <v>111</v>
      </c>
      <c r="F16" s="4">
        <f t="shared" si="0"/>
        <v>5550</v>
      </c>
      <c r="G16" s="4" t="s">
        <v>32</v>
      </c>
    </row>
    <row r="17" spans="1:8" ht="18" thickBot="1" x14ac:dyDescent="0.25">
      <c r="A17" s="3" t="s">
        <v>7</v>
      </c>
      <c r="B17" s="4" t="s">
        <v>20</v>
      </c>
      <c r="C17" s="4" t="s">
        <v>9</v>
      </c>
      <c r="D17" s="4">
        <v>100</v>
      </c>
      <c r="E17" s="4">
        <v>333</v>
      </c>
      <c r="F17" s="4">
        <f>D17*E17</f>
        <v>33300</v>
      </c>
      <c r="G17" s="4" t="s">
        <v>33</v>
      </c>
    </row>
    <row r="18" spans="1:8" ht="17" thickBot="1" x14ac:dyDescent="0.25">
      <c r="A18" s="3"/>
      <c r="B18" s="4"/>
      <c r="C18" s="4"/>
      <c r="D18" s="4"/>
      <c r="E18" s="4"/>
      <c r="F18" s="4"/>
      <c r="G18" s="4"/>
    </row>
    <row r="21" spans="1:8" ht="17" thickBot="1" x14ac:dyDescent="0.25"/>
    <row r="22" spans="1:8" ht="52" thickBot="1" x14ac:dyDescent="0.25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5" t="s">
        <v>6</v>
      </c>
      <c r="H22" s="7"/>
    </row>
    <row r="23" spans="1:8" ht="18" hidden="1" thickBot="1" x14ac:dyDescent="0.25">
      <c r="A23" s="3" t="s">
        <v>7</v>
      </c>
      <c r="B23" s="4" t="s">
        <v>8</v>
      </c>
      <c r="C23" s="4" t="s">
        <v>9</v>
      </c>
      <c r="D23" s="4">
        <v>50</v>
      </c>
      <c r="E23" s="4">
        <v>200</v>
      </c>
      <c r="F23" s="4">
        <f>D23*E23</f>
        <v>10000</v>
      </c>
      <c r="G23" s="6" t="s">
        <v>10</v>
      </c>
      <c r="H23" s="8">
        <f>AVERAGE(D23:D38)</f>
        <v>104.3125</v>
      </c>
    </row>
    <row r="24" spans="1:8" ht="18" thickBot="1" x14ac:dyDescent="0.25">
      <c r="A24" s="3" t="s">
        <v>11</v>
      </c>
      <c r="B24" s="4" t="s">
        <v>12</v>
      </c>
      <c r="C24" s="4" t="s">
        <v>13</v>
      </c>
      <c r="D24" s="4">
        <v>100</v>
      </c>
      <c r="E24" s="4">
        <v>144</v>
      </c>
      <c r="F24" s="4">
        <f t="shared" ref="F24:F37" si="1">D24*E24</f>
        <v>14400</v>
      </c>
      <c r="G24" s="4" t="s">
        <v>14</v>
      </c>
    </row>
    <row r="25" spans="1:8" ht="18" hidden="1" thickBot="1" x14ac:dyDescent="0.25">
      <c r="A25" s="3" t="s">
        <v>15</v>
      </c>
      <c r="B25" s="4" t="s">
        <v>16</v>
      </c>
      <c r="C25" s="4" t="s">
        <v>9</v>
      </c>
      <c r="D25" s="4">
        <v>80</v>
      </c>
      <c r="E25" s="4">
        <v>205</v>
      </c>
      <c r="F25" s="4">
        <f t="shared" si="1"/>
        <v>16400</v>
      </c>
      <c r="G25" s="4" t="s">
        <v>17</v>
      </c>
    </row>
    <row r="26" spans="1:8" ht="18" hidden="1" thickBot="1" x14ac:dyDescent="0.25">
      <c r="A26" s="3" t="s">
        <v>15</v>
      </c>
      <c r="B26" s="4" t="s">
        <v>18</v>
      </c>
      <c r="C26" s="4" t="s">
        <v>13</v>
      </c>
      <c r="D26" s="4">
        <v>24</v>
      </c>
      <c r="E26" s="4">
        <v>400</v>
      </c>
      <c r="F26" s="4">
        <f t="shared" si="1"/>
        <v>9600</v>
      </c>
      <c r="G26" s="4" t="s">
        <v>19</v>
      </c>
    </row>
    <row r="27" spans="1:8" ht="18" hidden="1" thickBot="1" x14ac:dyDescent="0.25">
      <c r="A27" s="3" t="s">
        <v>7</v>
      </c>
      <c r="B27" s="4" t="s">
        <v>20</v>
      </c>
      <c r="C27" s="4" t="s">
        <v>13</v>
      </c>
      <c r="D27" s="4">
        <v>90</v>
      </c>
      <c r="E27" s="4">
        <v>145</v>
      </c>
      <c r="F27" s="4">
        <f t="shared" si="1"/>
        <v>13050</v>
      </c>
      <c r="G27" s="4" t="s">
        <v>21</v>
      </c>
    </row>
    <row r="28" spans="1:8" ht="18" hidden="1" thickBot="1" x14ac:dyDescent="0.25">
      <c r="A28" s="3" t="s">
        <v>7</v>
      </c>
      <c r="B28" s="4" t="s">
        <v>8</v>
      </c>
      <c r="C28" s="4" t="s">
        <v>9</v>
      </c>
      <c r="D28" s="4">
        <v>300</v>
      </c>
      <c r="E28" s="4">
        <v>22</v>
      </c>
      <c r="F28" s="4">
        <f t="shared" si="1"/>
        <v>6600</v>
      </c>
      <c r="G28" s="4" t="s">
        <v>22</v>
      </c>
    </row>
    <row r="29" spans="1:8" ht="18" hidden="1" thickBot="1" x14ac:dyDescent="0.25">
      <c r="A29" s="3" t="s">
        <v>11</v>
      </c>
      <c r="B29" s="4" t="s">
        <v>12</v>
      </c>
      <c r="C29" s="4" t="s">
        <v>13</v>
      </c>
      <c r="D29" s="4">
        <v>120</v>
      </c>
      <c r="E29" s="4">
        <v>1456</v>
      </c>
      <c r="F29" s="4">
        <f t="shared" si="1"/>
        <v>174720</v>
      </c>
      <c r="G29" s="4" t="s">
        <v>23</v>
      </c>
    </row>
    <row r="30" spans="1:8" ht="18" hidden="1" thickBot="1" x14ac:dyDescent="0.25">
      <c r="A30" s="3" t="s">
        <v>11</v>
      </c>
      <c r="B30" s="4" t="s">
        <v>12</v>
      </c>
      <c r="C30" s="4" t="s">
        <v>13</v>
      </c>
      <c r="D30" s="4">
        <v>150</v>
      </c>
      <c r="E30" s="4">
        <v>236</v>
      </c>
      <c r="F30" s="4">
        <f t="shared" si="1"/>
        <v>35400</v>
      </c>
      <c r="G30" s="4" t="s">
        <v>24</v>
      </c>
    </row>
    <row r="31" spans="1:8" ht="18" hidden="1" thickBot="1" x14ac:dyDescent="0.25">
      <c r="A31" s="3" t="s">
        <v>7</v>
      </c>
      <c r="B31" s="4" t="s">
        <v>20</v>
      </c>
      <c r="C31" s="4" t="s">
        <v>9</v>
      </c>
      <c r="D31" s="4">
        <v>65</v>
      </c>
      <c r="E31" s="4">
        <v>178</v>
      </c>
      <c r="F31" s="4">
        <f t="shared" si="1"/>
        <v>11570</v>
      </c>
      <c r="G31" s="4" t="s">
        <v>25</v>
      </c>
    </row>
    <row r="32" spans="1:8" ht="18" hidden="1" thickBot="1" x14ac:dyDescent="0.25">
      <c r="A32" s="3" t="s">
        <v>7</v>
      </c>
      <c r="B32" s="4" t="s">
        <v>20</v>
      </c>
      <c r="C32" s="4" t="s">
        <v>9</v>
      </c>
      <c r="D32" s="4">
        <v>70</v>
      </c>
      <c r="E32" s="4">
        <v>124</v>
      </c>
      <c r="F32" s="4">
        <f t="shared" si="1"/>
        <v>8680</v>
      </c>
      <c r="G32" s="4" t="s">
        <v>26</v>
      </c>
    </row>
    <row r="33" spans="1:7" ht="18" hidden="1" thickBot="1" x14ac:dyDescent="0.25">
      <c r="A33" s="3" t="s">
        <v>11</v>
      </c>
      <c r="B33" s="4" t="s">
        <v>27</v>
      </c>
      <c r="C33" s="4" t="s">
        <v>9</v>
      </c>
      <c r="D33" s="4">
        <v>200</v>
      </c>
      <c r="E33" s="4">
        <v>245</v>
      </c>
      <c r="F33" s="4">
        <f t="shared" si="1"/>
        <v>49000</v>
      </c>
      <c r="G33" s="4" t="s">
        <v>28</v>
      </c>
    </row>
    <row r="34" spans="1:7" ht="18" hidden="1" thickBot="1" x14ac:dyDescent="0.25">
      <c r="A34" s="3" t="s">
        <v>7</v>
      </c>
      <c r="B34" s="4" t="s">
        <v>8</v>
      </c>
      <c r="C34" s="4" t="s">
        <v>13</v>
      </c>
      <c r="D34" s="4">
        <v>120</v>
      </c>
      <c r="E34" s="4">
        <v>435</v>
      </c>
      <c r="F34" s="4">
        <f t="shared" si="1"/>
        <v>52200</v>
      </c>
      <c r="G34" s="4" t="s">
        <v>29</v>
      </c>
    </row>
    <row r="35" spans="1:7" ht="18" hidden="1" thickBot="1" x14ac:dyDescent="0.25">
      <c r="A35" s="3" t="s">
        <v>15</v>
      </c>
      <c r="B35" s="4" t="s">
        <v>16</v>
      </c>
      <c r="C35" s="4" t="s">
        <v>9</v>
      </c>
      <c r="D35" s="4">
        <v>60</v>
      </c>
      <c r="E35" s="4">
        <v>665</v>
      </c>
      <c r="F35" s="4">
        <f t="shared" si="1"/>
        <v>39900</v>
      </c>
      <c r="G35" s="4" t="s">
        <v>30</v>
      </c>
    </row>
    <row r="36" spans="1:7" ht="18" hidden="1" thickBot="1" x14ac:dyDescent="0.25">
      <c r="A36" s="3" t="s">
        <v>15</v>
      </c>
      <c r="B36" s="4" t="s">
        <v>18</v>
      </c>
      <c r="C36" s="4" t="s">
        <v>13</v>
      </c>
      <c r="D36" s="4">
        <v>90</v>
      </c>
      <c r="E36" s="4">
        <v>980</v>
      </c>
      <c r="F36" s="4">
        <f t="shared" si="1"/>
        <v>88200</v>
      </c>
      <c r="G36" s="4" t="s">
        <v>31</v>
      </c>
    </row>
    <row r="37" spans="1:7" ht="18" hidden="1" thickBot="1" x14ac:dyDescent="0.25">
      <c r="A37" s="3" t="s">
        <v>15</v>
      </c>
      <c r="B37" s="4" t="s">
        <v>16</v>
      </c>
      <c r="C37" s="4" t="s">
        <v>13</v>
      </c>
      <c r="D37" s="4">
        <v>50</v>
      </c>
      <c r="E37" s="4">
        <v>111</v>
      </c>
      <c r="F37" s="4">
        <f t="shared" si="1"/>
        <v>5550</v>
      </c>
      <c r="G37" s="4" t="s">
        <v>32</v>
      </c>
    </row>
    <row r="38" spans="1:7" ht="18" hidden="1" thickBot="1" x14ac:dyDescent="0.25">
      <c r="A38" s="3" t="s">
        <v>7</v>
      </c>
      <c r="B38" s="4" t="s">
        <v>20</v>
      </c>
      <c r="C38" s="4" t="s">
        <v>9</v>
      </c>
      <c r="D38" s="4">
        <v>100</v>
      </c>
      <c r="E38" s="4">
        <v>333</v>
      </c>
      <c r="F38" s="4">
        <f>D38*E38</f>
        <v>33300</v>
      </c>
      <c r="G38" s="4" t="s">
        <v>33</v>
      </c>
    </row>
  </sheetData>
  <autoFilter ref="A22:H38" xr:uid="{9EEB72EB-8378-6D44-BBB1-953A7FA6605C}">
    <filterColumn colId="0">
      <filters>
        <filter val="Україна"/>
      </filters>
    </filterColumn>
    <filterColumn colId="6">
      <filters>
        <filter val="14.січ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D92-5DA7-3049-A90B-906EEC871418}">
  <sheetPr filterMode="1"/>
  <dimension ref="A1:G18"/>
  <sheetViews>
    <sheetView workbookViewId="0">
      <selection activeCell="G17" sqref="A1:G17"/>
    </sheetView>
  </sheetViews>
  <sheetFormatPr baseColWidth="10" defaultRowHeight="16" x14ac:dyDescent="0.2"/>
  <sheetData>
    <row r="1" spans="1:7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18" hidden="1" thickBot="1" x14ac:dyDescent="0.25">
      <c r="A2" s="3" t="s">
        <v>7</v>
      </c>
      <c r="B2" s="4" t="s">
        <v>8</v>
      </c>
      <c r="C2" s="4" t="s">
        <v>9</v>
      </c>
      <c r="D2" s="4">
        <v>50</v>
      </c>
      <c r="E2" s="4">
        <v>200</v>
      </c>
      <c r="F2" s="4">
        <f>D2*E2</f>
        <v>10000</v>
      </c>
      <c r="G2" s="6" t="s">
        <v>10</v>
      </c>
    </row>
    <row r="3" spans="1:7" ht="18" hidden="1" thickBot="1" x14ac:dyDescent="0.25">
      <c r="A3" s="3" t="s">
        <v>11</v>
      </c>
      <c r="B3" s="4" t="s">
        <v>12</v>
      </c>
      <c r="C3" s="4" t="s">
        <v>13</v>
      </c>
      <c r="D3" s="4">
        <v>100</v>
      </c>
      <c r="E3" s="4">
        <v>144</v>
      </c>
      <c r="F3" s="4">
        <f t="shared" ref="F3:F16" si="0">D3*E3</f>
        <v>14400</v>
      </c>
      <c r="G3" s="4" t="s">
        <v>14</v>
      </c>
    </row>
    <row r="4" spans="1:7" ht="18" thickBot="1" x14ac:dyDescent="0.25">
      <c r="A4" s="3" t="s">
        <v>15</v>
      </c>
      <c r="B4" s="4" t="s">
        <v>16</v>
      </c>
      <c r="C4" s="4" t="s">
        <v>9</v>
      </c>
      <c r="D4" s="4">
        <v>80</v>
      </c>
      <c r="E4" s="4">
        <v>205</v>
      </c>
      <c r="F4" s="4">
        <f t="shared" si="0"/>
        <v>16400</v>
      </c>
      <c r="G4" s="4" t="s">
        <v>17</v>
      </c>
    </row>
    <row r="5" spans="1:7" ht="18" hidden="1" thickBot="1" x14ac:dyDescent="0.25">
      <c r="A5" s="3" t="s">
        <v>15</v>
      </c>
      <c r="B5" s="4" t="s">
        <v>18</v>
      </c>
      <c r="C5" s="4" t="s">
        <v>13</v>
      </c>
      <c r="D5" s="4">
        <v>24</v>
      </c>
      <c r="E5" s="4">
        <v>400</v>
      </c>
      <c r="F5" s="4">
        <f t="shared" si="0"/>
        <v>9600</v>
      </c>
      <c r="G5" s="4" t="s">
        <v>19</v>
      </c>
    </row>
    <row r="6" spans="1:7" ht="18" thickBot="1" x14ac:dyDescent="0.25">
      <c r="A6" s="3" t="s">
        <v>7</v>
      </c>
      <c r="B6" s="4" t="s">
        <v>20</v>
      </c>
      <c r="C6" s="4" t="s">
        <v>13</v>
      </c>
      <c r="D6" s="4">
        <v>90</v>
      </c>
      <c r="E6" s="4">
        <v>145</v>
      </c>
      <c r="F6" s="4">
        <f t="shared" si="0"/>
        <v>13050</v>
      </c>
      <c r="G6" s="4" t="s">
        <v>21</v>
      </c>
    </row>
    <row r="7" spans="1:7" ht="18" hidden="1" thickBot="1" x14ac:dyDescent="0.25">
      <c r="A7" s="3" t="s">
        <v>7</v>
      </c>
      <c r="B7" s="4" t="s">
        <v>8</v>
      </c>
      <c r="C7" s="4" t="s">
        <v>9</v>
      </c>
      <c r="D7" s="4">
        <v>300</v>
      </c>
      <c r="E7" s="4">
        <v>22</v>
      </c>
      <c r="F7" s="4">
        <f t="shared" si="0"/>
        <v>6600</v>
      </c>
      <c r="G7" s="4" t="s">
        <v>22</v>
      </c>
    </row>
    <row r="8" spans="1:7" ht="18" hidden="1" thickBot="1" x14ac:dyDescent="0.25">
      <c r="A8" s="3" t="s">
        <v>11</v>
      </c>
      <c r="B8" s="4" t="s">
        <v>12</v>
      </c>
      <c r="C8" s="4" t="s">
        <v>13</v>
      </c>
      <c r="D8" s="4">
        <v>120</v>
      </c>
      <c r="E8" s="4">
        <v>1456</v>
      </c>
      <c r="F8" s="4">
        <f t="shared" si="0"/>
        <v>174720</v>
      </c>
      <c r="G8" s="4" t="s">
        <v>23</v>
      </c>
    </row>
    <row r="9" spans="1:7" ht="18" hidden="1" thickBot="1" x14ac:dyDescent="0.25">
      <c r="A9" s="3" t="s">
        <v>11</v>
      </c>
      <c r="B9" s="4" t="s">
        <v>12</v>
      </c>
      <c r="C9" s="4" t="s">
        <v>13</v>
      </c>
      <c r="D9" s="4">
        <v>150</v>
      </c>
      <c r="E9" s="4">
        <v>236</v>
      </c>
      <c r="F9" s="4">
        <f t="shared" si="0"/>
        <v>35400</v>
      </c>
      <c r="G9" s="4" t="s">
        <v>24</v>
      </c>
    </row>
    <row r="10" spans="1:7" ht="18" thickBot="1" x14ac:dyDescent="0.25">
      <c r="A10" s="3" t="s">
        <v>7</v>
      </c>
      <c r="B10" s="4" t="s">
        <v>20</v>
      </c>
      <c r="C10" s="4" t="s">
        <v>9</v>
      </c>
      <c r="D10" s="4">
        <v>65</v>
      </c>
      <c r="E10" s="4">
        <v>178</v>
      </c>
      <c r="F10" s="4">
        <f t="shared" si="0"/>
        <v>11570</v>
      </c>
      <c r="G10" s="4" t="s">
        <v>25</v>
      </c>
    </row>
    <row r="11" spans="1:7" ht="18" thickBot="1" x14ac:dyDescent="0.25">
      <c r="A11" s="3" t="s">
        <v>7</v>
      </c>
      <c r="B11" s="4" t="s">
        <v>20</v>
      </c>
      <c r="C11" s="4" t="s">
        <v>9</v>
      </c>
      <c r="D11" s="4">
        <v>70</v>
      </c>
      <c r="E11" s="4">
        <v>124</v>
      </c>
      <c r="F11" s="4">
        <f t="shared" si="0"/>
        <v>8680</v>
      </c>
      <c r="G11" s="4" t="s">
        <v>26</v>
      </c>
    </row>
    <row r="12" spans="1:7" ht="18" hidden="1" thickBot="1" x14ac:dyDescent="0.25">
      <c r="A12" s="3" t="s">
        <v>11</v>
      </c>
      <c r="B12" s="4" t="s">
        <v>27</v>
      </c>
      <c r="C12" s="4" t="s">
        <v>9</v>
      </c>
      <c r="D12" s="4">
        <v>200</v>
      </c>
      <c r="E12" s="4">
        <v>245</v>
      </c>
      <c r="F12" s="4">
        <f t="shared" si="0"/>
        <v>49000</v>
      </c>
      <c r="G12" s="4" t="s">
        <v>28</v>
      </c>
    </row>
    <row r="13" spans="1:7" ht="18" hidden="1" thickBot="1" x14ac:dyDescent="0.25">
      <c r="A13" s="3" t="s">
        <v>7</v>
      </c>
      <c r="B13" s="4" t="s">
        <v>8</v>
      </c>
      <c r="C13" s="4" t="s">
        <v>13</v>
      </c>
      <c r="D13" s="4">
        <v>120</v>
      </c>
      <c r="E13" s="4">
        <v>435</v>
      </c>
      <c r="F13" s="4">
        <f t="shared" si="0"/>
        <v>52200</v>
      </c>
      <c r="G13" s="4" t="s">
        <v>29</v>
      </c>
    </row>
    <row r="14" spans="1:7" ht="18" hidden="1" thickBot="1" x14ac:dyDescent="0.25">
      <c r="A14" s="3" t="s">
        <v>15</v>
      </c>
      <c r="B14" s="4" t="s">
        <v>16</v>
      </c>
      <c r="C14" s="4" t="s">
        <v>9</v>
      </c>
      <c r="D14" s="4">
        <v>60</v>
      </c>
      <c r="E14" s="4">
        <v>665</v>
      </c>
      <c r="F14" s="4">
        <f t="shared" si="0"/>
        <v>39900</v>
      </c>
      <c r="G14" s="4" t="s">
        <v>30</v>
      </c>
    </row>
    <row r="15" spans="1:7" ht="18" hidden="1" thickBot="1" x14ac:dyDescent="0.25">
      <c r="A15" s="3" t="s">
        <v>15</v>
      </c>
      <c r="B15" s="4" t="s">
        <v>18</v>
      </c>
      <c r="C15" s="4" t="s">
        <v>13</v>
      </c>
      <c r="D15" s="4">
        <v>90</v>
      </c>
      <c r="E15" s="4">
        <v>980</v>
      </c>
      <c r="F15" s="4">
        <f t="shared" si="0"/>
        <v>88200</v>
      </c>
      <c r="G15" s="4" t="s">
        <v>31</v>
      </c>
    </row>
    <row r="16" spans="1:7" ht="18" hidden="1" thickBot="1" x14ac:dyDescent="0.25">
      <c r="A16" s="3" t="s">
        <v>15</v>
      </c>
      <c r="B16" s="4" t="s">
        <v>16</v>
      </c>
      <c r="C16" s="4" t="s">
        <v>13</v>
      </c>
      <c r="D16" s="4">
        <v>50</v>
      </c>
      <c r="E16" s="4">
        <v>111</v>
      </c>
      <c r="F16" s="4">
        <f t="shared" si="0"/>
        <v>5550</v>
      </c>
      <c r="G16" s="4" t="s">
        <v>32</v>
      </c>
    </row>
    <row r="17" spans="1:7" ht="18" thickBot="1" x14ac:dyDescent="0.25">
      <c r="A17" s="3" t="s">
        <v>7</v>
      </c>
      <c r="B17" s="4" t="s">
        <v>20</v>
      </c>
      <c r="C17" s="4" t="s">
        <v>9</v>
      </c>
      <c r="D17" s="4">
        <v>100</v>
      </c>
      <c r="E17" s="4">
        <v>333</v>
      </c>
      <c r="F17" s="4">
        <f>D17*E17</f>
        <v>33300</v>
      </c>
      <c r="G17" s="4" t="s">
        <v>33</v>
      </c>
    </row>
    <row r="18" spans="1:7" ht="17" thickBot="1" x14ac:dyDescent="0.25">
      <c r="A18" s="3"/>
      <c r="B18" s="4"/>
      <c r="C18" s="4"/>
      <c r="D18" s="4"/>
      <c r="E18" s="4"/>
      <c r="F18" s="4"/>
      <c r="G18" s="4"/>
    </row>
  </sheetData>
  <autoFilter ref="A1:G17" xr:uid="{EEC9AD92-5DA7-3049-A90B-906EEC871418}">
    <filterColumn colId="1">
      <filters>
        <filter val="Мінськ"/>
        <filter val="Москва"/>
      </filters>
    </filterColumn>
    <filterColumn colId="3">
      <customFilters>
        <customFilter operator="greaterThan" val="6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2DDF-03B5-E040-8F6C-046A6558CF37}">
  <sheetPr filterMode="1"/>
  <dimension ref="A1:G18"/>
  <sheetViews>
    <sheetView workbookViewId="0">
      <selection activeCell="G17" sqref="A1:G17"/>
    </sheetView>
  </sheetViews>
  <sheetFormatPr baseColWidth="10" defaultRowHeight="16" x14ac:dyDescent="0.2"/>
  <sheetData>
    <row r="1" spans="1:7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18" hidden="1" thickBot="1" x14ac:dyDescent="0.25">
      <c r="A2" s="3" t="s">
        <v>7</v>
      </c>
      <c r="B2" s="4" t="s">
        <v>8</v>
      </c>
      <c r="C2" s="4" t="s">
        <v>9</v>
      </c>
      <c r="D2" s="4">
        <v>50</v>
      </c>
      <c r="E2" s="4">
        <v>200</v>
      </c>
      <c r="F2" s="4">
        <f>D2*E2</f>
        <v>10000</v>
      </c>
      <c r="G2" s="6" t="s">
        <v>10</v>
      </c>
    </row>
    <row r="3" spans="1:7" ht="18" hidden="1" thickBot="1" x14ac:dyDescent="0.25">
      <c r="A3" s="3" t="s">
        <v>11</v>
      </c>
      <c r="B3" s="4" t="s">
        <v>12</v>
      </c>
      <c r="C3" s="4" t="s">
        <v>13</v>
      </c>
      <c r="D3" s="4">
        <v>100</v>
      </c>
      <c r="E3" s="4">
        <v>144</v>
      </c>
      <c r="F3" s="4">
        <f t="shared" ref="F3:F16" si="0">D3*E3</f>
        <v>14400</v>
      </c>
      <c r="G3" s="4" t="s">
        <v>14</v>
      </c>
    </row>
    <row r="4" spans="1:7" ht="18" hidden="1" thickBot="1" x14ac:dyDescent="0.25">
      <c r="A4" s="3" t="s">
        <v>15</v>
      </c>
      <c r="B4" s="4" t="s">
        <v>16</v>
      </c>
      <c r="C4" s="4" t="s">
        <v>9</v>
      </c>
      <c r="D4" s="4">
        <v>80</v>
      </c>
      <c r="E4" s="4">
        <v>205</v>
      </c>
      <c r="F4" s="4">
        <f t="shared" si="0"/>
        <v>16400</v>
      </c>
      <c r="G4" s="4" t="s">
        <v>17</v>
      </c>
    </row>
    <row r="5" spans="1:7" ht="18" hidden="1" thickBot="1" x14ac:dyDescent="0.25">
      <c r="A5" s="3" t="s">
        <v>15</v>
      </c>
      <c r="B5" s="4" t="s">
        <v>18</v>
      </c>
      <c r="C5" s="4" t="s">
        <v>13</v>
      </c>
      <c r="D5" s="4">
        <v>24</v>
      </c>
      <c r="E5" s="4">
        <v>400</v>
      </c>
      <c r="F5" s="4">
        <f t="shared" si="0"/>
        <v>9600</v>
      </c>
      <c r="G5" s="4" t="s">
        <v>19</v>
      </c>
    </row>
    <row r="6" spans="1:7" ht="18" hidden="1" thickBot="1" x14ac:dyDescent="0.25">
      <c r="A6" s="3" t="s">
        <v>7</v>
      </c>
      <c r="B6" s="4" t="s">
        <v>20</v>
      </c>
      <c r="C6" s="4" t="s">
        <v>13</v>
      </c>
      <c r="D6" s="4">
        <v>90</v>
      </c>
      <c r="E6" s="4">
        <v>145</v>
      </c>
      <c r="F6" s="4">
        <f t="shared" si="0"/>
        <v>13050</v>
      </c>
      <c r="G6" s="4" t="s">
        <v>21</v>
      </c>
    </row>
    <row r="7" spans="1:7" ht="18" hidden="1" thickBot="1" x14ac:dyDescent="0.25">
      <c r="A7" s="3" t="s">
        <v>7</v>
      </c>
      <c r="B7" s="4" t="s">
        <v>8</v>
      </c>
      <c r="C7" s="4" t="s">
        <v>9</v>
      </c>
      <c r="D7" s="4">
        <v>300</v>
      </c>
      <c r="E7" s="4">
        <v>22</v>
      </c>
      <c r="F7" s="4">
        <f t="shared" si="0"/>
        <v>6600</v>
      </c>
      <c r="G7" s="4" t="s">
        <v>22</v>
      </c>
    </row>
    <row r="8" spans="1:7" ht="18" hidden="1" thickBot="1" x14ac:dyDescent="0.25">
      <c r="A8" s="3" t="s">
        <v>11</v>
      </c>
      <c r="B8" s="4" t="s">
        <v>12</v>
      </c>
      <c r="C8" s="4" t="s">
        <v>13</v>
      </c>
      <c r="D8" s="4">
        <v>120</v>
      </c>
      <c r="E8" s="4">
        <v>1456</v>
      </c>
      <c r="F8" s="4">
        <f t="shared" si="0"/>
        <v>174720</v>
      </c>
      <c r="G8" s="4" t="s">
        <v>23</v>
      </c>
    </row>
    <row r="9" spans="1:7" ht="18" hidden="1" thickBot="1" x14ac:dyDescent="0.25">
      <c r="A9" s="3" t="s">
        <v>11</v>
      </c>
      <c r="B9" s="4" t="s">
        <v>12</v>
      </c>
      <c r="C9" s="4" t="s">
        <v>13</v>
      </c>
      <c r="D9" s="4">
        <v>150</v>
      </c>
      <c r="E9" s="4">
        <v>236</v>
      </c>
      <c r="F9" s="4">
        <f t="shared" si="0"/>
        <v>35400</v>
      </c>
      <c r="G9" s="4" t="s">
        <v>24</v>
      </c>
    </row>
    <row r="10" spans="1:7" ht="18" hidden="1" thickBot="1" x14ac:dyDescent="0.25">
      <c r="A10" s="3" t="s">
        <v>7</v>
      </c>
      <c r="B10" s="4" t="s">
        <v>20</v>
      </c>
      <c r="C10" s="4" t="s">
        <v>9</v>
      </c>
      <c r="D10" s="4">
        <v>65</v>
      </c>
      <c r="E10" s="4">
        <v>178</v>
      </c>
      <c r="F10" s="4">
        <f t="shared" si="0"/>
        <v>11570</v>
      </c>
      <c r="G10" s="4" t="s">
        <v>25</v>
      </c>
    </row>
    <row r="11" spans="1:7" ht="18" hidden="1" thickBot="1" x14ac:dyDescent="0.25">
      <c r="A11" s="3" t="s">
        <v>7</v>
      </c>
      <c r="B11" s="4" t="s">
        <v>20</v>
      </c>
      <c r="C11" s="4" t="s">
        <v>9</v>
      </c>
      <c r="D11" s="4">
        <v>70</v>
      </c>
      <c r="E11" s="4">
        <v>124</v>
      </c>
      <c r="F11" s="4">
        <f t="shared" si="0"/>
        <v>8680</v>
      </c>
      <c r="G11" s="4" t="s">
        <v>26</v>
      </c>
    </row>
    <row r="12" spans="1:7" ht="18" hidden="1" thickBot="1" x14ac:dyDescent="0.25">
      <c r="A12" s="3" t="s">
        <v>11</v>
      </c>
      <c r="B12" s="4" t="s">
        <v>27</v>
      </c>
      <c r="C12" s="4" t="s">
        <v>9</v>
      </c>
      <c r="D12" s="4">
        <v>200</v>
      </c>
      <c r="E12" s="4">
        <v>245</v>
      </c>
      <c r="F12" s="4">
        <f t="shared" si="0"/>
        <v>49000</v>
      </c>
      <c r="G12" s="4" t="s">
        <v>28</v>
      </c>
    </row>
    <row r="13" spans="1:7" ht="18" hidden="1" thickBot="1" x14ac:dyDescent="0.25">
      <c r="A13" s="3" t="s">
        <v>7</v>
      </c>
      <c r="B13" s="4" t="s">
        <v>8</v>
      </c>
      <c r="C13" s="4" t="s">
        <v>13</v>
      </c>
      <c r="D13" s="4">
        <v>120</v>
      </c>
      <c r="E13" s="4">
        <v>435</v>
      </c>
      <c r="F13" s="4">
        <f t="shared" si="0"/>
        <v>52200</v>
      </c>
      <c r="G13" s="4" t="s">
        <v>29</v>
      </c>
    </row>
    <row r="14" spans="1:7" ht="18" hidden="1" thickBot="1" x14ac:dyDescent="0.25">
      <c r="A14" s="3" t="s">
        <v>15</v>
      </c>
      <c r="B14" s="4" t="s">
        <v>16</v>
      </c>
      <c r="C14" s="4" t="s">
        <v>9</v>
      </c>
      <c r="D14" s="4">
        <v>60</v>
      </c>
      <c r="E14" s="4">
        <v>665</v>
      </c>
      <c r="F14" s="4">
        <f t="shared" si="0"/>
        <v>39900</v>
      </c>
      <c r="G14" s="4" t="s">
        <v>30</v>
      </c>
    </row>
    <row r="15" spans="1:7" ht="18" thickBot="1" x14ac:dyDescent="0.25">
      <c r="A15" s="3" t="s">
        <v>15</v>
      </c>
      <c r="B15" s="4" t="s">
        <v>18</v>
      </c>
      <c r="C15" s="4" t="s">
        <v>13</v>
      </c>
      <c r="D15" s="4">
        <v>90</v>
      </c>
      <c r="E15" s="4">
        <v>980</v>
      </c>
      <c r="F15" s="4">
        <f t="shared" si="0"/>
        <v>88200</v>
      </c>
      <c r="G15" s="4" t="s">
        <v>31</v>
      </c>
    </row>
    <row r="16" spans="1:7" ht="18" hidden="1" thickBot="1" x14ac:dyDescent="0.25">
      <c r="A16" s="3" t="s">
        <v>15</v>
      </c>
      <c r="B16" s="4" t="s">
        <v>16</v>
      </c>
      <c r="C16" s="4" t="s">
        <v>13</v>
      </c>
      <c r="D16" s="4">
        <v>50</v>
      </c>
      <c r="E16" s="4">
        <v>111</v>
      </c>
      <c r="F16" s="4">
        <f t="shared" si="0"/>
        <v>5550</v>
      </c>
      <c r="G16" s="4" t="s">
        <v>32</v>
      </c>
    </row>
    <row r="17" spans="1:7" ht="18" hidden="1" thickBot="1" x14ac:dyDescent="0.25">
      <c r="A17" s="3" t="s">
        <v>7</v>
      </c>
      <c r="B17" s="4" t="s">
        <v>20</v>
      </c>
      <c r="C17" s="4" t="s">
        <v>9</v>
      </c>
      <c r="D17" s="4">
        <v>100</v>
      </c>
      <c r="E17" s="4">
        <v>333</v>
      </c>
      <c r="F17" s="4">
        <f>D17*E17</f>
        <v>33300</v>
      </c>
      <c r="G17" s="4" t="s">
        <v>33</v>
      </c>
    </row>
    <row r="18" spans="1:7" ht="17" thickBot="1" x14ac:dyDescent="0.25">
      <c r="A18" s="3"/>
      <c r="B18" s="4"/>
      <c r="C18" s="4"/>
      <c r="D18" s="4"/>
      <c r="E18" s="4"/>
      <c r="F18" s="4"/>
      <c r="G18" s="4"/>
    </row>
  </sheetData>
  <autoFilter ref="A1:G17" xr:uid="{A8642DDF-03B5-E040-8F6C-046A6558CF37}">
    <filterColumn colId="0">
      <filters>
        <filter val="Білорусь"/>
        <filter val="Росія"/>
      </filters>
    </filterColumn>
    <filterColumn colId="5">
      <customFilters>
        <customFilter operator="greaterThan" val="54000"/>
      </customFilters>
    </filterColumn>
    <filterColumn colId="6">
      <customFilters>
        <customFilter val="*кві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F35-2FFD-5340-BAC8-F4DB0CA71588}">
  <dimension ref="A1:O44"/>
  <sheetViews>
    <sheetView topLeftCell="A2" workbookViewId="0">
      <selection activeCell="B24" sqref="B24"/>
    </sheetView>
  </sheetViews>
  <sheetFormatPr baseColWidth="10" defaultRowHeight="16" x14ac:dyDescent="0.2"/>
  <sheetData>
    <row r="1" spans="1:15" ht="17" thickBo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52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10"/>
      <c r="I2" s="10"/>
      <c r="J2" s="10"/>
      <c r="K2" s="10"/>
      <c r="L2" s="10"/>
      <c r="M2" s="10"/>
      <c r="N2" s="10"/>
      <c r="O2" s="11"/>
    </row>
    <row r="3" spans="1:15" ht="18" thickBot="1" x14ac:dyDescent="0.25">
      <c r="A3" s="3" t="s">
        <v>7</v>
      </c>
      <c r="B3" s="4" t="s">
        <v>8</v>
      </c>
      <c r="C3" s="4" t="s">
        <v>9</v>
      </c>
      <c r="D3" s="4">
        <v>50</v>
      </c>
      <c r="E3" s="4">
        <v>200</v>
      </c>
      <c r="F3" s="4">
        <v>10000</v>
      </c>
      <c r="G3" s="6" t="s">
        <v>10</v>
      </c>
      <c r="H3" s="10"/>
      <c r="I3" s="10"/>
      <c r="J3" s="10"/>
      <c r="K3" s="10"/>
      <c r="L3" s="10"/>
      <c r="M3" s="10"/>
      <c r="N3" s="10"/>
      <c r="O3" s="11"/>
    </row>
    <row r="4" spans="1:15" ht="18" thickBot="1" x14ac:dyDescent="0.25">
      <c r="A4" s="3" t="s">
        <v>15</v>
      </c>
      <c r="B4" s="4" t="s">
        <v>16</v>
      </c>
      <c r="C4" s="4" t="s">
        <v>9</v>
      </c>
      <c r="D4" s="4">
        <v>80</v>
      </c>
      <c r="E4" s="4">
        <v>205</v>
      </c>
      <c r="F4" s="4">
        <v>16400</v>
      </c>
      <c r="G4" s="4" t="s">
        <v>17</v>
      </c>
      <c r="H4" s="10"/>
      <c r="I4" s="10"/>
      <c r="J4" s="10"/>
      <c r="K4" s="10"/>
      <c r="L4" s="10"/>
      <c r="M4" s="10"/>
      <c r="N4" s="10"/>
      <c r="O4" s="11"/>
    </row>
    <row r="5" spans="1:15" ht="18" thickBot="1" x14ac:dyDescent="0.25">
      <c r="A5" s="3" t="s">
        <v>7</v>
      </c>
      <c r="B5" s="4" t="s">
        <v>8</v>
      </c>
      <c r="C5" s="4" t="s">
        <v>9</v>
      </c>
      <c r="D5" s="4">
        <v>300</v>
      </c>
      <c r="E5" s="4">
        <v>22</v>
      </c>
      <c r="F5" s="4">
        <v>6600</v>
      </c>
      <c r="G5" s="4" t="s">
        <v>22</v>
      </c>
      <c r="H5" s="10"/>
      <c r="I5" s="10"/>
      <c r="J5" s="10"/>
      <c r="K5" s="10"/>
      <c r="L5" s="10"/>
      <c r="M5" s="10"/>
      <c r="N5" s="10"/>
      <c r="O5" s="11"/>
    </row>
    <row r="6" spans="1:15" ht="18" thickBot="1" x14ac:dyDescent="0.25">
      <c r="A6" s="3" t="s">
        <v>7</v>
      </c>
      <c r="B6" s="4" t="s">
        <v>20</v>
      </c>
      <c r="C6" s="4" t="s">
        <v>9</v>
      </c>
      <c r="D6" s="4">
        <v>65</v>
      </c>
      <c r="E6" s="4">
        <v>178</v>
      </c>
      <c r="F6" s="4">
        <v>11570</v>
      </c>
      <c r="G6" s="4" t="s">
        <v>25</v>
      </c>
      <c r="H6" s="10"/>
      <c r="I6" s="10"/>
      <c r="J6" s="10"/>
      <c r="K6" s="10"/>
      <c r="L6" s="10"/>
      <c r="M6" s="10"/>
      <c r="N6" s="10"/>
      <c r="O6" s="11"/>
    </row>
    <row r="7" spans="1:15" ht="18" thickBot="1" x14ac:dyDescent="0.25">
      <c r="A7" s="3" t="s">
        <v>7</v>
      </c>
      <c r="B7" s="4" t="s">
        <v>20</v>
      </c>
      <c r="C7" s="4" t="s">
        <v>9</v>
      </c>
      <c r="D7" s="4">
        <v>70</v>
      </c>
      <c r="E7" s="4">
        <v>124</v>
      </c>
      <c r="F7" s="4">
        <v>8680</v>
      </c>
      <c r="G7" s="4" t="s">
        <v>26</v>
      </c>
      <c r="H7" s="10"/>
      <c r="I7" s="10"/>
      <c r="J7" s="10"/>
      <c r="K7" s="10"/>
      <c r="L7" s="10"/>
      <c r="M7" s="10"/>
      <c r="N7" s="10"/>
      <c r="O7" s="11"/>
    </row>
    <row r="8" spans="1:15" ht="18" thickBot="1" x14ac:dyDescent="0.25">
      <c r="A8" s="3" t="s">
        <v>11</v>
      </c>
      <c r="B8" s="4" t="s">
        <v>27</v>
      </c>
      <c r="C8" s="4" t="s">
        <v>9</v>
      </c>
      <c r="D8" s="4">
        <v>200</v>
      </c>
      <c r="E8" s="4">
        <v>245</v>
      </c>
      <c r="F8" s="4">
        <v>49000</v>
      </c>
      <c r="G8" s="4" t="s">
        <v>28</v>
      </c>
      <c r="H8" s="10"/>
      <c r="I8" s="10"/>
      <c r="J8" s="10"/>
      <c r="K8" s="10"/>
      <c r="L8" s="10"/>
      <c r="M8" s="10"/>
      <c r="N8" s="10"/>
      <c r="O8" s="11"/>
    </row>
    <row r="9" spans="1:15" ht="18" thickBot="1" x14ac:dyDescent="0.25">
      <c r="A9" s="3" t="s">
        <v>15</v>
      </c>
      <c r="B9" s="4" t="s">
        <v>16</v>
      </c>
      <c r="C9" s="4" t="s">
        <v>9</v>
      </c>
      <c r="D9" s="4">
        <v>60</v>
      </c>
      <c r="E9" s="4">
        <v>665</v>
      </c>
      <c r="F9" s="4">
        <v>39900</v>
      </c>
      <c r="G9" s="4" t="s">
        <v>30</v>
      </c>
      <c r="H9" s="10"/>
      <c r="I9" s="10"/>
      <c r="J9" s="10"/>
      <c r="K9" s="10"/>
      <c r="L9" s="10"/>
      <c r="M9" s="10"/>
      <c r="N9" s="10"/>
      <c r="O9" s="11"/>
    </row>
    <row r="10" spans="1:15" ht="18" thickBot="1" x14ac:dyDescent="0.25">
      <c r="A10" s="3" t="s">
        <v>7</v>
      </c>
      <c r="B10" s="4" t="s">
        <v>20</v>
      </c>
      <c r="C10" s="4" t="s">
        <v>9</v>
      </c>
      <c r="D10" s="4">
        <v>100</v>
      </c>
      <c r="E10" s="4">
        <v>333</v>
      </c>
      <c r="F10" s="4">
        <v>33300</v>
      </c>
      <c r="G10" s="4" t="s">
        <v>33</v>
      </c>
      <c r="H10" s="10"/>
      <c r="I10" s="10"/>
      <c r="J10" s="10"/>
      <c r="K10" s="10"/>
      <c r="L10" s="10"/>
      <c r="M10" s="10"/>
      <c r="N10" s="10"/>
      <c r="O10" s="11"/>
    </row>
    <row r="11" spans="1:15" ht="17" thickBot="1" x14ac:dyDescent="0.25">
      <c r="F11">
        <f>SUM(F3:F10)</f>
        <v>175450</v>
      </c>
      <c r="H11" s="10"/>
      <c r="I11" s="10"/>
      <c r="J11" s="10"/>
      <c r="K11" s="10"/>
      <c r="L11" s="10"/>
      <c r="M11" s="10"/>
      <c r="N11" s="10"/>
      <c r="O11" s="11"/>
    </row>
    <row r="12" spans="1:15" ht="52" thickBot="1" x14ac:dyDescent="0.2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5" t="s">
        <v>5</v>
      </c>
      <c r="G12" s="14" t="s">
        <v>6</v>
      </c>
      <c r="H12" s="11"/>
      <c r="I12" s="11"/>
    </row>
    <row r="13" spans="1:15" ht="18" thickBot="1" x14ac:dyDescent="0.25">
      <c r="A13" s="3" t="s">
        <v>11</v>
      </c>
      <c r="B13" s="4" t="s">
        <v>12</v>
      </c>
      <c r="C13" s="4" t="s">
        <v>13</v>
      </c>
      <c r="D13" s="4">
        <v>100</v>
      </c>
      <c r="E13" s="4">
        <v>144</v>
      </c>
      <c r="F13" s="4">
        <v>14400</v>
      </c>
      <c r="G13" s="4" t="s">
        <v>14</v>
      </c>
      <c r="H13" s="11"/>
      <c r="I13" s="11"/>
    </row>
    <row r="14" spans="1:15" ht="18" thickBot="1" x14ac:dyDescent="0.25">
      <c r="A14" s="3" t="s">
        <v>15</v>
      </c>
      <c r="B14" s="4" t="s">
        <v>18</v>
      </c>
      <c r="C14" s="4" t="s">
        <v>13</v>
      </c>
      <c r="D14" s="4">
        <v>24</v>
      </c>
      <c r="E14" s="4">
        <v>400</v>
      </c>
      <c r="F14" s="4">
        <v>9600</v>
      </c>
      <c r="G14" s="4" t="s">
        <v>19</v>
      </c>
      <c r="H14" s="11"/>
      <c r="I14" s="11"/>
    </row>
    <row r="15" spans="1:15" ht="18" thickBot="1" x14ac:dyDescent="0.25">
      <c r="A15" s="3" t="s">
        <v>7</v>
      </c>
      <c r="B15" s="4" t="s">
        <v>20</v>
      </c>
      <c r="C15" s="4" t="s">
        <v>13</v>
      </c>
      <c r="D15" s="4">
        <v>90</v>
      </c>
      <c r="E15" s="4">
        <v>145</v>
      </c>
      <c r="F15" s="4">
        <v>13050</v>
      </c>
      <c r="G15" s="4" t="s">
        <v>21</v>
      </c>
      <c r="H15" s="11"/>
      <c r="I15" s="11"/>
    </row>
    <row r="16" spans="1:15" ht="18" thickBot="1" x14ac:dyDescent="0.25">
      <c r="A16" s="3" t="s">
        <v>11</v>
      </c>
      <c r="B16" s="4" t="s">
        <v>12</v>
      </c>
      <c r="C16" s="4" t="s">
        <v>13</v>
      </c>
      <c r="D16" s="4">
        <v>120</v>
      </c>
      <c r="E16" s="4">
        <v>1456</v>
      </c>
      <c r="F16" s="4">
        <v>174720</v>
      </c>
      <c r="G16" s="4" t="s">
        <v>23</v>
      </c>
      <c r="H16" s="11"/>
      <c r="I16" s="11"/>
    </row>
    <row r="17" spans="1:9" ht="18" thickBot="1" x14ac:dyDescent="0.25">
      <c r="A17" s="3" t="s">
        <v>11</v>
      </c>
      <c r="B17" s="4" t="s">
        <v>12</v>
      </c>
      <c r="C17" s="4" t="s">
        <v>13</v>
      </c>
      <c r="D17" s="4">
        <v>150</v>
      </c>
      <c r="E17" s="4">
        <v>236</v>
      </c>
      <c r="F17" s="4">
        <v>35400</v>
      </c>
      <c r="G17" s="4" t="s">
        <v>24</v>
      </c>
      <c r="H17" s="11"/>
      <c r="I17" s="11"/>
    </row>
    <row r="18" spans="1:9" ht="18" thickBot="1" x14ac:dyDescent="0.25">
      <c r="A18" s="3" t="s">
        <v>7</v>
      </c>
      <c r="B18" s="4" t="s">
        <v>8</v>
      </c>
      <c r="C18" s="4" t="s">
        <v>13</v>
      </c>
      <c r="D18" s="4">
        <v>120</v>
      </c>
      <c r="E18" s="4">
        <v>435</v>
      </c>
      <c r="F18" s="4">
        <v>52200</v>
      </c>
      <c r="G18" s="4" t="s">
        <v>29</v>
      </c>
      <c r="H18" s="11"/>
      <c r="I18" s="11"/>
    </row>
    <row r="19" spans="1:9" ht="18" thickBot="1" x14ac:dyDescent="0.25">
      <c r="A19" s="3" t="s">
        <v>15</v>
      </c>
      <c r="B19" s="4" t="s">
        <v>18</v>
      </c>
      <c r="C19" s="4" t="s">
        <v>13</v>
      </c>
      <c r="D19" s="4">
        <v>90</v>
      </c>
      <c r="E19" s="4">
        <v>980</v>
      </c>
      <c r="F19" s="4">
        <v>88200</v>
      </c>
      <c r="G19" s="4" t="s">
        <v>31</v>
      </c>
      <c r="H19" s="11"/>
      <c r="I19" s="11"/>
    </row>
    <row r="20" spans="1:9" ht="17" x14ac:dyDescent="0.2">
      <c r="A20" s="12" t="s">
        <v>15</v>
      </c>
      <c r="B20" s="13" t="s">
        <v>16</v>
      </c>
      <c r="C20" s="13" t="s">
        <v>13</v>
      </c>
      <c r="D20" s="13">
        <v>50</v>
      </c>
      <c r="E20" s="13">
        <v>111</v>
      </c>
      <c r="F20" s="13">
        <v>5550</v>
      </c>
      <c r="G20" s="13" t="s">
        <v>32</v>
      </c>
      <c r="H20" s="11"/>
      <c r="I20" s="11"/>
    </row>
    <row r="21" spans="1:9" ht="17" x14ac:dyDescent="0.2">
      <c r="A21" s="10"/>
      <c r="B21" s="10"/>
      <c r="C21" s="10"/>
      <c r="D21" s="10"/>
      <c r="E21" s="10"/>
      <c r="F21" s="10">
        <f>SUM(F13:F20)</f>
        <v>393120</v>
      </c>
      <c r="G21" s="10"/>
      <c r="H21" s="11"/>
      <c r="I21" s="11"/>
    </row>
    <row r="22" spans="1:9" ht="17" x14ac:dyDescent="0.2">
      <c r="A22" s="10" t="s">
        <v>9</v>
      </c>
      <c r="B22" s="10">
        <f>F11</f>
        <v>175450</v>
      </c>
      <c r="C22" s="10"/>
      <c r="D22" s="10"/>
      <c r="E22" s="10"/>
      <c r="F22" s="10"/>
      <c r="G22" s="10"/>
      <c r="H22" s="11"/>
      <c r="I22" s="11"/>
    </row>
    <row r="23" spans="1:9" ht="17" x14ac:dyDescent="0.2">
      <c r="A23" s="10" t="s">
        <v>13</v>
      </c>
      <c r="B23" s="10">
        <f>F21</f>
        <v>393120</v>
      </c>
      <c r="C23" s="10"/>
      <c r="D23" s="10"/>
      <c r="E23" s="10"/>
      <c r="F23" s="10"/>
      <c r="G23" s="10"/>
      <c r="H23" s="11"/>
      <c r="I23" s="11"/>
    </row>
    <row r="24" spans="1:9" x14ac:dyDescent="0.2">
      <c r="A24" s="10"/>
      <c r="B24" s="10"/>
      <c r="C24" s="10"/>
      <c r="D24" s="10"/>
      <c r="E24" s="10"/>
      <c r="F24" s="10"/>
      <c r="G24" s="10"/>
      <c r="H24" s="11"/>
      <c r="I24" s="11"/>
    </row>
    <row r="25" spans="1:9" x14ac:dyDescent="0.2">
      <c r="A25" s="10"/>
      <c r="B25" s="10"/>
      <c r="C25" s="10"/>
      <c r="D25" s="10"/>
      <c r="E25" s="10"/>
      <c r="F25" s="10"/>
      <c r="G25" s="10"/>
      <c r="H25" s="11"/>
      <c r="I25" s="11"/>
    </row>
    <row r="26" spans="1:9" x14ac:dyDescent="0.2">
      <c r="A26" s="10"/>
      <c r="B26" s="10"/>
      <c r="C26" s="10"/>
      <c r="D26" s="10"/>
      <c r="E26" s="10"/>
      <c r="F26" s="10"/>
      <c r="G26" s="10"/>
      <c r="H26" s="11"/>
      <c r="I26" s="11"/>
    </row>
    <row r="27" spans="1:9" x14ac:dyDescent="0.2">
      <c r="A27" s="10"/>
      <c r="B27" s="10"/>
      <c r="C27" s="10"/>
      <c r="D27" s="10"/>
      <c r="E27" s="10"/>
      <c r="F27" s="10"/>
      <c r="G27" s="10"/>
      <c r="H27" s="11"/>
      <c r="I27" s="11"/>
    </row>
    <row r="28" spans="1:9" x14ac:dyDescent="0.2">
      <c r="A28" s="10"/>
      <c r="B28" s="10"/>
      <c r="C28" s="10"/>
      <c r="D28" s="10"/>
      <c r="E28" s="10"/>
      <c r="F28" s="10"/>
      <c r="G28" s="10"/>
      <c r="H28" s="11"/>
    </row>
    <row r="29" spans="1:9" x14ac:dyDescent="0.2">
      <c r="A29" s="10"/>
      <c r="B29" s="10"/>
      <c r="C29" s="10"/>
      <c r="D29" s="10"/>
      <c r="E29" s="10"/>
      <c r="F29" s="10"/>
      <c r="G29" s="10"/>
      <c r="H29" s="11"/>
    </row>
    <row r="30" spans="1:9" x14ac:dyDescent="0.2">
      <c r="A30" s="10"/>
      <c r="B30" s="10"/>
      <c r="C30" s="10"/>
      <c r="D30" s="10"/>
      <c r="E30" s="10"/>
      <c r="F30" s="10"/>
      <c r="G30" s="10"/>
      <c r="H30" s="11"/>
    </row>
    <row r="31" spans="1:9" x14ac:dyDescent="0.2">
      <c r="A31" s="10"/>
      <c r="B31" s="10"/>
      <c r="C31" s="10"/>
      <c r="D31" s="10"/>
      <c r="E31" s="10"/>
      <c r="F31" s="10"/>
      <c r="G31" s="10"/>
      <c r="H31" s="11"/>
    </row>
    <row r="32" spans="1:9" x14ac:dyDescent="0.2">
      <c r="A32" s="10"/>
      <c r="B32" s="10"/>
      <c r="C32" s="10"/>
      <c r="D32" s="10"/>
      <c r="E32" s="10"/>
      <c r="F32" s="10"/>
      <c r="G32" s="10"/>
      <c r="H32" s="11"/>
    </row>
    <row r="33" spans="1:8" x14ac:dyDescent="0.2">
      <c r="A33" s="10"/>
      <c r="B33" s="10"/>
      <c r="C33" s="10"/>
      <c r="D33" s="10"/>
      <c r="E33" s="10"/>
      <c r="F33" s="10"/>
      <c r="G33" s="10"/>
      <c r="H33" s="11"/>
    </row>
    <row r="34" spans="1:8" x14ac:dyDescent="0.2">
      <c r="A34" s="10"/>
      <c r="B34" s="10"/>
      <c r="C34" s="10"/>
      <c r="D34" s="10"/>
      <c r="E34" s="10"/>
      <c r="F34" s="10"/>
      <c r="G34" s="10"/>
      <c r="H34" s="11"/>
    </row>
    <row r="35" spans="1:8" x14ac:dyDescent="0.2">
      <c r="A35" s="10"/>
      <c r="B35" s="10"/>
      <c r="C35" s="10"/>
      <c r="D35" s="10"/>
      <c r="E35" s="10"/>
      <c r="F35" s="10"/>
      <c r="G35" s="10"/>
      <c r="H35" s="11"/>
    </row>
    <row r="36" spans="1:8" x14ac:dyDescent="0.2">
      <c r="A36" s="10"/>
      <c r="B36" s="10"/>
      <c r="C36" s="10"/>
      <c r="D36" s="10"/>
      <c r="E36" s="10"/>
      <c r="F36" s="10"/>
      <c r="G36" s="10"/>
      <c r="H36" s="11"/>
    </row>
    <row r="37" spans="1:8" x14ac:dyDescent="0.2">
      <c r="A37" s="10"/>
      <c r="B37" s="10"/>
      <c r="C37" s="10"/>
      <c r="D37" s="10"/>
      <c r="E37" s="10"/>
      <c r="F37" s="10"/>
      <c r="G37" s="10"/>
      <c r="H37" s="11"/>
    </row>
    <row r="38" spans="1:8" x14ac:dyDescent="0.2">
      <c r="A38" s="10"/>
      <c r="B38" s="10"/>
      <c r="C38" s="10"/>
      <c r="D38" s="10"/>
      <c r="E38" s="10"/>
      <c r="F38" s="10"/>
      <c r="G38" s="10"/>
      <c r="H38" s="11"/>
    </row>
    <row r="39" spans="1:8" x14ac:dyDescent="0.2">
      <c r="A39" s="10"/>
      <c r="B39" s="10"/>
      <c r="C39" s="10"/>
      <c r="D39" s="10"/>
      <c r="E39" s="10"/>
      <c r="F39" s="10"/>
      <c r="G39" s="10"/>
      <c r="H39" s="11"/>
    </row>
    <row r="40" spans="1:8" x14ac:dyDescent="0.2">
      <c r="A40" s="10"/>
      <c r="B40" s="10"/>
      <c r="C40" s="10"/>
      <c r="D40" s="10"/>
      <c r="E40" s="10"/>
      <c r="F40" s="10"/>
      <c r="G40" s="10"/>
      <c r="H40" s="11"/>
    </row>
    <row r="41" spans="1:8" x14ac:dyDescent="0.2">
      <c r="A41" s="10"/>
      <c r="B41" s="10"/>
      <c r="C41" s="10"/>
      <c r="D41" s="10"/>
      <c r="E41" s="10"/>
      <c r="F41" s="10"/>
      <c r="G41" s="10"/>
      <c r="H41" s="11"/>
    </row>
    <row r="42" spans="1:8" x14ac:dyDescent="0.2">
      <c r="A42" s="10"/>
      <c r="B42" s="10"/>
      <c r="C42" s="10"/>
      <c r="D42" s="10"/>
      <c r="E42" s="10"/>
      <c r="F42" s="10"/>
      <c r="G42" s="10"/>
      <c r="H42" s="11"/>
    </row>
    <row r="43" spans="1:8" x14ac:dyDescent="0.2">
      <c r="A43" s="10"/>
      <c r="B43" s="10"/>
      <c r="C43" s="10"/>
      <c r="D43" s="10"/>
      <c r="E43" s="10"/>
      <c r="F43" s="10"/>
      <c r="G43" s="10"/>
      <c r="H43" s="11"/>
    </row>
    <row r="44" spans="1:8" x14ac:dyDescent="0.2">
      <c r="A44" s="11"/>
      <c r="B44" s="11"/>
      <c r="C44" s="11"/>
      <c r="D44" s="11"/>
      <c r="E44" s="11"/>
      <c r="F44" s="11"/>
      <c r="G44" s="11"/>
      <c r="H4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F09E-4A66-6647-BF23-0D37E5FA2BF9}">
  <dimension ref="A1:G24"/>
  <sheetViews>
    <sheetView workbookViewId="0">
      <selection activeCell="E23" sqref="E23"/>
    </sheetView>
  </sheetViews>
  <sheetFormatPr baseColWidth="10" defaultRowHeight="16" x14ac:dyDescent="0.2"/>
  <sheetData>
    <row r="1" spans="1:7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18" thickBot="1" x14ac:dyDescent="0.25">
      <c r="A2" s="3" t="s">
        <v>7</v>
      </c>
      <c r="B2" s="4" t="s">
        <v>8</v>
      </c>
      <c r="C2" s="4" t="s">
        <v>9</v>
      </c>
      <c r="D2" s="4">
        <v>50</v>
      </c>
      <c r="E2" s="4">
        <v>200</v>
      </c>
      <c r="F2" s="4">
        <f>D2*E2</f>
        <v>10000</v>
      </c>
      <c r="G2" s="6" t="s">
        <v>10</v>
      </c>
    </row>
    <row r="3" spans="1:7" ht="18" thickBot="1" x14ac:dyDescent="0.25">
      <c r="A3" s="3" t="s">
        <v>11</v>
      </c>
      <c r="B3" s="4" t="s">
        <v>12</v>
      </c>
      <c r="C3" s="4" t="s">
        <v>13</v>
      </c>
      <c r="D3" s="4">
        <v>100</v>
      </c>
      <c r="E3" s="4">
        <v>144</v>
      </c>
      <c r="F3" s="4">
        <f t="shared" ref="F3:F16" si="0">D3*E3</f>
        <v>14400</v>
      </c>
      <c r="G3" s="4" t="s">
        <v>14</v>
      </c>
    </row>
    <row r="4" spans="1:7" ht="18" thickBot="1" x14ac:dyDescent="0.25">
      <c r="A4" s="3" t="s">
        <v>15</v>
      </c>
      <c r="B4" s="4" t="s">
        <v>16</v>
      </c>
      <c r="C4" s="4" t="s">
        <v>9</v>
      </c>
      <c r="D4" s="4">
        <v>80</v>
      </c>
      <c r="E4" s="4">
        <v>205</v>
      </c>
      <c r="F4" s="4">
        <f t="shared" si="0"/>
        <v>16400</v>
      </c>
      <c r="G4" s="4" t="s">
        <v>17</v>
      </c>
    </row>
    <row r="5" spans="1:7" ht="18" thickBot="1" x14ac:dyDescent="0.25">
      <c r="A5" s="3" t="s">
        <v>15</v>
      </c>
      <c r="B5" s="4" t="s">
        <v>18</v>
      </c>
      <c r="C5" s="4" t="s">
        <v>13</v>
      </c>
      <c r="D5" s="4">
        <v>24</v>
      </c>
      <c r="E5" s="4">
        <v>400</v>
      </c>
      <c r="F5" s="4">
        <f t="shared" si="0"/>
        <v>9600</v>
      </c>
      <c r="G5" s="4" t="s">
        <v>19</v>
      </c>
    </row>
    <row r="6" spans="1:7" ht="18" thickBot="1" x14ac:dyDescent="0.25">
      <c r="A6" s="3" t="s">
        <v>7</v>
      </c>
      <c r="B6" s="4" t="s">
        <v>20</v>
      </c>
      <c r="C6" s="4" t="s">
        <v>13</v>
      </c>
      <c r="D6" s="4">
        <v>90</v>
      </c>
      <c r="E6" s="4">
        <v>145</v>
      </c>
      <c r="F6" s="4">
        <f t="shared" si="0"/>
        <v>13050</v>
      </c>
      <c r="G6" s="4" t="s">
        <v>21</v>
      </c>
    </row>
    <row r="7" spans="1:7" ht="18" thickBot="1" x14ac:dyDescent="0.25">
      <c r="A7" s="3" t="s">
        <v>7</v>
      </c>
      <c r="B7" s="4" t="s">
        <v>8</v>
      </c>
      <c r="C7" s="4" t="s">
        <v>9</v>
      </c>
      <c r="D7" s="4">
        <v>300</v>
      </c>
      <c r="E7" s="4">
        <v>22</v>
      </c>
      <c r="F7" s="4">
        <f t="shared" si="0"/>
        <v>6600</v>
      </c>
      <c r="G7" s="4" t="s">
        <v>22</v>
      </c>
    </row>
    <row r="8" spans="1:7" ht="18" thickBot="1" x14ac:dyDescent="0.25">
      <c r="A8" s="3" t="s">
        <v>11</v>
      </c>
      <c r="B8" s="4" t="s">
        <v>12</v>
      </c>
      <c r="C8" s="4" t="s">
        <v>13</v>
      </c>
      <c r="D8" s="4">
        <v>120</v>
      </c>
      <c r="E8" s="4">
        <v>1456</v>
      </c>
      <c r="F8" s="4">
        <f t="shared" si="0"/>
        <v>174720</v>
      </c>
      <c r="G8" s="4" t="s">
        <v>23</v>
      </c>
    </row>
    <row r="9" spans="1:7" ht="18" thickBot="1" x14ac:dyDescent="0.25">
      <c r="A9" s="3" t="s">
        <v>11</v>
      </c>
      <c r="B9" s="4" t="s">
        <v>12</v>
      </c>
      <c r="C9" s="4" t="s">
        <v>13</v>
      </c>
      <c r="D9" s="4">
        <v>150</v>
      </c>
      <c r="E9" s="4">
        <v>236</v>
      </c>
      <c r="F9" s="4">
        <f t="shared" si="0"/>
        <v>35400</v>
      </c>
      <c r="G9" s="4" t="s">
        <v>24</v>
      </c>
    </row>
    <row r="10" spans="1:7" ht="18" thickBot="1" x14ac:dyDescent="0.25">
      <c r="A10" s="3" t="s">
        <v>7</v>
      </c>
      <c r="B10" s="4" t="s">
        <v>20</v>
      </c>
      <c r="C10" s="4" t="s">
        <v>9</v>
      </c>
      <c r="D10" s="4">
        <v>65</v>
      </c>
      <c r="E10" s="4">
        <v>178</v>
      </c>
      <c r="F10" s="4">
        <f t="shared" si="0"/>
        <v>11570</v>
      </c>
      <c r="G10" s="4" t="s">
        <v>25</v>
      </c>
    </row>
    <row r="11" spans="1:7" ht="18" thickBot="1" x14ac:dyDescent="0.25">
      <c r="A11" s="3" t="s">
        <v>7</v>
      </c>
      <c r="B11" s="4" t="s">
        <v>20</v>
      </c>
      <c r="C11" s="4" t="s">
        <v>9</v>
      </c>
      <c r="D11" s="4">
        <v>70</v>
      </c>
      <c r="E11" s="4">
        <v>124</v>
      </c>
      <c r="F11" s="4">
        <f t="shared" si="0"/>
        <v>8680</v>
      </c>
      <c r="G11" s="4" t="s">
        <v>26</v>
      </c>
    </row>
    <row r="12" spans="1:7" ht="18" thickBot="1" x14ac:dyDescent="0.25">
      <c r="A12" s="3" t="s">
        <v>11</v>
      </c>
      <c r="B12" s="4" t="s">
        <v>27</v>
      </c>
      <c r="C12" s="4" t="s">
        <v>9</v>
      </c>
      <c r="D12" s="4">
        <v>200</v>
      </c>
      <c r="E12" s="4">
        <v>245</v>
      </c>
      <c r="F12" s="4">
        <f t="shared" si="0"/>
        <v>49000</v>
      </c>
      <c r="G12" s="4" t="s">
        <v>28</v>
      </c>
    </row>
    <row r="13" spans="1:7" ht="18" thickBot="1" x14ac:dyDescent="0.25">
      <c r="A13" s="3" t="s">
        <v>7</v>
      </c>
      <c r="B13" s="4" t="s">
        <v>8</v>
      </c>
      <c r="C13" s="4" t="s">
        <v>13</v>
      </c>
      <c r="D13" s="4">
        <v>120</v>
      </c>
      <c r="E13" s="4">
        <v>435</v>
      </c>
      <c r="F13" s="4">
        <f t="shared" si="0"/>
        <v>52200</v>
      </c>
      <c r="G13" s="4" t="s">
        <v>29</v>
      </c>
    </row>
    <row r="14" spans="1:7" ht="18" thickBot="1" x14ac:dyDescent="0.25">
      <c r="A14" s="3" t="s">
        <v>15</v>
      </c>
      <c r="B14" s="4" t="s">
        <v>16</v>
      </c>
      <c r="C14" s="4" t="s">
        <v>9</v>
      </c>
      <c r="D14" s="4">
        <v>60</v>
      </c>
      <c r="E14" s="4">
        <v>665</v>
      </c>
      <c r="F14" s="4">
        <f t="shared" si="0"/>
        <v>39900</v>
      </c>
      <c r="G14" s="4" t="s">
        <v>30</v>
      </c>
    </row>
    <row r="15" spans="1:7" ht="18" thickBot="1" x14ac:dyDescent="0.25">
      <c r="A15" s="3" t="s">
        <v>15</v>
      </c>
      <c r="B15" s="4" t="s">
        <v>18</v>
      </c>
      <c r="C15" s="4" t="s">
        <v>13</v>
      </c>
      <c r="D15" s="4">
        <v>90</v>
      </c>
      <c r="E15" s="4">
        <v>980</v>
      </c>
      <c r="F15" s="4">
        <f t="shared" si="0"/>
        <v>88200</v>
      </c>
      <c r="G15" s="4" t="s">
        <v>31</v>
      </c>
    </row>
    <row r="16" spans="1:7" ht="18" thickBot="1" x14ac:dyDescent="0.25">
      <c r="A16" s="3" t="s">
        <v>15</v>
      </c>
      <c r="B16" s="4" t="s">
        <v>16</v>
      </c>
      <c r="C16" s="4" t="s">
        <v>13</v>
      </c>
      <c r="D16" s="4">
        <v>50</v>
      </c>
      <c r="E16" s="4">
        <v>111</v>
      </c>
      <c r="F16" s="4">
        <f t="shared" si="0"/>
        <v>5550</v>
      </c>
      <c r="G16" s="4" t="s">
        <v>32</v>
      </c>
    </row>
    <row r="17" spans="1:7" ht="18" thickBot="1" x14ac:dyDescent="0.25">
      <c r="A17" s="3" t="s">
        <v>7</v>
      </c>
      <c r="B17" s="4" t="s">
        <v>20</v>
      </c>
      <c r="C17" s="4" t="s">
        <v>9</v>
      </c>
      <c r="D17" s="4">
        <v>100</v>
      </c>
      <c r="E17" s="4">
        <v>333</v>
      </c>
      <c r="F17" s="4">
        <f>D17*E17</f>
        <v>33300</v>
      </c>
      <c r="G17" s="4" t="s">
        <v>33</v>
      </c>
    </row>
    <row r="18" spans="1:7" ht="17" thickBot="1" x14ac:dyDescent="0.25">
      <c r="A18" s="12"/>
      <c r="B18" s="13"/>
      <c r="C18" s="4"/>
      <c r="D18" s="4"/>
      <c r="E18" s="4"/>
      <c r="F18" s="4"/>
      <c r="G18" s="4"/>
    </row>
    <row r="19" spans="1:7" ht="17" x14ac:dyDescent="0.2">
      <c r="A19" s="15" t="s">
        <v>37</v>
      </c>
      <c r="B19" s="9">
        <f>SUM(F3:F9)</f>
        <v>270170</v>
      </c>
    </row>
    <row r="20" spans="1:7" ht="17" x14ac:dyDescent="0.2">
      <c r="A20" s="15" t="s">
        <v>18</v>
      </c>
      <c r="B20" s="9">
        <f>SUM(F5:F15)</f>
        <v>488920</v>
      </c>
    </row>
    <row r="21" spans="1:7" ht="17" x14ac:dyDescent="0.2">
      <c r="A21" s="15" t="s">
        <v>20</v>
      </c>
      <c r="B21" s="9">
        <f>SUM(F6:F17)</f>
        <v>518170</v>
      </c>
    </row>
    <row r="22" spans="1:7" ht="17" x14ac:dyDescent="0.2">
      <c r="A22" s="15" t="s">
        <v>27</v>
      </c>
      <c r="B22" s="9">
        <f>SUM(F12)</f>
        <v>49000</v>
      </c>
    </row>
    <row r="23" spans="1:7" ht="17" x14ac:dyDescent="0.2">
      <c r="A23" s="15" t="s">
        <v>8</v>
      </c>
      <c r="B23" s="9">
        <f>SUM(F2:F13)</f>
        <v>401620</v>
      </c>
    </row>
    <row r="24" spans="1:7" ht="17" x14ac:dyDescent="0.2">
      <c r="A24" s="15" t="s">
        <v>16</v>
      </c>
      <c r="B24" s="9">
        <f>SUM(F4:F16)</f>
        <v>510870</v>
      </c>
    </row>
  </sheetData>
  <autoFilter ref="A1:G17" xr:uid="{6CA7F09E-4A66-6647-BF23-0D37E5FA2BF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21A8-A9D6-BA4B-94B2-899A8011897C}">
  <sheetPr filterMode="1"/>
  <dimension ref="A1:H55"/>
  <sheetViews>
    <sheetView topLeftCell="A19" workbookViewId="0">
      <selection activeCell="G57" sqref="G57"/>
    </sheetView>
  </sheetViews>
  <sheetFormatPr baseColWidth="10" defaultRowHeight="16" x14ac:dyDescent="0.2"/>
  <sheetData>
    <row r="1" spans="1:7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18" thickBot="1" x14ac:dyDescent="0.25">
      <c r="A2" s="3" t="s">
        <v>11</v>
      </c>
      <c r="B2" s="4" t="s">
        <v>12</v>
      </c>
      <c r="C2" s="4" t="s">
        <v>13</v>
      </c>
      <c r="D2" s="4">
        <v>100</v>
      </c>
      <c r="E2" s="4">
        <v>144</v>
      </c>
      <c r="F2" s="4">
        <v>14400</v>
      </c>
      <c r="G2" s="4" t="s">
        <v>14</v>
      </c>
    </row>
    <row r="3" spans="1:7" ht="18" thickBot="1" x14ac:dyDescent="0.25">
      <c r="A3" s="3" t="s">
        <v>11</v>
      </c>
      <c r="B3" s="4" t="s">
        <v>12</v>
      </c>
      <c r="C3" s="4" t="s">
        <v>13</v>
      </c>
      <c r="D3" s="4">
        <v>120</v>
      </c>
      <c r="E3" s="4">
        <v>1456</v>
      </c>
      <c r="F3" s="4">
        <v>174720</v>
      </c>
      <c r="G3" s="4" t="s">
        <v>23</v>
      </c>
    </row>
    <row r="4" spans="1:7" ht="18" thickBot="1" x14ac:dyDescent="0.25">
      <c r="A4" s="3" t="s">
        <v>11</v>
      </c>
      <c r="B4" s="4" t="s">
        <v>12</v>
      </c>
      <c r="C4" s="4" t="s">
        <v>13</v>
      </c>
      <c r="D4" s="4">
        <v>150</v>
      </c>
      <c r="E4" s="4">
        <v>236</v>
      </c>
      <c r="F4" s="4">
        <v>35400</v>
      </c>
      <c r="G4" s="4" t="s">
        <v>24</v>
      </c>
    </row>
    <row r="5" spans="1:7" ht="18" thickBot="1" x14ac:dyDescent="0.25">
      <c r="A5" s="3" t="s">
        <v>11</v>
      </c>
      <c r="B5" s="4" t="s">
        <v>27</v>
      </c>
      <c r="C5" s="4" t="s">
        <v>9</v>
      </c>
      <c r="D5" s="4">
        <v>200</v>
      </c>
      <c r="E5" s="4">
        <v>245</v>
      </c>
      <c r="F5" s="4">
        <v>49000</v>
      </c>
      <c r="G5" s="4" t="s">
        <v>28</v>
      </c>
    </row>
    <row r="7" spans="1:7" x14ac:dyDescent="0.2">
      <c r="A7" s="10"/>
      <c r="B7" s="10"/>
      <c r="C7" s="10"/>
      <c r="D7" s="10"/>
      <c r="E7" s="10"/>
      <c r="F7" s="10"/>
      <c r="G7" s="10"/>
    </row>
    <row r="8" spans="1:7" ht="34" x14ac:dyDescent="0.2">
      <c r="A8" s="10" t="s">
        <v>0</v>
      </c>
      <c r="B8" s="10" t="s">
        <v>38</v>
      </c>
      <c r="C8" s="10" t="s">
        <v>39</v>
      </c>
      <c r="D8" s="10" t="s">
        <v>40</v>
      </c>
      <c r="E8" s="10"/>
      <c r="F8" s="10"/>
      <c r="G8" s="10"/>
    </row>
    <row r="9" spans="1:7" ht="17" x14ac:dyDescent="0.2">
      <c r="A9" s="10" t="s">
        <v>11</v>
      </c>
      <c r="B9" s="10">
        <f>SUM(F2:F5)</f>
        <v>273520</v>
      </c>
      <c r="C9" s="10">
        <f>COUNT(F2:F5)</f>
        <v>4</v>
      </c>
      <c r="D9" s="10">
        <f>MAX(F2:F5)</f>
        <v>174720</v>
      </c>
      <c r="E9" s="10"/>
      <c r="F9" s="10"/>
      <c r="G9" s="10"/>
    </row>
    <row r="10" spans="1:7" ht="17" thickBot="1" x14ac:dyDescent="0.25">
      <c r="A10" s="10"/>
      <c r="B10" s="10"/>
      <c r="C10" s="10"/>
      <c r="D10" s="10"/>
      <c r="E10" s="10"/>
      <c r="F10" s="10"/>
      <c r="G10" s="10"/>
    </row>
    <row r="11" spans="1:7" ht="52" thickBot="1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5" t="s">
        <v>6</v>
      </c>
    </row>
    <row r="12" spans="1:7" ht="18" thickBot="1" x14ac:dyDescent="0.25">
      <c r="A12" s="3" t="s">
        <v>7</v>
      </c>
      <c r="B12" s="4" t="s">
        <v>8</v>
      </c>
      <c r="C12" s="4" t="s">
        <v>9</v>
      </c>
      <c r="D12" s="4">
        <v>50</v>
      </c>
      <c r="E12" s="4">
        <v>200</v>
      </c>
      <c r="F12" s="4">
        <f>D12*E12</f>
        <v>10000</v>
      </c>
      <c r="G12" s="6" t="s">
        <v>10</v>
      </c>
    </row>
    <row r="13" spans="1:7" ht="18" thickBot="1" x14ac:dyDescent="0.25">
      <c r="A13" s="3" t="s">
        <v>11</v>
      </c>
      <c r="B13" s="4" t="s">
        <v>12</v>
      </c>
      <c r="C13" s="4" t="s">
        <v>13</v>
      </c>
      <c r="D13" s="4">
        <v>100</v>
      </c>
      <c r="E13" s="4">
        <v>144</v>
      </c>
      <c r="F13" s="4">
        <f t="shared" ref="F13:F26" si="0">D13*E13</f>
        <v>14400</v>
      </c>
      <c r="G13" s="4" t="s">
        <v>14</v>
      </c>
    </row>
    <row r="14" spans="1:7" ht="18" thickBot="1" x14ac:dyDescent="0.25">
      <c r="A14" s="3" t="s">
        <v>15</v>
      </c>
      <c r="B14" s="4" t="s">
        <v>16</v>
      </c>
      <c r="C14" s="4" t="s">
        <v>9</v>
      </c>
      <c r="D14" s="4">
        <v>80</v>
      </c>
      <c r="E14" s="4">
        <v>205</v>
      </c>
      <c r="F14" s="4">
        <f t="shared" si="0"/>
        <v>16400</v>
      </c>
      <c r="G14" s="4" t="s">
        <v>17</v>
      </c>
    </row>
    <row r="15" spans="1:7" ht="18" thickBot="1" x14ac:dyDescent="0.25">
      <c r="A15" s="3" t="s">
        <v>15</v>
      </c>
      <c r="B15" s="4" t="s">
        <v>18</v>
      </c>
      <c r="C15" s="4" t="s">
        <v>13</v>
      </c>
      <c r="D15" s="4">
        <v>24</v>
      </c>
      <c r="E15" s="4">
        <v>400</v>
      </c>
      <c r="F15" s="4">
        <f t="shared" si="0"/>
        <v>9600</v>
      </c>
      <c r="G15" s="4" t="s">
        <v>19</v>
      </c>
    </row>
    <row r="16" spans="1:7" ht="18" thickBot="1" x14ac:dyDescent="0.25">
      <c r="A16" s="3" t="s">
        <v>7</v>
      </c>
      <c r="B16" s="4" t="s">
        <v>20</v>
      </c>
      <c r="C16" s="4" t="s">
        <v>13</v>
      </c>
      <c r="D16" s="4">
        <v>90</v>
      </c>
      <c r="E16" s="4">
        <v>145</v>
      </c>
      <c r="F16" s="4">
        <f t="shared" si="0"/>
        <v>13050</v>
      </c>
      <c r="G16" s="4" t="s">
        <v>21</v>
      </c>
    </row>
    <row r="17" spans="1:8" ht="18" thickBot="1" x14ac:dyDescent="0.25">
      <c r="A17" s="3" t="s">
        <v>7</v>
      </c>
      <c r="B17" s="4" t="s">
        <v>8</v>
      </c>
      <c r="C17" s="4" t="s">
        <v>9</v>
      </c>
      <c r="D17" s="4">
        <v>300</v>
      </c>
      <c r="E17" s="4">
        <v>22</v>
      </c>
      <c r="F17" s="4">
        <f t="shared" si="0"/>
        <v>6600</v>
      </c>
      <c r="G17" s="4" t="s">
        <v>22</v>
      </c>
      <c r="H17" s="11"/>
    </row>
    <row r="18" spans="1:8" ht="18" thickBot="1" x14ac:dyDescent="0.25">
      <c r="A18" s="3" t="s">
        <v>11</v>
      </c>
      <c r="B18" s="4" t="s">
        <v>12</v>
      </c>
      <c r="C18" s="4" t="s">
        <v>13</v>
      </c>
      <c r="D18" s="4">
        <v>120</v>
      </c>
      <c r="E18" s="4">
        <v>1456</v>
      </c>
      <c r="F18" s="4">
        <f t="shared" si="0"/>
        <v>174720</v>
      </c>
      <c r="G18" s="4" t="s">
        <v>23</v>
      </c>
      <c r="H18" s="11"/>
    </row>
    <row r="19" spans="1:8" ht="18" thickBot="1" x14ac:dyDescent="0.25">
      <c r="A19" s="3" t="s">
        <v>11</v>
      </c>
      <c r="B19" s="4" t="s">
        <v>12</v>
      </c>
      <c r="C19" s="4" t="s">
        <v>13</v>
      </c>
      <c r="D19" s="4">
        <v>150</v>
      </c>
      <c r="E19" s="4">
        <v>236</v>
      </c>
      <c r="F19" s="4">
        <f t="shared" si="0"/>
        <v>35400</v>
      </c>
      <c r="G19" s="4" t="s">
        <v>24</v>
      </c>
      <c r="H19" s="11"/>
    </row>
    <row r="20" spans="1:8" ht="18" thickBot="1" x14ac:dyDescent="0.25">
      <c r="A20" s="3" t="s">
        <v>7</v>
      </c>
      <c r="B20" s="4" t="s">
        <v>20</v>
      </c>
      <c r="C20" s="4" t="s">
        <v>9</v>
      </c>
      <c r="D20" s="4">
        <v>65</v>
      </c>
      <c r="E20" s="4">
        <v>178</v>
      </c>
      <c r="F20" s="4">
        <f t="shared" si="0"/>
        <v>11570</v>
      </c>
      <c r="G20" s="4" t="s">
        <v>25</v>
      </c>
      <c r="H20" s="11"/>
    </row>
    <row r="21" spans="1:8" ht="18" thickBot="1" x14ac:dyDescent="0.25">
      <c r="A21" s="3" t="s">
        <v>7</v>
      </c>
      <c r="B21" s="4" t="s">
        <v>20</v>
      </c>
      <c r="C21" s="4" t="s">
        <v>9</v>
      </c>
      <c r="D21" s="4">
        <v>70</v>
      </c>
      <c r="E21" s="4">
        <v>124</v>
      </c>
      <c r="F21" s="4">
        <f t="shared" si="0"/>
        <v>8680</v>
      </c>
      <c r="G21" s="4" t="s">
        <v>26</v>
      </c>
      <c r="H21" s="11"/>
    </row>
    <row r="22" spans="1:8" ht="18" thickBot="1" x14ac:dyDescent="0.25">
      <c r="A22" s="3" t="s">
        <v>11</v>
      </c>
      <c r="B22" s="4" t="s">
        <v>27</v>
      </c>
      <c r="C22" s="4" t="s">
        <v>9</v>
      </c>
      <c r="D22" s="4">
        <v>200</v>
      </c>
      <c r="E22" s="4">
        <v>245</v>
      </c>
      <c r="F22" s="4">
        <f t="shared" si="0"/>
        <v>49000</v>
      </c>
      <c r="G22" s="4" t="s">
        <v>28</v>
      </c>
      <c r="H22" s="11"/>
    </row>
    <row r="23" spans="1:8" ht="18" thickBot="1" x14ac:dyDescent="0.25">
      <c r="A23" s="3" t="s">
        <v>7</v>
      </c>
      <c r="B23" s="4" t="s">
        <v>8</v>
      </c>
      <c r="C23" s="4" t="s">
        <v>13</v>
      </c>
      <c r="D23" s="4">
        <v>120</v>
      </c>
      <c r="E23" s="4">
        <v>435</v>
      </c>
      <c r="F23" s="4">
        <f t="shared" si="0"/>
        <v>52200</v>
      </c>
      <c r="G23" s="4" t="s">
        <v>29</v>
      </c>
      <c r="H23" s="11"/>
    </row>
    <row r="24" spans="1:8" ht="18" thickBot="1" x14ac:dyDescent="0.25">
      <c r="A24" s="3" t="s">
        <v>15</v>
      </c>
      <c r="B24" s="4" t="s">
        <v>16</v>
      </c>
      <c r="C24" s="4" t="s">
        <v>9</v>
      </c>
      <c r="D24" s="4">
        <v>60</v>
      </c>
      <c r="E24" s="4">
        <v>665</v>
      </c>
      <c r="F24" s="4">
        <f t="shared" si="0"/>
        <v>39900</v>
      </c>
      <c r="G24" s="4" t="s">
        <v>30</v>
      </c>
      <c r="H24" s="11"/>
    </row>
    <row r="25" spans="1:8" ht="18" thickBot="1" x14ac:dyDescent="0.25">
      <c r="A25" s="3" t="s">
        <v>15</v>
      </c>
      <c r="B25" s="4" t="s">
        <v>18</v>
      </c>
      <c r="C25" s="4" t="s">
        <v>13</v>
      </c>
      <c r="D25" s="4">
        <v>90</v>
      </c>
      <c r="E25" s="4">
        <v>980</v>
      </c>
      <c r="F25" s="4">
        <f t="shared" si="0"/>
        <v>88200</v>
      </c>
      <c r="G25" s="4" t="s">
        <v>31</v>
      </c>
      <c r="H25" s="11"/>
    </row>
    <row r="26" spans="1:8" ht="18" thickBot="1" x14ac:dyDescent="0.25">
      <c r="A26" s="3" t="s">
        <v>15</v>
      </c>
      <c r="B26" s="4" t="s">
        <v>16</v>
      </c>
      <c r="C26" s="4" t="s">
        <v>13</v>
      </c>
      <c r="D26" s="4">
        <v>50</v>
      </c>
      <c r="E26" s="4">
        <v>111</v>
      </c>
      <c r="F26" s="4">
        <f t="shared" si="0"/>
        <v>5550</v>
      </c>
      <c r="G26" s="4" t="s">
        <v>32</v>
      </c>
      <c r="H26" s="11"/>
    </row>
    <row r="27" spans="1:8" ht="18" thickBot="1" x14ac:dyDescent="0.25">
      <c r="A27" s="3" t="s">
        <v>7</v>
      </c>
      <c r="B27" s="4" t="s">
        <v>20</v>
      </c>
      <c r="C27" s="4" t="s">
        <v>9</v>
      </c>
      <c r="D27" s="4">
        <v>100</v>
      </c>
      <c r="E27" s="4">
        <v>333</v>
      </c>
      <c r="F27" s="4">
        <f>D27*E27</f>
        <v>33300</v>
      </c>
      <c r="G27" s="4" t="s">
        <v>33</v>
      </c>
      <c r="H27" s="11"/>
    </row>
    <row r="28" spans="1:8" ht="17" thickBot="1" x14ac:dyDescent="0.25">
      <c r="A28" s="3"/>
      <c r="B28" s="4"/>
      <c r="C28" s="4"/>
      <c r="D28" s="4"/>
      <c r="E28" s="4"/>
      <c r="F28" s="4"/>
      <c r="G28" s="4"/>
    </row>
    <row r="31" spans="1:8" ht="34" x14ac:dyDescent="0.2">
      <c r="A31" s="10" t="s">
        <v>0</v>
      </c>
      <c r="B31" s="10" t="s">
        <v>38</v>
      </c>
      <c r="C31" s="10" t="s">
        <v>39</v>
      </c>
      <c r="D31" s="10" t="s">
        <v>40</v>
      </c>
    </row>
    <row r="32" spans="1:8" ht="17" x14ac:dyDescent="0.2">
      <c r="A32" s="10" t="s">
        <v>7</v>
      </c>
      <c r="B32" s="10">
        <f>SUM(F12:F27)</f>
        <v>568570</v>
      </c>
      <c r="C32" s="10">
        <f>COUNT(F12:F27)</f>
        <v>16</v>
      </c>
      <c r="D32" s="10">
        <f>MAX(F12:F27)</f>
        <v>174720</v>
      </c>
    </row>
    <row r="34" spans="1:7" ht="17" thickBot="1" x14ac:dyDescent="0.25"/>
    <row r="35" spans="1:7" ht="52" thickBot="1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5" t="s">
        <v>6</v>
      </c>
    </row>
    <row r="36" spans="1:7" ht="18" hidden="1" thickBot="1" x14ac:dyDescent="0.25">
      <c r="A36" s="3" t="s">
        <v>7</v>
      </c>
      <c r="B36" s="4" t="s">
        <v>8</v>
      </c>
      <c r="C36" s="4" t="s">
        <v>9</v>
      </c>
      <c r="D36" s="4">
        <v>50</v>
      </c>
      <c r="E36" s="4">
        <v>200</v>
      </c>
      <c r="F36" s="4">
        <f>D36*E36</f>
        <v>10000</v>
      </c>
      <c r="G36" s="6" t="s">
        <v>10</v>
      </c>
    </row>
    <row r="37" spans="1:7" ht="18" hidden="1" thickBot="1" x14ac:dyDescent="0.25">
      <c r="A37" s="3" t="s">
        <v>11</v>
      </c>
      <c r="B37" s="4" t="s">
        <v>12</v>
      </c>
      <c r="C37" s="4" t="s">
        <v>13</v>
      </c>
      <c r="D37" s="4">
        <v>100</v>
      </c>
      <c r="E37" s="4">
        <v>144</v>
      </c>
      <c r="F37" s="4">
        <f t="shared" ref="F37:F50" si="1">D37*E37</f>
        <v>14400</v>
      </c>
      <c r="G37" s="4" t="s">
        <v>14</v>
      </c>
    </row>
    <row r="38" spans="1:7" ht="18" thickBot="1" x14ac:dyDescent="0.25">
      <c r="A38" s="3" t="s">
        <v>15</v>
      </c>
      <c r="B38" s="4" t="s">
        <v>16</v>
      </c>
      <c r="C38" s="4" t="s">
        <v>9</v>
      </c>
      <c r="D38" s="4">
        <v>80</v>
      </c>
      <c r="E38" s="4">
        <v>205</v>
      </c>
      <c r="F38" s="4">
        <f t="shared" si="1"/>
        <v>16400</v>
      </c>
      <c r="G38" s="4" t="s">
        <v>17</v>
      </c>
    </row>
    <row r="39" spans="1:7" ht="18" thickBot="1" x14ac:dyDescent="0.25">
      <c r="A39" s="3" t="s">
        <v>15</v>
      </c>
      <c r="B39" s="4" t="s">
        <v>18</v>
      </c>
      <c r="C39" s="4" t="s">
        <v>13</v>
      </c>
      <c r="D39" s="4">
        <v>24</v>
      </c>
      <c r="E39" s="4">
        <v>400</v>
      </c>
      <c r="F39" s="4">
        <f t="shared" si="1"/>
        <v>9600</v>
      </c>
      <c r="G39" s="4" t="s">
        <v>19</v>
      </c>
    </row>
    <row r="40" spans="1:7" ht="18" hidden="1" thickBot="1" x14ac:dyDescent="0.25">
      <c r="A40" s="3" t="s">
        <v>7</v>
      </c>
      <c r="B40" s="4" t="s">
        <v>20</v>
      </c>
      <c r="C40" s="4" t="s">
        <v>13</v>
      </c>
      <c r="D40" s="4">
        <v>90</v>
      </c>
      <c r="E40" s="4">
        <v>145</v>
      </c>
      <c r="F40" s="4">
        <f t="shared" si="1"/>
        <v>13050</v>
      </c>
      <c r="G40" s="4" t="s">
        <v>21</v>
      </c>
    </row>
    <row r="41" spans="1:7" ht="18" hidden="1" thickBot="1" x14ac:dyDescent="0.25">
      <c r="A41" s="3" t="s">
        <v>7</v>
      </c>
      <c r="B41" s="4" t="s">
        <v>8</v>
      </c>
      <c r="C41" s="4" t="s">
        <v>9</v>
      </c>
      <c r="D41" s="4">
        <v>300</v>
      </c>
      <c r="E41" s="4">
        <v>22</v>
      </c>
      <c r="F41" s="4">
        <f t="shared" si="1"/>
        <v>6600</v>
      </c>
      <c r="G41" s="4" t="s">
        <v>22</v>
      </c>
    </row>
    <row r="42" spans="1:7" ht="18" hidden="1" thickBot="1" x14ac:dyDescent="0.25">
      <c r="A42" s="3" t="s">
        <v>11</v>
      </c>
      <c r="B42" s="4" t="s">
        <v>12</v>
      </c>
      <c r="C42" s="4" t="s">
        <v>13</v>
      </c>
      <c r="D42" s="4">
        <v>120</v>
      </c>
      <c r="E42" s="4">
        <v>1456</v>
      </c>
      <c r="F42" s="4">
        <f t="shared" si="1"/>
        <v>174720</v>
      </c>
      <c r="G42" s="4" t="s">
        <v>23</v>
      </c>
    </row>
    <row r="43" spans="1:7" ht="18" hidden="1" thickBot="1" x14ac:dyDescent="0.25">
      <c r="A43" s="3" t="s">
        <v>11</v>
      </c>
      <c r="B43" s="4" t="s">
        <v>12</v>
      </c>
      <c r="C43" s="4" t="s">
        <v>13</v>
      </c>
      <c r="D43" s="4">
        <v>150</v>
      </c>
      <c r="E43" s="4">
        <v>236</v>
      </c>
      <c r="F43" s="4">
        <f t="shared" si="1"/>
        <v>35400</v>
      </c>
      <c r="G43" s="4" t="s">
        <v>24</v>
      </c>
    </row>
    <row r="44" spans="1:7" ht="18" hidden="1" thickBot="1" x14ac:dyDescent="0.25">
      <c r="A44" s="3" t="s">
        <v>7</v>
      </c>
      <c r="B44" s="4" t="s">
        <v>20</v>
      </c>
      <c r="C44" s="4" t="s">
        <v>9</v>
      </c>
      <c r="D44" s="4">
        <v>65</v>
      </c>
      <c r="E44" s="4">
        <v>178</v>
      </c>
      <c r="F44" s="4">
        <f t="shared" si="1"/>
        <v>11570</v>
      </c>
      <c r="G44" s="4" t="s">
        <v>25</v>
      </c>
    </row>
    <row r="45" spans="1:7" ht="18" hidden="1" thickBot="1" x14ac:dyDescent="0.25">
      <c r="A45" s="3" t="s">
        <v>7</v>
      </c>
      <c r="B45" s="4" t="s">
        <v>20</v>
      </c>
      <c r="C45" s="4" t="s">
        <v>9</v>
      </c>
      <c r="D45" s="4">
        <v>70</v>
      </c>
      <c r="E45" s="4">
        <v>124</v>
      </c>
      <c r="F45" s="4">
        <f t="shared" si="1"/>
        <v>8680</v>
      </c>
      <c r="G45" s="4" t="s">
        <v>26</v>
      </c>
    </row>
    <row r="46" spans="1:7" ht="18" hidden="1" thickBot="1" x14ac:dyDescent="0.25">
      <c r="A46" s="3" t="s">
        <v>11</v>
      </c>
      <c r="B46" s="4" t="s">
        <v>27</v>
      </c>
      <c r="C46" s="4" t="s">
        <v>9</v>
      </c>
      <c r="D46" s="4">
        <v>200</v>
      </c>
      <c r="E46" s="4">
        <v>245</v>
      </c>
      <c r="F46" s="4">
        <f t="shared" si="1"/>
        <v>49000</v>
      </c>
      <c r="G46" s="4" t="s">
        <v>28</v>
      </c>
    </row>
    <row r="47" spans="1:7" ht="18" hidden="1" thickBot="1" x14ac:dyDescent="0.25">
      <c r="A47" s="3" t="s">
        <v>7</v>
      </c>
      <c r="B47" s="4" t="s">
        <v>8</v>
      </c>
      <c r="C47" s="4" t="s">
        <v>13</v>
      </c>
      <c r="D47" s="4">
        <v>120</v>
      </c>
      <c r="E47" s="4">
        <v>435</v>
      </c>
      <c r="F47" s="4">
        <f t="shared" si="1"/>
        <v>52200</v>
      </c>
      <c r="G47" s="4" t="s">
        <v>29</v>
      </c>
    </row>
    <row r="48" spans="1:7" ht="18" thickBot="1" x14ac:dyDescent="0.25">
      <c r="A48" s="3" t="s">
        <v>15</v>
      </c>
      <c r="B48" s="4" t="s">
        <v>16</v>
      </c>
      <c r="C48" s="4" t="s">
        <v>9</v>
      </c>
      <c r="D48" s="4">
        <v>60</v>
      </c>
      <c r="E48" s="4">
        <v>665</v>
      </c>
      <c r="F48" s="4">
        <f t="shared" si="1"/>
        <v>39900</v>
      </c>
      <c r="G48" s="4" t="s">
        <v>30</v>
      </c>
    </row>
    <row r="49" spans="1:7" ht="18" thickBot="1" x14ac:dyDescent="0.25">
      <c r="A49" s="3" t="s">
        <v>15</v>
      </c>
      <c r="B49" s="4" t="s">
        <v>18</v>
      </c>
      <c r="C49" s="4" t="s">
        <v>13</v>
      </c>
      <c r="D49" s="4">
        <v>90</v>
      </c>
      <c r="E49" s="4">
        <v>980</v>
      </c>
      <c r="F49" s="4">
        <f t="shared" si="1"/>
        <v>88200</v>
      </c>
      <c r="G49" s="4" t="s">
        <v>31</v>
      </c>
    </row>
    <row r="50" spans="1:7" ht="18" thickBot="1" x14ac:dyDescent="0.25">
      <c r="A50" s="3" t="s">
        <v>15</v>
      </c>
      <c r="B50" s="4" t="s">
        <v>16</v>
      </c>
      <c r="C50" s="4" t="s">
        <v>13</v>
      </c>
      <c r="D50" s="4">
        <v>50</v>
      </c>
      <c r="E50" s="4">
        <v>111</v>
      </c>
      <c r="F50" s="4">
        <f t="shared" si="1"/>
        <v>5550</v>
      </c>
      <c r="G50" s="4" t="s">
        <v>32</v>
      </c>
    </row>
    <row r="51" spans="1:7" ht="18" hidden="1" thickBot="1" x14ac:dyDescent="0.25">
      <c r="A51" s="3" t="s">
        <v>7</v>
      </c>
      <c r="B51" s="4" t="s">
        <v>20</v>
      </c>
      <c r="C51" s="4" t="s">
        <v>9</v>
      </c>
      <c r="D51" s="4">
        <v>100</v>
      </c>
      <c r="E51" s="4">
        <v>333</v>
      </c>
      <c r="F51" s="4">
        <f>D51*E51</f>
        <v>33300</v>
      </c>
      <c r="G51" s="4" t="s">
        <v>33</v>
      </c>
    </row>
    <row r="52" spans="1:7" ht="17" thickBot="1" x14ac:dyDescent="0.25">
      <c r="A52" s="3"/>
      <c r="B52" s="4"/>
      <c r="C52" s="4"/>
      <c r="D52" s="4"/>
      <c r="E52" s="4"/>
      <c r="F52" s="4"/>
      <c r="G52" s="4"/>
    </row>
    <row r="54" spans="1:7" ht="34" x14ac:dyDescent="0.2">
      <c r="A54" s="10" t="s">
        <v>0</v>
      </c>
      <c r="B54" s="10" t="s">
        <v>38</v>
      </c>
      <c r="C54" s="10" t="s">
        <v>39</v>
      </c>
      <c r="D54" s="10" t="s">
        <v>40</v>
      </c>
    </row>
    <row r="55" spans="1:7" ht="17" x14ac:dyDescent="0.2">
      <c r="A55" s="10" t="s">
        <v>15</v>
      </c>
      <c r="B55" s="10">
        <f>SUM(F38:F50)</f>
        <v>510870</v>
      </c>
      <c r="C55" s="10">
        <f>COUNT(F38:F50)</f>
        <v>13</v>
      </c>
      <c r="D55" s="10">
        <f>MAX(F38:F49)</f>
        <v>174720</v>
      </c>
    </row>
  </sheetData>
  <autoFilter ref="A35:G51" xr:uid="{688021A8-A9D6-BA4B-94B2-899A8011897C}">
    <filterColumn colId="0">
      <filters>
        <filter val="Білорусь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F767-047F-684A-8988-5F767BE35DF3}">
  <dimension ref="A1:W54"/>
  <sheetViews>
    <sheetView tabSelected="1" zoomScale="114" zoomScaleNormal="100" workbookViewId="0">
      <selection activeCell="L49" sqref="L49"/>
    </sheetView>
  </sheetViews>
  <sheetFormatPr baseColWidth="10" defaultRowHeight="16" x14ac:dyDescent="0.2"/>
  <sheetData>
    <row r="1" spans="1:23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K1" s="16"/>
    </row>
    <row r="2" spans="1:23" ht="19" thickBot="1" x14ac:dyDescent="0.25">
      <c r="A2" s="3" t="s">
        <v>7</v>
      </c>
      <c r="B2" s="4" t="s">
        <v>8</v>
      </c>
      <c r="C2" s="4" t="s">
        <v>9</v>
      </c>
      <c r="D2" s="4">
        <v>50</v>
      </c>
      <c r="E2" s="4">
        <v>200</v>
      </c>
      <c r="F2" s="4">
        <f>D2*E2</f>
        <v>10000</v>
      </c>
      <c r="G2" s="6" t="s">
        <v>10</v>
      </c>
      <c r="K2" s="16">
        <v>1</v>
      </c>
      <c r="L2" s="17" t="s">
        <v>41</v>
      </c>
    </row>
    <row r="3" spans="1:23" ht="18" thickBot="1" x14ac:dyDescent="0.25">
      <c r="A3" s="3" t="s">
        <v>11</v>
      </c>
      <c r="B3" s="4" t="s">
        <v>12</v>
      </c>
      <c r="C3" s="4" t="s">
        <v>13</v>
      </c>
      <c r="D3" s="4">
        <v>100</v>
      </c>
      <c r="E3" s="4">
        <v>144</v>
      </c>
      <c r="F3" s="4">
        <f t="shared" ref="F3:F16" si="0">D3*E3</f>
        <v>14400</v>
      </c>
      <c r="G3" s="4" t="s">
        <v>14</v>
      </c>
      <c r="K3" s="16"/>
    </row>
    <row r="4" spans="1:23" ht="18" thickBot="1" x14ac:dyDescent="0.25">
      <c r="A4" s="3" t="s">
        <v>15</v>
      </c>
      <c r="B4" s="4" t="s">
        <v>16</v>
      </c>
      <c r="C4" s="4" t="s">
        <v>9</v>
      </c>
      <c r="D4" s="4">
        <v>80</v>
      </c>
      <c r="E4" s="4">
        <v>205</v>
      </c>
      <c r="F4" s="4">
        <f t="shared" si="0"/>
        <v>16400</v>
      </c>
      <c r="G4" s="4" t="s">
        <v>17</v>
      </c>
      <c r="K4" s="18"/>
      <c r="L4" s="19">
        <f>DSUM(A1:G17,F1,L6:M7)</f>
        <v>49000</v>
      </c>
      <c r="M4" s="20"/>
      <c r="N4" s="20"/>
      <c r="O4" s="21">
        <f>DSUM(A1:G17,F1,O6:Q7)</f>
        <v>0</v>
      </c>
      <c r="P4" s="20"/>
      <c r="Q4" s="20"/>
      <c r="R4" s="20"/>
      <c r="S4" s="20"/>
      <c r="T4" s="20"/>
      <c r="U4" s="20"/>
      <c r="V4" s="20"/>
      <c r="W4" s="20"/>
    </row>
    <row r="5" spans="1:23" ht="18" thickBot="1" x14ac:dyDescent="0.25">
      <c r="A5" s="3" t="s">
        <v>15</v>
      </c>
      <c r="B5" s="4" t="s">
        <v>18</v>
      </c>
      <c r="C5" s="4" t="s">
        <v>13</v>
      </c>
      <c r="D5" s="4">
        <v>24</v>
      </c>
      <c r="E5" s="4">
        <v>400</v>
      </c>
      <c r="F5" s="4">
        <f t="shared" si="0"/>
        <v>9600</v>
      </c>
      <c r="G5" s="4" t="s">
        <v>19</v>
      </c>
      <c r="K5" s="16"/>
    </row>
    <row r="6" spans="1:23" ht="18" thickBot="1" x14ac:dyDescent="0.25">
      <c r="A6" s="3" t="s">
        <v>7</v>
      </c>
      <c r="B6" s="4" t="s">
        <v>20</v>
      </c>
      <c r="C6" s="4" t="s">
        <v>13</v>
      </c>
      <c r="D6" s="4">
        <v>90</v>
      </c>
      <c r="E6" s="4">
        <v>145</v>
      </c>
      <c r="F6" s="4">
        <f t="shared" si="0"/>
        <v>13050</v>
      </c>
      <c r="G6" s="4" t="s">
        <v>21</v>
      </c>
      <c r="K6" s="16"/>
      <c r="L6" s="22" t="s">
        <v>2</v>
      </c>
      <c r="M6" s="22" t="s">
        <v>0</v>
      </c>
      <c r="O6" s="23" t="s">
        <v>2</v>
      </c>
      <c r="P6" s="23" t="s">
        <v>6</v>
      </c>
      <c r="Q6" s="23" t="s">
        <v>6</v>
      </c>
    </row>
    <row r="7" spans="1:23" ht="18" thickBot="1" x14ac:dyDescent="0.25">
      <c r="A7" s="3" t="s">
        <v>7</v>
      </c>
      <c r="B7" s="4" t="s">
        <v>8</v>
      </c>
      <c r="C7" s="4" t="s">
        <v>9</v>
      </c>
      <c r="D7" s="4">
        <v>300</v>
      </c>
      <c r="E7" s="4">
        <v>22</v>
      </c>
      <c r="F7" s="4">
        <f t="shared" si="0"/>
        <v>6600</v>
      </c>
      <c r="G7" s="4" t="s">
        <v>22</v>
      </c>
      <c r="K7" s="16"/>
      <c r="L7" s="24" t="s">
        <v>9</v>
      </c>
      <c r="M7" s="24" t="s">
        <v>11</v>
      </c>
      <c r="O7" s="25" t="s">
        <v>13</v>
      </c>
      <c r="P7" s="25" t="s">
        <v>42</v>
      </c>
      <c r="Q7" s="25" t="s">
        <v>43</v>
      </c>
    </row>
    <row r="8" spans="1:23" ht="18" thickBot="1" x14ac:dyDescent="0.25">
      <c r="A8" s="3" t="s">
        <v>11</v>
      </c>
      <c r="B8" s="4" t="s">
        <v>12</v>
      </c>
      <c r="C8" s="4" t="s">
        <v>13</v>
      </c>
      <c r="D8" s="4">
        <v>120</v>
      </c>
      <c r="E8" s="4">
        <v>1456</v>
      </c>
      <c r="F8" s="4">
        <f t="shared" si="0"/>
        <v>174720</v>
      </c>
      <c r="G8" s="4" t="s">
        <v>23</v>
      </c>
      <c r="K8" s="16"/>
    </row>
    <row r="9" spans="1:23" ht="19" thickBot="1" x14ac:dyDescent="0.25">
      <c r="A9" s="3" t="s">
        <v>11</v>
      </c>
      <c r="B9" s="4" t="s">
        <v>12</v>
      </c>
      <c r="C9" s="4" t="s">
        <v>13</v>
      </c>
      <c r="D9" s="4">
        <v>150</v>
      </c>
      <c r="E9" s="4">
        <v>236</v>
      </c>
      <c r="F9" s="4">
        <f t="shared" si="0"/>
        <v>35400</v>
      </c>
      <c r="G9" s="4" t="s">
        <v>24</v>
      </c>
      <c r="K9" s="26">
        <v>2</v>
      </c>
      <c r="L9" s="17" t="s">
        <v>44</v>
      </c>
    </row>
    <row r="10" spans="1:23" ht="18" thickBot="1" x14ac:dyDescent="0.25">
      <c r="A10" s="3" t="s">
        <v>7</v>
      </c>
      <c r="B10" s="4" t="s">
        <v>20</v>
      </c>
      <c r="C10" s="4" t="s">
        <v>9</v>
      </c>
      <c r="D10" s="4">
        <v>65</v>
      </c>
      <c r="E10" s="4">
        <v>178</v>
      </c>
      <c r="F10" s="4">
        <f t="shared" si="0"/>
        <v>11570</v>
      </c>
      <c r="G10" s="4" t="s">
        <v>25</v>
      </c>
      <c r="K10" s="16"/>
    </row>
    <row r="11" spans="1:23" ht="18" thickBot="1" x14ac:dyDescent="0.25">
      <c r="A11" s="3" t="s">
        <v>7</v>
      </c>
      <c r="B11" s="4" t="s">
        <v>20</v>
      </c>
      <c r="C11" s="4" t="s">
        <v>9</v>
      </c>
      <c r="D11" s="4">
        <v>70</v>
      </c>
      <c r="E11" s="4">
        <v>124</v>
      </c>
      <c r="F11" s="4">
        <f t="shared" si="0"/>
        <v>8680</v>
      </c>
      <c r="G11" s="4" t="s">
        <v>26</v>
      </c>
      <c r="K11" s="16"/>
      <c r="L11" s="27" t="str">
        <f>DGET(A1:G17,A1,L13:M16)</f>
        <v>Росія</v>
      </c>
      <c r="O11" s="28" t="str">
        <f>DGET(A1:G17,C1,O13:P15)</f>
        <v>Готівка</v>
      </c>
    </row>
    <row r="12" spans="1:23" ht="18" thickBot="1" x14ac:dyDescent="0.25">
      <c r="A12" s="3" t="s">
        <v>11</v>
      </c>
      <c r="B12" s="4" t="s">
        <v>27</v>
      </c>
      <c r="C12" s="4" t="s">
        <v>9</v>
      </c>
      <c r="D12" s="4">
        <v>200</v>
      </c>
      <c r="E12" s="4">
        <v>245</v>
      </c>
      <c r="F12" s="4">
        <f t="shared" si="0"/>
        <v>49000</v>
      </c>
      <c r="G12" s="4" t="s">
        <v>28</v>
      </c>
      <c r="K12" s="16"/>
    </row>
    <row r="13" spans="1:23" ht="18" thickBot="1" x14ac:dyDescent="0.25">
      <c r="A13" s="3" t="s">
        <v>7</v>
      </c>
      <c r="B13" s="4" t="s">
        <v>8</v>
      </c>
      <c r="C13" s="4" t="s">
        <v>13</v>
      </c>
      <c r="D13" s="4">
        <v>120</v>
      </c>
      <c r="E13" s="4">
        <v>435</v>
      </c>
      <c r="F13" s="4">
        <f t="shared" si="0"/>
        <v>52200</v>
      </c>
      <c r="G13" s="4" t="s">
        <v>29</v>
      </c>
      <c r="K13" s="16"/>
      <c r="L13" s="29" t="s">
        <v>0</v>
      </c>
      <c r="M13" s="29" t="s">
        <v>6</v>
      </c>
      <c r="O13" s="30" t="s">
        <v>2</v>
      </c>
      <c r="P13" s="30" t="s">
        <v>6</v>
      </c>
    </row>
    <row r="14" spans="1:23" ht="18" thickBot="1" x14ac:dyDescent="0.25">
      <c r="A14" s="3" t="s">
        <v>15</v>
      </c>
      <c r="B14" s="4" t="s">
        <v>16</v>
      </c>
      <c r="C14" s="4" t="s">
        <v>9</v>
      </c>
      <c r="D14" s="4">
        <v>60</v>
      </c>
      <c r="E14" s="4">
        <v>665</v>
      </c>
      <c r="F14" s="4">
        <f t="shared" si="0"/>
        <v>39900</v>
      </c>
      <c r="G14" s="4" t="s">
        <v>30</v>
      </c>
      <c r="K14" s="16"/>
      <c r="L14" s="31" t="s">
        <v>15</v>
      </c>
      <c r="M14" s="32" t="s">
        <v>10</v>
      </c>
      <c r="O14" s="33" t="s">
        <v>13</v>
      </c>
      <c r="P14" s="34" t="s">
        <v>10</v>
      </c>
    </row>
    <row r="15" spans="1:23" ht="18" thickBot="1" x14ac:dyDescent="0.25">
      <c r="A15" s="3" t="s">
        <v>15</v>
      </c>
      <c r="B15" s="4" t="s">
        <v>18</v>
      </c>
      <c r="C15" s="4" t="s">
        <v>13</v>
      </c>
      <c r="D15" s="4">
        <v>90</v>
      </c>
      <c r="E15" s="4">
        <v>980</v>
      </c>
      <c r="F15" s="4">
        <f t="shared" si="0"/>
        <v>88200</v>
      </c>
      <c r="G15" s="4" t="s">
        <v>31</v>
      </c>
      <c r="K15" s="16"/>
      <c r="L15" s="35" t="s">
        <v>11</v>
      </c>
      <c r="M15" s="32" t="s">
        <v>10</v>
      </c>
      <c r="O15" s="33" t="s">
        <v>9</v>
      </c>
      <c r="P15" s="34" t="s">
        <v>10</v>
      </c>
    </row>
    <row r="16" spans="1:23" ht="18" thickBot="1" x14ac:dyDescent="0.25">
      <c r="A16" s="3" t="s">
        <v>15</v>
      </c>
      <c r="B16" s="4" t="s">
        <v>16</v>
      </c>
      <c r="C16" s="4" t="s">
        <v>13</v>
      </c>
      <c r="D16" s="4">
        <v>50</v>
      </c>
      <c r="E16" s="4">
        <v>111</v>
      </c>
      <c r="F16" s="4">
        <f t="shared" si="0"/>
        <v>5550</v>
      </c>
      <c r="G16" s="4" t="s">
        <v>32</v>
      </c>
      <c r="K16" s="16"/>
      <c r="L16" s="35" t="s">
        <v>7</v>
      </c>
      <c r="M16" s="32" t="s">
        <v>10</v>
      </c>
    </row>
    <row r="17" spans="1:14" ht="18" thickBot="1" x14ac:dyDescent="0.25">
      <c r="A17" s="3" t="s">
        <v>7</v>
      </c>
      <c r="B17" s="4" t="s">
        <v>20</v>
      </c>
      <c r="C17" s="4" t="s">
        <v>9</v>
      </c>
      <c r="D17" s="4">
        <v>100</v>
      </c>
      <c r="E17" s="4">
        <v>333</v>
      </c>
      <c r="F17" s="4">
        <f>D17*E17</f>
        <v>33300</v>
      </c>
      <c r="G17" s="4" t="s">
        <v>33</v>
      </c>
      <c r="K17" s="16"/>
    </row>
    <row r="18" spans="1:14" ht="19" thickBot="1" x14ac:dyDescent="0.25">
      <c r="A18" s="3"/>
      <c r="B18" s="4"/>
      <c r="C18" s="4"/>
      <c r="D18" s="4">
        <v>104</v>
      </c>
      <c r="E18" s="4">
        <v>1456</v>
      </c>
      <c r="F18" s="4">
        <v>568570</v>
      </c>
      <c r="G18" s="4"/>
      <c r="K18" s="36">
        <v>3</v>
      </c>
      <c r="L18" s="17" t="s">
        <v>45</v>
      </c>
    </row>
    <row r="19" spans="1:14" x14ac:dyDescent="0.2">
      <c r="K19" s="16"/>
    </row>
    <row r="20" spans="1:14" x14ac:dyDescent="0.2">
      <c r="K20" s="16"/>
      <c r="L20" s="37">
        <f>DMAX(A1:G17,F1,L22:L23)</f>
        <v>49000</v>
      </c>
    </row>
    <row r="21" spans="1:14" x14ac:dyDescent="0.2">
      <c r="K21" s="16"/>
    </row>
    <row r="22" spans="1:14" ht="17" x14ac:dyDescent="0.2">
      <c r="K22" s="16"/>
      <c r="L22" s="22" t="s">
        <v>2</v>
      </c>
    </row>
    <row r="23" spans="1:14" ht="17" x14ac:dyDescent="0.2">
      <c r="K23" s="16"/>
      <c r="L23" s="24" t="s">
        <v>9</v>
      </c>
    </row>
    <row r="24" spans="1:14" x14ac:dyDescent="0.2">
      <c r="K24" s="16"/>
    </row>
    <row r="25" spans="1:14" ht="18" x14ac:dyDescent="0.2">
      <c r="K25" s="16">
        <v>4</v>
      </c>
      <c r="L25" s="17" t="s">
        <v>46</v>
      </c>
    </row>
    <row r="26" spans="1:14" x14ac:dyDescent="0.2">
      <c r="K26" s="16"/>
    </row>
    <row r="27" spans="1:14" x14ac:dyDescent="0.2">
      <c r="K27" s="16"/>
      <c r="L27" s="38">
        <f>DMIN(A1:G17,F1,L29:N30)</f>
        <v>0</v>
      </c>
    </row>
    <row r="28" spans="1:14" x14ac:dyDescent="0.2">
      <c r="K28" s="16"/>
    </row>
    <row r="29" spans="1:14" ht="17" x14ac:dyDescent="0.2">
      <c r="K29" s="16"/>
      <c r="L29" s="23" t="s">
        <v>1</v>
      </c>
      <c r="M29" s="23" t="s">
        <v>6</v>
      </c>
      <c r="N29" s="23" t="s">
        <v>6</v>
      </c>
    </row>
    <row r="30" spans="1:14" ht="17" x14ac:dyDescent="0.2">
      <c r="K30" s="16"/>
      <c r="L30" s="25" t="s">
        <v>20</v>
      </c>
      <c r="M30" s="39" t="s">
        <v>42</v>
      </c>
      <c r="N30" s="39" t="s">
        <v>47</v>
      </c>
    </row>
    <row r="31" spans="1:14" x14ac:dyDescent="0.2">
      <c r="K31" s="16"/>
    </row>
    <row r="32" spans="1:14" ht="18" x14ac:dyDescent="0.2">
      <c r="K32" s="16">
        <v>5</v>
      </c>
      <c r="L32" s="17" t="s">
        <v>48</v>
      </c>
    </row>
    <row r="33" spans="11:14" x14ac:dyDescent="0.2">
      <c r="K33" s="16"/>
    </row>
    <row r="34" spans="11:14" x14ac:dyDescent="0.2">
      <c r="K34" s="16"/>
      <c r="L34" s="27">
        <f>DAVERAGE(A1:G17,F1,L36:M37)</f>
        <v>17850</v>
      </c>
    </row>
    <row r="35" spans="11:14" x14ac:dyDescent="0.2">
      <c r="K35" s="16"/>
    </row>
    <row r="36" spans="11:14" ht="17" x14ac:dyDescent="0.2">
      <c r="K36" s="16"/>
      <c r="L36" s="29" t="s">
        <v>1</v>
      </c>
      <c r="M36" s="29" t="s">
        <v>2</v>
      </c>
    </row>
    <row r="37" spans="11:14" ht="17" x14ac:dyDescent="0.2">
      <c r="K37" s="16"/>
      <c r="L37" s="35" t="s">
        <v>20</v>
      </c>
      <c r="M37" s="35" t="s">
        <v>9</v>
      </c>
    </row>
    <row r="38" spans="11:14" x14ac:dyDescent="0.2">
      <c r="K38" s="16"/>
    </row>
    <row r="39" spans="11:14" ht="18" x14ac:dyDescent="0.2">
      <c r="K39" s="16">
        <v>6</v>
      </c>
      <c r="L39" s="17" t="s">
        <v>49</v>
      </c>
    </row>
    <row r="40" spans="11:14" x14ac:dyDescent="0.2">
      <c r="K40" s="16"/>
    </row>
    <row r="41" spans="11:14" x14ac:dyDescent="0.2">
      <c r="K41" s="16"/>
      <c r="L41" s="28">
        <f>DCOUNT(A1:G17,F1,L43:N44)</f>
        <v>0</v>
      </c>
    </row>
    <row r="42" spans="11:14" x14ac:dyDescent="0.2">
      <c r="K42" s="16"/>
    </row>
    <row r="43" spans="11:14" ht="17" x14ac:dyDescent="0.2">
      <c r="K43" s="16"/>
      <c r="L43" s="30" t="s">
        <v>1</v>
      </c>
      <c r="M43" s="30" t="s">
        <v>6</v>
      </c>
      <c r="N43" s="30" t="s">
        <v>6</v>
      </c>
    </row>
    <row r="44" spans="11:14" ht="17" x14ac:dyDescent="0.2">
      <c r="K44" s="16"/>
      <c r="L44" s="33" t="s">
        <v>8</v>
      </c>
      <c r="M44" s="40" t="s">
        <v>50</v>
      </c>
      <c r="N44" s="40" t="s">
        <v>51</v>
      </c>
    </row>
    <row r="45" spans="11:14" x14ac:dyDescent="0.2">
      <c r="K45" s="16"/>
    </row>
    <row r="46" spans="11:14" ht="18" x14ac:dyDescent="0.2">
      <c r="K46" s="16">
        <v>7</v>
      </c>
      <c r="L46" s="17" t="s">
        <v>52</v>
      </c>
    </row>
    <row r="47" spans="11:14" x14ac:dyDescent="0.2">
      <c r="K47" s="16"/>
    </row>
    <row r="48" spans="11:14" x14ac:dyDescent="0.2">
      <c r="K48" s="16"/>
      <c r="L48" s="41">
        <f>DCOUNTA(A1:G17,F1,L50:L52)</f>
        <v>7</v>
      </c>
    </row>
    <row r="49" spans="11:12" x14ac:dyDescent="0.2">
      <c r="K49" s="16"/>
    </row>
    <row r="50" spans="11:12" ht="17" x14ac:dyDescent="0.2">
      <c r="K50" s="16"/>
      <c r="L50" s="22" t="s">
        <v>1</v>
      </c>
    </row>
    <row r="51" spans="11:12" ht="17" x14ac:dyDescent="0.2">
      <c r="K51" s="16"/>
      <c r="L51" s="24" t="s">
        <v>16</v>
      </c>
    </row>
    <row r="52" spans="11:12" ht="17" x14ac:dyDescent="0.2">
      <c r="K52" s="16"/>
      <c r="L52" s="24" t="s">
        <v>20</v>
      </c>
    </row>
    <row r="53" spans="11:12" x14ac:dyDescent="0.2">
      <c r="K53" s="16"/>
    </row>
    <row r="54" spans="11:12" x14ac:dyDescent="0.2">
      <c r="K5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3.2</vt:lpstr>
      <vt:lpstr>4</vt:lpstr>
      <vt:lpstr>5.1</vt:lpstr>
      <vt:lpstr>5.2</vt:lpstr>
      <vt:lpstr>5.3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2021-10-12T19:26:37Z</dcterms:created>
  <dcterms:modified xsi:type="dcterms:W3CDTF">2021-10-12T20:58:41Z</dcterms:modified>
</cp:coreProperties>
</file>