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30cbaf81810b05/Documents/Programming/pokemonDataTools/ShowdownGenerator/Black^0White/"/>
    </mc:Choice>
  </mc:AlternateContent>
  <xr:revisionPtr revIDLastSave="17" documentId="13_ncr:1_{B01F9A8A-5D94-447F-ADD4-163D1E01EBC6}" xr6:coauthVersionLast="47" xr6:coauthVersionMax="47" xr10:uidLastSave="{2ECD2AC6-7867-43D7-8A84-B5658AC25FA4}"/>
  <bookViews>
    <workbookView xWindow="-98" yWindow="-98" windowWidth="26116" windowHeight="15675" tabRatio="604" xr2:uid="{00000000-000D-0000-FFFF-FFFF00000000}"/>
  </bookViews>
  <sheets>
    <sheet name="Oshawott" sheetId="8" r:id="rId1"/>
    <sheet name="Snivy" sheetId="6" r:id="rId2"/>
    <sheet name="Tepig" sheetId="9" r:id="rId3"/>
    <sheet name="EV and Base" sheetId="3" state="hidden" r:id="rId4"/>
    <sheet name="Medium-Slow" sheetId="4" state="hidden" r:id="rId5"/>
    <sheet name="Sheet4" sheetId="7" state="hidden" r:id="rId6"/>
    <sheet name="GameFreakSQRT" sheetId="5" state="hidden" r:id="rId7"/>
  </sheets>
  <definedNames>
    <definedName name="_xlnm._FilterDatabase" localSheetId="2" hidden="1">Tepig!$A$1:$P$230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6" l="1"/>
  <c r="Q4" i="8"/>
  <c r="Q3" i="8"/>
  <c r="V506" i="8"/>
  <c r="U506" i="8"/>
  <c r="T506" i="8"/>
  <c r="S506" i="8"/>
  <c r="R506" i="8"/>
  <c r="Q506" i="8"/>
  <c r="V505" i="8"/>
  <c r="U505" i="8"/>
  <c r="T505" i="8"/>
  <c r="S505" i="8"/>
  <c r="R505" i="8"/>
  <c r="Q505" i="8"/>
  <c r="V504" i="8"/>
  <c r="U504" i="8"/>
  <c r="T504" i="8"/>
  <c r="S504" i="8"/>
  <c r="R504" i="8"/>
  <c r="Q504" i="8"/>
  <c r="V503" i="8"/>
  <c r="U503" i="8"/>
  <c r="T503" i="8"/>
  <c r="S503" i="8"/>
  <c r="R503" i="8"/>
  <c r="Q503" i="8"/>
  <c r="V502" i="8"/>
  <c r="U502" i="8"/>
  <c r="T502" i="8"/>
  <c r="S502" i="8"/>
  <c r="R502" i="8"/>
  <c r="Q502" i="8"/>
  <c r="V501" i="8"/>
  <c r="U501" i="8"/>
  <c r="T501" i="8"/>
  <c r="S501" i="8"/>
  <c r="R501" i="8"/>
  <c r="Q501" i="8"/>
  <c r="V500" i="8"/>
  <c r="U500" i="8"/>
  <c r="T500" i="8"/>
  <c r="S500" i="8"/>
  <c r="R500" i="8"/>
  <c r="Q500" i="8"/>
  <c r="V499" i="8"/>
  <c r="U499" i="8"/>
  <c r="T499" i="8"/>
  <c r="S499" i="8"/>
  <c r="R499" i="8"/>
  <c r="Q499" i="8"/>
  <c r="V498" i="8"/>
  <c r="U498" i="8"/>
  <c r="T498" i="8"/>
  <c r="S498" i="8"/>
  <c r="R498" i="8"/>
  <c r="Q498" i="8"/>
  <c r="V497" i="8"/>
  <c r="U497" i="8"/>
  <c r="T497" i="8"/>
  <c r="S497" i="8"/>
  <c r="R497" i="8"/>
  <c r="Q497" i="8"/>
  <c r="V496" i="8"/>
  <c r="U496" i="8"/>
  <c r="T496" i="8"/>
  <c r="S496" i="8"/>
  <c r="R496" i="8"/>
  <c r="Q496" i="8"/>
  <c r="V495" i="8"/>
  <c r="U495" i="8"/>
  <c r="T495" i="8"/>
  <c r="S495" i="8"/>
  <c r="R495" i="8"/>
  <c r="Q495" i="8"/>
  <c r="V494" i="8"/>
  <c r="U494" i="8"/>
  <c r="T494" i="8"/>
  <c r="S494" i="8"/>
  <c r="R494" i="8"/>
  <c r="Q494" i="8"/>
  <c r="V493" i="8"/>
  <c r="U493" i="8"/>
  <c r="T493" i="8"/>
  <c r="S493" i="8"/>
  <c r="R493" i="8"/>
  <c r="Q493" i="8"/>
  <c r="V492" i="8"/>
  <c r="U492" i="8"/>
  <c r="T492" i="8"/>
  <c r="S492" i="8"/>
  <c r="R492" i="8"/>
  <c r="Q492" i="8"/>
  <c r="V491" i="8"/>
  <c r="U491" i="8"/>
  <c r="T491" i="8"/>
  <c r="S491" i="8"/>
  <c r="R491" i="8"/>
  <c r="Q491" i="8"/>
  <c r="V490" i="8"/>
  <c r="U490" i="8"/>
  <c r="T490" i="8"/>
  <c r="S490" i="8"/>
  <c r="R490" i="8"/>
  <c r="Q490" i="8"/>
  <c r="V489" i="8"/>
  <c r="U489" i="8"/>
  <c r="T489" i="8"/>
  <c r="S489" i="8"/>
  <c r="R489" i="8"/>
  <c r="Q489" i="8"/>
  <c r="V488" i="8"/>
  <c r="U488" i="8"/>
  <c r="T488" i="8"/>
  <c r="S488" i="8"/>
  <c r="R488" i="8"/>
  <c r="Q488" i="8"/>
  <c r="V487" i="8"/>
  <c r="U487" i="8"/>
  <c r="T487" i="8"/>
  <c r="S487" i="8"/>
  <c r="R487" i="8"/>
  <c r="Q487" i="8"/>
  <c r="V486" i="8"/>
  <c r="U486" i="8"/>
  <c r="T486" i="8"/>
  <c r="S486" i="8"/>
  <c r="R486" i="8"/>
  <c r="Q486" i="8"/>
  <c r="V485" i="8"/>
  <c r="U485" i="8"/>
  <c r="T485" i="8"/>
  <c r="S485" i="8"/>
  <c r="R485" i="8"/>
  <c r="Q485" i="8"/>
  <c r="V484" i="8"/>
  <c r="U484" i="8"/>
  <c r="T484" i="8"/>
  <c r="S484" i="8"/>
  <c r="R484" i="8"/>
  <c r="Q484" i="8"/>
  <c r="V483" i="8"/>
  <c r="U483" i="8"/>
  <c r="T483" i="8"/>
  <c r="S483" i="8"/>
  <c r="R483" i="8"/>
  <c r="Q483" i="8"/>
  <c r="V482" i="8"/>
  <c r="U482" i="8"/>
  <c r="T482" i="8"/>
  <c r="S482" i="8"/>
  <c r="R482" i="8"/>
  <c r="Q482" i="8"/>
  <c r="V481" i="8"/>
  <c r="U481" i="8"/>
  <c r="T481" i="8"/>
  <c r="S481" i="8"/>
  <c r="R481" i="8"/>
  <c r="Q481" i="8"/>
  <c r="V480" i="8"/>
  <c r="U480" i="8"/>
  <c r="T480" i="8"/>
  <c r="S480" i="8"/>
  <c r="R480" i="8"/>
  <c r="Q480" i="8"/>
  <c r="V479" i="8"/>
  <c r="U479" i="8"/>
  <c r="T479" i="8"/>
  <c r="S479" i="8"/>
  <c r="R479" i="8"/>
  <c r="Q479" i="8"/>
  <c r="V478" i="8"/>
  <c r="U478" i="8"/>
  <c r="T478" i="8"/>
  <c r="S478" i="8"/>
  <c r="R478" i="8"/>
  <c r="Q478" i="8"/>
  <c r="V477" i="8"/>
  <c r="U477" i="8"/>
  <c r="T477" i="8"/>
  <c r="S477" i="8"/>
  <c r="R477" i="8"/>
  <c r="Q477" i="8"/>
  <c r="V476" i="8"/>
  <c r="U476" i="8"/>
  <c r="T476" i="8"/>
  <c r="S476" i="8"/>
  <c r="R476" i="8"/>
  <c r="Q476" i="8"/>
  <c r="V475" i="8"/>
  <c r="U475" i="8"/>
  <c r="T475" i="8"/>
  <c r="S475" i="8"/>
  <c r="R475" i="8"/>
  <c r="Q475" i="8"/>
  <c r="V474" i="8"/>
  <c r="U474" i="8"/>
  <c r="T474" i="8"/>
  <c r="S474" i="8"/>
  <c r="R474" i="8"/>
  <c r="Q474" i="8"/>
  <c r="V473" i="8"/>
  <c r="U473" i="8"/>
  <c r="T473" i="8"/>
  <c r="S473" i="8"/>
  <c r="R473" i="8"/>
  <c r="Q473" i="8"/>
  <c r="V472" i="8"/>
  <c r="U472" i="8"/>
  <c r="T472" i="8"/>
  <c r="S472" i="8"/>
  <c r="R472" i="8"/>
  <c r="Q472" i="8"/>
  <c r="V471" i="8"/>
  <c r="U471" i="8"/>
  <c r="T471" i="8"/>
  <c r="S471" i="8"/>
  <c r="R471" i="8"/>
  <c r="Q471" i="8"/>
  <c r="V470" i="8"/>
  <c r="U470" i="8"/>
  <c r="T470" i="8"/>
  <c r="S470" i="8"/>
  <c r="R470" i="8"/>
  <c r="Q470" i="8"/>
  <c r="V469" i="8"/>
  <c r="U469" i="8"/>
  <c r="T469" i="8"/>
  <c r="S469" i="8"/>
  <c r="R469" i="8"/>
  <c r="Q469" i="8"/>
  <c r="V468" i="8"/>
  <c r="U468" i="8"/>
  <c r="T468" i="8"/>
  <c r="S468" i="8"/>
  <c r="R468" i="8"/>
  <c r="Q468" i="8"/>
  <c r="V467" i="8"/>
  <c r="U467" i="8"/>
  <c r="T467" i="8"/>
  <c r="S467" i="8"/>
  <c r="R467" i="8"/>
  <c r="Q467" i="8"/>
  <c r="V466" i="8"/>
  <c r="U466" i="8"/>
  <c r="T466" i="8"/>
  <c r="S466" i="8"/>
  <c r="R466" i="8"/>
  <c r="Q466" i="8"/>
  <c r="V465" i="8"/>
  <c r="U465" i="8"/>
  <c r="T465" i="8"/>
  <c r="S465" i="8"/>
  <c r="R465" i="8"/>
  <c r="Q465" i="8"/>
  <c r="V464" i="8"/>
  <c r="U464" i="8"/>
  <c r="T464" i="8"/>
  <c r="S464" i="8"/>
  <c r="R464" i="8"/>
  <c r="Q464" i="8"/>
  <c r="V463" i="8"/>
  <c r="U463" i="8"/>
  <c r="T463" i="8"/>
  <c r="S463" i="8"/>
  <c r="R463" i="8"/>
  <c r="Q463" i="8"/>
  <c r="V462" i="8"/>
  <c r="U462" i="8"/>
  <c r="T462" i="8"/>
  <c r="S462" i="8"/>
  <c r="R462" i="8"/>
  <c r="Q462" i="8"/>
  <c r="V461" i="8"/>
  <c r="U461" i="8"/>
  <c r="T461" i="8"/>
  <c r="S461" i="8"/>
  <c r="R461" i="8"/>
  <c r="Q461" i="8"/>
  <c r="V460" i="8"/>
  <c r="U460" i="8"/>
  <c r="T460" i="8"/>
  <c r="S460" i="8"/>
  <c r="R460" i="8"/>
  <c r="Q460" i="8"/>
  <c r="V459" i="8"/>
  <c r="U459" i="8"/>
  <c r="T459" i="8"/>
  <c r="S459" i="8"/>
  <c r="R459" i="8"/>
  <c r="Q459" i="8"/>
  <c r="V458" i="8"/>
  <c r="U458" i="8"/>
  <c r="T458" i="8"/>
  <c r="S458" i="8"/>
  <c r="R458" i="8"/>
  <c r="Q458" i="8"/>
  <c r="V457" i="8"/>
  <c r="U457" i="8"/>
  <c r="T457" i="8"/>
  <c r="S457" i="8"/>
  <c r="R457" i="8"/>
  <c r="Q457" i="8"/>
  <c r="V456" i="8"/>
  <c r="U456" i="8"/>
  <c r="T456" i="8"/>
  <c r="S456" i="8"/>
  <c r="R456" i="8"/>
  <c r="Q456" i="8"/>
  <c r="V455" i="8"/>
  <c r="U455" i="8"/>
  <c r="T455" i="8"/>
  <c r="S455" i="8"/>
  <c r="R455" i="8"/>
  <c r="Q455" i="8"/>
  <c r="V454" i="8"/>
  <c r="U454" i="8"/>
  <c r="T454" i="8"/>
  <c r="S454" i="8"/>
  <c r="R454" i="8"/>
  <c r="Q454" i="8"/>
  <c r="V453" i="8"/>
  <c r="U453" i="8"/>
  <c r="T453" i="8"/>
  <c r="S453" i="8"/>
  <c r="R453" i="8"/>
  <c r="Q453" i="8"/>
  <c r="V452" i="8"/>
  <c r="U452" i="8"/>
  <c r="T452" i="8"/>
  <c r="S452" i="8"/>
  <c r="R452" i="8"/>
  <c r="Q452" i="8"/>
  <c r="V451" i="8"/>
  <c r="U451" i="8"/>
  <c r="T451" i="8"/>
  <c r="S451" i="8"/>
  <c r="R451" i="8"/>
  <c r="Q451" i="8"/>
  <c r="V450" i="8"/>
  <c r="U450" i="8"/>
  <c r="T450" i="8"/>
  <c r="S450" i="8"/>
  <c r="R450" i="8"/>
  <c r="Q450" i="8"/>
  <c r="V449" i="8"/>
  <c r="U449" i="8"/>
  <c r="T449" i="8"/>
  <c r="S449" i="8"/>
  <c r="R449" i="8"/>
  <c r="Q449" i="8"/>
  <c r="V448" i="8"/>
  <c r="U448" i="8"/>
  <c r="T448" i="8"/>
  <c r="S448" i="8"/>
  <c r="R448" i="8"/>
  <c r="Q448" i="8"/>
  <c r="V447" i="8"/>
  <c r="U447" i="8"/>
  <c r="T447" i="8"/>
  <c r="S447" i="8"/>
  <c r="R447" i="8"/>
  <c r="Q447" i="8"/>
  <c r="V446" i="8"/>
  <c r="U446" i="8"/>
  <c r="T446" i="8"/>
  <c r="S446" i="8"/>
  <c r="R446" i="8"/>
  <c r="Q446" i="8"/>
  <c r="V445" i="8"/>
  <c r="U445" i="8"/>
  <c r="T445" i="8"/>
  <c r="S445" i="8"/>
  <c r="R445" i="8"/>
  <c r="Q445" i="8"/>
  <c r="V444" i="8"/>
  <c r="U444" i="8"/>
  <c r="T444" i="8"/>
  <c r="S444" i="8"/>
  <c r="R444" i="8"/>
  <c r="Q444" i="8"/>
  <c r="V443" i="8"/>
  <c r="U443" i="8"/>
  <c r="T443" i="8"/>
  <c r="S443" i="8"/>
  <c r="R443" i="8"/>
  <c r="Q443" i="8"/>
  <c r="V442" i="8"/>
  <c r="U442" i="8"/>
  <c r="T442" i="8"/>
  <c r="S442" i="8"/>
  <c r="R442" i="8"/>
  <c r="Q442" i="8"/>
  <c r="V441" i="8"/>
  <c r="U441" i="8"/>
  <c r="T441" i="8"/>
  <c r="S441" i="8"/>
  <c r="R441" i="8"/>
  <c r="Q441" i="8"/>
  <c r="V440" i="8"/>
  <c r="U440" i="8"/>
  <c r="T440" i="8"/>
  <c r="S440" i="8"/>
  <c r="R440" i="8"/>
  <c r="Q440" i="8"/>
  <c r="V439" i="8"/>
  <c r="U439" i="8"/>
  <c r="T439" i="8"/>
  <c r="S439" i="8"/>
  <c r="R439" i="8"/>
  <c r="Q439" i="8"/>
  <c r="V438" i="8"/>
  <c r="U438" i="8"/>
  <c r="T438" i="8"/>
  <c r="S438" i="8"/>
  <c r="R438" i="8"/>
  <c r="Q438" i="8"/>
  <c r="V437" i="8"/>
  <c r="U437" i="8"/>
  <c r="T437" i="8"/>
  <c r="S437" i="8"/>
  <c r="R437" i="8"/>
  <c r="Q437" i="8"/>
  <c r="V436" i="8"/>
  <c r="U436" i="8"/>
  <c r="T436" i="8"/>
  <c r="S436" i="8"/>
  <c r="R436" i="8"/>
  <c r="Q436" i="8"/>
  <c r="V435" i="8"/>
  <c r="U435" i="8"/>
  <c r="T435" i="8"/>
  <c r="S435" i="8"/>
  <c r="R435" i="8"/>
  <c r="Q435" i="8"/>
  <c r="V434" i="8"/>
  <c r="U434" i="8"/>
  <c r="T434" i="8"/>
  <c r="S434" i="8"/>
  <c r="R434" i="8"/>
  <c r="Q434" i="8"/>
  <c r="V433" i="8"/>
  <c r="U433" i="8"/>
  <c r="T433" i="8"/>
  <c r="S433" i="8"/>
  <c r="R433" i="8"/>
  <c r="Q433" i="8"/>
  <c r="V432" i="8"/>
  <c r="U432" i="8"/>
  <c r="T432" i="8"/>
  <c r="S432" i="8"/>
  <c r="R432" i="8"/>
  <c r="Q432" i="8"/>
  <c r="V431" i="8"/>
  <c r="U431" i="8"/>
  <c r="T431" i="8"/>
  <c r="S431" i="8"/>
  <c r="R431" i="8"/>
  <c r="Q431" i="8"/>
  <c r="V430" i="8"/>
  <c r="U430" i="8"/>
  <c r="T430" i="8"/>
  <c r="S430" i="8"/>
  <c r="R430" i="8"/>
  <c r="Q430" i="8"/>
  <c r="V429" i="8"/>
  <c r="U429" i="8"/>
  <c r="T429" i="8"/>
  <c r="S429" i="8"/>
  <c r="R429" i="8"/>
  <c r="Q429" i="8"/>
  <c r="V428" i="8"/>
  <c r="U428" i="8"/>
  <c r="T428" i="8"/>
  <c r="S428" i="8"/>
  <c r="R428" i="8"/>
  <c r="Q428" i="8"/>
  <c r="V427" i="8"/>
  <c r="U427" i="8"/>
  <c r="T427" i="8"/>
  <c r="S427" i="8"/>
  <c r="R427" i="8"/>
  <c r="Q427" i="8"/>
  <c r="V426" i="8"/>
  <c r="U426" i="8"/>
  <c r="T426" i="8"/>
  <c r="S426" i="8"/>
  <c r="R426" i="8"/>
  <c r="Q426" i="8"/>
  <c r="V425" i="8"/>
  <c r="U425" i="8"/>
  <c r="T425" i="8"/>
  <c r="S425" i="8"/>
  <c r="R425" i="8"/>
  <c r="Q425" i="8"/>
  <c r="V424" i="8"/>
  <c r="U424" i="8"/>
  <c r="T424" i="8"/>
  <c r="S424" i="8"/>
  <c r="R424" i="8"/>
  <c r="Q424" i="8"/>
  <c r="V423" i="8"/>
  <c r="U423" i="8"/>
  <c r="T423" i="8"/>
  <c r="S423" i="8"/>
  <c r="R423" i="8"/>
  <c r="Q423" i="8"/>
  <c r="V422" i="8"/>
  <c r="U422" i="8"/>
  <c r="T422" i="8"/>
  <c r="S422" i="8"/>
  <c r="R422" i="8"/>
  <c r="Q422" i="8"/>
  <c r="V421" i="8"/>
  <c r="U421" i="8"/>
  <c r="T421" i="8"/>
  <c r="S421" i="8"/>
  <c r="R421" i="8"/>
  <c r="Q421" i="8"/>
  <c r="V420" i="8"/>
  <c r="U420" i="8"/>
  <c r="T420" i="8"/>
  <c r="S420" i="8"/>
  <c r="R420" i="8"/>
  <c r="Q420" i="8"/>
  <c r="V419" i="8"/>
  <c r="U419" i="8"/>
  <c r="T419" i="8"/>
  <c r="S419" i="8"/>
  <c r="R419" i="8"/>
  <c r="Q419" i="8"/>
  <c r="V418" i="8"/>
  <c r="U418" i="8"/>
  <c r="T418" i="8"/>
  <c r="S418" i="8"/>
  <c r="R418" i="8"/>
  <c r="Q418" i="8"/>
  <c r="V417" i="8"/>
  <c r="U417" i="8"/>
  <c r="T417" i="8"/>
  <c r="S417" i="8"/>
  <c r="R417" i="8"/>
  <c r="Q417" i="8"/>
  <c r="V416" i="8"/>
  <c r="U416" i="8"/>
  <c r="T416" i="8"/>
  <c r="S416" i="8"/>
  <c r="R416" i="8"/>
  <c r="Q416" i="8"/>
  <c r="V415" i="8"/>
  <c r="U415" i="8"/>
  <c r="T415" i="8"/>
  <c r="S415" i="8"/>
  <c r="R415" i="8"/>
  <c r="Q415" i="8"/>
  <c r="V414" i="8"/>
  <c r="U414" i="8"/>
  <c r="T414" i="8"/>
  <c r="S414" i="8"/>
  <c r="R414" i="8"/>
  <c r="Q414" i="8"/>
  <c r="V413" i="8"/>
  <c r="U413" i="8"/>
  <c r="T413" i="8"/>
  <c r="S413" i="8"/>
  <c r="R413" i="8"/>
  <c r="Q413" i="8"/>
  <c r="V412" i="8"/>
  <c r="U412" i="8"/>
  <c r="T412" i="8"/>
  <c r="S412" i="8"/>
  <c r="R412" i="8"/>
  <c r="Q412" i="8"/>
  <c r="V411" i="8"/>
  <c r="U411" i="8"/>
  <c r="T411" i="8"/>
  <c r="S411" i="8"/>
  <c r="R411" i="8"/>
  <c r="Q411" i="8"/>
  <c r="V410" i="8"/>
  <c r="U410" i="8"/>
  <c r="T410" i="8"/>
  <c r="S410" i="8"/>
  <c r="R410" i="8"/>
  <c r="Q410" i="8"/>
  <c r="V409" i="8"/>
  <c r="U409" i="8"/>
  <c r="T409" i="8"/>
  <c r="S409" i="8"/>
  <c r="R409" i="8"/>
  <c r="Q409" i="8"/>
  <c r="V408" i="8"/>
  <c r="U408" i="8"/>
  <c r="T408" i="8"/>
  <c r="S408" i="8"/>
  <c r="R408" i="8"/>
  <c r="Q408" i="8"/>
  <c r="V407" i="8"/>
  <c r="U407" i="8"/>
  <c r="T407" i="8"/>
  <c r="S407" i="8"/>
  <c r="R407" i="8"/>
  <c r="Q407" i="8"/>
  <c r="V406" i="8"/>
  <c r="U406" i="8"/>
  <c r="T406" i="8"/>
  <c r="S406" i="8"/>
  <c r="R406" i="8"/>
  <c r="Q406" i="8"/>
  <c r="V405" i="8"/>
  <c r="U405" i="8"/>
  <c r="T405" i="8"/>
  <c r="S405" i="8"/>
  <c r="R405" i="8"/>
  <c r="Q405" i="8"/>
  <c r="V404" i="8"/>
  <c r="U404" i="8"/>
  <c r="T404" i="8"/>
  <c r="S404" i="8"/>
  <c r="R404" i="8"/>
  <c r="Q404" i="8"/>
  <c r="V403" i="8"/>
  <c r="U403" i="8"/>
  <c r="T403" i="8"/>
  <c r="S403" i="8"/>
  <c r="R403" i="8"/>
  <c r="Q403" i="8"/>
  <c r="V402" i="8"/>
  <c r="U402" i="8"/>
  <c r="T402" i="8"/>
  <c r="S402" i="8"/>
  <c r="R402" i="8"/>
  <c r="Q402" i="8"/>
  <c r="V401" i="8"/>
  <c r="U401" i="8"/>
  <c r="T401" i="8"/>
  <c r="S401" i="8"/>
  <c r="R401" i="8"/>
  <c r="Q401" i="8"/>
  <c r="V400" i="8"/>
  <c r="U400" i="8"/>
  <c r="T400" i="8"/>
  <c r="S400" i="8"/>
  <c r="R400" i="8"/>
  <c r="Q400" i="8"/>
  <c r="V399" i="8"/>
  <c r="U399" i="8"/>
  <c r="T399" i="8"/>
  <c r="S399" i="8"/>
  <c r="R399" i="8"/>
  <c r="Q399" i="8"/>
  <c r="V398" i="8"/>
  <c r="U398" i="8"/>
  <c r="T398" i="8"/>
  <c r="S398" i="8"/>
  <c r="R398" i="8"/>
  <c r="Q398" i="8"/>
  <c r="V397" i="8"/>
  <c r="U397" i="8"/>
  <c r="T397" i="8"/>
  <c r="S397" i="8"/>
  <c r="R397" i="8"/>
  <c r="Q397" i="8"/>
  <c r="V396" i="8"/>
  <c r="U396" i="8"/>
  <c r="T396" i="8"/>
  <c r="S396" i="8"/>
  <c r="R396" i="8"/>
  <c r="Q396" i="8"/>
  <c r="V395" i="8"/>
  <c r="U395" i="8"/>
  <c r="T395" i="8"/>
  <c r="S395" i="8"/>
  <c r="R395" i="8"/>
  <c r="Q395" i="8"/>
  <c r="V394" i="8"/>
  <c r="U394" i="8"/>
  <c r="T394" i="8"/>
  <c r="S394" i="8"/>
  <c r="R394" i="8"/>
  <c r="Q394" i="8"/>
  <c r="V393" i="8"/>
  <c r="U393" i="8"/>
  <c r="T393" i="8"/>
  <c r="S393" i="8"/>
  <c r="R393" i="8"/>
  <c r="Q393" i="8"/>
  <c r="V392" i="8"/>
  <c r="U392" i="8"/>
  <c r="T392" i="8"/>
  <c r="S392" i="8"/>
  <c r="R392" i="8"/>
  <c r="Q392" i="8"/>
  <c r="V391" i="8"/>
  <c r="U391" i="8"/>
  <c r="T391" i="8"/>
  <c r="S391" i="8"/>
  <c r="R391" i="8"/>
  <c r="Q391" i="8"/>
  <c r="V390" i="8"/>
  <c r="U390" i="8"/>
  <c r="T390" i="8"/>
  <c r="S390" i="8"/>
  <c r="R390" i="8"/>
  <c r="Q390" i="8"/>
  <c r="V389" i="8"/>
  <c r="U389" i="8"/>
  <c r="T389" i="8"/>
  <c r="S389" i="8"/>
  <c r="R389" i="8"/>
  <c r="Q389" i="8"/>
  <c r="V388" i="8"/>
  <c r="U388" i="8"/>
  <c r="T388" i="8"/>
  <c r="S388" i="8"/>
  <c r="R388" i="8"/>
  <c r="Q388" i="8"/>
  <c r="V387" i="8"/>
  <c r="U387" i="8"/>
  <c r="T387" i="8"/>
  <c r="S387" i="8"/>
  <c r="R387" i="8"/>
  <c r="Q387" i="8"/>
  <c r="V386" i="8"/>
  <c r="U386" i="8"/>
  <c r="T386" i="8"/>
  <c r="S386" i="8"/>
  <c r="R386" i="8"/>
  <c r="Q386" i="8"/>
  <c r="V385" i="8"/>
  <c r="U385" i="8"/>
  <c r="T385" i="8"/>
  <c r="S385" i="8"/>
  <c r="R385" i="8"/>
  <c r="Q385" i="8"/>
  <c r="V384" i="8"/>
  <c r="U384" i="8"/>
  <c r="T384" i="8"/>
  <c r="S384" i="8"/>
  <c r="R384" i="8"/>
  <c r="Q384" i="8"/>
  <c r="V383" i="8"/>
  <c r="U383" i="8"/>
  <c r="T383" i="8"/>
  <c r="S383" i="8"/>
  <c r="R383" i="8"/>
  <c r="Q383" i="8"/>
  <c r="V382" i="8"/>
  <c r="U382" i="8"/>
  <c r="T382" i="8"/>
  <c r="S382" i="8"/>
  <c r="R382" i="8"/>
  <c r="Q382" i="8"/>
  <c r="V381" i="8"/>
  <c r="U381" i="8"/>
  <c r="T381" i="8"/>
  <c r="S381" i="8"/>
  <c r="R381" i="8"/>
  <c r="Q381" i="8"/>
  <c r="V380" i="8"/>
  <c r="U380" i="8"/>
  <c r="T380" i="8"/>
  <c r="S380" i="8"/>
  <c r="R380" i="8"/>
  <c r="Q380" i="8"/>
  <c r="V379" i="8"/>
  <c r="U379" i="8"/>
  <c r="T379" i="8"/>
  <c r="S379" i="8"/>
  <c r="R379" i="8"/>
  <c r="Q379" i="8"/>
  <c r="V378" i="8"/>
  <c r="U378" i="8"/>
  <c r="T378" i="8"/>
  <c r="S378" i="8"/>
  <c r="R378" i="8"/>
  <c r="Q378" i="8"/>
  <c r="V377" i="8"/>
  <c r="U377" i="8"/>
  <c r="T377" i="8"/>
  <c r="S377" i="8"/>
  <c r="R377" i="8"/>
  <c r="Q377" i="8"/>
  <c r="V376" i="8"/>
  <c r="U376" i="8"/>
  <c r="T376" i="8"/>
  <c r="S376" i="8"/>
  <c r="R376" i="8"/>
  <c r="Q376" i="8"/>
  <c r="V375" i="8"/>
  <c r="U375" i="8"/>
  <c r="T375" i="8"/>
  <c r="S375" i="8"/>
  <c r="R375" i="8"/>
  <c r="Q375" i="8"/>
  <c r="V374" i="8"/>
  <c r="U374" i="8"/>
  <c r="T374" i="8"/>
  <c r="S374" i="8"/>
  <c r="R374" i="8"/>
  <c r="Q374" i="8"/>
  <c r="V373" i="8"/>
  <c r="U373" i="8"/>
  <c r="T373" i="8"/>
  <c r="S373" i="8"/>
  <c r="R373" i="8"/>
  <c r="Q373" i="8"/>
  <c r="V372" i="8"/>
  <c r="U372" i="8"/>
  <c r="T372" i="8"/>
  <c r="S372" i="8"/>
  <c r="R372" i="8"/>
  <c r="Q372" i="8"/>
  <c r="V371" i="8"/>
  <c r="U371" i="8"/>
  <c r="T371" i="8"/>
  <c r="S371" i="8"/>
  <c r="R371" i="8"/>
  <c r="Q371" i="8"/>
  <c r="V370" i="8"/>
  <c r="U370" i="8"/>
  <c r="T370" i="8"/>
  <c r="S370" i="8"/>
  <c r="R370" i="8"/>
  <c r="Q370" i="8"/>
  <c r="V369" i="8"/>
  <c r="U369" i="8"/>
  <c r="T369" i="8"/>
  <c r="S369" i="8"/>
  <c r="R369" i="8"/>
  <c r="Q369" i="8"/>
  <c r="V368" i="8"/>
  <c r="U368" i="8"/>
  <c r="T368" i="8"/>
  <c r="S368" i="8"/>
  <c r="R368" i="8"/>
  <c r="Q368" i="8"/>
  <c r="V367" i="8"/>
  <c r="U367" i="8"/>
  <c r="T367" i="8"/>
  <c r="S367" i="8"/>
  <c r="R367" i="8"/>
  <c r="Q367" i="8"/>
  <c r="V366" i="8"/>
  <c r="U366" i="8"/>
  <c r="T366" i="8"/>
  <c r="S366" i="8"/>
  <c r="R366" i="8"/>
  <c r="Q366" i="8"/>
  <c r="V365" i="8"/>
  <c r="U365" i="8"/>
  <c r="T365" i="8"/>
  <c r="S365" i="8"/>
  <c r="R365" i="8"/>
  <c r="Q365" i="8"/>
  <c r="V364" i="8"/>
  <c r="U364" i="8"/>
  <c r="T364" i="8"/>
  <c r="S364" i="8"/>
  <c r="R364" i="8"/>
  <c r="Q364" i="8"/>
  <c r="V363" i="8"/>
  <c r="U363" i="8"/>
  <c r="T363" i="8"/>
  <c r="S363" i="8"/>
  <c r="R363" i="8"/>
  <c r="Q363" i="8"/>
  <c r="V362" i="8"/>
  <c r="U362" i="8"/>
  <c r="T362" i="8"/>
  <c r="S362" i="8"/>
  <c r="R362" i="8"/>
  <c r="Q362" i="8"/>
  <c r="V361" i="8"/>
  <c r="U361" i="8"/>
  <c r="T361" i="8"/>
  <c r="S361" i="8"/>
  <c r="R361" i="8"/>
  <c r="Q361" i="8"/>
  <c r="V360" i="8"/>
  <c r="U360" i="8"/>
  <c r="T360" i="8"/>
  <c r="S360" i="8"/>
  <c r="R360" i="8"/>
  <c r="Q360" i="8"/>
  <c r="V359" i="8"/>
  <c r="U359" i="8"/>
  <c r="T359" i="8"/>
  <c r="S359" i="8"/>
  <c r="R359" i="8"/>
  <c r="Q359" i="8"/>
  <c r="V358" i="8"/>
  <c r="U358" i="8"/>
  <c r="T358" i="8"/>
  <c r="S358" i="8"/>
  <c r="R358" i="8"/>
  <c r="Q358" i="8"/>
  <c r="V357" i="8"/>
  <c r="U357" i="8"/>
  <c r="T357" i="8"/>
  <c r="S357" i="8"/>
  <c r="R357" i="8"/>
  <c r="Q357" i="8"/>
  <c r="V356" i="8"/>
  <c r="U356" i="8"/>
  <c r="T356" i="8"/>
  <c r="S356" i="8"/>
  <c r="R356" i="8"/>
  <c r="Q356" i="8"/>
  <c r="V355" i="8"/>
  <c r="U355" i="8"/>
  <c r="T355" i="8"/>
  <c r="S355" i="8"/>
  <c r="R355" i="8"/>
  <c r="Q355" i="8"/>
  <c r="V354" i="8"/>
  <c r="U354" i="8"/>
  <c r="T354" i="8"/>
  <c r="S354" i="8"/>
  <c r="R354" i="8"/>
  <c r="Q354" i="8"/>
  <c r="V353" i="8"/>
  <c r="U353" i="8"/>
  <c r="T353" i="8"/>
  <c r="S353" i="8"/>
  <c r="R353" i="8"/>
  <c r="Q353" i="8"/>
  <c r="V352" i="8"/>
  <c r="U352" i="8"/>
  <c r="T352" i="8"/>
  <c r="S352" i="8"/>
  <c r="R352" i="8"/>
  <c r="Q352" i="8"/>
  <c r="V351" i="8"/>
  <c r="U351" i="8"/>
  <c r="T351" i="8"/>
  <c r="S351" i="8"/>
  <c r="R351" i="8"/>
  <c r="Q351" i="8"/>
  <c r="V350" i="8"/>
  <c r="U350" i="8"/>
  <c r="T350" i="8"/>
  <c r="S350" i="8"/>
  <c r="R350" i="8"/>
  <c r="Q350" i="8"/>
  <c r="V349" i="8"/>
  <c r="U349" i="8"/>
  <c r="T349" i="8"/>
  <c r="S349" i="8"/>
  <c r="R349" i="8"/>
  <c r="Q349" i="8"/>
  <c r="V348" i="8"/>
  <c r="U348" i="8"/>
  <c r="T348" i="8"/>
  <c r="S348" i="8"/>
  <c r="R348" i="8"/>
  <c r="Q348" i="8"/>
  <c r="V347" i="8"/>
  <c r="U347" i="8"/>
  <c r="T347" i="8"/>
  <c r="S347" i="8"/>
  <c r="R347" i="8"/>
  <c r="Q347" i="8"/>
  <c r="V346" i="8"/>
  <c r="U346" i="8"/>
  <c r="T346" i="8"/>
  <c r="S346" i="8"/>
  <c r="R346" i="8"/>
  <c r="Q346" i="8"/>
  <c r="V345" i="8"/>
  <c r="U345" i="8"/>
  <c r="T345" i="8"/>
  <c r="S345" i="8"/>
  <c r="R345" i="8"/>
  <c r="Q345" i="8"/>
  <c r="V344" i="8"/>
  <c r="U344" i="8"/>
  <c r="T344" i="8"/>
  <c r="S344" i="8"/>
  <c r="R344" i="8"/>
  <c r="Q344" i="8"/>
  <c r="V343" i="8"/>
  <c r="U343" i="8"/>
  <c r="T343" i="8"/>
  <c r="S343" i="8"/>
  <c r="R343" i="8"/>
  <c r="Q343" i="8"/>
  <c r="V342" i="8"/>
  <c r="U342" i="8"/>
  <c r="T342" i="8"/>
  <c r="S342" i="8"/>
  <c r="R342" i="8"/>
  <c r="Q342" i="8"/>
  <c r="V341" i="8"/>
  <c r="U341" i="8"/>
  <c r="T341" i="8"/>
  <c r="S341" i="8"/>
  <c r="R341" i="8"/>
  <c r="Q341" i="8"/>
  <c r="V340" i="8"/>
  <c r="U340" i="8"/>
  <c r="T340" i="8"/>
  <c r="S340" i="8"/>
  <c r="R340" i="8"/>
  <c r="Q340" i="8"/>
  <c r="V339" i="8"/>
  <c r="U339" i="8"/>
  <c r="T339" i="8"/>
  <c r="S339" i="8"/>
  <c r="R339" i="8"/>
  <c r="Q339" i="8"/>
  <c r="V338" i="8"/>
  <c r="U338" i="8"/>
  <c r="T338" i="8"/>
  <c r="S338" i="8"/>
  <c r="R338" i="8"/>
  <c r="Q338" i="8"/>
  <c r="V337" i="8"/>
  <c r="U337" i="8"/>
  <c r="T337" i="8"/>
  <c r="S337" i="8"/>
  <c r="R337" i="8"/>
  <c r="Q337" i="8"/>
  <c r="V336" i="8"/>
  <c r="U336" i="8"/>
  <c r="T336" i="8"/>
  <c r="S336" i="8"/>
  <c r="R336" i="8"/>
  <c r="Q336" i="8"/>
  <c r="V335" i="8"/>
  <c r="U335" i="8"/>
  <c r="T335" i="8"/>
  <c r="S335" i="8"/>
  <c r="R335" i="8"/>
  <c r="Q335" i="8"/>
  <c r="V334" i="8"/>
  <c r="U334" i="8"/>
  <c r="T334" i="8"/>
  <c r="S334" i="8"/>
  <c r="R334" i="8"/>
  <c r="Q334" i="8"/>
  <c r="V333" i="8"/>
  <c r="U333" i="8"/>
  <c r="T333" i="8"/>
  <c r="S333" i="8"/>
  <c r="R333" i="8"/>
  <c r="Q333" i="8"/>
  <c r="V332" i="8"/>
  <c r="U332" i="8"/>
  <c r="T332" i="8"/>
  <c r="S332" i="8"/>
  <c r="R332" i="8"/>
  <c r="Q332" i="8"/>
  <c r="V331" i="8"/>
  <c r="U331" i="8"/>
  <c r="T331" i="8"/>
  <c r="S331" i="8"/>
  <c r="R331" i="8"/>
  <c r="Q331" i="8"/>
  <c r="V330" i="8"/>
  <c r="U330" i="8"/>
  <c r="T330" i="8"/>
  <c r="S330" i="8"/>
  <c r="R330" i="8"/>
  <c r="Q330" i="8"/>
  <c r="V329" i="8"/>
  <c r="U329" i="8"/>
  <c r="T329" i="8"/>
  <c r="S329" i="8"/>
  <c r="R329" i="8"/>
  <c r="Q329" i="8"/>
  <c r="V328" i="8"/>
  <c r="U328" i="8"/>
  <c r="T328" i="8"/>
  <c r="S328" i="8"/>
  <c r="R328" i="8"/>
  <c r="Q328" i="8"/>
  <c r="V327" i="8"/>
  <c r="U327" i="8"/>
  <c r="T327" i="8"/>
  <c r="S327" i="8"/>
  <c r="R327" i="8"/>
  <c r="Q327" i="8"/>
  <c r="V326" i="8"/>
  <c r="U326" i="8"/>
  <c r="T326" i="8"/>
  <c r="S326" i="8"/>
  <c r="R326" i="8"/>
  <c r="Q326" i="8"/>
  <c r="V325" i="8"/>
  <c r="U325" i="8"/>
  <c r="T325" i="8"/>
  <c r="S325" i="8"/>
  <c r="R325" i="8"/>
  <c r="Q325" i="8"/>
  <c r="V324" i="8"/>
  <c r="U324" i="8"/>
  <c r="T324" i="8"/>
  <c r="S324" i="8"/>
  <c r="R324" i="8"/>
  <c r="Q324" i="8"/>
  <c r="V323" i="8"/>
  <c r="U323" i="8"/>
  <c r="T323" i="8"/>
  <c r="S323" i="8"/>
  <c r="R323" i="8"/>
  <c r="Q323" i="8"/>
  <c r="V322" i="8"/>
  <c r="U322" i="8"/>
  <c r="T322" i="8"/>
  <c r="S322" i="8"/>
  <c r="R322" i="8"/>
  <c r="Q322" i="8"/>
  <c r="V321" i="8"/>
  <c r="U321" i="8"/>
  <c r="T321" i="8"/>
  <c r="S321" i="8"/>
  <c r="R321" i="8"/>
  <c r="Q321" i="8"/>
  <c r="V320" i="8"/>
  <c r="U320" i="8"/>
  <c r="T320" i="8"/>
  <c r="S320" i="8"/>
  <c r="R320" i="8"/>
  <c r="Q320" i="8"/>
  <c r="V319" i="8"/>
  <c r="U319" i="8"/>
  <c r="T319" i="8"/>
  <c r="S319" i="8"/>
  <c r="R319" i="8"/>
  <c r="Q319" i="8"/>
  <c r="V318" i="8"/>
  <c r="U318" i="8"/>
  <c r="T318" i="8"/>
  <c r="S318" i="8"/>
  <c r="R318" i="8"/>
  <c r="Q318" i="8"/>
  <c r="V317" i="8"/>
  <c r="U317" i="8"/>
  <c r="T317" i="8"/>
  <c r="S317" i="8"/>
  <c r="R317" i="8"/>
  <c r="Q317" i="8"/>
  <c r="V316" i="8"/>
  <c r="U316" i="8"/>
  <c r="T316" i="8"/>
  <c r="S316" i="8"/>
  <c r="R316" i="8"/>
  <c r="Q316" i="8"/>
  <c r="V315" i="8"/>
  <c r="U315" i="8"/>
  <c r="T315" i="8"/>
  <c r="S315" i="8"/>
  <c r="R315" i="8"/>
  <c r="Q315" i="8"/>
  <c r="V314" i="8"/>
  <c r="U314" i="8"/>
  <c r="T314" i="8"/>
  <c r="S314" i="8"/>
  <c r="R314" i="8"/>
  <c r="Q314" i="8"/>
  <c r="V313" i="8"/>
  <c r="U313" i="8"/>
  <c r="T313" i="8"/>
  <c r="S313" i="8"/>
  <c r="R313" i="8"/>
  <c r="Q313" i="8"/>
  <c r="V312" i="8"/>
  <c r="U312" i="8"/>
  <c r="T312" i="8"/>
  <c r="S312" i="8"/>
  <c r="R312" i="8"/>
  <c r="Q312" i="8"/>
  <c r="V311" i="8"/>
  <c r="U311" i="8"/>
  <c r="T311" i="8"/>
  <c r="S311" i="8"/>
  <c r="R311" i="8"/>
  <c r="Q311" i="8"/>
  <c r="V310" i="8"/>
  <c r="U310" i="8"/>
  <c r="T310" i="8"/>
  <c r="S310" i="8"/>
  <c r="R310" i="8"/>
  <c r="Q310" i="8"/>
  <c r="V309" i="8"/>
  <c r="U309" i="8"/>
  <c r="T309" i="8"/>
  <c r="S309" i="8"/>
  <c r="R309" i="8"/>
  <c r="Q309" i="8"/>
  <c r="V308" i="8"/>
  <c r="U308" i="8"/>
  <c r="T308" i="8"/>
  <c r="S308" i="8"/>
  <c r="R308" i="8"/>
  <c r="Q308" i="8"/>
  <c r="V307" i="8"/>
  <c r="U307" i="8"/>
  <c r="T307" i="8"/>
  <c r="S307" i="8"/>
  <c r="R307" i="8"/>
  <c r="Q307" i="8"/>
  <c r="V306" i="8"/>
  <c r="U306" i="8"/>
  <c r="T306" i="8"/>
  <c r="S306" i="8"/>
  <c r="R306" i="8"/>
  <c r="Q306" i="8"/>
  <c r="V305" i="8"/>
  <c r="U305" i="8"/>
  <c r="T305" i="8"/>
  <c r="S305" i="8"/>
  <c r="R305" i="8"/>
  <c r="Q305" i="8"/>
  <c r="V304" i="8"/>
  <c r="U304" i="8"/>
  <c r="T304" i="8"/>
  <c r="S304" i="8"/>
  <c r="R304" i="8"/>
  <c r="Q304" i="8"/>
  <c r="V303" i="8"/>
  <c r="U303" i="8"/>
  <c r="T303" i="8"/>
  <c r="S303" i="8"/>
  <c r="R303" i="8"/>
  <c r="Q303" i="8"/>
  <c r="V302" i="8"/>
  <c r="U302" i="8"/>
  <c r="T302" i="8"/>
  <c r="S302" i="8"/>
  <c r="R302" i="8"/>
  <c r="Q302" i="8"/>
  <c r="V301" i="8"/>
  <c r="U301" i="8"/>
  <c r="T301" i="8"/>
  <c r="S301" i="8"/>
  <c r="R301" i="8"/>
  <c r="Q301" i="8"/>
  <c r="V300" i="8"/>
  <c r="U300" i="8"/>
  <c r="T300" i="8"/>
  <c r="S300" i="8"/>
  <c r="R300" i="8"/>
  <c r="Q300" i="8"/>
  <c r="V299" i="8"/>
  <c r="U299" i="8"/>
  <c r="T299" i="8"/>
  <c r="S299" i="8"/>
  <c r="R299" i="8"/>
  <c r="Q299" i="8"/>
  <c r="V298" i="8"/>
  <c r="U298" i="8"/>
  <c r="T298" i="8"/>
  <c r="S298" i="8"/>
  <c r="R298" i="8"/>
  <c r="Q298" i="8"/>
  <c r="V297" i="8"/>
  <c r="U297" i="8"/>
  <c r="T297" i="8"/>
  <c r="S297" i="8"/>
  <c r="R297" i="8"/>
  <c r="Q297" i="8"/>
  <c r="V296" i="8"/>
  <c r="U296" i="8"/>
  <c r="T296" i="8"/>
  <c r="S296" i="8"/>
  <c r="R296" i="8"/>
  <c r="Q296" i="8"/>
  <c r="V295" i="8"/>
  <c r="U295" i="8"/>
  <c r="T295" i="8"/>
  <c r="S295" i="8"/>
  <c r="R295" i="8"/>
  <c r="Q295" i="8"/>
  <c r="V294" i="8"/>
  <c r="U294" i="8"/>
  <c r="T294" i="8"/>
  <c r="S294" i="8"/>
  <c r="R294" i="8"/>
  <c r="Q294" i="8"/>
  <c r="V293" i="8"/>
  <c r="U293" i="8"/>
  <c r="T293" i="8"/>
  <c r="S293" i="8"/>
  <c r="R293" i="8"/>
  <c r="Q293" i="8"/>
  <c r="V292" i="8"/>
  <c r="U292" i="8"/>
  <c r="T292" i="8"/>
  <c r="S292" i="8"/>
  <c r="R292" i="8"/>
  <c r="Q292" i="8"/>
  <c r="V291" i="8"/>
  <c r="U291" i="8"/>
  <c r="T291" i="8"/>
  <c r="S291" i="8"/>
  <c r="R291" i="8"/>
  <c r="Q291" i="8"/>
  <c r="V290" i="8"/>
  <c r="U290" i="8"/>
  <c r="T290" i="8"/>
  <c r="S290" i="8"/>
  <c r="R290" i="8"/>
  <c r="Q290" i="8"/>
  <c r="V289" i="8"/>
  <c r="U289" i="8"/>
  <c r="T289" i="8"/>
  <c r="S289" i="8"/>
  <c r="R289" i="8"/>
  <c r="Q289" i="8"/>
  <c r="V288" i="8"/>
  <c r="U288" i="8"/>
  <c r="T288" i="8"/>
  <c r="S288" i="8"/>
  <c r="R288" i="8"/>
  <c r="Q288" i="8"/>
  <c r="V287" i="8"/>
  <c r="U287" i="8"/>
  <c r="T287" i="8"/>
  <c r="S287" i="8"/>
  <c r="R287" i="8"/>
  <c r="Q287" i="8"/>
  <c r="V286" i="8"/>
  <c r="U286" i="8"/>
  <c r="T286" i="8"/>
  <c r="S286" i="8"/>
  <c r="R286" i="8"/>
  <c r="Q286" i="8"/>
  <c r="V285" i="8"/>
  <c r="U285" i="8"/>
  <c r="T285" i="8"/>
  <c r="S285" i="8"/>
  <c r="R285" i="8"/>
  <c r="Q285" i="8"/>
  <c r="V284" i="8"/>
  <c r="U284" i="8"/>
  <c r="T284" i="8"/>
  <c r="S284" i="8"/>
  <c r="R284" i="8"/>
  <c r="Q284" i="8"/>
  <c r="V283" i="8"/>
  <c r="U283" i="8"/>
  <c r="T283" i="8"/>
  <c r="S283" i="8"/>
  <c r="R283" i="8"/>
  <c r="Q283" i="8"/>
  <c r="V282" i="8"/>
  <c r="U282" i="8"/>
  <c r="T282" i="8"/>
  <c r="S282" i="8"/>
  <c r="R282" i="8"/>
  <c r="Q282" i="8"/>
  <c r="V281" i="8"/>
  <c r="U281" i="8"/>
  <c r="T281" i="8"/>
  <c r="S281" i="8"/>
  <c r="R281" i="8"/>
  <c r="Q281" i="8"/>
  <c r="V280" i="8"/>
  <c r="U280" i="8"/>
  <c r="T280" i="8"/>
  <c r="S280" i="8"/>
  <c r="R280" i="8"/>
  <c r="Q280" i="8"/>
  <c r="V279" i="8"/>
  <c r="U279" i="8"/>
  <c r="T279" i="8"/>
  <c r="S279" i="8"/>
  <c r="R279" i="8"/>
  <c r="Q279" i="8"/>
  <c r="V278" i="8"/>
  <c r="U278" i="8"/>
  <c r="T278" i="8"/>
  <c r="S278" i="8"/>
  <c r="R278" i="8"/>
  <c r="Q278" i="8"/>
  <c r="V277" i="8"/>
  <c r="U277" i="8"/>
  <c r="T277" i="8"/>
  <c r="S277" i="8"/>
  <c r="R277" i="8"/>
  <c r="Q277" i="8"/>
  <c r="V276" i="8"/>
  <c r="U276" i="8"/>
  <c r="T276" i="8"/>
  <c r="S276" i="8"/>
  <c r="R276" i="8"/>
  <c r="Q276" i="8"/>
  <c r="V275" i="8"/>
  <c r="U275" i="8"/>
  <c r="T275" i="8"/>
  <c r="S275" i="8"/>
  <c r="R275" i="8"/>
  <c r="Q275" i="8"/>
  <c r="V274" i="8"/>
  <c r="U274" i="8"/>
  <c r="T274" i="8"/>
  <c r="S274" i="8"/>
  <c r="R274" i="8"/>
  <c r="Q274" i="8"/>
  <c r="V273" i="8"/>
  <c r="U273" i="8"/>
  <c r="T273" i="8"/>
  <c r="S273" i="8"/>
  <c r="R273" i="8"/>
  <c r="Q273" i="8"/>
  <c r="V272" i="8"/>
  <c r="U272" i="8"/>
  <c r="T272" i="8"/>
  <c r="S272" i="8"/>
  <c r="R272" i="8"/>
  <c r="Q272" i="8"/>
  <c r="V271" i="8"/>
  <c r="U271" i="8"/>
  <c r="T271" i="8"/>
  <c r="S271" i="8"/>
  <c r="R271" i="8"/>
  <c r="Q271" i="8"/>
  <c r="V270" i="8"/>
  <c r="U270" i="8"/>
  <c r="T270" i="8"/>
  <c r="S270" i="8"/>
  <c r="R270" i="8"/>
  <c r="Q270" i="8"/>
  <c r="V269" i="8"/>
  <c r="U269" i="8"/>
  <c r="T269" i="8"/>
  <c r="S269" i="8"/>
  <c r="R269" i="8"/>
  <c r="Q269" i="8"/>
  <c r="V268" i="8"/>
  <c r="U268" i="8"/>
  <c r="T268" i="8"/>
  <c r="S268" i="8"/>
  <c r="R268" i="8"/>
  <c r="Q268" i="8"/>
  <c r="V267" i="8"/>
  <c r="U267" i="8"/>
  <c r="T267" i="8"/>
  <c r="S267" i="8"/>
  <c r="R267" i="8"/>
  <c r="Q267" i="8"/>
  <c r="V266" i="8"/>
  <c r="U266" i="8"/>
  <c r="T266" i="8"/>
  <c r="S266" i="8"/>
  <c r="R266" i="8"/>
  <c r="Q266" i="8"/>
  <c r="V265" i="8"/>
  <c r="U265" i="8"/>
  <c r="T265" i="8"/>
  <c r="S265" i="8"/>
  <c r="R265" i="8"/>
  <c r="Q265" i="8"/>
  <c r="V264" i="8"/>
  <c r="U264" i="8"/>
  <c r="T264" i="8"/>
  <c r="S264" i="8"/>
  <c r="R264" i="8"/>
  <c r="Q264" i="8"/>
  <c r="V263" i="8"/>
  <c r="U263" i="8"/>
  <c r="T263" i="8"/>
  <c r="S263" i="8"/>
  <c r="R263" i="8"/>
  <c r="Q263" i="8"/>
  <c r="V262" i="8"/>
  <c r="U262" i="8"/>
  <c r="T262" i="8"/>
  <c r="S262" i="8"/>
  <c r="R262" i="8"/>
  <c r="Q262" i="8"/>
  <c r="V261" i="8"/>
  <c r="U261" i="8"/>
  <c r="T261" i="8"/>
  <c r="S261" i="8"/>
  <c r="R261" i="8"/>
  <c r="Q261" i="8"/>
  <c r="V260" i="8"/>
  <c r="U260" i="8"/>
  <c r="T260" i="8"/>
  <c r="S260" i="8"/>
  <c r="R260" i="8"/>
  <c r="Q260" i="8"/>
  <c r="V259" i="8"/>
  <c r="U259" i="8"/>
  <c r="T259" i="8"/>
  <c r="S259" i="8"/>
  <c r="R259" i="8"/>
  <c r="Q259" i="8"/>
  <c r="V258" i="8"/>
  <c r="U258" i="8"/>
  <c r="T258" i="8"/>
  <c r="S258" i="8"/>
  <c r="R258" i="8"/>
  <c r="Q258" i="8"/>
  <c r="V257" i="8"/>
  <c r="U257" i="8"/>
  <c r="T257" i="8"/>
  <c r="S257" i="8"/>
  <c r="R257" i="8"/>
  <c r="Q257" i="8"/>
  <c r="V256" i="8"/>
  <c r="U256" i="8"/>
  <c r="T256" i="8"/>
  <c r="S256" i="8"/>
  <c r="R256" i="8"/>
  <c r="Q256" i="8"/>
  <c r="V255" i="8"/>
  <c r="U255" i="8"/>
  <c r="T255" i="8"/>
  <c r="S255" i="8"/>
  <c r="R255" i="8"/>
  <c r="Q255" i="8"/>
  <c r="V254" i="8"/>
  <c r="U254" i="8"/>
  <c r="T254" i="8"/>
  <c r="S254" i="8"/>
  <c r="R254" i="8"/>
  <c r="Q254" i="8"/>
  <c r="V253" i="8"/>
  <c r="U253" i="8"/>
  <c r="T253" i="8"/>
  <c r="S253" i="8"/>
  <c r="R253" i="8"/>
  <c r="Q253" i="8"/>
  <c r="V252" i="8"/>
  <c r="U252" i="8"/>
  <c r="T252" i="8"/>
  <c r="S252" i="8"/>
  <c r="R252" i="8"/>
  <c r="Q252" i="8"/>
  <c r="V251" i="8"/>
  <c r="U251" i="8"/>
  <c r="T251" i="8"/>
  <c r="S251" i="8"/>
  <c r="R251" i="8"/>
  <c r="Q251" i="8"/>
  <c r="V250" i="8"/>
  <c r="U250" i="8"/>
  <c r="T250" i="8"/>
  <c r="S250" i="8"/>
  <c r="R250" i="8"/>
  <c r="Q250" i="8"/>
  <c r="V249" i="8"/>
  <c r="U249" i="8"/>
  <c r="T249" i="8"/>
  <c r="S249" i="8"/>
  <c r="R249" i="8"/>
  <c r="Q249" i="8"/>
  <c r="V248" i="8"/>
  <c r="U248" i="8"/>
  <c r="T248" i="8"/>
  <c r="S248" i="8"/>
  <c r="R248" i="8"/>
  <c r="Q248" i="8"/>
  <c r="V247" i="8"/>
  <c r="U247" i="8"/>
  <c r="T247" i="8"/>
  <c r="S247" i="8"/>
  <c r="R247" i="8"/>
  <c r="Q247" i="8"/>
  <c r="V246" i="8"/>
  <c r="U246" i="8"/>
  <c r="T246" i="8"/>
  <c r="S246" i="8"/>
  <c r="R246" i="8"/>
  <c r="Q246" i="8"/>
  <c r="V245" i="8"/>
  <c r="U245" i="8"/>
  <c r="T245" i="8"/>
  <c r="S245" i="8"/>
  <c r="R245" i="8"/>
  <c r="Q245" i="8"/>
  <c r="V244" i="8"/>
  <c r="U244" i="8"/>
  <c r="T244" i="8"/>
  <c r="S244" i="8"/>
  <c r="R244" i="8"/>
  <c r="Q244" i="8"/>
  <c r="V243" i="8"/>
  <c r="U243" i="8"/>
  <c r="T243" i="8"/>
  <c r="S243" i="8"/>
  <c r="R243" i="8"/>
  <c r="Q243" i="8"/>
  <c r="V242" i="8"/>
  <c r="U242" i="8"/>
  <c r="T242" i="8"/>
  <c r="S242" i="8"/>
  <c r="R242" i="8"/>
  <c r="Q242" i="8"/>
  <c r="V241" i="8"/>
  <c r="U241" i="8"/>
  <c r="T241" i="8"/>
  <c r="S241" i="8"/>
  <c r="R241" i="8"/>
  <c r="Q241" i="8"/>
  <c r="V240" i="8"/>
  <c r="U240" i="8"/>
  <c r="T240" i="8"/>
  <c r="S240" i="8"/>
  <c r="R240" i="8"/>
  <c r="Q240" i="8"/>
  <c r="V239" i="8"/>
  <c r="U239" i="8"/>
  <c r="T239" i="8"/>
  <c r="S239" i="8"/>
  <c r="R239" i="8"/>
  <c r="Q239" i="8"/>
  <c r="V238" i="8"/>
  <c r="U238" i="8"/>
  <c r="T238" i="8"/>
  <c r="S238" i="8"/>
  <c r="R238" i="8"/>
  <c r="Q238" i="8"/>
  <c r="V237" i="8"/>
  <c r="U237" i="8"/>
  <c r="T237" i="8"/>
  <c r="S237" i="8"/>
  <c r="R237" i="8"/>
  <c r="Q237" i="8"/>
  <c r="V236" i="8"/>
  <c r="U236" i="8"/>
  <c r="T236" i="8"/>
  <c r="S236" i="8"/>
  <c r="R236" i="8"/>
  <c r="Q236" i="8"/>
  <c r="V235" i="8"/>
  <c r="U235" i="8"/>
  <c r="T235" i="8"/>
  <c r="S235" i="8"/>
  <c r="R235" i="8"/>
  <c r="Q235" i="8"/>
  <c r="V234" i="8"/>
  <c r="U234" i="8"/>
  <c r="T234" i="8"/>
  <c r="S234" i="8"/>
  <c r="R234" i="8"/>
  <c r="Q234" i="8"/>
  <c r="V233" i="8"/>
  <c r="U233" i="8"/>
  <c r="T233" i="8"/>
  <c r="S233" i="8"/>
  <c r="R233" i="8"/>
  <c r="Q233" i="8"/>
  <c r="V232" i="8"/>
  <c r="U232" i="8"/>
  <c r="T232" i="8"/>
  <c r="S232" i="8"/>
  <c r="R232" i="8"/>
  <c r="Q232" i="8"/>
  <c r="V231" i="8"/>
  <c r="U231" i="8"/>
  <c r="T231" i="8"/>
  <c r="S231" i="8"/>
  <c r="R231" i="8"/>
  <c r="Q231" i="8"/>
  <c r="V230" i="8"/>
  <c r="U230" i="8"/>
  <c r="T230" i="8"/>
  <c r="S230" i="8"/>
  <c r="R230" i="8"/>
  <c r="Q230" i="8"/>
  <c r="V229" i="8"/>
  <c r="U229" i="8"/>
  <c r="T229" i="8"/>
  <c r="S229" i="8"/>
  <c r="R229" i="8"/>
  <c r="Q229" i="8"/>
  <c r="V228" i="8"/>
  <c r="U228" i="8"/>
  <c r="T228" i="8"/>
  <c r="S228" i="8"/>
  <c r="R228" i="8"/>
  <c r="Q228" i="8"/>
  <c r="V227" i="8"/>
  <c r="U227" i="8"/>
  <c r="T227" i="8"/>
  <c r="S227" i="8"/>
  <c r="R227" i="8"/>
  <c r="Q227" i="8"/>
  <c r="V226" i="8"/>
  <c r="U226" i="8"/>
  <c r="T226" i="8"/>
  <c r="S226" i="8"/>
  <c r="R226" i="8"/>
  <c r="Q226" i="8"/>
  <c r="V225" i="8"/>
  <c r="U225" i="8"/>
  <c r="T225" i="8"/>
  <c r="S225" i="8"/>
  <c r="R225" i="8"/>
  <c r="Q225" i="8"/>
  <c r="V224" i="8"/>
  <c r="U224" i="8"/>
  <c r="T224" i="8"/>
  <c r="S224" i="8"/>
  <c r="R224" i="8"/>
  <c r="Q224" i="8"/>
  <c r="V223" i="8"/>
  <c r="U223" i="8"/>
  <c r="T223" i="8"/>
  <c r="S223" i="8"/>
  <c r="R223" i="8"/>
  <c r="Q223" i="8"/>
  <c r="V222" i="8"/>
  <c r="U222" i="8"/>
  <c r="T222" i="8"/>
  <c r="S222" i="8"/>
  <c r="R222" i="8"/>
  <c r="Q222" i="8"/>
  <c r="V221" i="8"/>
  <c r="U221" i="8"/>
  <c r="T221" i="8"/>
  <c r="S221" i="8"/>
  <c r="R221" i="8"/>
  <c r="Q221" i="8"/>
  <c r="V220" i="8"/>
  <c r="U220" i="8"/>
  <c r="T220" i="8"/>
  <c r="S220" i="8"/>
  <c r="R220" i="8"/>
  <c r="Q220" i="8"/>
  <c r="V219" i="8"/>
  <c r="U219" i="8"/>
  <c r="T219" i="8"/>
  <c r="S219" i="8"/>
  <c r="R219" i="8"/>
  <c r="Q219" i="8"/>
  <c r="V218" i="8"/>
  <c r="U218" i="8"/>
  <c r="T218" i="8"/>
  <c r="S218" i="8"/>
  <c r="R218" i="8"/>
  <c r="Q218" i="8"/>
  <c r="V217" i="8"/>
  <c r="U217" i="8"/>
  <c r="T217" i="8"/>
  <c r="S217" i="8"/>
  <c r="R217" i="8"/>
  <c r="Q217" i="8"/>
  <c r="V216" i="8"/>
  <c r="U216" i="8"/>
  <c r="T216" i="8"/>
  <c r="S216" i="8"/>
  <c r="R216" i="8"/>
  <c r="Q216" i="8"/>
  <c r="V215" i="8"/>
  <c r="U215" i="8"/>
  <c r="T215" i="8"/>
  <c r="S215" i="8"/>
  <c r="R215" i="8"/>
  <c r="Q215" i="8"/>
  <c r="V214" i="8"/>
  <c r="U214" i="8"/>
  <c r="T214" i="8"/>
  <c r="S214" i="8"/>
  <c r="R214" i="8"/>
  <c r="Q214" i="8"/>
  <c r="V213" i="8"/>
  <c r="U213" i="8"/>
  <c r="T213" i="8"/>
  <c r="S213" i="8"/>
  <c r="R213" i="8"/>
  <c r="Q213" i="8"/>
  <c r="C213" i="8"/>
  <c r="C214" i="8" s="1"/>
  <c r="V212" i="8"/>
  <c r="U212" i="8"/>
  <c r="T212" i="8"/>
  <c r="S212" i="8"/>
  <c r="R212" i="8"/>
  <c r="Q212" i="8"/>
  <c r="V211" i="8"/>
  <c r="U211" i="8"/>
  <c r="T211" i="8"/>
  <c r="S211" i="8"/>
  <c r="R211" i="8"/>
  <c r="Q211" i="8"/>
  <c r="V210" i="8"/>
  <c r="U210" i="8"/>
  <c r="T210" i="8"/>
  <c r="S210" i="8"/>
  <c r="R210" i="8"/>
  <c r="Q210" i="8"/>
  <c r="V209" i="8"/>
  <c r="U209" i="8"/>
  <c r="T209" i="8"/>
  <c r="S209" i="8"/>
  <c r="R209" i="8"/>
  <c r="Q209" i="8"/>
  <c r="C209" i="8"/>
  <c r="C210" i="8" s="1"/>
  <c r="V208" i="8"/>
  <c r="U208" i="8"/>
  <c r="T208" i="8"/>
  <c r="S208" i="8"/>
  <c r="R208" i="8"/>
  <c r="Q208" i="8"/>
  <c r="V207" i="8"/>
  <c r="U207" i="8"/>
  <c r="T207" i="8"/>
  <c r="S207" i="8"/>
  <c r="R207" i="8"/>
  <c r="Q207" i="8"/>
  <c r="V206" i="8"/>
  <c r="U206" i="8"/>
  <c r="T206" i="8"/>
  <c r="S206" i="8"/>
  <c r="R206" i="8"/>
  <c r="Q206" i="8"/>
  <c r="C206" i="8"/>
  <c r="V205" i="8"/>
  <c r="U205" i="8"/>
  <c r="T205" i="8"/>
  <c r="S205" i="8"/>
  <c r="R205" i="8"/>
  <c r="Q205" i="8"/>
  <c r="V204" i="8"/>
  <c r="U204" i="8"/>
  <c r="T204" i="8"/>
  <c r="S204" i="8"/>
  <c r="R204" i="8"/>
  <c r="Q204" i="8"/>
  <c r="C204" i="8"/>
  <c r="V203" i="8"/>
  <c r="U203" i="8"/>
  <c r="T203" i="8"/>
  <c r="S203" i="8"/>
  <c r="R203" i="8"/>
  <c r="Q203" i="8"/>
  <c r="V202" i="8"/>
  <c r="U202" i="8"/>
  <c r="T202" i="8"/>
  <c r="S202" i="8"/>
  <c r="R202" i="8"/>
  <c r="Q202" i="8"/>
  <c r="C202" i="8"/>
  <c r="V201" i="8"/>
  <c r="U201" i="8"/>
  <c r="T201" i="8"/>
  <c r="S201" i="8"/>
  <c r="R201" i="8"/>
  <c r="Q201" i="8"/>
  <c r="V200" i="8"/>
  <c r="U200" i="8"/>
  <c r="T200" i="8"/>
  <c r="S200" i="8"/>
  <c r="R200" i="8"/>
  <c r="Q200" i="8"/>
  <c r="V199" i="8"/>
  <c r="U199" i="8"/>
  <c r="T199" i="8"/>
  <c r="S199" i="8"/>
  <c r="R199" i="8"/>
  <c r="Q199" i="8"/>
  <c r="V198" i="8"/>
  <c r="U198" i="8"/>
  <c r="T198" i="8"/>
  <c r="S198" i="8"/>
  <c r="R198" i="8"/>
  <c r="Q198" i="8"/>
  <c r="C198" i="8"/>
  <c r="V197" i="8"/>
  <c r="U197" i="8"/>
  <c r="T197" i="8"/>
  <c r="S197" i="8"/>
  <c r="R197" i="8"/>
  <c r="Q197" i="8"/>
  <c r="V196" i="8"/>
  <c r="U196" i="8"/>
  <c r="T196" i="8"/>
  <c r="S196" i="8"/>
  <c r="R196" i="8"/>
  <c r="Q196" i="8"/>
  <c r="V195" i="8"/>
  <c r="U195" i="8"/>
  <c r="T195" i="8"/>
  <c r="S195" i="8"/>
  <c r="R195" i="8"/>
  <c r="Q195" i="8"/>
  <c r="C195" i="8"/>
  <c r="C196" i="8" s="1"/>
  <c r="V194" i="8"/>
  <c r="U194" i="8"/>
  <c r="T194" i="8"/>
  <c r="S194" i="8"/>
  <c r="R194" i="8"/>
  <c r="Q194" i="8"/>
  <c r="V193" i="8"/>
  <c r="U193" i="8"/>
  <c r="T193" i="8"/>
  <c r="S193" i="8"/>
  <c r="R193" i="8"/>
  <c r="Q193" i="8"/>
  <c r="C193" i="8"/>
  <c r="V192" i="8"/>
  <c r="U192" i="8"/>
  <c r="T192" i="8"/>
  <c r="S192" i="8"/>
  <c r="R192" i="8"/>
  <c r="Q192" i="8"/>
  <c r="V191" i="8"/>
  <c r="U191" i="8"/>
  <c r="T191" i="8"/>
  <c r="S191" i="8"/>
  <c r="R191" i="8"/>
  <c r="Q191" i="8"/>
  <c r="V190" i="8"/>
  <c r="U190" i="8"/>
  <c r="T190" i="8"/>
  <c r="S190" i="8"/>
  <c r="R190" i="8"/>
  <c r="Q190" i="8"/>
  <c r="C190" i="8"/>
  <c r="V189" i="8"/>
  <c r="U189" i="8"/>
  <c r="T189" i="8"/>
  <c r="S189" i="8"/>
  <c r="R189" i="8"/>
  <c r="Q189" i="8"/>
  <c r="V188" i="8"/>
  <c r="U188" i="8"/>
  <c r="T188" i="8"/>
  <c r="S188" i="8"/>
  <c r="R188" i="8"/>
  <c r="Q188" i="8"/>
  <c r="C188" i="8"/>
  <c r="V187" i="8"/>
  <c r="U187" i="8"/>
  <c r="T187" i="8"/>
  <c r="S187" i="8"/>
  <c r="R187" i="8"/>
  <c r="Q187" i="8"/>
  <c r="V186" i="8"/>
  <c r="U186" i="8"/>
  <c r="T186" i="8"/>
  <c r="S186" i="8"/>
  <c r="R186" i="8"/>
  <c r="Q186" i="8"/>
  <c r="C186" i="8"/>
  <c r="V185" i="8"/>
  <c r="U185" i="8"/>
  <c r="T185" i="8"/>
  <c r="S185" i="8"/>
  <c r="R185" i="8"/>
  <c r="Q185" i="8"/>
  <c r="V184" i="8"/>
  <c r="U184" i="8"/>
  <c r="T184" i="8"/>
  <c r="S184" i="8"/>
  <c r="R184" i="8"/>
  <c r="Q184" i="8"/>
  <c r="C184" i="8"/>
  <c r="V183" i="8"/>
  <c r="U183" i="8"/>
  <c r="T183" i="8"/>
  <c r="S183" i="8"/>
  <c r="R183" i="8"/>
  <c r="Q183" i="8"/>
  <c r="V182" i="8"/>
  <c r="U182" i="8"/>
  <c r="T182" i="8"/>
  <c r="S182" i="8"/>
  <c r="R182" i="8"/>
  <c r="Q182" i="8"/>
  <c r="C182" i="8"/>
  <c r="V181" i="8"/>
  <c r="U181" i="8"/>
  <c r="T181" i="8"/>
  <c r="S181" i="8"/>
  <c r="R181" i="8"/>
  <c r="Q181" i="8"/>
  <c r="V180" i="8"/>
  <c r="U180" i="8"/>
  <c r="T180" i="8"/>
  <c r="S180" i="8"/>
  <c r="R180" i="8"/>
  <c r="Q180" i="8"/>
  <c r="V179" i="8"/>
  <c r="U179" i="8"/>
  <c r="T179" i="8"/>
  <c r="S179" i="8"/>
  <c r="R179" i="8"/>
  <c r="Q179" i="8"/>
  <c r="C179" i="8"/>
  <c r="C180" i="8" s="1"/>
  <c r="V178" i="8"/>
  <c r="U178" i="8"/>
  <c r="T178" i="8"/>
  <c r="S178" i="8"/>
  <c r="R178" i="8"/>
  <c r="Q178" i="8"/>
  <c r="V177" i="8"/>
  <c r="U177" i="8"/>
  <c r="T177" i="8"/>
  <c r="S177" i="8"/>
  <c r="R177" i="8"/>
  <c r="Q177" i="8"/>
  <c r="V176" i="8"/>
  <c r="U176" i="8"/>
  <c r="T176" i="8"/>
  <c r="S176" i="8"/>
  <c r="R176" i="8"/>
  <c r="Q176" i="8"/>
  <c r="V175" i="8"/>
  <c r="U175" i="8"/>
  <c r="T175" i="8"/>
  <c r="S175" i="8"/>
  <c r="R175" i="8"/>
  <c r="Q175" i="8"/>
  <c r="V174" i="8"/>
  <c r="U174" i="8"/>
  <c r="T174" i="8"/>
  <c r="S174" i="8"/>
  <c r="R174" i="8"/>
  <c r="Q174" i="8"/>
  <c r="C174" i="8"/>
  <c r="V173" i="8"/>
  <c r="U173" i="8"/>
  <c r="T173" i="8"/>
  <c r="S173" i="8"/>
  <c r="R173" i="8"/>
  <c r="Q173" i="8"/>
  <c r="V172" i="8"/>
  <c r="U172" i="8"/>
  <c r="T172" i="8"/>
  <c r="S172" i="8"/>
  <c r="R172" i="8"/>
  <c r="Q172" i="8"/>
  <c r="C172" i="8"/>
  <c r="V171" i="8"/>
  <c r="U171" i="8"/>
  <c r="T171" i="8"/>
  <c r="S171" i="8"/>
  <c r="R171" i="8"/>
  <c r="Q171" i="8"/>
  <c r="V170" i="8"/>
  <c r="U170" i="8"/>
  <c r="T170" i="8"/>
  <c r="S170" i="8"/>
  <c r="R170" i="8"/>
  <c r="Q170" i="8"/>
  <c r="C170" i="8"/>
  <c r="V169" i="8"/>
  <c r="U169" i="8"/>
  <c r="T169" i="8"/>
  <c r="S169" i="8"/>
  <c r="R169" i="8"/>
  <c r="Q169" i="8"/>
  <c r="V168" i="8"/>
  <c r="U168" i="8"/>
  <c r="T168" i="8"/>
  <c r="S168" i="8"/>
  <c r="R168" i="8"/>
  <c r="Q168" i="8"/>
  <c r="V167" i="8"/>
  <c r="U167" i="8"/>
  <c r="T167" i="8"/>
  <c r="S167" i="8"/>
  <c r="R167" i="8"/>
  <c r="Q167" i="8"/>
  <c r="C167" i="8"/>
  <c r="C168" i="8" s="1"/>
  <c r="V166" i="8"/>
  <c r="U166" i="8"/>
  <c r="T166" i="8"/>
  <c r="S166" i="8"/>
  <c r="R166" i="8"/>
  <c r="Q166" i="8"/>
  <c r="V165" i="8"/>
  <c r="U165" i="8"/>
  <c r="T165" i="8"/>
  <c r="S165" i="8"/>
  <c r="R165" i="8"/>
  <c r="Q165" i="8"/>
  <c r="C165" i="8"/>
  <c r="V164" i="8"/>
  <c r="U164" i="8"/>
  <c r="T164" i="8"/>
  <c r="S164" i="8"/>
  <c r="R164" i="8"/>
  <c r="Q164" i="8"/>
  <c r="V163" i="8"/>
  <c r="U163" i="8"/>
  <c r="T163" i="8"/>
  <c r="S163" i="8"/>
  <c r="R163" i="8"/>
  <c r="Q163" i="8"/>
  <c r="V162" i="8"/>
  <c r="U162" i="8"/>
  <c r="T162" i="8"/>
  <c r="S162" i="8"/>
  <c r="R162" i="8"/>
  <c r="Q162" i="8"/>
  <c r="V161" i="8"/>
  <c r="U161" i="8"/>
  <c r="T161" i="8"/>
  <c r="S161" i="8"/>
  <c r="R161" i="8"/>
  <c r="Q161" i="8"/>
  <c r="C161" i="8"/>
  <c r="C162" i="8" s="1"/>
  <c r="C163" i="8" s="1"/>
  <c r="V160" i="8"/>
  <c r="U160" i="8"/>
  <c r="T160" i="8"/>
  <c r="S160" i="8"/>
  <c r="R160" i="8"/>
  <c r="Q160" i="8"/>
  <c r="V159" i="8"/>
  <c r="U159" i="8"/>
  <c r="T159" i="8"/>
  <c r="S159" i="8"/>
  <c r="R159" i="8"/>
  <c r="Q159" i="8"/>
  <c r="V158" i="8"/>
  <c r="U158" i="8"/>
  <c r="T158" i="8"/>
  <c r="S158" i="8"/>
  <c r="R158" i="8"/>
  <c r="Q158" i="8"/>
  <c r="C158" i="8"/>
  <c r="C159" i="8" s="1"/>
  <c r="V157" i="8"/>
  <c r="U157" i="8"/>
  <c r="T157" i="8"/>
  <c r="S157" i="8"/>
  <c r="R157" i="8"/>
  <c r="Q157" i="8"/>
  <c r="V156" i="8"/>
  <c r="U156" i="8"/>
  <c r="T156" i="8"/>
  <c r="S156" i="8"/>
  <c r="R156" i="8"/>
  <c r="Q156" i="8"/>
  <c r="V155" i="8"/>
  <c r="U155" i="8"/>
  <c r="T155" i="8"/>
  <c r="S155" i="8"/>
  <c r="R155" i="8"/>
  <c r="Q155" i="8"/>
  <c r="C155" i="8"/>
  <c r="V154" i="8"/>
  <c r="U154" i="8"/>
  <c r="T154" i="8"/>
  <c r="S154" i="8"/>
  <c r="R154" i="8"/>
  <c r="Q154" i="8"/>
  <c r="V153" i="8"/>
  <c r="U153" i="8"/>
  <c r="T153" i="8"/>
  <c r="S153" i="8"/>
  <c r="R153" i="8"/>
  <c r="Q153" i="8"/>
  <c r="V152" i="8"/>
  <c r="U152" i="8"/>
  <c r="T152" i="8"/>
  <c r="S152" i="8"/>
  <c r="R152" i="8"/>
  <c r="Q152" i="8"/>
  <c r="C152" i="8"/>
  <c r="V151" i="8"/>
  <c r="U151" i="8"/>
  <c r="T151" i="8"/>
  <c r="S151" i="8"/>
  <c r="R151" i="8"/>
  <c r="Q151" i="8"/>
  <c r="V150" i="8"/>
  <c r="U150" i="8"/>
  <c r="T150" i="8"/>
  <c r="S150" i="8"/>
  <c r="R150" i="8"/>
  <c r="Q150" i="8"/>
  <c r="V149" i="8"/>
  <c r="U149" i="8"/>
  <c r="T149" i="8"/>
  <c r="S149" i="8"/>
  <c r="R149" i="8"/>
  <c r="Q149" i="8"/>
  <c r="V148" i="8"/>
  <c r="U148" i="8"/>
  <c r="T148" i="8"/>
  <c r="S148" i="8"/>
  <c r="R148" i="8"/>
  <c r="Q148" i="8"/>
  <c r="C148" i="8"/>
  <c r="C149" i="8" s="1"/>
  <c r="C150" i="8" s="1"/>
  <c r="V147" i="8"/>
  <c r="U147" i="8"/>
  <c r="T147" i="8"/>
  <c r="S147" i="8"/>
  <c r="R147" i="8"/>
  <c r="Q147" i="8"/>
  <c r="V146" i="8"/>
  <c r="U146" i="8"/>
  <c r="T146" i="8"/>
  <c r="S146" i="8"/>
  <c r="R146" i="8"/>
  <c r="Q146" i="8"/>
  <c r="C146" i="8"/>
  <c r="V145" i="8"/>
  <c r="U145" i="8"/>
  <c r="T145" i="8"/>
  <c r="S145" i="8"/>
  <c r="R145" i="8"/>
  <c r="Q145" i="8"/>
  <c r="V144" i="8"/>
  <c r="U144" i="8"/>
  <c r="T144" i="8"/>
  <c r="S144" i="8"/>
  <c r="R144" i="8"/>
  <c r="Q144" i="8"/>
  <c r="V143" i="8"/>
  <c r="U143" i="8"/>
  <c r="T143" i="8"/>
  <c r="S143" i="8"/>
  <c r="R143" i="8"/>
  <c r="Q143" i="8"/>
  <c r="V142" i="8"/>
  <c r="U142" i="8"/>
  <c r="T142" i="8"/>
  <c r="S142" i="8"/>
  <c r="R142" i="8"/>
  <c r="Q142" i="8"/>
  <c r="C142" i="8"/>
  <c r="V141" i="8"/>
  <c r="U141" i="8"/>
  <c r="T141" i="8"/>
  <c r="S141" i="8"/>
  <c r="R141" i="8"/>
  <c r="Q141" i="8"/>
  <c r="V140" i="8"/>
  <c r="U140" i="8"/>
  <c r="T140" i="8"/>
  <c r="S140" i="8"/>
  <c r="R140" i="8"/>
  <c r="Q140" i="8"/>
  <c r="V139" i="8"/>
  <c r="U139" i="8"/>
  <c r="T139" i="8"/>
  <c r="S139" i="8"/>
  <c r="R139" i="8"/>
  <c r="Q139" i="8"/>
  <c r="V138" i="8"/>
  <c r="U138" i="8"/>
  <c r="T138" i="8"/>
  <c r="S138" i="8"/>
  <c r="R138" i="8"/>
  <c r="Q138" i="8"/>
  <c r="V137" i="8"/>
  <c r="U137" i="8"/>
  <c r="T137" i="8"/>
  <c r="S137" i="8"/>
  <c r="R137" i="8"/>
  <c r="Q137" i="8"/>
  <c r="V136" i="8"/>
  <c r="U136" i="8"/>
  <c r="T136" i="8"/>
  <c r="S136" i="8"/>
  <c r="R136" i="8"/>
  <c r="Q136" i="8"/>
  <c r="V135" i="8"/>
  <c r="U135" i="8"/>
  <c r="T135" i="8"/>
  <c r="S135" i="8"/>
  <c r="R135" i="8"/>
  <c r="Q135" i="8"/>
  <c r="V134" i="8"/>
  <c r="U134" i="8"/>
  <c r="T134" i="8"/>
  <c r="S134" i="8"/>
  <c r="R134" i="8"/>
  <c r="Q134" i="8"/>
  <c r="C134" i="8"/>
  <c r="C135" i="8" s="1"/>
  <c r="C136" i="8" s="1"/>
  <c r="V133" i="8"/>
  <c r="U133" i="8"/>
  <c r="T133" i="8"/>
  <c r="S133" i="8"/>
  <c r="R133" i="8"/>
  <c r="Q133" i="8"/>
  <c r="V132" i="8"/>
  <c r="U132" i="8"/>
  <c r="T132" i="8"/>
  <c r="S132" i="8"/>
  <c r="R132" i="8"/>
  <c r="Q132" i="8"/>
  <c r="V131" i="8"/>
  <c r="U131" i="8"/>
  <c r="T131" i="8"/>
  <c r="S131" i="8"/>
  <c r="R131" i="8"/>
  <c r="Q131" i="8"/>
  <c r="V130" i="8"/>
  <c r="U130" i="8"/>
  <c r="T130" i="8"/>
  <c r="S130" i="8"/>
  <c r="R130" i="8"/>
  <c r="Q130" i="8"/>
  <c r="C130" i="8"/>
  <c r="C131" i="8" s="1"/>
  <c r="V129" i="8"/>
  <c r="U129" i="8"/>
  <c r="T129" i="8"/>
  <c r="S129" i="8"/>
  <c r="R129" i="8"/>
  <c r="Q129" i="8"/>
  <c r="V128" i="8"/>
  <c r="U128" i="8"/>
  <c r="T128" i="8"/>
  <c r="S128" i="8"/>
  <c r="R128" i="8"/>
  <c r="Q128" i="8"/>
  <c r="C128" i="8"/>
  <c r="V127" i="8"/>
  <c r="U127" i="8"/>
  <c r="T127" i="8"/>
  <c r="S127" i="8"/>
  <c r="R127" i="8"/>
  <c r="Q127" i="8"/>
  <c r="V126" i="8"/>
  <c r="U126" i="8"/>
  <c r="T126" i="8"/>
  <c r="S126" i="8"/>
  <c r="R126" i="8"/>
  <c r="Q126" i="8"/>
  <c r="V125" i="8"/>
  <c r="U125" i="8"/>
  <c r="T125" i="8"/>
  <c r="S125" i="8"/>
  <c r="R125" i="8"/>
  <c r="Q125" i="8"/>
  <c r="V124" i="8"/>
  <c r="U124" i="8"/>
  <c r="T124" i="8"/>
  <c r="S124" i="8"/>
  <c r="R124" i="8"/>
  <c r="Q124" i="8"/>
  <c r="C124" i="8"/>
  <c r="C125" i="8" s="1"/>
  <c r="C126" i="8" s="1"/>
  <c r="V123" i="8"/>
  <c r="U123" i="8"/>
  <c r="T123" i="8"/>
  <c r="S123" i="8"/>
  <c r="R123" i="8"/>
  <c r="Q123" i="8"/>
  <c r="V122" i="8"/>
  <c r="U122" i="8"/>
  <c r="T122" i="8"/>
  <c r="S122" i="8"/>
  <c r="R122" i="8"/>
  <c r="Q122" i="8"/>
  <c r="C122" i="8"/>
  <c r="V121" i="8"/>
  <c r="U121" i="8"/>
  <c r="T121" i="8"/>
  <c r="S121" i="8"/>
  <c r="R121" i="8"/>
  <c r="Q121" i="8"/>
  <c r="V120" i="8"/>
  <c r="U120" i="8"/>
  <c r="T120" i="8"/>
  <c r="S120" i="8"/>
  <c r="R120" i="8"/>
  <c r="Q120" i="8"/>
  <c r="V119" i="8"/>
  <c r="U119" i="8"/>
  <c r="T119" i="8"/>
  <c r="S119" i="8"/>
  <c r="R119" i="8"/>
  <c r="Q119" i="8"/>
  <c r="V118" i="8"/>
  <c r="U118" i="8"/>
  <c r="T118" i="8"/>
  <c r="S118" i="8"/>
  <c r="R118" i="8"/>
  <c r="Q118" i="8"/>
  <c r="C118" i="8"/>
  <c r="C119" i="8" s="1"/>
  <c r="C120" i="8" s="1"/>
  <c r="V117" i="8"/>
  <c r="U117" i="8"/>
  <c r="T117" i="8"/>
  <c r="S117" i="8"/>
  <c r="R117" i="8"/>
  <c r="Q117" i="8"/>
  <c r="V116" i="8"/>
  <c r="U116" i="8"/>
  <c r="T116" i="8"/>
  <c r="S116" i="8"/>
  <c r="R116" i="8"/>
  <c r="Q116" i="8"/>
  <c r="C116" i="8"/>
  <c r="V115" i="8"/>
  <c r="U115" i="8"/>
  <c r="T115" i="8"/>
  <c r="S115" i="8"/>
  <c r="R115" i="8"/>
  <c r="Q115" i="8"/>
  <c r="C115" i="8"/>
  <c r="V114" i="8"/>
  <c r="U114" i="8"/>
  <c r="T114" i="8"/>
  <c r="S114" i="8"/>
  <c r="R114" i="8"/>
  <c r="Q114" i="8"/>
  <c r="V113" i="8"/>
  <c r="U113" i="8"/>
  <c r="T113" i="8"/>
  <c r="S113" i="8"/>
  <c r="R113" i="8"/>
  <c r="Q113" i="8"/>
  <c r="C113" i="8"/>
  <c r="V112" i="8"/>
  <c r="U112" i="8"/>
  <c r="T112" i="8"/>
  <c r="S112" i="8"/>
  <c r="R112" i="8"/>
  <c r="Q112" i="8"/>
  <c r="V111" i="8"/>
  <c r="U111" i="8"/>
  <c r="T111" i="8"/>
  <c r="S111" i="8"/>
  <c r="R111" i="8"/>
  <c r="Q111" i="8"/>
  <c r="V110" i="8"/>
  <c r="U110" i="8"/>
  <c r="T110" i="8"/>
  <c r="S110" i="8"/>
  <c r="R110" i="8"/>
  <c r="Q110" i="8"/>
  <c r="C110" i="8"/>
  <c r="V109" i="8"/>
  <c r="U109" i="8"/>
  <c r="T109" i="8"/>
  <c r="S109" i="8"/>
  <c r="R109" i="8"/>
  <c r="Q109" i="8"/>
  <c r="V108" i="8"/>
  <c r="U108" i="8"/>
  <c r="T108" i="8"/>
  <c r="S108" i="8"/>
  <c r="R108" i="8"/>
  <c r="Q108" i="8"/>
  <c r="C108" i="8"/>
  <c r="V107" i="8"/>
  <c r="U107" i="8"/>
  <c r="T107" i="8"/>
  <c r="S107" i="8"/>
  <c r="R107" i="8"/>
  <c r="Q107" i="8"/>
  <c r="V106" i="8"/>
  <c r="U106" i="8"/>
  <c r="T106" i="8"/>
  <c r="S106" i="8"/>
  <c r="R106" i="8"/>
  <c r="Q106" i="8"/>
  <c r="C106" i="8"/>
  <c r="BB105" i="8"/>
  <c r="V105" i="8"/>
  <c r="U105" i="8"/>
  <c r="T105" i="8"/>
  <c r="S105" i="8"/>
  <c r="R105" i="8"/>
  <c r="Q105" i="8"/>
  <c r="V104" i="8"/>
  <c r="U104" i="8"/>
  <c r="T104" i="8"/>
  <c r="S104" i="8"/>
  <c r="R104" i="8"/>
  <c r="Q104" i="8"/>
  <c r="V103" i="8"/>
  <c r="U103" i="8"/>
  <c r="T103" i="8"/>
  <c r="S103" i="8"/>
  <c r="R103" i="8"/>
  <c r="Q103" i="8"/>
  <c r="V102" i="8"/>
  <c r="U102" i="8"/>
  <c r="T102" i="8"/>
  <c r="S102" i="8"/>
  <c r="R102" i="8"/>
  <c r="Q102" i="8"/>
  <c r="V101" i="8"/>
  <c r="U101" i="8"/>
  <c r="T101" i="8"/>
  <c r="S101" i="8"/>
  <c r="R101" i="8"/>
  <c r="Q101" i="8"/>
  <c r="C101" i="8"/>
  <c r="V100" i="8"/>
  <c r="U100" i="8"/>
  <c r="T100" i="8"/>
  <c r="S100" i="8"/>
  <c r="R100" i="8"/>
  <c r="Q100" i="8"/>
  <c r="V99" i="8"/>
  <c r="U99" i="8"/>
  <c r="T99" i="8"/>
  <c r="S99" i="8"/>
  <c r="R99" i="8"/>
  <c r="Q99" i="8"/>
  <c r="V98" i="8"/>
  <c r="U98" i="8"/>
  <c r="T98" i="8"/>
  <c r="S98" i="8"/>
  <c r="R98" i="8"/>
  <c r="Q98" i="8"/>
  <c r="C98" i="8"/>
  <c r="C99" i="8" s="1"/>
  <c r="V97" i="8"/>
  <c r="U97" i="8"/>
  <c r="T97" i="8"/>
  <c r="S97" i="8"/>
  <c r="R97" i="8"/>
  <c r="Q97" i="8"/>
  <c r="V96" i="8"/>
  <c r="U96" i="8"/>
  <c r="T96" i="8"/>
  <c r="S96" i="8"/>
  <c r="R96" i="8"/>
  <c r="Q96" i="8"/>
  <c r="V95" i="8"/>
  <c r="U95" i="8"/>
  <c r="T95" i="8"/>
  <c r="S95" i="8"/>
  <c r="R95" i="8"/>
  <c r="Q95" i="8"/>
  <c r="V94" i="8"/>
  <c r="U94" i="8"/>
  <c r="T94" i="8"/>
  <c r="S94" i="8"/>
  <c r="R94" i="8"/>
  <c r="Q94" i="8"/>
  <c r="V93" i="8"/>
  <c r="U93" i="8"/>
  <c r="T93" i="8"/>
  <c r="S93" i="8"/>
  <c r="R93" i="8"/>
  <c r="Q93" i="8"/>
  <c r="C93" i="8"/>
  <c r="V92" i="8"/>
  <c r="U92" i="8"/>
  <c r="T92" i="8"/>
  <c r="S92" i="8"/>
  <c r="R92" i="8"/>
  <c r="Q92" i="8"/>
  <c r="V91" i="8"/>
  <c r="U91" i="8"/>
  <c r="T91" i="8"/>
  <c r="S91" i="8"/>
  <c r="R91" i="8"/>
  <c r="Q91" i="8"/>
  <c r="V90" i="8"/>
  <c r="U90" i="8"/>
  <c r="T90" i="8"/>
  <c r="S90" i="8"/>
  <c r="R90" i="8"/>
  <c r="Q90" i="8"/>
  <c r="C90" i="8"/>
  <c r="C91" i="8" s="1"/>
  <c r="V89" i="8"/>
  <c r="U89" i="8"/>
  <c r="T89" i="8"/>
  <c r="S89" i="8"/>
  <c r="R89" i="8"/>
  <c r="Q89" i="8"/>
  <c r="V88" i="8"/>
  <c r="U88" i="8"/>
  <c r="T88" i="8"/>
  <c r="S88" i="8"/>
  <c r="R88" i="8"/>
  <c r="Q88" i="8"/>
  <c r="V87" i="8"/>
  <c r="U87" i="8"/>
  <c r="T87" i="8"/>
  <c r="S87" i="8"/>
  <c r="R87" i="8"/>
  <c r="Q87" i="8"/>
  <c r="V86" i="8"/>
  <c r="U86" i="8"/>
  <c r="T86" i="8"/>
  <c r="S86" i="8"/>
  <c r="R86" i="8"/>
  <c r="Q86" i="8"/>
  <c r="V85" i="8"/>
  <c r="U85" i="8"/>
  <c r="T85" i="8"/>
  <c r="S85" i="8"/>
  <c r="R85" i="8"/>
  <c r="Q85" i="8"/>
  <c r="V84" i="8"/>
  <c r="U84" i="8"/>
  <c r="T84" i="8"/>
  <c r="S84" i="8"/>
  <c r="R84" i="8"/>
  <c r="Q84" i="8"/>
  <c r="C84" i="8"/>
  <c r="C85" i="8" s="1"/>
  <c r="V83" i="8"/>
  <c r="U83" i="8"/>
  <c r="T83" i="8"/>
  <c r="S83" i="8"/>
  <c r="R83" i="8"/>
  <c r="Q83" i="8"/>
  <c r="V82" i="8"/>
  <c r="U82" i="8"/>
  <c r="T82" i="8"/>
  <c r="S82" i="8"/>
  <c r="R82" i="8"/>
  <c r="Q82" i="8"/>
  <c r="V81" i="8"/>
  <c r="U81" i="8"/>
  <c r="T81" i="8"/>
  <c r="S81" i="8"/>
  <c r="R81" i="8"/>
  <c r="Q81" i="8"/>
  <c r="V80" i="8"/>
  <c r="U80" i="8"/>
  <c r="T80" i="8"/>
  <c r="S80" i="8"/>
  <c r="R80" i="8"/>
  <c r="Q80" i="8"/>
  <c r="V79" i="8"/>
  <c r="U79" i="8"/>
  <c r="T79" i="8"/>
  <c r="S79" i="8"/>
  <c r="R79" i="8"/>
  <c r="Q79" i="8"/>
  <c r="V78" i="8"/>
  <c r="U78" i="8"/>
  <c r="T78" i="8"/>
  <c r="S78" i="8"/>
  <c r="R78" i="8"/>
  <c r="Q78" i="8"/>
  <c r="C78" i="8"/>
  <c r="V77" i="8"/>
  <c r="U77" i="8"/>
  <c r="T77" i="8"/>
  <c r="S77" i="8"/>
  <c r="R77" i="8"/>
  <c r="Q77" i="8"/>
  <c r="V76" i="8"/>
  <c r="U76" i="8"/>
  <c r="T76" i="8"/>
  <c r="S76" i="8"/>
  <c r="R76" i="8"/>
  <c r="Q76" i="8"/>
  <c r="V75" i="8"/>
  <c r="U75" i="8"/>
  <c r="T75" i="8"/>
  <c r="S75" i="8"/>
  <c r="R75" i="8"/>
  <c r="Q75" i="8"/>
  <c r="V74" i="8"/>
  <c r="U74" i="8"/>
  <c r="T74" i="8"/>
  <c r="S74" i="8"/>
  <c r="R74" i="8"/>
  <c r="Q74" i="8"/>
  <c r="V73" i="8"/>
  <c r="U73" i="8"/>
  <c r="T73" i="8"/>
  <c r="S73" i="8"/>
  <c r="R73" i="8"/>
  <c r="Q73" i="8"/>
  <c r="C73" i="8"/>
  <c r="V72" i="8"/>
  <c r="U72" i="8"/>
  <c r="T72" i="8"/>
  <c r="S72" i="8"/>
  <c r="R72" i="8"/>
  <c r="Q72" i="8"/>
  <c r="V71" i="8"/>
  <c r="U71" i="8"/>
  <c r="T71" i="8"/>
  <c r="S71" i="8"/>
  <c r="R71" i="8"/>
  <c r="Q71" i="8"/>
  <c r="V70" i="8"/>
  <c r="U70" i="8"/>
  <c r="T70" i="8"/>
  <c r="S70" i="8"/>
  <c r="R70" i="8"/>
  <c r="Q70" i="8"/>
  <c r="C70" i="8"/>
  <c r="C71" i="8" s="1"/>
  <c r="V69" i="8"/>
  <c r="U69" i="8"/>
  <c r="T69" i="8"/>
  <c r="S69" i="8"/>
  <c r="R69" i="8"/>
  <c r="Q69" i="8"/>
  <c r="V68" i="8"/>
  <c r="U68" i="8"/>
  <c r="T68" i="8"/>
  <c r="S68" i="8"/>
  <c r="R68" i="8"/>
  <c r="Q68" i="8"/>
  <c r="V67" i="8"/>
  <c r="U67" i="8"/>
  <c r="T67" i="8"/>
  <c r="S67" i="8"/>
  <c r="R67" i="8"/>
  <c r="Q67" i="8"/>
  <c r="C67" i="8"/>
  <c r="V66" i="8"/>
  <c r="U66" i="8"/>
  <c r="T66" i="8"/>
  <c r="S66" i="8"/>
  <c r="R66" i="8"/>
  <c r="Q66" i="8"/>
  <c r="V65" i="8"/>
  <c r="U65" i="8"/>
  <c r="T65" i="8"/>
  <c r="S65" i="8"/>
  <c r="R65" i="8"/>
  <c r="Q65" i="8"/>
  <c r="V64" i="8"/>
  <c r="U64" i="8"/>
  <c r="T64" i="8"/>
  <c r="S64" i="8"/>
  <c r="R64" i="8"/>
  <c r="Q64" i="8"/>
  <c r="V63" i="8"/>
  <c r="U63" i="8"/>
  <c r="T63" i="8"/>
  <c r="S63" i="8"/>
  <c r="R63" i="8"/>
  <c r="Q63" i="8"/>
  <c r="C63" i="8"/>
  <c r="V62" i="8"/>
  <c r="U62" i="8"/>
  <c r="T62" i="8"/>
  <c r="S62" i="8"/>
  <c r="R62" i="8"/>
  <c r="Q62" i="8"/>
  <c r="V61" i="8"/>
  <c r="U61" i="8"/>
  <c r="T61" i="8"/>
  <c r="S61" i="8"/>
  <c r="R61" i="8"/>
  <c r="Q61" i="8"/>
  <c r="V60" i="8"/>
  <c r="U60" i="8"/>
  <c r="T60" i="8"/>
  <c r="S60" i="8"/>
  <c r="R60" i="8"/>
  <c r="Q60" i="8"/>
  <c r="C60" i="8"/>
  <c r="C61" i="8" s="1"/>
  <c r="V59" i="8"/>
  <c r="U59" i="8"/>
  <c r="T59" i="8"/>
  <c r="S59" i="8"/>
  <c r="R59" i="8"/>
  <c r="Q59" i="8"/>
  <c r="V58" i="8"/>
  <c r="U58" i="8"/>
  <c r="T58" i="8"/>
  <c r="S58" i="8"/>
  <c r="R58" i="8"/>
  <c r="Q58" i="8"/>
  <c r="V57" i="8"/>
  <c r="U57" i="8"/>
  <c r="T57" i="8"/>
  <c r="S57" i="8"/>
  <c r="R57" i="8"/>
  <c r="Q57" i="8"/>
  <c r="C57" i="8"/>
  <c r="V56" i="8"/>
  <c r="U56" i="8"/>
  <c r="T56" i="8"/>
  <c r="S56" i="8"/>
  <c r="R56" i="8"/>
  <c r="Q56" i="8"/>
  <c r="V55" i="8"/>
  <c r="U55" i="8"/>
  <c r="T55" i="8"/>
  <c r="S55" i="8"/>
  <c r="R55" i="8"/>
  <c r="Q55" i="8"/>
  <c r="V54" i="8"/>
  <c r="U54" i="8"/>
  <c r="T54" i="8"/>
  <c r="S54" i="8"/>
  <c r="R54" i="8"/>
  <c r="Q54" i="8"/>
  <c r="C54" i="8"/>
  <c r="V53" i="8"/>
  <c r="U53" i="8"/>
  <c r="T53" i="8"/>
  <c r="S53" i="8"/>
  <c r="R53" i="8"/>
  <c r="Q53" i="8"/>
  <c r="V52" i="8"/>
  <c r="U52" i="8"/>
  <c r="T52" i="8"/>
  <c r="S52" i="8"/>
  <c r="R52" i="8"/>
  <c r="Q52" i="8"/>
  <c r="V51" i="8"/>
  <c r="U51" i="8"/>
  <c r="T51" i="8"/>
  <c r="S51" i="8"/>
  <c r="R51" i="8"/>
  <c r="Q51" i="8"/>
  <c r="C51" i="8"/>
  <c r="C52" i="8" s="1"/>
  <c r="V50" i="8"/>
  <c r="U50" i="8"/>
  <c r="T50" i="8"/>
  <c r="S50" i="8"/>
  <c r="R50" i="8"/>
  <c r="Q50" i="8"/>
  <c r="V49" i="8"/>
  <c r="U49" i="8"/>
  <c r="T49" i="8"/>
  <c r="S49" i="8"/>
  <c r="R49" i="8"/>
  <c r="Q49" i="8"/>
  <c r="V48" i="8"/>
  <c r="U48" i="8"/>
  <c r="T48" i="8"/>
  <c r="S48" i="8"/>
  <c r="R48" i="8"/>
  <c r="Q48" i="8"/>
  <c r="V47" i="8"/>
  <c r="U47" i="8"/>
  <c r="T47" i="8"/>
  <c r="S47" i="8"/>
  <c r="R47" i="8"/>
  <c r="Q47" i="8"/>
  <c r="V46" i="8"/>
  <c r="U46" i="8"/>
  <c r="T46" i="8"/>
  <c r="S46" i="8"/>
  <c r="R46" i="8"/>
  <c r="Q46" i="8"/>
  <c r="C46" i="8"/>
  <c r="C47" i="8" s="1"/>
  <c r="V45" i="8"/>
  <c r="U45" i="8"/>
  <c r="T45" i="8"/>
  <c r="S45" i="8"/>
  <c r="R45" i="8"/>
  <c r="Q45" i="8"/>
  <c r="V44" i="8"/>
  <c r="U44" i="8"/>
  <c r="T44" i="8"/>
  <c r="S44" i="8"/>
  <c r="R44" i="8"/>
  <c r="Q44" i="8"/>
  <c r="C44" i="8"/>
  <c r="V43" i="8"/>
  <c r="U43" i="8"/>
  <c r="T43" i="8"/>
  <c r="S43" i="8"/>
  <c r="R43" i="8"/>
  <c r="Q43" i="8"/>
  <c r="V42" i="8"/>
  <c r="U42" i="8"/>
  <c r="T42" i="8"/>
  <c r="S42" i="8"/>
  <c r="R42" i="8"/>
  <c r="Q42" i="8"/>
  <c r="C42" i="8"/>
  <c r="V41" i="8"/>
  <c r="U41" i="8"/>
  <c r="T41" i="8"/>
  <c r="S41" i="8"/>
  <c r="R41" i="8"/>
  <c r="Q41" i="8"/>
  <c r="V40" i="8"/>
  <c r="U40" i="8"/>
  <c r="T40" i="8"/>
  <c r="S40" i="8"/>
  <c r="R40" i="8"/>
  <c r="Q40" i="8"/>
  <c r="V39" i="8"/>
  <c r="U39" i="8"/>
  <c r="T39" i="8"/>
  <c r="S39" i="8"/>
  <c r="R39" i="8"/>
  <c r="Q39" i="8"/>
  <c r="V38" i="8"/>
  <c r="U38" i="8"/>
  <c r="T38" i="8"/>
  <c r="S38" i="8"/>
  <c r="R38" i="8"/>
  <c r="Q38" i="8"/>
  <c r="C38" i="8"/>
  <c r="V37" i="8"/>
  <c r="U37" i="8"/>
  <c r="T37" i="8"/>
  <c r="S37" i="8"/>
  <c r="R37" i="8"/>
  <c r="Q37" i="8"/>
  <c r="V36" i="8"/>
  <c r="U36" i="8"/>
  <c r="T36" i="8"/>
  <c r="S36" i="8"/>
  <c r="R36" i="8"/>
  <c r="Q36" i="8"/>
  <c r="V35" i="8"/>
  <c r="U35" i="8"/>
  <c r="T35" i="8"/>
  <c r="S35" i="8"/>
  <c r="R35" i="8"/>
  <c r="Q35" i="8"/>
  <c r="V34" i="8"/>
  <c r="U34" i="8"/>
  <c r="T34" i="8"/>
  <c r="S34" i="8"/>
  <c r="R34" i="8"/>
  <c r="Q34" i="8"/>
  <c r="C34" i="8"/>
  <c r="C35" i="8" s="1"/>
  <c r="V33" i="8"/>
  <c r="U33" i="8"/>
  <c r="T33" i="8"/>
  <c r="S33" i="8"/>
  <c r="R33" i="8"/>
  <c r="Q33" i="8"/>
  <c r="V32" i="8"/>
  <c r="U32" i="8"/>
  <c r="T32" i="8"/>
  <c r="S32" i="8"/>
  <c r="R32" i="8"/>
  <c r="Q32" i="8"/>
  <c r="C32" i="8"/>
  <c r="V31" i="8"/>
  <c r="U31" i="8"/>
  <c r="T31" i="8"/>
  <c r="S31" i="8"/>
  <c r="R31" i="8"/>
  <c r="Q31" i="8"/>
  <c r="V30" i="8"/>
  <c r="U30" i="8"/>
  <c r="T30" i="8"/>
  <c r="S30" i="8"/>
  <c r="R30" i="8"/>
  <c r="Q30" i="8"/>
  <c r="V29" i="8"/>
  <c r="U29" i="8"/>
  <c r="T29" i="8"/>
  <c r="S29" i="8"/>
  <c r="R29" i="8"/>
  <c r="Q29" i="8"/>
  <c r="V28" i="8"/>
  <c r="U28" i="8"/>
  <c r="T28" i="8"/>
  <c r="S28" i="8"/>
  <c r="R28" i="8"/>
  <c r="Q28" i="8"/>
  <c r="V27" i="8"/>
  <c r="U27" i="8"/>
  <c r="T27" i="8"/>
  <c r="S27" i="8"/>
  <c r="R27" i="8"/>
  <c r="Q27" i="8"/>
  <c r="C27" i="8"/>
  <c r="V26" i="8"/>
  <c r="U26" i="8"/>
  <c r="T26" i="8"/>
  <c r="S26" i="8"/>
  <c r="R26" i="8"/>
  <c r="Q26" i="8"/>
  <c r="V25" i="8"/>
  <c r="U25" i="8"/>
  <c r="T25" i="8"/>
  <c r="S25" i="8"/>
  <c r="R25" i="8"/>
  <c r="Q25" i="8"/>
  <c r="V24" i="8"/>
  <c r="U24" i="8"/>
  <c r="T24" i="8"/>
  <c r="S24" i="8"/>
  <c r="R24" i="8"/>
  <c r="Q24" i="8"/>
  <c r="V23" i="8"/>
  <c r="U23" i="8"/>
  <c r="T23" i="8"/>
  <c r="S23" i="8"/>
  <c r="R23" i="8"/>
  <c r="Q23" i="8"/>
  <c r="V22" i="8"/>
  <c r="U22" i="8"/>
  <c r="T22" i="8"/>
  <c r="S22" i="8"/>
  <c r="R22" i="8"/>
  <c r="Q22" i="8"/>
  <c r="V21" i="8"/>
  <c r="U21" i="8"/>
  <c r="T21" i="8"/>
  <c r="S21" i="8"/>
  <c r="R21" i="8"/>
  <c r="Q21" i="8"/>
  <c r="V20" i="8"/>
  <c r="U20" i="8"/>
  <c r="T20" i="8"/>
  <c r="S20" i="8"/>
  <c r="R20" i="8"/>
  <c r="Q20" i="8"/>
  <c r="C20" i="8"/>
  <c r="C21" i="8" s="1"/>
  <c r="V19" i="8"/>
  <c r="U19" i="8"/>
  <c r="T19" i="8"/>
  <c r="S19" i="8"/>
  <c r="R19" i="8"/>
  <c r="Q19" i="8"/>
  <c r="V18" i="8"/>
  <c r="U18" i="8"/>
  <c r="T18" i="8"/>
  <c r="S18" i="8"/>
  <c r="R18" i="8"/>
  <c r="Q18" i="8"/>
  <c r="C18" i="8"/>
  <c r="V17" i="8"/>
  <c r="U17" i="8"/>
  <c r="T17" i="8"/>
  <c r="S17" i="8"/>
  <c r="R17" i="8"/>
  <c r="Q17" i="8"/>
  <c r="V16" i="8"/>
  <c r="U16" i="8"/>
  <c r="T16" i="8"/>
  <c r="S16" i="8"/>
  <c r="R16" i="8"/>
  <c r="Q16" i="8"/>
  <c r="C16" i="8"/>
  <c r="V15" i="8"/>
  <c r="U15" i="8"/>
  <c r="T15" i="8"/>
  <c r="S15" i="8"/>
  <c r="R15" i="8"/>
  <c r="Q15" i="8"/>
  <c r="V14" i="8"/>
  <c r="U14" i="8"/>
  <c r="T14" i="8"/>
  <c r="S14" i="8"/>
  <c r="R14" i="8"/>
  <c r="Q14" i="8"/>
  <c r="C14" i="8"/>
  <c r="V13" i="8"/>
  <c r="U13" i="8"/>
  <c r="T13" i="8"/>
  <c r="S13" i="8"/>
  <c r="R13" i="8"/>
  <c r="Q13" i="8"/>
  <c r="V12" i="8"/>
  <c r="U12" i="8"/>
  <c r="T12" i="8"/>
  <c r="S12" i="8"/>
  <c r="R12" i="8"/>
  <c r="Q12" i="8"/>
  <c r="V11" i="8"/>
  <c r="U11" i="8"/>
  <c r="T11" i="8"/>
  <c r="S11" i="8"/>
  <c r="R11" i="8"/>
  <c r="Q11" i="8"/>
  <c r="C11" i="8"/>
  <c r="V10" i="8"/>
  <c r="U10" i="8"/>
  <c r="T10" i="8"/>
  <c r="S10" i="8"/>
  <c r="R10" i="8"/>
  <c r="Q10" i="8"/>
  <c r="V9" i="8"/>
  <c r="U9" i="8"/>
  <c r="T9" i="8"/>
  <c r="S9" i="8"/>
  <c r="R9" i="8"/>
  <c r="Q9" i="8"/>
  <c r="C9" i="8"/>
  <c r="V8" i="8"/>
  <c r="U8" i="8"/>
  <c r="T8" i="8"/>
  <c r="S8" i="8"/>
  <c r="R8" i="8"/>
  <c r="Q8" i="8"/>
  <c r="V7" i="8"/>
  <c r="U7" i="8"/>
  <c r="T7" i="8"/>
  <c r="S7" i="8"/>
  <c r="R7" i="8"/>
  <c r="Q7" i="8"/>
  <c r="V6" i="8"/>
  <c r="U6" i="8"/>
  <c r="T6" i="8"/>
  <c r="S6" i="8"/>
  <c r="R6" i="8"/>
  <c r="Q6" i="8"/>
  <c r="V5" i="8"/>
  <c r="U5" i="8"/>
  <c r="T5" i="8"/>
  <c r="S5" i="8"/>
  <c r="R5" i="8"/>
  <c r="Q5" i="8"/>
  <c r="V4" i="8"/>
  <c r="U4" i="8"/>
  <c r="T4" i="8"/>
  <c r="S4" i="8"/>
  <c r="R4" i="8"/>
  <c r="V3" i="8"/>
  <c r="U3" i="8"/>
  <c r="T3" i="8"/>
  <c r="S3" i="8"/>
  <c r="R3" i="8"/>
  <c r="V2" i="8"/>
  <c r="U2" i="8"/>
  <c r="T2" i="8"/>
  <c r="S2" i="8"/>
  <c r="R2" i="8"/>
  <c r="Q2" i="8"/>
  <c r="Q474" i="6"/>
  <c r="R474" i="6"/>
  <c r="S474" i="6"/>
  <c r="T474" i="6"/>
  <c r="U474" i="6"/>
  <c r="V474" i="6"/>
  <c r="Q475" i="6"/>
  <c r="R475" i="6"/>
  <c r="S475" i="6"/>
  <c r="T475" i="6"/>
  <c r="U475" i="6"/>
  <c r="V475" i="6"/>
  <c r="Q476" i="6"/>
  <c r="R476" i="6"/>
  <c r="S476" i="6"/>
  <c r="T476" i="6"/>
  <c r="U476" i="6"/>
  <c r="V476" i="6"/>
  <c r="Q477" i="6"/>
  <c r="R477" i="6"/>
  <c r="S477" i="6"/>
  <c r="T477" i="6"/>
  <c r="U477" i="6"/>
  <c r="V477" i="6"/>
  <c r="Q478" i="6"/>
  <c r="R478" i="6"/>
  <c r="S478" i="6"/>
  <c r="T478" i="6"/>
  <c r="U478" i="6"/>
  <c r="V478" i="6"/>
  <c r="Q479" i="6"/>
  <c r="R479" i="6"/>
  <c r="S479" i="6"/>
  <c r="T479" i="6"/>
  <c r="U479" i="6"/>
  <c r="V479" i="6"/>
  <c r="Q480" i="6"/>
  <c r="R480" i="6"/>
  <c r="S480" i="6"/>
  <c r="T480" i="6"/>
  <c r="U480" i="6"/>
  <c r="V480" i="6"/>
  <c r="Q481" i="6"/>
  <c r="R481" i="6"/>
  <c r="S481" i="6"/>
  <c r="T481" i="6"/>
  <c r="U481" i="6"/>
  <c r="V481" i="6"/>
  <c r="Q482" i="6"/>
  <c r="R482" i="6"/>
  <c r="S482" i="6"/>
  <c r="T482" i="6"/>
  <c r="U482" i="6"/>
  <c r="V482" i="6"/>
  <c r="Q483" i="6"/>
  <c r="R483" i="6"/>
  <c r="S483" i="6"/>
  <c r="T483" i="6"/>
  <c r="U483" i="6"/>
  <c r="V483" i="6"/>
  <c r="Q484" i="6"/>
  <c r="R484" i="6"/>
  <c r="S484" i="6"/>
  <c r="T484" i="6"/>
  <c r="U484" i="6"/>
  <c r="V484" i="6"/>
  <c r="Q485" i="6"/>
  <c r="R485" i="6"/>
  <c r="S485" i="6"/>
  <c r="T485" i="6"/>
  <c r="U485" i="6"/>
  <c r="V485" i="6"/>
  <c r="Q486" i="6"/>
  <c r="R486" i="6"/>
  <c r="S486" i="6"/>
  <c r="T486" i="6"/>
  <c r="U486" i="6"/>
  <c r="V486" i="6"/>
  <c r="Q487" i="6"/>
  <c r="R487" i="6"/>
  <c r="S487" i="6"/>
  <c r="T487" i="6"/>
  <c r="U487" i="6"/>
  <c r="V487" i="6"/>
  <c r="Q488" i="6"/>
  <c r="R488" i="6"/>
  <c r="S488" i="6"/>
  <c r="T488" i="6"/>
  <c r="U488" i="6"/>
  <c r="V488" i="6"/>
  <c r="Q489" i="6"/>
  <c r="R489" i="6"/>
  <c r="S489" i="6"/>
  <c r="T489" i="6"/>
  <c r="U489" i="6"/>
  <c r="V489" i="6"/>
  <c r="Q490" i="6"/>
  <c r="R490" i="6"/>
  <c r="S490" i="6"/>
  <c r="T490" i="6"/>
  <c r="U490" i="6"/>
  <c r="V490" i="6"/>
  <c r="Q491" i="6"/>
  <c r="R491" i="6"/>
  <c r="S491" i="6"/>
  <c r="T491" i="6"/>
  <c r="U491" i="6"/>
  <c r="V491" i="6"/>
  <c r="Q492" i="6"/>
  <c r="R492" i="6"/>
  <c r="S492" i="6"/>
  <c r="T492" i="6"/>
  <c r="U492" i="6"/>
  <c r="V492" i="6"/>
  <c r="Q493" i="6"/>
  <c r="R493" i="6"/>
  <c r="S493" i="6"/>
  <c r="T493" i="6"/>
  <c r="U493" i="6"/>
  <c r="V493" i="6"/>
  <c r="Q494" i="6"/>
  <c r="R494" i="6"/>
  <c r="S494" i="6"/>
  <c r="T494" i="6"/>
  <c r="U494" i="6"/>
  <c r="V494" i="6"/>
  <c r="Q495" i="6"/>
  <c r="R495" i="6"/>
  <c r="S495" i="6"/>
  <c r="T495" i="6"/>
  <c r="U495" i="6"/>
  <c r="V495" i="6"/>
  <c r="Q496" i="6"/>
  <c r="R496" i="6"/>
  <c r="S496" i="6"/>
  <c r="T496" i="6"/>
  <c r="U496" i="6"/>
  <c r="V496" i="6"/>
  <c r="Q497" i="6"/>
  <c r="R497" i="6"/>
  <c r="S497" i="6"/>
  <c r="T497" i="6"/>
  <c r="U497" i="6"/>
  <c r="V497" i="6"/>
  <c r="Q498" i="6"/>
  <c r="R498" i="6"/>
  <c r="S498" i="6"/>
  <c r="T498" i="6"/>
  <c r="U498" i="6"/>
  <c r="V498" i="6"/>
  <c r="Q499" i="6"/>
  <c r="R499" i="6"/>
  <c r="S499" i="6"/>
  <c r="T499" i="6"/>
  <c r="U499" i="6"/>
  <c r="V499" i="6"/>
  <c r="Q500" i="6"/>
  <c r="R500" i="6"/>
  <c r="S500" i="6"/>
  <c r="T500" i="6"/>
  <c r="U500" i="6"/>
  <c r="V500" i="6"/>
  <c r="Q501" i="6"/>
  <c r="R501" i="6"/>
  <c r="S501" i="6"/>
  <c r="T501" i="6"/>
  <c r="U501" i="6"/>
  <c r="V501" i="6"/>
  <c r="BA171" i="8" a="1"/>
  <c r="BA143" i="8" a="1"/>
  <c r="BA156" i="8" a="1"/>
  <c r="BA77" i="8" a="1"/>
  <c r="BA112" i="8" a="1"/>
  <c r="BA87" i="8" a="1"/>
  <c r="BA160" i="8" a="1"/>
  <c r="BA169" i="8" a="1"/>
  <c r="BA175" i="8" a="1"/>
  <c r="AZ205" i="8" a="1"/>
  <c r="AZ69" i="8" a="1"/>
  <c r="AZ80" i="8" a="1"/>
  <c r="BA165" i="8" a="1"/>
  <c r="AZ132" i="8" a="1"/>
  <c r="AZ166" i="8" a="1"/>
  <c r="BA137" i="8" a="1"/>
  <c r="AZ175" i="8" a="1"/>
  <c r="AZ29" i="8" a="1"/>
  <c r="BA161" i="8" a="1"/>
  <c r="BA132" i="8" a="1"/>
  <c r="BA176" i="8" a="1"/>
  <c r="BA148" i="8" a="1"/>
  <c r="BA204" i="8" a="1"/>
  <c r="BA140" i="8" a="1"/>
  <c r="BA95" i="8" a="1"/>
  <c r="AZ169" i="8" a="1"/>
  <c r="BA41" i="8" a="1"/>
  <c r="AZ82" i="8" a="1"/>
  <c r="BA139" i="8" a="1"/>
  <c r="BA97" i="8" a="1"/>
  <c r="BA83" i="8" a="1"/>
  <c r="BA157" i="8" a="1"/>
  <c r="BA43" i="8" a="1"/>
  <c r="BA152" i="8" a="1"/>
  <c r="AZ60" i="8" a="1"/>
  <c r="BA19" i="8" a="1"/>
  <c r="AZ104" i="8" a="1"/>
  <c r="AZ98" i="8" a="1"/>
  <c r="AZ92" i="8" a="1"/>
  <c r="BA35" i="8" a="1"/>
  <c r="BA106" i="8" a="1"/>
  <c r="BA101" i="8" a="1"/>
  <c r="BA61" i="8" a="1"/>
  <c r="BA13" i="8" a="1"/>
  <c r="AZ96" i="8" a="1"/>
  <c r="BA202" i="8" a="1"/>
  <c r="BA12" i="8" a="1"/>
  <c r="BA51" i="8" a="1"/>
  <c r="BA52" i="8" a="1"/>
  <c r="BA174" i="8" a="1"/>
  <c r="AZ209" i="8" a="1"/>
  <c r="BA107" i="8" a="1"/>
  <c r="BA212" i="8" a="1"/>
  <c r="BA88" i="8" a="1"/>
  <c r="AZ28" i="8" a="1"/>
  <c r="BA166" i="8" a="1"/>
  <c r="BA91" i="8" a="1"/>
  <c r="AZ71" i="8" a="1"/>
  <c r="AZ41" i="8" a="1"/>
  <c r="BA29" i="8" a="1"/>
  <c r="BA209" i="8" a="1"/>
  <c r="AZ66" i="8" a="1"/>
  <c r="BA123" i="8" a="1"/>
  <c r="AZ88" i="8" a="1"/>
  <c r="BA33" i="8" a="1"/>
  <c r="AZ94" i="8" a="1"/>
  <c r="AZ101" i="8" a="1"/>
  <c r="BA74" i="8" a="1"/>
  <c r="BA20" i="8" a="1"/>
  <c r="BA16" i="8" a="1"/>
  <c r="BA115" i="8" a="1"/>
  <c r="BA170" i="8" a="1"/>
  <c r="BA147" i="8" a="1"/>
  <c r="AZ174" i="8" a="1"/>
  <c r="BA126" i="8" a="1"/>
  <c r="BA200" i="8" a="1"/>
  <c r="AZ127" i="8" a="1"/>
  <c r="BA211" i="8" a="1"/>
  <c r="BA60" i="8" a="1"/>
  <c r="BA214" i="8" a="1"/>
  <c r="AZ59" i="8" a="1"/>
  <c r="BA94" i="8" a="1"/>
  <c r="BA128" i="8" a="1"/>
  <c r="AZ125" i="8" a="1"/>
  <c r="AZ206" i="8" a="1"/>
  <c r="BA120" i="8" a="1"/>
  <c r="AZ177" i="8" a="1"/>
  <c r="AZ35" i="8" a="1"/>
  <c r="BA10" i="8" a="1"/>
  <c r="AZ109" i="8" a="1"/>
  <c r="AZ64" i="8" a="1"/>
  <c r="BA68" i="8" a="1"/>
  <c r="BA155" i="8" a="1"/>
  <c r="BA27" i="8" a="1"/>
  <c r="AZ95" i="8" a="1"/>
  <c r="BA100" i="8" a="1"/>
  <c r="BA48" i="8" a="1"/>
  <c r="BA134" i="8" a="1"/>
  <c r="AZ128" i="8" a="1"/>
  <c r="BA42" i="8" a="1"/>
  <c r="BA15" i="8" a="1"/>
  <c r="BA14" i="8" a="1"/>
  <c r="BA75" i="8" a="1"/>
  <c r="BA76" i="8" a="1"/>
  <c r="AZ131" i="8" a="1"/>
  <c r="BA116" i="8" a="1"/>
  <c r="BA105" i="8" a="1"/>
  <c r="BA21" i="8" a="1"/>
  <c r="AZ172" i="8" a="1"/>
  <c r="BA55" i="8" a="1"/>
  <c r="BA79" i="8" a="1"/>
  <c r="BA81" i="8" a="1"/>
  <c r="AZ61" i="8" a="1"/>
  <c r="AZ57" i="8" a="1"/>
  <c r="BA205" i="8" a="1"/>
  <c r="AZ167" i="8" a="1"/>
  <c r="BA82" i="8" a="1"/>
  <c r="BA142" i="8" a="1"/>
  <c r="AZ40" i="8" a="1"/>
  <c r="BA167" i="8" a="1"/>
  <c r="BA198" i="8" a="1"/>
  <c r="AZ137" i="8" a="1"/>
  <c r="AZ55" i="8" a="1"/>
  <c r="AZ68" i="8" a="1"/>
  <c r="BA158" i="8" a="1"/>
  <c r="AZ77" i="8" a="1"/>
  <c r="BA118" i="8" a="1"/>
  <c r="BA93" i="8" a="1"/>
  <c r="AZ144" i="8" a="1"/>
  <c r="AZ103" i="8" a="1"/>
  <c r="BA122" i="8" a="1"/>
  <c r="AZ168" i="8" a="1"/>
  <c r="AZ76" i="8" a="1"/>
  <c r="BA47" i="8" a="1"/>
  <c r="AZ86" i="8" a="1"/>
  <c r="BA99" i="8" a="1"/>
  <c r="BA50" i="8" a="1"/>
  <c r="BA159" i="8" a="1"/>
  <c r="BA59" i="8" a="1"/>
  <c r="AZ102" i="8" a="1"/>
  <c r="AZ78" i="8" a="1"/>
  <c r="AZ43" i="8" a="1"/>
  <c r="BA8" i="8" a="1"/>
  <c r="BA23" i="8" a="1"/>
  <c r="BA163" i="8" a="1"/>
  <c r="BA133" i="8" a="1"/>
  <c r="BA24" i="8" a="1"/>
  <c r="BA153" i="8" a="1"/>
  <c r="BA9" i="8" a="1"/>
  <c r="BA45" i="8" a="1"/>
  <c r="BA162" i="8" a="1"/>
  <c r="BA146" i="8" a="1"/>
  <c r="BA154" i="8" a="1"/>
  <c r="AZ122" i="8" a="1"/>
  <c r="BA149" i="8" a="1"/>
  <c r="BA210" i="8" a="1"/>
  <c r="AZ44" i="8" a="1"/>
  <c r="AZ34" i="8" a="1"/>
  <c r="AZ100" i="8" a="1"/>
  <c r="BA111" i="8" a="1"/>
  <c r="AZ126" i="8" a="1"/>
  <c r="BA203" i="8" a="1"/>
  <c r="BA98" i="8" a="1"/>
  <c r="BA110" i="8" a="1"/>
  <c r="BA129" i="8" a="1"/>
  <c r="BA62" i="8" a="1"/>
  <c r="BA168" i="8" a="1"/>
  <c r="AZ70" i="8" a="1"/>
  <c r="AZ97" i="8" a="1"/>
  <c r="BA114" i="8" a="1"/>
  <c r="BA39" i="8" a="1"/>
  <c r="BA67" i="8" a="1"/>
  <c r="BA37" i="8" a="1"/>
  <c r="BA32" i="8" a="1"/>
  <c r="BA173" i="8" a="1"/>
  <c r="AZ121" i="8" a="1"/>
  <c r="AZ130" i="8" a="1"/>
  <c r="AZ72" i="8" a="1"/>
  <c r="BA90" i="8" a="1"/>
  <c r="AZ56" i="8" a="1"/>
  <c r="AZ171" i="8" a="1"/>
  <c r="BA124" i="8" a="1"/>
  <c r="AZ99" i="8" a="1"/>
  <c r="BA136" i="8" a="1"/>
  <c r="BA131" i="8" a="1"/>
  <c r="BA177" i="8" a="1"/>
  <c r="AZ62" i="8" a="1"/>
  <c r="AZ65" i="8" a="1"/>
  <c r="BA92" i="8" a="1"/>
  <c r="BA58" i="8" a="1"/>
  <c r="BA44" i="8" a="1"/>
  <c r="BA121" i="8" a="1"/>
  <c r="BA53" i="8" a="1"/>
  <c r="BA56" i="8" a="1"/>
  <c r="AZ123" i="8" a="1"/>
  <c r="BA89" i="8" a="1"/>
  <c r="AZ140" i="8" a="1"/>
  <c r="AZ124" i="8" a="1"/>
  <c r="BA54" i="8" a="1"/>
  <c r="BA96" i="8" a="1"/>
  <c r="AZ39" i="8" a="1"/>
  <c r="BA144" i="8" a="1"/>
  <c r="BA135" i="8" a="1"/>
  <c r="BA49" i="8" a="1"/>
  <c r="BA26" i="8" a="1"/>
  <c r="BA36" i="8" a="1"/>
  <c r="AZ90" i="8" a="1"/>
  <c r="AZ63" i="8" a="1"/>
  <c r="BA28" i="8" a="1"/>
  <c r="AZ91" i="8" a="1"/>
  <c r="BA69" i="8" a="1"/>
  <c r="AZ30" i="8" a="1"/>
  <c r="BA109" i="8" a="1"/>
  <c r="BA64" i="8" a="1"/>
  <c r="AZ138" i="8" a="1"/>
  <c r="BA57" i="8" a="1"/>
  <c r="BA151" i="8" a="1"/>
  <c r="BA113" i="8" a="1"/>
  <c r="BA65" i="8" a="1"/>
  <c r="BA104" i="8" a="1"/>
  <c r="AZ110" i="8" a="1"/>
  <c r="AZ89" i="8" a="1"/>
  <c r="BA73" i="8" a="1"/>
  <c r="BA138" i="8" a="1"/>
  <c r="BA86" i="8" a="1"/>
  <c r="AZ58" i="8" a="1"/>
  <c r="AZ143" i="8" a="1"/>
  <c r="BA40" i="8" a="1"/>
  <c r="BA31" i="8" a="1"/>
  <c r="AZ142" i="8" a="1"/>
  <c r="BA46" i="8" a="1"/>
  <c r="BA103" i="8" a="1"/>
  <c r="BA71" i="8" a="1"/>
  <c r="AZ139" i="8" a="1"/>
  <c r="BA199" i="8" a="1"/>
  <c r="BA145" i="8" a="1"/>
  <c r="BA208" i="8" a="1"/>
  <c r="BA164" i="8" a="1"/>
  <c r="BA66" i="8" a="1"/>
  <c r="AZ26" i="8" a="1"/>
  <c r="AZ141" i="8" a="1"/>
  <c r="AZ67" i="8" a="1"/>
  <c r="BA34" i="8" a="1"/>
  <c r="BA84" i="8" a="1"/>
  <c r="BA119" i="8" a="1"/>
  <c r="BA207" i="8" a="1"/>
  <c r="BA125" i="8" a="1"/>
  <c r="BA201" i="8" a="1"/>
  <c r="BA141" i="8" a="1"/>
  <c r="BA108" i="8" a="1"/>
  <c r="BA22" i="8" a="1"/>
  <c r="AZ87" i="8" a="1"/>
  <c r="BA102" i="8" a="1"/>
  <c r="BA38" i="8" a="1"/>
  <c r="AZ33" i="8" a="1"/>
  <c r="AZ208" i="8" a="1"/>
  <c r="BA127" i="8" a="1"/>
  <c r="BA72" i="8" a="1"/>
  <c r="AZ170" i="8" a="1"/>
  <c r="BA63" i="8" a="1"/>
  <c r="BA70" i="8" a="1"/>
  <c r="BA213" i="8" a="1"/>
  <c r="BA130" i="8" a="1"/>
  <c r="BA17" i="8" a="1"/>
  <c r="AZ173" i="8" a="1"/>
  <c r="BA25" i="8" a="1"/>
  <c r="BA78" i="8" a="1"/>
  <c r="AZ210" i="8" a="1"/>
  <c r="BA172" i="8" a="1"/>
  <c r="AZ73" i="8" a="1"/>
  <c r="BA80" i="8" a="1"/>
  <c r="AZ27" i="8" a="1"/>
  <c r="BA197" i="8" a="1"/>
  <c r="BA85" i="8" a="1"/>
  <c r="AZ111" i="8" a="1"/>
  <c r="BA18" i="8" a="1"/>
  <c r="BA11" i="8" a="1"/>
  <c r="AZ176" i="8" a="1"/>
  <c r="BA206" i="8" a="1"/>
  <c r="AZ129" i="8" a="1"/>
  <c r="BA30" i="8" a="1"/>
  <c r="AZ93" i="8" a="1"/>
  <c r="AZ42" i="8" a="1"/>
  <c r="BA150" i="8" a="1"/>
  <c r="BA117" i="8" a="1"/>
  <c r="AZ59" i="8" l="1"/>
  <c r="BA74" i="8"/>
  <c r="BA120" i="8"/>
  <c r="AZ173" i="8"/>
  <c r="BB70" i="8"/>
  <c r="BB137" i="8"/>
  <c r="BA44" i="8"/>
  <c r="BA124" i="8"/>
  <c r="AZ104" i="8"/>
  <c r="AZ33" i="8"/>
  <c r="BA50" i="8"/>
  <c r="BB144" i="8"/>
  <c r="BA33" i="8"/>
  <c r="BA62" i="8"/>
  <c r="BA38" i="8"/>
  <c r="BA104" i="8"/>
  <c r="BB88" i="8"/>
  <c r="BA65" i="8"/>
  <c r="AZ70" i="8"/>
  <c r="AZ142" i="8"/>
  <c r="BA66" i="8"/>
  <c r="BA24" i="8"/>
  <c r="BA199" i="8"/>
  <c r="BA90" i="8"/>
  <c r="BA56" i="8"/>
  <c r="BB43" i="8"/>
  <c r="BA88" i="8"/>
  <c r="BA19" i="8"/>
  <c r="AZ60" i="8"/>
  <c r="BA18" i="8"/>
  <c r="AZ44" i="8"/>
  <c r="BA99" i="8"/>
  <c r="BA129" i="8"/>
  <c r="BA142" i="8"/>
  <c r="BA12" i="8"/>
  <c r="AZ177" i="8"/>
  <c r="BB64" i="8"/>
  <c r="AZ65" i="8"/>
  <c r="BA13" i="8"/>
  <c r="BA9" i="8"/>
  <c r="BA39" i="8"/>
  <c r="BA145" i="8"/>
  <c r="BB87" i="8"/>
  <c r="AZ27" i="8"/>
  <c r="BA29" i="8"/>
  <c r="BB63" i="8"/>
  <c r="BB96" i="8"/>
  <c r="BA31" i="8"/>
  <c r="BA75" i="8"/>
  <c r="AZ111" i="8"/>
  <c r="BB170" i="8"/>
  <c r="AZ41" i="8"/>
  <c r="BA49" i="8"/>
  <c r="BA53" i="8"/>
  <c r="BA73" i="8"/>
  <c r="AZ82" i="8"/>
  <c r="BA85" i="8"/>
  <c r="BA97" i="8"/>
  <c r="AZ169" i="8"/>
  <c r="AZ64" i="8"/>
  <c r="BA23" i="8"/>
  <c r="BA11" i="8"/>
  <c r="AZ128" i="8"/>
  <c r="BB142" i="8"/>
  <c r="BA201" i="8"/>
  <c r="AZ26" i="8"/>
  <c r="BA37" i="8"/>
  <c r="BA58" i="8"/>
  <c r="BA26" i="8"/>
  <c r="BA43" i="8"/>
  <c r="BA52" i="8"/>
  <c r="AZ57" i="8"/>
  <c r="BA76" i="8"/>
  <c r="BA82" i="8"/>
  <c r="AZ92" i="8"/>
  <c r="AZ93" i="8"/>
  <c r="BB33" i="8"/>
  <c r="BB65" i="8"/>
  <c r="AZ78" i="8"/>
  <c r="AZ125" i="8"/>
  <c r="BA213" i="8"/>
  <c r="BA32" i="8"/>
  <c r="BA59" i="8"/>
  <c r="BA64" i="8"/>
  <c r="BB141" i="8"/>
  <c r="BA143" i="8"/>
  <c r="BA161" i="8"/>
  <c r="BA208" i="8"/>
  <c r="BA10" i="8"/>
  <c r="AZ63" i="8"/>
  <c r="BA83" i="8"/>
  <c r="BA25" i="8"/>
  <c r="BA16" i="8"/>
  <c r="BA22" i="8"/>
  <c r="AZ30" i="8"/>
  <c r="AZ40" i="8"/>
  <c r="BB44" i="8"/>
  <c r="BA51" i="8"/>
  <c r="BA57" i="8"/>
  <c r="BA63" i="8"/>
  <c r="AZ67" i="8"/>
  <c r="BA69" i="8"/>
  <c r="BA81" i="8"/>
  <c r="BB92" i="8"/>
  <c r="BA92" i="8"/>
  <c r="BA212" i="8"/>
  <c r="BA46" i="8"/>
  <c r="BA78" i="8"/>
  <c r="AZ89" i="8"/>
  <c r="AZ90" i="8"/>
  <c r="BA133" i="8"/>
  <c r="BA17" i="8"/>
  <c r="AZ58" i="8"/>
  <c r="BA70" i="8"/>
  <c r="BB71" i="8"/>
  <c r="AZ96" i="8"/>
  <c r="AZ73" i="8"/>
  <c r="AZ86" i="8"/>
  <c r="BB30" i="8"/>
  <c r="BA117" i="8"/>
  <c r="BA30" i="8"/>
  <c r="AZ34" i="8"/>
  <c r="BA36" i="8"/>
  <c r="AZ39" i="8"/>
  <c r="BA40" i="8"/>
  <c r="BA45" i="8"/>
  <c r="AZ66" i="8"/>
  <c r="BB89" i="8"/>
  <c r="BA89" i="8"/>
  <c r="BB91" i="8"/>
  <c r="BA91" i="8"/>
  <c r="BB95" i="8"/>
  <c r="AZ95" i="8"/>
  <c r="AZ99" i="8"/>
  <c r="AZ127" i="8"/>
  <c r="AZ129" i="8"/>
  <c r="BB132" i="8"/>
  <c r="BA110" i="8"/>
  <c r="AZ124" i="8"/>
  <c r="AZ139" i="8"/>
  <c r="BA93" i="8"/>
  <c r="AZ97" i="8"/>
  <c r="BA101" i="8"/>
  <c r="BA135" i="8"/>
  <c r="BA170" i="8"/>
  <c r="BB111" i="8"/>
  <c r="BA111" i="8"/>
  <c r="BA122" i="8"/>
  <c r="AZ143" i="8"/>
  <c r="BA173" i="8"/>
  <c r="BA134" i="8"/>
  <c r="BA177" i="8"/>
  <c r="BB34" i="8"/>
  <c r="BA60" i="8"/>
  <c r="BA96" i="8"/>
  <c r="AZ138" i="8"/>
  <c r="BA27" i="8"/>
  <c r="AZ28" i="8"/>
  <c r="BA34" i="8"/>
  <c r="BA41" i="8"/>
  <c r="BA47" i="8"/>
  <c r="AZ61" i="8"/>
  <c r="BA67" i="8"/>
  <c r="AZ68" i="8"/>
  <c r="BA72" i="8"/>
  <c r="AZ77" i="8"/>
  <c r="AZ94" i="8"/>
  <c r="BA95" i="8"/>
  <c r="BA109" i="8"/>
  <c r="BB110" i="8"/>
  <c r="BA112" i="8"/>
  <c r="BA138" i="8"/>
  <c r="BA20" i="8"/>
  <c r="BA14" i="8"/>
  <c r="BB28" i="8"/>
  <c r="AZ35" i="8"/>
  <c r="AZ42" i="8"/>
  <c r="BA54" i="8"/>
  <c r="AZ55" i="8"/>
  <c r="BB61" i="8"/>
  <c r="BA94" i="8"/>
  <c r="AZ98" i="8"/>
  <c r="BA118" i="8"/>
  <c r="AZ126" i="8"/>
  <c r="AZ131" i="8"/>
  <c r="BA160" i="8"/>
  <c r="BA28" i="8"/>
  <c r="BB35" i="8"/>
  <c r="BA48" i="8"/>
  <c r="BB55" i="8"/>
  <c r="BA61" i="8"/>
  <c r="AZ62" i="8"/>
  <c r="BA68" i="8"/>
  <c r="AZ69" i="8"/>
  <c r="AZ71" i="8"/>
  <c r="BA77" i="8"/>
  <c r="BA84" i="8"/>
  <c r="BB90" i="8"/>
  <c r="AZ91" i="8"/>
  <c r="AZ100" i="8"/>
  <c r="AZ103" i="8"/>
  <c r="BA151" i="8"/>
  <c r="AZ168" i="8"/>
  <c r="BA205" i="8"/>
  <c r="AZ208" i="8"/>
  <c r="BA8" i="8"/>
  <c r="AZ29" i="8"/>
  <c r="BA15" i="8"/>
  <c r="BA21" i="8"/>
  <c r="BB29" i="8"/>
  <c r="BA35" i="8"/>
  <c r="BA42" i="8"/>
  <c r="AZ43" i="8"/>
  <c r="BA55" i="8"/>
  <c r="AZ56" i="8"/>
  <c r="BB62" i="8"/>
  <c r="BB69" i="8"/>
  <c r="BB86" i="8"/>
  <c r="BB97" i="8"/>
  <c r="BA98" i="8"/>
  <c r="BA103" i="8"/>
  <c r="BB104" i="8"/>
  <c r="BA106" i="8"/>
  <c r="AZ110" i="8"/>
  <c r="AZ144" i="8"/>
  <c r="BA71" i="8"/>
  <c r="AZ72" i="8"/>
  <c r="AZ76" i="8"/>
  <c r="AZ102" i="8"/>
  <c r="BA105" i="8"/>
  <c r="BA113" i="8"/>
  <c r="BA114" i="8"/>
  <c r="AZ137" i="8"/>
  <c r="BA139" i="8"/>
  <c r="BA163" i="8"/>
  <c r="BA102" i="8"/>
  <c r="AZ122" i="8"/>
  <c r="BA119" i="8"/>
  <c r="BA131" i="8"/>
  <c r="BA125" i="8"/>
  <c r="BB129" i="8"/>
  <c r="BA174" i="8"/>
  <c r="BA209" i="8"/>
  <c r="BA175" i="8"/>
  <c r="BB209" i="8"/>
  <c r="AZ170" i="8"/>
  <c r="BA207" i="8"/>
  <c r="AZ176" i="8"/>
  <c r="BA176" i="8"/>
  <c r="BA200" i="8"/>
  <c r="BA166" i="8"/>
  <c r="AZ209" i="8"/>
  <c r="BA155" i="8"/>
  <c r="BA157" i="8"/>
  <c r="AZ167" i="8"/>
  <c r="BB168" i="8"/>
  <c r="AZ206" i="8"/>
  <c r="BB125" i="8"/>
  <c r="BA136" i="8"/>
  <c r="BB167" i="8"/>
  <c r="BA167" i="8"/>
  <c r="BA168" i="8"/>
  <c r="BA169" i="8"/>
  <c r="BA211" i="8"/>
  <c r="BA156" i="8"/>
  <c r="BA162" i="8"/>
  <c r="AZ171" i="8"/>
  <c r="BA172" i="8"/>
  <c r="BA206" i="8"/>
  <c r="BA214" i="8"/>
  <c r="BA107" i="8"/>
  <c r="AZ121" i="8"/>
  <c r="AZ123" i="8"/>
  <c r="BA126" i="8"/>
  <c r="BA128" i="8"/>
  <c r="AZ130" i="8"/>
  <c r="BB138" i="8"/>
  <c r="AZ140" i="8"/>
  <c r="BB143" i="8"/>
  <c r="BA144" i="8"/>
  <c r="BA154" i="8"/>
  <c r="BA164" i="8"/>
  <c r="BA79" i="8"/>
  <c r="AZ80" i="8"/>
  <c r="BA86" i="8"/>
  <c r="AZ87" i="8"/>
  <c r="BB93" i="8"/>
  <c r="BA123" i="8"/>
  <c r="BA130" i="8"/>
  <c r="BA149" i="8"/>
  <c r="BA158" i="8"/>
  <c r="BB169" i="8"/>
  <c r="BA202" i="8"/>
  <c r="BA100" i="8"/>
  <c r="BA108" i="8"/>
  <c r="AZ109" i="8"/>
  <c r="BA137" i="8"/>
  <c r="BA141" i="8"/>
  <c r="BA148" i="8"/>
  <c r="BA198" i="8"/>
  <c r="BB208" i="8"/>
  <c r="BA80" i="8"/>
  <c r="BA87" i="8"/>
  <c r="AZ88" i="8"/>
  <c r="BB94" i="8"/>
  <c r="AZ101" i="8"/>
  <c r="BA115" i="8"/>
  <c r="BA116" i="8"/>
  <c r="AZ132" i="8"/>
  <c r="BA150" i="8"/>
  <c r="AZ174" i="8"/>
  <c r="AZ175" i="8"/>
  <c r="BB126" i="8"/>
  <c r="BA132" i="8"/>
  <c r="BB171" i="8"/>
  <c r="BA203" i="8"/>
  <c r="AZ210" i="8"/>
  <c r="BA146" i="8"/>
  <c r="BA152" i="8"/>
  <c r="BA171" i="8"/>
  <c r="BB210" i="8"/>
  <c r="BA159" i="8"/>
  <c r="BA165" i="8"/>
  <c r="AZ166" i="8"/>
  <c r="AZ172" i="8"/>
  <c r="BA197" i="8"/>
  <c r="BA210" i="8"/>
  <c r="BA121" i="8"/>
  <c r="BA127" i="8"/>
  <c r="BA140" i="8"/>
  <c r="AZ141" i="8"/>
  <c r="BA147" i="8"/>
  <c r="BA153" i="8"/>
  <c r="BB166" i="8"/>
  <c r="BA204" i="8"/>
  <c r="AZ205" i="8"/>
  <c r="Q466" i="6"/>
  <c r="R466" i="6"/>
  <c r="S466" i="6"/>
  <c r="T466" i="6"/>
  <c r="U466" i="6"/>
  <c r="V466" i="6"/>
  <c r="Q467" i="6"/>
  <c r="R467" i="6"/>
  <c r="S467" i="6"/>
  <c r="T467" i="6"/>
  <c r="U467" i="6"/>
  <c r="V467" i="6"/>
  <c r="Q468" i="6"/>
  <c r="R468" i="6"/>
  <c r="S468" i="6"/>
  <c r="T468" i="6"/>
  <c r="U468" i="6"/>
  <c r="V468" i="6"/>
  <c r="Q469" i="6"/>
  <c r="R469" i="6"/>
  <c r="S469" i="6"/>
  <c r="T469" i="6"/>
  <c r="U469" i="6"/>
  <c r="V469" i="6"/>
  <c r="Q470" i="6"/>
  <c r="R470" i="6"/>
  <c r="S470" i="6"/>
  <c r="T470" i="6"/>
  <c r="U470" i="6"/>
  <c r="V470" i="6"/>
  <c r="Q471" i="6"/>
  <c r="R471" i="6"/>
  <c r="S471" i="6"/>
  <c r="T471" i="6"/>
  <c r="U471" i="6"/>
  <c r="V471" i="6"/>
  <c r="Q472" i="6"/>
  <c r="R472" i="6"/>
  <c r="S472" i="6"/>
  <c r="T472" i="6"/>
  <c r="U472" i="6"/>
  <c r="V472" i="6"/>
  <c r="Q473" i="6"/>
  <c r="R473" i="6"/>
  <c r="S473" i="6"/>
  <c r="T473" i="6"/>
  <c r="U473" i="6"/>
  <c r="V473" i="6"/>
  <c r="Q463" i="6"/>
  <c r="R463" i="6"/>
  <c r="S463" i="6"/>
  <c r="T463" i="6"/>
  <c r="U463" i="6"/>
  <c r="V463" i="6"/>
  <c r="Q464" i="6"/>
  <c r="R464" i="6"/>
  <c r="S464" i="6"/>
  <c r="T464" i="6"/>
  <c r="U464" i="6"/>
  <c r="V464" i="6"/>
  <c r="Q465" i="6"/>
  <c r="R465" i="6"/>
  <c r="S465" i="6"/>
  <c r="T465" i="6"/>
  <c r="U465" i="6"/>
  <c r="V465" i="6"/>
  <c r="Q461" i="6"/>
  <c r="R461" i="6"/>
  <c r="S461" i="6"/>
  <c r="T461" i="6"/>
  <c r="U461" i="6"/>
  <c r="V461" i="6"/>
  <c r="Q462" i="6"/>
  <c r="R462" i="6"/>
  <c r="S462" i="6"/>
  <c r="T462" i="6"/>
  <c r="U462" i="6"/>
  <c r="V462" i="6"/>
  <c r="BB76" i="8" l="1"/>
  <c r="BB60" i="8"/>
  <c r="BB131" i="8"/>
  <c r="BB121" i="8"/>
  <c r="BB82" i="8"/>
  <c r="BB173" i="8"/>
  <c r="BB124" i="8"/>
  <c r="BB102" i="8"/>
  <c r="BB99" i="8"/>
  <c r="BB177" i="8"/>
  <c r="BB68" i="8"/>
  <c r="BB58" i="8"/>
  <c r="BB122" i="8"/>
  <c r="BB39" i="8"/>
  <c r="BB109" i="8"/>
  <c r="BB40" i="8"/>
  <c r="BB101" i="8"/>
  <c r="BB103" i="8"/>
  <c r="BB67" i="8"/>
  <c r="BB172" i="8"/>
  <c r="BB100" i="8"/>
  <c r="BB42" i="8"/>
  <c r="BB80" i="8"/>
  <c r="BB123" i="8"/>
  <c r="BB206" i="8"/>
  <c r="BB66" i="8"/>
  <c r="BB78" i="8"/>
  <c r="BB27" i="8"/>
  <c r="BB73" i="8"/>
  <c r="BB128" i="8"/>
  <c r="BB26" i="8"/>
  <c r="BB139" i="8"/>
  <c r="BB41" i="8"/>
  <c r="BB174" i="8"/>
  <c r="BB72" i="8"/>
  <c r="BB77" i="8"/>
  <c r="BB56" i="8"/>
  <c r="BB176" i="8"/>
  <c r="BB127" i="8"/>
  <c r="BB175" i="8"/>
  <c r="BB140" i="8"/>
  <c r="BB205" i="8"/>
  <c r="BB57" i="8"/>
  <c r="BB59" i="8"/>
  <c r="BB130" i="8"/>
  <c r="BB98" i="8"/>
  <c r="Q456" i="6"/>
  <c r="R456" i="6"/>
  <c r="S456" i="6"/>
  <c r="T456" i="6"/>
  <c r="U456" i="6"/>
  <c r="V456" i="6"/>
  <c r="Q457" i="6"/>
  <c r="R457" i="6"/>
  <c r="S457" i="6"/>
  <c r="T457" i="6"/>
  <c r="U457" i="6"/>
  <c r="V457" i="6"/>
  <c r="Q458" i="6"/>
  <c r="R458" i="6"/>
  <c r="S458" i="6"/>
  <c r="T458" i="6"/>
  <c r="U458" i="6"/>
  <c r="V458" i="6"/>
  <c r="Q459" i="6"/>
  <c r="R459" i="6"/>
  <c r="S459" i="6"/>
  <c r="T459" i="6"/>
  <c r="U459" i="6"/>
  <c r="V459" i="6"/>
  <c r="Q460" i="6"/>
  <c r="R460" i="6"/>
  <c r="S460" i="6"/>
  <c r="T460" i="6"/>
  <c r="U460" i="6"/>
  <c r="V460" i="6"/>
  <c r="Q452" i="6"/>
  <c r="R452" i="6"/>
  <c r="S452" i="6"/>
  <c r="T452" i="6"/>
  <c r="U452" i="6"/>
  <c r="V452" i="6"/>
  <c r="Q453" i="6"/>
  <c r="R453" i="6"/>
  <c r="S453" i="6"/>
  <c r="T453" i="6"/>
  <c r="U453" i="6"/>
  <c r="V453" i="6"/>
  <c r="Q451" i="6"/>
  <c r="R451" i="6"/>
  <c r="S451" i="6"/>
  <c r="T451" i="6"/>
  <c r="U451" i="6"/>
  <c r="V451" i="6"/>
  <c r="Q455" i="6"/>
  <c r="R455" i="6"/>
  <c r="S455" i="6"/>
  <c r="T455" i="6"/>
  <c r="U455" i="6"/>
  <c r="V455" i="6"/>
  <c r="Q454" i="6"/>
  <c r="R454" i="6"/>
  <c r="S454" i="6"/>
  <c r="T454" i="6"/>
  <c r="U454" i="6"/>
  <c r="V454" i="6"/>
  <c r="Q439" i="6"/>
  <c r="R439" i="6"/>
  <c r="S439" i="6"/>
  <c r="T439" i="6"/>
  <c r="U439" i="6"/>
  <c r="V439" i="6"/>
  <c r="Q440" i="6"/>
  <c r="R440" i="6"/>
  <c r="S440" i="6"/>
  <c r="T440" i="6"/>
  <c r="U440" i="6"/>
  <c r="V440" i="6"/>
  <c r="Q441" i="6"/>
  <c r="R441" i="6"/>
  <c r="S441" i="6"/>
  <c r="T441" i="6"/>
  <c r="U441" i="6"/>
  <c r="V441" i="6"/>
  <c r="Q442" i="6"/>
  <c r="R442" i="6"/>
  <c r="S442" i="6"/>
  <c r="T442" i="6"/>
  <c r="U442" i="6"/>
  <c r="V442" i="6"/>
  <c r="Q443" i="6"/>
  <c r="R443" i="6"/>
  <c r="S443" i="6"/>
  <c r="T443" i="6"/>
  <c r="U443" i="6"/>
  <c r="V443" i="6"/>
  <c r="Q444" i="6"/>
  <c r="R444" i="6"/>
  <c r="S444" i="6"/>
  <c r="T444" i="6"/>
  <c r="U444" i="6"/>
  <c r="V444" i="6"/>
  <c r="Q445" i="6"/>
  <c r="R445" i="6"/>
  <c r="S445" i="6"/>
  <c r="T445" i="6"/>
  <c r="U445" i="6"/>
  <c r="V445" i="6"/>
  <c r="Q446" i="6"/>
  <c r="R446" i="6"/>
  <c r="S446" i="6"/>
  <c r="T446" i="6"/>
  <c r="U446" i="6"/>
  <c r="V446" i="6"/>
  <c r="Q415" i="6" l="1"/>
  <c r="R415" i="6"/>
  <c r="S415" i="6"/>
  <c r="T415" i="6"/>
  <c r="U415" i="6"/>
  <c r="V415" i="6"/>
  <c r="Q416" i="6"/>
  <c r="R416" i="6"/>
  <c r="S416" i="6"/>
  <c r="T416" i="6"/>
  <c r="U416" i="6"/>
  <c r="V416" i="6"/>
  <c r="Q417" i="6"/>
  <c r="R417" i="6"/>
  <c r="S417" i="6"/>
  <c r="T417" i="6"/>
  <c r="U417" i="6"/>
  <c r="V417" i="6"/>
  <c r="Q418" i="6"/>
  <c r="R418" i="6"/>
  <c r="S418" i="6"/>
  <c r="T418" i="6"/>
  <c r="U418" i="6"/>
  <c r="V418" i="6"/>
  <c r="Q419" i="6"/>
  <c r="R419" i="6"/>
  <c r="S419" i="6"/>
  <c r="T419" i="6"/>
  <c r="U419" i="6"/>
  <c r="V419" i="6"/>
  <c r="Q420" i="6"/>
  <c r="R420" i="6"/>
  <c r="S420" i="6"/>
  <c r="T420" i="6"/>
  <c r="U420" i="6"/>
  <c r="V420" i="6"/>
  <c r="Q421" i="6"/>
  <c r="R421" i="6"/>
  <c r="S421" i="6"/>
  <c r="T421" i="6"/>
  <c r="U421" i="6"/>
  <c r="V421" i="6"/>
  <c r="Q422" i="6"/>
  <c r="R422" i="6"/>
  <c r="S422" i="6"/>
  <c r="T422" i="6"/>
  <c r="U422" i="6"/>
  <c r="V422" i="6"/>
  <c r="Q423" i="6"/>
  <c r="R423" i="6"/>
  <c r="S423" i="6"/>
  <c r="T423" i="6"/>
  <c r="U423" i="6"/>
  <c r="V423" i="6"/>
  <c r="Q424" i="6"/>
  <c r="R424" i="6"/>
  <c r="S424" i="6"/>
  <c r="T424" i="6"/>
  <c r="U424" i="6"/>
  <c r="V424" i="6"/>
  <c r="Q425" i="6"/>
  <c r="R425" i="6"/>
  <c r="S425" i="6"/>
  <c r="T425" i="6"/>
  <c r="U425" i="6"/>
  <c r="V425" i="6"/>
  <c r="Q402" i="6"/>
  <c r="R402" i="6"/>
  <c r="S402" i="6"/>
  <c r="T402" i="6"/>
  <c r="U402" i="6"/>
  <c r="V402" i="6"/>
  <c r="Q403" i="6"/>
  <c r="R403" i="6"/>
  <c r="S403" i="6"/>
  <c r="T403" i="6"/>
  <c r="U403" i="6"/>
  <c r="V403" i="6"/>
  <c r="Q404" i="6"/>
  <c r="R404" i="6"/>
  <c r="S404" i="6"/>
  <c r="T404" i="6"/>
  <c r="U404" i="6"/>
  <c r="V404" i="6"/>
  <c r="Q405" i="6"/>
  <c r="R405" i="6"/>
  <c r="S405" i="6"/>
  <c r="T405" i="6"/>
  <c r="U405" i="6"/>
  <c r="V405" i="6"/>
  <c r="Q406" i="6"/>
  <c r="R406" i="6"/>
  <c r="S406" i="6"/>
  <c r="T406" i="6"/>
  <c r="U406" i="6"/>
  <c r="V406" i="6"/>
  <c r="Q407" i="6"/>
  <c r="R407" i="6"/>
  <c r="S407" i="6"/>
  <c r="T407" i="6"/>
  <c r="U407" i="6"/>
  <c r="V407" i="6"/>
  <c r="Q408" i="6"/>
  <c r="R408" i="6"/>
  <c r="S408" i="6"/>
  <c r="T408" i="6"/>
  <c r="U408" i="6"/>
  <c r="V408" i="6"/>
  <c r="Q409" i="6"/>
  <c r="R409" i="6"/>
  <c r="S409" i="6"/>
  <c r="T409" i="6"/>
  <c r="U409" i="6"/>
  <c r="V409" i="6"/>
  <c r="Q410" i="6"/>
  <c r="R410" i="6"/>
  <c r="S410" i="6"/>
  <c r="T410" i="6"/>
  <c r="U410" i="6"/>
  <c r="V410" i="6"/>
  <c r="Q411" i="6"/>
  <c r="R411" i="6"/>
  <c r="S411" i="6"/>
  <c r="T411" i="6"/>
  <c r="U411" i="6"/>
  <c r="V411" i="6"/>
  <c r="Q385" i="6" l="1"/>
  <c r="R385" i="6"/>
  <c r="S385" i="6"/>
  <c r="T385" i="6"/>
  <c r="U385" i="6"/>
  <c r="V385" i="6"/>
  <c r="Q386" i="6"/>
  <c r="R386" i="6"/>
  <c r="S386" i="6"/>
  <c r="T386" i="6"/>
  <c r="U386" i="6"/>
  <c r="V386" i="6"/>
  <c r="Q387" i="6"/>
  <c r="R387" i="6"/>
  <c r="S387" i="6"/>
  <c r="T387" i="6"/>
  <c r="U387" i="6"/>
  <c r="V387" i="6"/>
  <c r="Q388" i="6"/>
  <c r="R388" i="6"/>
  <c r="S388" i="6"/>
  <c r="T388" i="6"/>
  <c r="U388" i="6"/>
  <c r="V388" i="6"/>
  <c r="Q389" i="6"/>
  <c r="R389" i="6"/>
  <c r="S389" i="6"/>
  <c r="T389" i="6"/>
  <c r="U389" i="6"/>
  <c r="V389" i="6"/>
  <c r="Q390" i="6"/>
  <c r="R390" i="6"/>
  <c r="S390" i="6"/>
  <c r="T390" i="6"/>
  <c r="U390" i="6"/>
  <c r="V390" i="6"/>
  <c r="Q391" i="6"/>
  <c r="R391" i="6"/>
  <c r="S391" i="6"/>
  <c r="T391" i="6"/>
  <c r="U391" i="6"/>
  <c r="V391" i="6"/>
  <c r="Q392" i="6"/>
  <c r="R392" i="6"/>
  <c r="S392" i="6"/>
  <c r="T392" i="6"/>
  <c r="U392" i="6"/>
  <c r="V392" i="6"/>
  <c r="Q393" i="6"/>
  <c r="R393" i="6"/>
  <c r="S393" i="6"/>
  <c r="T393" i="6"/>
  <c r="U393" i="6"/>
  <c r="V393" i="6"/>
  <c r="Q394" i="6"/>
  <c r="R394" i="6"/>
  <c r="S394" i="6"/>
  <c r="T394" i="6"/>
  <c r="U394" i="6"/>
  <c r="V394" i="6"/>
  <c r="Q395" i="6"/>
  <c r="R395" i="6"/>
  <c r="S395" i="6"/>
  <c r="T395" i="6"/>
  <c r="U395" i="6"/>
  <c r="V395" i="6"/>
  <c r="Q396" i="6"/>
  <c r="R396" i="6"/>
  <c r="S396" i="6"/>
  <c r="T396" i="6"/>
  <c r="U396" i="6"/>
  <c r="V396" i="6"/>
  <c r="Q372" i="6"/>
  <c r="R372" i="6"/>
  <c r="S372" i="6"/>
  <c r="T372" i="6"/>
  <c r="U372" i="6"/>
  <c r="V372" i="6"/>
  <c r="Q373" i="6"/>
  <c r="R373" i="6"/>
  <c r="S373" i="6"/>
  <c r="T373" i="6"/>
  <c r="U373" i="6"/>
  <c r="V373" i="6"/>
  <c r="Q374" i="6"/>
  <c r="R374" i="6"/>
  <c r="S374" i="6"/>
  <c r="T374" i="6"/>
  <c r="U374" i="6"/>
  <c r="V374" i="6"/>
  <c r="Q375" i="6"/>
  <c r="R375" i="6"/>
  <c r="S375" i="6"/>
  <c r="T375" i="6"/>
  <c r="U375" i="6"/>
  <c r="V375" i="6"/>
  <c r="Q376" i="6"/>
  <c r="R376" i="6"/>
  <c r="S376" i="6"/>
  <c r="T376" i="6"/>
  <c r="U376" i="6"/>
  <c r="V376" i="6"/>
  <c r="Q377" i="6"/>
  <c r="R377" i="6"/>
  <c r="S377" i="6"/>
  <c r="T377" i="6"/>
  <c r="U377" i="6"/>
  <c r="V377" i="6"/>
  <c r="Q378" i="6"/>
  <c r="R378" i="6"/>
  <c r="S378" i="6"/>
  <c r="T378" i="6"/>
  <c r="U378" i="6"/>
  <c r="V378" i="6"/>
  <c r="Q379" i="6"/>
  <c r="R379" i="6"/>
  <c r="S379" i="6"/>
  <c r="T379" i="6"/>
  <c r="U379" i="6"/>
  <c r="V379" i="6"/>
  <c r="Q380" i="6"/>
  <c r="R380" i="6"/>
  <c r="S380" i="6"/>
  <c r="T380" i="6"/>
  <c r="U380" i="6"/>
  <c r="V380" i="6"/>
  <c r="Q381" i="6"/>
  <c r="R381" i="6"/>
  <c r="S381" i="6"/>
  <c r="T381" i="6"/>
  <c r="U381" i="6"/>
  <c r="V381" i="6"/>
  <c r="Q382" i="6"/>
  <c r="R382" i="6"/>
  <c r="S382" i="6"/>
  <c r="T382" i="6"/>
  <c r="U382" i="6"/>
  <c r="V382" i="6"/>
  <c r="Q383" i="6"/>
  <c r="R383" i="6"/>
  <c r="S383" i="6"/>
  <c r="T383" i="6"/>
  <c r="U383" i="6"/>
  <c r="V383" i="6"/>
  <c r="Q384" i="6"/>
  <c r="R384" i="6"/>
  <c r="S384" i="6"/>
  <c r="T384" i="6"/>
  <c r="U384" i="6"/>
  <c r="V384" i="6"/>
  <c r="Q364" i="6" l="1"/>
  <c r="R364" i="6"/>
  <c r="S364" i="6"/>
  <c r="T364" i="6"/>
  <c r="U364" i="6"/>
  <c r="V364" i="6"/>
  <c r="Q365" i="6"/>
  <c r="R365" i="6"/>
  <c r="S365" i="6"/>
  <c r="T365" i="6"/>
  <c r="U365" i="6"/>
  <c r="V365" i="6"/>
  <c r="Q366" i="6"/>
  <c r="R366" i="6"/>
  <c r="S366" i="6"/>
  <c r="T366" i="6"/>
  <c r="U366" i="6"/>
  <c r="V366" i="6"/>
  <c r="Q367" i="6"/>
  <c r="R367" i="6"/>
  <c r="S367" i="6"/>
  <c r="T367" i="6"/>
  <c r="U367" i="6"/>
  <c r="V367" i="6"/>
  <c r="Q368" i="6"/>
  <c r="R368" i="6"/>
  <c r="S368" i="6"/>
  <c r="T368" i="6"/>
  <c r="U368" i="6"/>
  <c r="V368" i="6"/>
  <c r="Q369" i="6"/>
  <c r="R369" i="6"/>
  <c r="S369" i="6"/>
  <c r="T369" i="6"/>
  <c r="U369" i="6"/>
  <c r="V369" i="6"/>
  <c r="Q370" i="6"/>
  <c r="R370" i="6"/>
  <c r="S370" i="6"/>
  <c r="T370" i="6"/>
  <c r="U370" i="6"/>
  <c r="V370" i="6"/>
  <c r="Q371" i="6"/>
  <c r="R371" i="6"/>
  <c r="S371" i="6"/>
  <c r="T371" i="6"/>
  <c r="U371" i="6"/>
  <c r="V371" i="6"/>
  <c r="Q353" i="6"/>
  <c r="R353" i="6"/>
  <c r="S353" i="6"/>
  <c r="T353" i="6"/>
  <c r="U353" i="6"/>
  <c r="V353" i="6"/>
  <c r="Q354" i="6"/>
  <c r="R354" i="6"/>
  <c r="S354" i="6"/>
  <c r="T354" i="6"/>
  <c r="U354" i="6"/>
  <c r="V354" i="6"/>
  <c r="Q355" i="6"/>
  <c r="R355" i="6"/>
  <c r="S355" i="6"/>
  <c r="T355" i="6"/>
  <c r="U355" i="6"/>
  <c r="V355" i="6"/>
  <c r="Q356" i="6"/>
  <c r="R356" i="6"/>
  <c r="S356" i="6"/>
  <c r="T356" i="6"/>
  <c r="U356" i="6"/>
  <c r="V356" i="6"/>
  <c r="Q338" i="6"/>
  <c r="R338" i="6"/>
  <c r="S338" i="6"/>
  <c r="T338" i="6"/>
  <c r="U338" i="6"/>
  <c r="V338" i="6"/>
  <c r="Q320" i="6"/>
  <c r="R320" i="6"/>
  <c r="S320" i="6"/>
  <c r="T320" i="6"/>
  <c r="U320" i="6"/>
  <c r="V320" i="6"/>
  <c r="Q321" i="6"/>
  <c r="R321" i="6"/>
  <c r="S321" i="6"/>
  <c r="T321" i="6"/>
  <c r="U321" i="6"/>
  <c r="V321" i="6"/>
  <c r="Q322" i="6"/>
  <c r="R322" i="6"/>
  <c r="S322" i="6"/>
  <c r="T322" i="6"/>
  <c r="U322" i="6"/>
  <c r="V322" i="6"/>
  <c r="Q323" i="6"/>
  <c r="R323" i="6"/>
  <c r="S323" i="6"/>
  <c r="T323" i="6"/>
  <c r="U323" i="6"/>
  <c r="V323" i="6"/>
  <c r="Q324" i="6"/>
  <c r="R324" i="6"/>
  <c r="S324" i="6"/>
  <c r="T324" i="6"/>
  <c r="U324" i="6"/>
  <c r="V324" i="6"/>
  <c r="Q325" i="6"/>
  <c r="R325" i="6"/>
  <c r="S325" i="6"/>
  <c r="T325" i="6"/>
  <c r="U325" i="6"/>
  <c r="V325" i="6"/>
  <c r="Q326" i="6"/>
  <c r="R326" i="6"/>
  <c r="S326" i="6"/>
  <c r="T326" i="6"/>
  <c r="U326" i="6"/>
  <c r="V326" i="6"/>
  <c r="Q327" i="6"/>
  <c r="R327" i="6"/>
  <c r="S327" i="6"/>
  <c r="T327" i="6"/>
  <c r="U327" i="6"/>
  <c r="V327" i="6"/>
  <c r="Q328" i="6"/>
  <c r="R328" i="6"/>
  <c r="S328" i="6"/>
  <c r="T328" i="6"/>
  <c r="U328" i="6"/>
  <c r="V328" i="6"/>
  <c r="Q329" i="6"/>
  <c r="R329" i="6"/>
  <c r="S329" i="6"/>
  <c r="T329" i="6"/>
  <c r="U329" i="6"/>
  <c r="V329" i="6"/>
  <c r="Q330" i="6"/>
  <c r="R330" i="6"/>
  <c r="S330" i="6"/>
  <c r="T330" i="6"/>
  <c r="U330" i="6"/>
  <c r="V330" i="6"/>
  <c r="Q331" i="6"/>
  <c r="R331" i="6"/>
  <c r="S331" i="6"/>
  <c r="T331" i="6"/>
  <c r="U331" i="6"/>
  <c r="V331" i="6"/>
  <c r="Q332" i="6"/>
  <c r="R332" i="6"/>
  <c r="S332" i="6"/>
  <c r="T332" i="6"/>
  <c r="U332" i="6"/>
  <c r="V332" i="6"/>
  <c r="Q333" i="6"/>
  <c r="R333" i="6"/>
  <c r="S333" i="6"/>
  <c r="T333" i="6"/>
  <c r="U333" i="6"/>
  <c r="V333" i="6"/>
  <c r="Q334" i="6"/>
  <c r="R334" i="6"/>
  <c r="S334" i="6"/>
  <c r="T334" i="6"/>
  <c r="U334" i="6"/>
  <c r="V334" i="6"/>
  <c r="Q335" i="6"/>
  <c r="R335" i="6"/>
  <c r="S335" i="6"/>
  <c r="T335" i="6"/>
  <c r="U335" i="6"/>
  <c r="V335" i="6"/>
  <c r="Q336" i="6"/>
  <c r="R336" i="6"/>
  <c r="S336" i="6"/>
  <c r="T336" i="6"/>
  <c r="U336" i="6"/>
  <c r="V336" i="6"/>
  <c r="Q337" i="6"/>
  <c r="R337" i="6"/>
  <c r="S337" i="6"/>
  <c r="T337" i="6"/>
  <c r="U337" i="6"/>
  <c r="V337" i="6"/>
  <c r="Q339" i="6"/>
  <c r="R339" i="6"/>
  <c r="S339" i="6"/>
  <c r="T339" i="6"/>
  <c r="U339" i="6"/>
  <c r="V339" i="6"/>
  <c r="Q340" i="6"/>
  <c r="R340" i="6"/>
  <c r="S340" i="6"/>
  <c r="T340" i="6"/>
  <c r="U340" i="6"/>
  <c r="V340" i="6"/>
  <c r="Q341" i="6"/>
  <c r="R341" i="6"/>
  <c r="S341" i="6"/>
  <c r="T341" i="6"/>
  <c r="U341" i="6"/>
  <c r="V341" i="6"/>
  <c r="Q342" i="6"/>
  <c r="R342" i="6"/>
  <c r="S342" i="6"/>
  <c r="T342" i="6"/>
  <c r="U342" i="6"/>
  <c r="V342" i="6"/>
  <c r="Q343" i="6"/>
  <c r="R343" i="6"/>
  <c r="S343" i="6"/>
  <c r="T343" i="6"/>
  <c r="U343" i="6"/>
  <c r="V343" i="6"/>
  <c r="Q344" i="6"/>
  <c r="R344" i="6"/>
  <c r="S344" i="6"/>
  <c r="T344" i="6"/>
  <c r="U344" i="6"/>
  <c r="V344" i="6"/>
  <c r="Q309" i="6" l="1"/>
  <c r="R309" i="6"/>
  <c r="S309" i="6"/>
  <c r="T309" i="6"/>
  <c r="U309" i="6"/>
  <c r="V309" i="6"/>
  <c r="Q310" i="6"/>
  <c r="R310" i="6"/>
  <c r="S310" i="6"/>
  <c r="T310" i="6"/>
  <c r="U310" i="6"/>
  <c r="V310" i="6"/>
  <c r="Q311" i="6"/>
  <c r="R311" i="6"/>
  <c r="S311" i="6"/>
  <c r="T311" i="6"/>
  <c r="U311" i="6"/>
  <c r="V311" i="6"/>
  <c r="Q312" i="6"/>
  <c r="R312" i="6"/>
  <c r="S312" i="6"/>
  <c r="T312" i="6"/>
  <c r="U312" i="6"/>
  <c r="V312" i="6"/>
  <c r="Q313" i="6"/>
  <c r="R313" i="6"/>
  <c r="S313" i="6"/>
  <c r="T313" i="6"/>
  <c r="U313" i="6"/>
  <c r="V313" i="6"/>
  <c r="Q314" i="6"/>
  <c r="R314" i="6"/>
  <c r="S314" i="6"/>
  <c r="T314" i="6"/>
  <c r="U314" i="6"/>
  <c r="V314" i="6"/>
  <c r="Q300" i="6" l="1"/>
  <c r="R300" i="6"/>
  <c r="S300" i="6"/>
  <c r="T300" i="6"/>
  <c r="U300" i="6"/>
  <c r="V300" i="6"/>
  <c r="Q301" i="6"/>
  <c r="R301" i="6"/>
  <c r="S301" i="6"/>
  <c r="T301" i="6"/>
  <c r="U301" i="6"/>
  <c r="V301" i="6"/>
  <c r="Q302" i="6"/>
  <c r="R302" i="6"/>
  <c r="S302" i="6"/>
  <c r="T302" i="6"/>
  <c r="U302" i="6"/>
  <c r="V302" i="6"/>
  <c r="Q303" i="6"/>
  <c r="R303" i="6"/>
  <c r="S303" i="6"/>
  <c r="T303" i="6"/>
  <c r="U303" i="6"/>
  <c r="V303" i="6"/>
  <c r="Q304" i="6"/>
  <c r="R304" i="6"/>
  <c r="S304" i="6"/>
  <c r="T304" i="6"/>
  <c r="U304" i="6"/>
  <c r="V304" i="6"/>
  <c r="Q305" i="6"/>
  <c r="R305" i="6"/>
  <c r="S305" i="6"/>
  <c r="T305" i="6"/>
  <c r="U305" i="6"/>
  <c r="V305" i="6"/>
  <c r="Q306" i="6"/>
  <c r="R306" i="6"/>
  <c r="S306" i="6"/>
  <c r="T306" i="6"/>
  <c r="U306" i="6"/>
  <c r="V306" i="6"/>
  <c r="Q307" i="6"/>
  <c r="R307" i="6"/>
  <c r="S307" i="6"/>
  <c r="T307" i="6"/>
  <c r="U307" i="6"/>
  <c r="V307" i="6"/>
  <c r="Q308" i="6"/>
  <c r="R308" i="6"/>
  <c r="S308" i="6"/>
  <c r="T308" i="6"/>
  <c r="U308" i="6"/>
  <c r="V308" i="6"/>
  <c r="Q315" i="6"/>
  <c r="R315" i="6"/>
  <c r="S315" i="6"/>
  <c r="T315" i="6"/>
  <c r="U315" i="6"/>
  <c r="V315" i="6"/>
  <c r="Q316" i="6"/>
  <c r="R316" i="6"/>
  <c r="S316" i="6"/>
  <c r="T316" i="6"/>
  <c r="U316" i="6"/>
  <c r="V316" i="6"/>
  <c r="Q317" i="6"/>
  <c r="R317" i="6"/>
  <c r="S317" i="6"/>
  <c r="T317" i="6"/>
  <c r="U317" i="6"/>
  <c r="V317" i="6"/>
  <c r="Q318" i="6"/>
  <c r="R318" i="6"/>
  <c r="S318" i="6"/>
  <c r="T318" i="6"/>
  <c r="U318" i="6"/>
  <c r="V318" i="6"/>
  <c r="Q319" i="6"/>
  <c r="R319" i="6"/>
  <c r="S319" i="6"/>
  <c r="T319" i="6"/>
  <c r="U319" i="6"/>
  <c r="V319" i="6"/>
  <c r="Q345" i="6"/>
  <c r="R345" i="6"/>
  <c r="S345" i="6"/>
  <c r="T345" i="6"/>
  <c r="U345" i="6"/>
  <c r="V345" i="6"/>
  <c r="Q346" i="6"/>
  <c r="R346" i="6"/>
  <c r="S346" i="6"/>
  <c r="T346" i="6"/>
  <c r="U346" i="6"/>
  <c r="V346" i="6"/>
  <c r="Q347" i="6"/>
  <c r="R347" i="6"/>
  <c r="S347" i="6"/>
  <c r="T347" i="6"/>
  <c r="U347" i="6"/>
  <c r="V347" i="6"/>
  <c r="Q348" i="6"/>
  <c r="R348" i="6"/>
  <c r="S348" i="6"/>
  <c r="T348" i="6"/>
  <c r="U348" i="6"/>
  <c r="V348" i="6"/>
  <c r="Q349" i="6"/>
  <c r="R349" i="6"/>
  <c r="S349" i="6"/>
  <c r="T349" i="6"/>
  <c r="U349" i="6"/>
  <c r="V349" i="6"/>
  <c r="Q350" i="6"/>
  <c r="R350" i="6"/>
  <c r="S350" i="6"/>
  <c r="T350" i="6"/>
  <c r="U350" i="6"/>
  <c r="V350" i="6"/>
  <c r="Q351" i="6"/>
  <c r="R351" i="6"/>
  <c r="S351" i="6"/>
  <c r="T351" i="6"/>
  <c r="U351" i="6"/>
  <c r="V351" i="6"/>
  <c r="Q352" i="6"/>
  <c r="R352" i="6"/>
  <c r="S352" i="6"/>
  <c r="T352" i="6"/>
  <c r="U352" i="6"/>
  <c r="V352" i="6"/>
  <c r="Q357" i="6"/>
  <c r="R357" i="6"/>
  <c r="S357" i="6"/>
  <c r="T357" i="6"/>
  <c r="U357" i="6"/>
  <c r="V357" i="6"/>
  <c r="Q264" i="6"/>
  <c r="R264" i="6"/>
  <c r="S264" i="6"/>
  <c r="T264" i="6"/>
  <c r="U264" i="6"/>
  <c r="V264" i="6"/>
  <c r="Q287" i="6" l="1"/>
  <c r="R287" i="6"/>
  <c r="S287" i="6"/>
  <c r="T287" i="6"/>
  <c r="U287" i="6"/>
  <c r="V287" i="6"/>
  <c r="Q288" i="6"/>
  <c r="R288" i="6"/>
  <c r="S288" i="6"/>
  <c r="T288" i="6"/>
  <c r="U288" i="6"/>
  <c r="V288" i="6"/>
  <c r="Q289" i="6"/>
  <c r="R289" i="6"/>
  <c r="S289" i="6"/>
  <c r="T289" i="6"/>
  <c r="U289" i="6"/>
  <c r="V289" i="6"/>
  <c r="Q290" i="6"/>
  <c r="R290" i="6"/>
  <c r="S290" i="6"/>
  <c r="T290" i="6"/>
  <c r="U290" i="6"/>
  <c r="V290" i="6"/>
  <c r="Q291" i="6"/>
  <c r="R291" i="6"/>
  <c r="S291" i="6"/>
  <c r="T291" i="6"/>
  <c r="U291" i="6"/>
  <c r="V291" i="6"/>
  <c r="Q292" i="6"/>
  <c r="R292" i="6"/>
  <c r="S292" i="6"/>
  <c r="T292" i="6"/>
  <c r="U292" i="6"/>
  <c r="V292" i="6"/>
  <c r="Q293" i="6"/>
  <c r="R293" i="6"/>
  <c r="S293" i="6"/>
  <c r="T293" i="6"/>
  <c r="U293" i="6"/>
  <c r="V293" i="6"/>
  <c r="Q294" i="6"/>
  <c r="R294" i="6"/>
  <c r="S294" i="6"/>
  <c r="T294" i="6"/>
  <c r="U294" i="6"/>
  <c r="V294" i="6"/>
  <c r="Q295" i="6"/>
  <c r="R295" i="6"/>
  <c r="S295" i="6"/>
  <c r="T295" i="6"/>
  <c r="U295" i="6"/>
  <c r="V295" i="6"/>
  <c r="Q296" i="6"/>
  <c r="R296" i="6"/>
  <c r="S296" i="6"/>
  <c r="T296" i="6"/>
  <c r="U296" i="6"/>
  <c r="V296" i="6"/>
  <c r="Q297" i="6"/>
  <c r="R297" i="6"/>
  <c r="S297" i="6"/>
  <c r="T297" i="6"/>
  <c r="U297" i="6"/>
  <c r="V297" i="6"/>
  <c r="Q298" i="6"/>
  <c r="R298" i="6"/>
  <c r="S298" i="6"/>
  <c r="T298" i="6"/>
  <c r="U298" i="6"/>
  <c r="V298" i="6"/>
  <c r="Q265" i="6"/>
  <c r="R265" i="6"/>
  <c r="S265" i="6"/>
  <c r="T265" i="6"/>
  <c r="U265" i="6"/>
  <c r="V265" i="6"/>
  <c r="Q266" i="6"/>
  <c r="R266" i="6"/>
  <c r="S266" i="6"/>
  <c r="T266" i="6"/>
  <c r="U266" i="6"/>
  <c r="V266" i="6"/>
  <c r="Q267" i="6"/>
  <c r="R267" i="6"/>
  <c r="S267" i="6"/>
  <c r="T267" i="6"/>
  <c r="U267" i="6"/>
  <c r="V267" i="6"/>
  <c r="Q268" i="6"/>
  <c r="R268" i="6"/>
  <c r="S268" i="6"/>
  <c r="T268" i="6"/>
  <c r="U268" i="6"/>
  <c r="V268" i="6"/>
  <c r="Q269" i="6"/>
  <c r="R269" i="6"/>
  <c r="S269" i="6"/>
  <c r="T269" i="6"/>
  <c r="U269" i="6"/>
  <c r="V269" i="6"/>
  <c r="Q270" i="6"/>
  <c r="R270" i="6"/>
  <c r="S270" i="6"/>
  <c r="T270" i="6"/>
  <c r="U270" i="6"/>
  <c r="V270" i="6"/>
  <c r="Q271" i="6"/>
  <c r="R271" i="6"/>
  <c r="S271" i="6"/>
  <c r="T271" i="6"/>
  <c r="U271" i="6"/>
  <c r="V271" i="6"/>
  <c r="Q272" i="6"/>
  <c r="R272" i="6"/>
  <c r="S272" i="6"/>
  <c r="T272" i="6"/>
  <c r="U272" i="6"/>
  <c r="V272" i="6"/>
  <c r="Q273" i="6"/>
  <c r="R273" i="6"/>
  <c r="S273" i="6"/>
  <c r="T273" i="6"/>
  <c r="U273" i="6"/>
  <c r="V273" i="6"/>
  <c r="Q274" i="6"/>
  <c r="R274" i="6"/>
  <c r="S274" i="6"/>
  <c r="T274" i="6"/>
  <c r="U274" i="6"/>
  <c r="V274" i="6"/>
  <c r="Q275" i="6"/>
  <c r="R275" i="6"/>
  <c r="S275" i="6"/>
  <c r="T275" i="6"/>
  <c r="U275" i="6"/>
  <c r="V275" i="6"/>
  <c r="Q276" i="6"/>
  <c r="R276" i="6"/>
  <c r="S276" i="6"/>
  <c r="T276" i="6"/>
  <c r="U276" i="6"/>
  <c r="V276" i="6"/>
  <c r="Q277" i="6"/>
  <c r="R277" i="6"/>
  <c r="S277" i="6"/>
  <c r="T277" i="6"/>
  <c r="U277" i="6"/>
  <c r="V277" i="6"/>
  <c r="Q278" i="6"/>
  <c r="R278" i="6"/>
  <c r="S278" i="6"/>
  <c r="T278" i="6"/>
  <c r="U278" i="6"/>
  <c r="V278" i="6"/>
  <c r="Q279" i="6"/>
  <c r="R279" i="6"/>
  <c r="S279" i="6"/>
  <c r="T279" i="6"/>
  <c r="U279" i="6"/>
  <c r="V279" i="6"/>
  <c r="Q280" i="6"/>
  <c r="R280" i="6"/>
  <c r="S280" i="6"/>
  <c r="T280" i="6"/>
  <c r="U280" i="6"/>
  <c r="V280" i="6"/>
  <c r="Q281" i="6"/>
  <c r="R281" i="6"/>
  <c r="S281" i="6"/>
  <c r="T281" i="6"/>
  <c r="U281" i="6"/>
  <c r="V281" i="6"/>
  <c r="Q282" i="6"/>
  <c r="R282" i="6"/>
  <c r="S282" i="6"/>
  <c r="T282" i="6"/>
  <c r="U282" i="6"/>
  <c r="V282" i="6"/>
  <c r="Q283" i="6"/>
  <c r="R283" i="6"/>
  <c r="S283" i="6"/>
  <c r="T283" i="6"/>
  <c r="U283" i="6"/>
  <c r="V283" i="6"/>
  <c r="Q284" i="6"/>
  <c r="R284" i="6"/>
  <c r="S284" i="6"/>
  <c r="T284" i="6"/>
  <c r="U284" i="6"/>
  <c r="V284" i="6"/>
  <c r="Q285" i="6"/>
  <c r="R285" i="6"/>
  <c r="S285" i="6"/>
  <c r="T285" i="6"/>
  <c r="U285" i="6"/>
  <c r="V285" i="6"/>
  <c r="Q286" i="6"/>
  <c r="R286" i="6"/>
  <c r="S286" i="6"/>
  <c r="T286" i="6"/>
  <c r="U286" i="6"/>
  <c r="V286" i="6"/>
  <c r="Q299" i="6"/>
  <c r="R299" i="6"/>
  <c r="S299" i="6"/>
  <c r="T299" i="6"/>
  <c r="U299" i="6"/>
  <c r="V299" i="6"/>
  <c r="Q257" i="6"/>
  <c r="R257" i="6"/>
  <c r="S257" i="6"/>
  <c r="T257" i="6"/>
  <c r="U257" i="6"/>
  <c r="V257" i="6"/>
  <c r="Q258" i="6"/>
  <c r="R258" i="6"/>
  <c r="S258" i="6"/>
  <c r="T258" i="6"/>
  <c r="U258" i="6"/>
  <c r="V258" i="6"/>
  <c r="Q259" i="6"/>
  <c r="R259" i="6"/>
  <c r="S259" i="6"/>
  <c r="T259" i="6"/>
  <c r="U259" i="6"/>
  <c r="V259" i="6"/>
  <c r="Q250" i="6"/>
  <c r="R250" i="6"/>
  <c r="S250" i="6"/>
  <c r="T250" i="6"/>
  <c r="U250" i="6"/>
  <c r="V250" i="6"/>
  <c r="Q251" i="6"/>
  <c r="R251" i="6"/>
  <c r="S251" i="6"/>
  <c r="T251" i="6"/>
  <c r="U251" i="6"/>
  <c r="V251" i="6"/>
  <c r="Q252" i="6"/>
  <c r="R252" i="6"/>
  <c r="S252" i="6"/>
  <c r="T252" i="6"/>
  <c r="U252" i="6"/>
  <c r="V252" i="6"/>
  <c r="Q253" i="6"/>
  <c r="R253" i="6"/>
  <c r="S253" i="6"/>
  <c r="T253" i="6"/>
  <c r="U253" i="6"/>
  <c r="V253" i="6"/>
  <c r="Q254" i="6"/>
  <c r="R254" i="6"/>
  <c r="S254" i="6"/>
  <c r="T254" i="6"/>
  <c r="U254" i="6"/>
  <c r="V254" i="6"/>
  <c r="Q255" i="6"/>
  <c r="R255" i="6"/>
  <c r="S255" i="6"/>
  <c r="T255" i="6"/>
  <c r="U255" i="6"/>
  <c r="V255" i="6"/>
  <c r="Q237" i="6"/>
  <c r="R237" i="6"/>
  <c r="S237" i="6"/>
  <c r="T237" i="6"/>
  <c r="U237" i="6"/>
  <c r="V237" i="6"/>
  <c r="Q238" i="6"/>
  <c r="R238" i="6"/>
  <c r="S238" i="6"/>
  <c r="T238" i="6"/>
  <c r="U238" i="6"/>
  <c r="V238" i="6"/>
  <c r="Q234" i="6"/>
  <c r="R234" i="6"/>
  <c r="S234" i="6"/>
  <c r="T234" i="6"/>
  <c r="U234" i="6"/>
  <c r="V234" i="6"/>
  <c r="Q235" i="6"/>
  <c r="R235" i="6"/>
  <c r="S235" i="6"/>
  <c r="T235" i="6"/>
  <c r="U235" i="6"/>
  <c r="V235" i="6"/>
  <c r="Q236" i="6"/>
  <c r="R236" i="6"/>
  <c r="S236" i="6"/>
  <c r="T236" i="6"/>
  <c r="U236" i="6"/>
  <c r="V236" i="6"/>
  <c r="Q232" i="6" l="1"/>
  <c r="R232" i="6"/>
  <c r="S232" i="6"/>
  <c r="T232" i="6"/>
  <c r="U232" i="6"/>
  <c r="V232" i="6"/>
  <c r="Q233" i="6"/>
  <c r="R233" i="6"/>
  <c r="S233" i="6"/>
  <c r="T233" i="6"/>
  <c r="U233" i="6"/>
  <c r="V233" i="6"/>
  <c r="Q219" i="6" l="1"/>
  <c r="R219" i="6"/>
  <c r="S219" i="6"/>
  <c r="T219" i="6"/>
  <c r="U219" i="6"/>
  <c r="V219" i="6"/>
  <c r="Q220" i="6"/>
  <c r="R220" i="6"/>
  <c r="S220" i="6"/>
  <c r="T220" i="6"/>
  <c r="U220" i="6"/>
  <c r="V220" i="6"/>
  <c r="Q221" i="6"/>
  <c r="R221" i="6"/>
  <c r="S221" i="6"/>
  <c r="T221" i="6"/>
  <c r="U221" i="6"/>
  <c r="V221" i="6"/>
  <c r="Q222" i="6"/>
  <c r="R222" i="6"/>
  <c r="S222" i="6"/>
  <c r="T222" i="6"/>
  <c r="U222" i="6"/>
  <c r="V222" i="6"/>
  <c r="Q223" i="6"/>
  <c r="R223" i="6"/>
  <c r="S223" i="6"/>
  <c r="T223" i="6"/>
  <c r="U223" i="6"/>
  <c r="V223" i="6"/>
  <c r="Q224" i="6"/>
  <c r="R224" i="6"/>
  <c r="S224" i="6"/>
  <c r="T224" i="6"/>
  <c r="U224" i="6"/>
  <c r="V224" i="6"/>
  <c r="Q225" i="6"/>
  <c r="R225" i="6"/>
  <c r="S225" i="6"/>
  <c r="T225" i="6"/>
  <c r="U225" i="6"/>
  <c r="V225" i="6"/>
  <c r="Q226" i="6"/>
  <c r="R226" i="6"/>
  <c r="S226" i="6"/>
  <c r="T226" i="6"/>
  <c r="U226" i="6"/>
  <c r="V226" i="6"/>
  <c r="Q227" i="6"/>
  <c r="R227" i="6"/>
  <c r="S227" i="6"/>
  <c r="T227" i="6"/>
  <c r="U227" i="6"/>
  <c r="V227" i="6"/>
  <c r="Q228" i="6"/>
  <c r="R228" i="6"/>
  <c r="S228" i="6"/>
  <c r="T228" i="6"/>
  <c r="U228" i="6"/>
  <c r="V228" i="6"/>
  <c r="Q229" i="6"/>
  <c r="R229" i="6"/>
  <c r="S229" i="6"/>
  <c r="T229" i="6"/>
  <c r="U229" i="6"/>
  <c r="V229" i="6"/>
  <c r="Q230" i="6"/>
  <c r="R230" i="6"/>
  <c r="S230" i="6"/>
  <c r="T230" i="6"/>
  <c r="U230" i="6"/>
  <c r="V230" i="6"/>
  <c r="Q231" i="6"/>
  <c r="R231" i="6"/>
  <c r="S231" i="6"/>
  <c r="T231" i="6"/>
  <c r="U231" i="6"/>
  <c r="V231" i="6"/>
  <c r="C9" i="6" l="1"/>
  <c r="C11" i="6"/>
  <c r="C14" i="6"/>
  <c r="C16" i="6"/>
  <c r="C18" i="6"/>
  <c r="C20" i="6"/>
  <c r="C21" i="6" s="1"/>
  <c r="C27" i="6"/>
  <c r="C32" i="6"/>
  <c r="C34" i="6"/>
  <c r="C35" i="6" s="1"/>
  <c r="C38" i="6"/>
  <c r="C42" i="6"/>
  <c r="C44" i="6"/>
  <c r="C46" i="6"/>
  <c r="C47" i="6" s="1"/>
  <c r="C51" i="6"/>
  <c r="C52" i="6" s="1"/>
  <c r="C54" i="6"/>
  <c r="C57" i="6"/>
  <c r="C60" i="6"/>
  <c r="C61" i="6" s="1"/>
  <c r="C63" i="6"/>
  <c r="C67" i="6"/>
  <c r="C70" i="6"/>
  <c r="C71" i="6" s="1"/>
  <c r="C73" i="6"/>
  <c r="C78" i="6"/>
  <c r="C84" i="6"/>
  <c r="C85" i="6" s="1"/>
  <c r="C90" i="6"/>
  <c r="C91" i="6" s="1"/>
  <c r="C93" i="6"/>
  <c r="C98" i="6"/>
  <c r="C99" i="6" s="1"/>
  <c r="C101" i="6"/>
  <c r="C106" i="6"/>
  <c r="C108" i="6"/>
  <c r="C110" i="6"/>
  <c r="C113" i="6"/>
  <c r="C115" i="6"/>
  <c r="C116" i="6" s="1"/>
  <c r="C118" i="6"/>
  <c r="C119" i="6" s="1"/>
  <c r="C120" i="6" s="1"/>
  <c r="C122" i="6"/>
  <c r="C124" i="6"/>
  <c r="C125" i="6" s="1"/>
  <c r="C126" i="6" s="1"/>
  <c r="C128" i="6"/>
  <c r="C130" i="6"/>
  <c r="C131" i="6" s="1"/>
  <c r="C134" i="6"/>
  <c r="C135" i="6" s="1"/>
  <c r="C136" i="6" s="1"/>
  <c r="C142" i="6"/>
  <c r="C146" i="6"/>
  <c r="C148" i="6"/>
  <c r="C149" i="6" s="1"/>
  <c r="C150" i="6" s="1"/>
  <c r="C152" i="6"/>
  <c r="C155" i="6"/>
  <c r="C158" i="6"/>
  <c r="C159" i="6" s="1"/>
  <c r="C161" i="6"/>
  <c r="C162" i="6" s="1"/>
  <c r="C163" i="6" s="1"/>
  <c r="C165" i="6"/>
  <c r="C167" i="6"/>
  <c r="C168" i="6" s="1"/>
  <c r="C170" i="6"/>
  <c r="C172" i="6"/>
  <c r="C174" i="6"/>
  <c r="C179" i="6"/>
  <c r="C180" i="6" s="1"/>
  <c r="C182" i="6"/>
  <c r="C184" i="6"/>
  <c r="C186" i="6"/>
  <c r="C188" i="6"/>
  <c r="C190" i="6"/>
  <c r="C193" i="6"/>
  <c r="C195" i="6"/>
  <c r="C196" i="6" s="1"/>
  <c r="C198" i="6"/>
  <c r="C202" i="6"/>
  <c r="C204" i="6"/>
  <c r="C206" i="6"/>
  <c r="C209" i="6"/>
  <c r="C210" i="6" s="1"/>
  <c r="C213" i="6"/>
  <c r="C214" i="6" s="1"/>
  <c r="Q187" i="6"/>
  <c r="R187" i="6"/>
  <c r="S187" i="6"/>
  <c r="T187" i="6"/>
  <c r="U187" i="6"/>
  <c r="V187" i="6"/>
  <c r="Q188" i="6"/>
  <c r="R188" i="6"/>
  <c r="S188" i="6"/>
  <c r="T188" i="6"/>
  <c r="U188" i="6"/>
  <c r="V188" i="6"/>
  <c r="Q189" i="6"/>
  <c r="R189" i="6"/>
  <c r="S189" i="6"/>
  <c r="T189" i="6"/>
  <c r="U189" i="6"/>
  <c r="V189" i="6"/>
  <c r="Q190" i="6"/>
  <c r="R190" i="6"/>
  <c r="S190" i="6"/>
  <c r="T190" i="6"/>
  <c r="U190" i="6"/>
  <c r="V190" i="6"/>
  <c r="Q191" i="6"/>
  <c r="R191" i="6"/>
  <c r="S191" i="6"/>
  <c r="T191" i="6"/>
  <c r="U191" i="6"/>
  <c r="V191" i="6"/>
  <c r="Q192" i="6"/>
  <c r="R192" i="6"/>
  <c r="S192" i="6"/>
  <c r="T192" i="6"/>
  <c r="U192" i="6"/>
  <c r="V192" i="6"/>
  <c r="Q193" i="6"/>
  <c r="R193" i="6"/>
  <c r="S193" i="6"/>
  <c r="T193" i="6"/>
  <c r="U193" i="6"/>
  <c r="V193" i="6"/>
  <c r="Q194" i="6"/>
  <c r="R194" i="6"/>
  <c r="S194" i="6"/>
  <c r="T194" i="6"/>
  <c r="U194" i="6"/>
  <c r="V194" i="6"/>
  <c r="Q195" i="6"/>
  <c r="R195" i="6"/>
  <c r="S195" i="6"/>
  <c r="T195" i="6"/>
  <c r="U195" i="6"/>
  <c r="V195" i="6"/>
  <c r="Q196" i="6"/>
  <c r="R196" i="6"/>
  <c r="S196" i="6"/>
  <c r="T196" i="6"/>
  <c r="U196" i="6"/>
  <c r="V196" i="6"/>
  <c r="Q181" i="6"/>
  <c r="R181" i="6"/>
  <c r="S181" i="6"/>
  <c r="T181" i="6"/>
  <c r="U181" i="6"/>
  <c r="V181" i="6"/>
  <c r="Q182" i="6"/>
  <c r="R182" i="6"/>
  <c r="S182" i="6"/>
  <c r="T182" i="6"/>
  <c r="U182" i="6"/>
  <c r="V182" i="6"/>
  <c r="Q183" i="6"/>
  <c r="R183" i="6"/>
  <c r="S183" i="6"/>
  <c r="T183" i="6"/>
  <c r="U183" i="6"/>
  <c r="V183" i="6"/>
  <c r="Q184" i="6"/>
  <c r="R184" i="6"/>
  <c r="S184" i="6"/>
  <c r="T184" i="6"/>
  <c r="U184" i="6"/>
  <c r="V184" i="6"/>
  <c r="Q185" i="6"/>
  <c r="R185" i="6"/>
  <c r="S185" i="6"/>
  <c r="T185" i="6"/>
  <c r="U185" i="6"/>
  <c r="V185" i="6"/>
  <c r="Q186" i="6"/>
  <c r="R186" i="6"/>
  <c r="S186" i="6"/>
  <c r="T186" i="6"/>
  <c r="U186" i="6"/>
  <c r="V186" i="6"/>
  <c r="Q178" i="6"/>
  <c r="R178" i="6"/>
  <c r="S178" i="6"/>
  <c r="T178" i="6"/>
  <c r="U178" i="6"/>
  <c r="V178" i="6"/>
  <c r="Q179" i="6"/>
  <c r="R179" i="6"/>
  <c r="S179" i="6"/>
  <c r="T179" i="6"/>
  <c r="U179" i="6"/>
  <c r="V179" i="6"/>
  <c r="Q180" i="6"/>
  <c r="R180" i="6"/>
  <c r="S180" i="6"/>
  <c r="T180" i="6"/>
  <c r="U180" i="6"/>
  <c r="V180" i="6"/>
  <c r="Q197" i="6"/>
  <c r="R197" i="6"/>
  <c r="S197" i="6"/>
  <c r="T197" i="6"/>
  <c r="U197" i="6"/>
  <c r="V197" i="6"/>
  <c r="Q166" i="6"/>
  <c r="R166" i="6"/>
  <c r="S166" i="6"/>
  <c r="T166" i="6"/>
  <c r="U166" i="6"/>
  <c r="V166" i="6"/>
  <c r="Q167" i="6"/>
  <c r="R167" i="6"/>
  <c r="S167" i="6"/>
  <c r="T167" i="6"/>
  <c r="U167" i="6"/>
  <c r="V167" i="6"/>
  <c r="Q168" i="6"/>
  <c r="R168" i="6"/>
  <c r="S168" i="6"/>
  <c r="T168" i="6"/>
  <c r="U168" i="6"/>
  <c r="V168" i="6"/>
  <c r="Q169" i="6"/>
  <c r="R169" i="6"/>
  <c r="S169" i="6"/>
  <c r="T169" i="6"/>
  <c r="U169" i="6"/>
  <c r="V169" i="6"/>
  <c r="Q170" i="6"/>
  <c r="R170" i="6"/>
  <c r="S170" i="6"/>
  <c r="T170" i="6"/>
  <c r="U170" i="6"/>
  <c r="V170" i="6"/>
  <c r="Q171" i="6"/>
  <c r="R171" i="6"/>
  <c r="S171" i="6"/>
  <c r="T171" i="6"/>
  <c r="U171" i="6"/>
  <c r="V171" i="6"/>
  <c r="Q172" i="6"/>
  <c r="R172" i="6"/>
  <c r="S172" i="6"/>
  <c r="T172" i="6"/>
  <c r="U172" i="6"/>
  <c r="V172" i="6"/>
  <c r="Q173" i="6"/>
  <c r="R173" i="6"/>
  <c r="S173" i="6"/>
  <c r="T173" i="6"/>
  <c r="U173" i="6"/>
  <c r="V173" i="6"/>
  <c r="Q174" i="6"/>
  <c r="R174" i="6"/>
  <c r="S174" i="6"/>
  <c r="T174" i="6"/>
  <c r="U174" i="6"/>
  <c r="V174" i="6"/>
  <c r="Q175" i="6"/>
  <c r="R175" i="6"/>
  <c r="S175" i="6"/>
  <c r="T175" i="6"/>
  <c r="U175" i="6"/>
  <c r="V175" i="6"/>
  <c r="Q176" i="6"/>
  <c r="R176" i="6"/>
  <c r="S176" i="6"/>
  <c r="T176" i="6"/>
  <c r="U176" i="6"/>
  <c r="V176" i="6"/>
  <c r="Q177" i="6"/>
  <c r="R177" i="6"/>
  <c r="S177" i="6"/>
  <c r="T177" i="6"/>
  <c r="U177" i="6"/>
  <c r="V177" i="6"/>
  <c r="Q198" i="6"/>
  <c r="R198" i="6"/>
  <c r="S198" i="6"/>
  <c r="T198" i="6"/>
  <c r="U198" i="6"/>
  <c r="V198" i="6"/>
  <c r="Q199" i="6"/>
  <c r="R199" i="6"/>
  <c r="S199" i="6"/>
  <c r="T199" i="6"/>
  <c r="U199" i="6"/>
  <c r="V199" i="6"/>
  <c r="Q200" i="6"/>
  <c r="R200" i="6"/>
  <c r="S200" i="6"/>
  <c r="T200" i="6"/>
  <c r="U200" i="6"/>
  <c r="V200" i="6"/>
  <c r="Q201" i="6"/>
  <c r="R201" i="6"/>
  <c r="S201" i="6"/>
  <c r="T201" i="6"/>
  <c r="U201" i="6"/>
  <c r="V201" i="6"/>
  <c r="Q202" i="6"/>
  <c r="R202" i="6"/>
  <c r="S202" i="6"/>
  <c r="T202" i="6"/>
  <c r="U202" i="6"/>
  <c r="V202" i="6"/>
  <c r="Q203" i="6"/>
  <c r="R203" i="6"/>
  <c r="S203" i="6"/>
  <c r="T203" i="6"/>
  <c r="U203" i="6"/>
  <c r="V203" i="6"/>
  <c r="Q204" i="6"/>
  <c r="R204" i="6"/>
  <c r="S204" i="6"/>
  <c r="T204" i="6"/>
  <c r="U204" i="6"/>
  <c r="V204" i="6"/>
  <c r="Q205" i="6"/>
  <c r="R205" i="6"/>
  <c r="S205" i="6"/>
  <c r="T205" i="6"/>
  <c r="U205" i="6"/>
  <c r="V205" i="6"/>
  <c r="Q206" i="6"/>
  <c r="R206" i="6"/>
  <c r="S206" i="6"/>
  <c r="T206" i="6"/>
  <c r="U206" i="6"/>
  <c r="V206" i="6"/>
  <c r="Q207" i="6"/>
  <c r="R207" i="6"/>
  <c r="S207" i="6"/>
  <c r="T207" i="6"/>
  <c r="U207" i="6"/>
  <c r="V207" i="6"/>
  <c r="Q208" i="6"/>
  <c r="R208" i="6"/>
  <c r="S208" i="6"/>
  <c r="T208" i="6"/>
  <c r="U208" i="6"/>
  <c r="V208" i="6"/>
  <c r="Q209" i="6"/>
  <c r="R209" i="6"/>
  <c r="S209" i="6"/>
  <c r="T209" i="6"/>
  <c r="U209" i="6"/>
  <c r="V209" i="6"/>
  <c r="Q210" i="6"/>
  <c r="R210" i="6"/>
  <c r="S210" i="6"/>
  <c r="T210" i="6"/>
  <c r="U210" i="6"/>
  <c r="V210" i="6"/>
  <c r="Q211" i="6"/>
  <c r="R211" i="6"/>
  <c r="S211" i="6"/>
  <c r="T211" i="6"/>
  <c r="U211" i="6"/>
  <c r="V211" i="6"/>
  <c r="Q212" i="6"/>
  <c r="R212" i="6"/>
  <c r="S212" i="6"/>
  <c r="T212" i="6"/>
  <c r="U212" i="6"/>
  <c r="V212" i="6"/>
  <c r="Q213" i="6"/>
  <c r="R213" i="6"/>
  <c r="S213" i="6"/>
  <c r="T213" i="6"/>
  <c r="U213" i="6"/>
  <c r="V213" i="6"/>
  <c r="Q214" i="6"/>
  <c r="R214" i="6"/>
  <c r="S214" i="6"/>
  <c r="T214" i="6"/>
  <c r="U214" i="6"/>
  <c r="V214" i="6"/>
  <c r="Q215" i="6"/>
  <c r="R215" i="6"/>
  <c r="S215" i="6"/>
  <c r="T215" i="6"/>
  <c r="U215" i="6"/>
  <c r="V215" i="6"/>
  <c r="Q216" i="6"/>
  <c r="R216" i="6"/>
  <c r="S216" i="6"/>
  <c r="T216" i="6"/>
  <c r="U216" i="6"/>
  <c r="V216" i="6"/>
  <c r="Q217" i="6"/>
  <c r="R217" i="6"/>
  <c r="S217" i="6"/>
  <c r="T217" i="6"/>
  <c r="U217" i="6"/>
  <c r="V217" i="6"/>
  <c r="Q218" i="6"/>
  <c r="R218" i="6"/>
  <c r="S218" i="6"/>
  <c r="T218" i="6"/>
  <c r="U218" i="6"/>
  <c r="V218" i="6"/>
  <c r="Q239" i="6"/>
  <c r="R239" i="6"/>
  <c r="S239" i="6"/>
  <c r="T239" i="6"/>
  <c r="U239" i="6"/>
  <c r="V239" i="6"/>
  <c r="Q240" i="6"/>
  <c r="R240" i="6"/>
  <c r="S240" i="6"/>
  <c r="T240" i="6"/>
  <c r="U240" i="6"/>
  <c r="V240" i="6"/>
  <c r="Q241" i="6"/>
  <c r="R241" i="6"/>
  <c r="S241" i="6"/>
  <c r="T241" i="6"/>
  <c r="U241" i="6"/>
  <c r="V241" i="6"/>
  <c r="Q242" i="6"/>
  <c r="R242" i="6"/>
  <c r="S242" i="6"/>
  <c r="T242" i="6"/>
  <c r="U242" i="6"/>
  <c r="V242" i="6"/>
  <c r="Q243" i="6"/>
  <c r="R243" i="6"/>
  <c r="S243" i="6"/>
  <c r="T243" i="6"/>
  <c r="U243" i="6"/>
  <c r="V243" i="6"/>
  <c r="Q244" i="6"/>
  <c r="R244" i="6"/>
  <c r="S244" i="6"/>
  <c r="T244" i="6"/>
  <c r="U244" i="6"/>
  <c r="V244" i="6"/>
  <c r="Q245" i="6"/>
  <c r="R245" i="6"/>
  <c r="S245" i="6"/>
  <c r="T245" i="6"/>
  <c r="U245" i="6"/>
  <c r="V245" i="6"/>
  <c r="Q246" i="6"/>
  <c r="R246" i="6"/>
  <c r="S246" i="6"/>
  <c r="T246" i="6"/>
  <c r="U246" i="6"/>
  <c r="V246" i="6"/>
  <c r="Q247" i="6"/>
  <c r="R247" i="6"/>
  <c r="S247" i="6"/>
  <c r="T247" i="6"/>
  <c r="U247" i="6"/>
  <c r="V247" i="6"/>
  <c r="Q248" i="6"/>
  <c r="R248" i="6"/>
  <c r="S248" i="6"/>
  <c r="T248" i="6"/>
  <c r="U248" i="6"/>
  <c r="V248" i="6"/>
  <c r="Q249" i="6"/>
  <c r="R249" i="6"/>
  <c r="S249" i="6"/>
  <c r="T249" i="6"/>
  <c r="U249" i="6"/>
  <c r="V249" i="6"/>
  <c r="Q256" i="6"/>
  <c r="R256" i="6"/>
  <c r="S256" i="6"/>
  <c r="T256" i="6"/>
  <c r="U256" i="6"/>
  <c r="V256" i="6"/>
  <c r="Q260" i="6"/>
  <c r="R260" i="6"/>
  <c r="S260" i="6"/>
  <c r="T260" i="6"/>
  <c r="U260" i="6"/>
  <c r="V260" i="6"/>
  <c r="Q261" i="6"/>
  <c r="R261" i="6"/>
  <c r="S261" i="6"/>
  <c r="T261" i="6"/>
  <c r="U261" i="6"/>
  <c r="V261" i="6"/>
  <c r="Q262" i="6"/>
  <c r="R262" i="6"/>
  <c r="S262" i="6"/>
  <c r="T262" i="6"/>
  <c r="U262" i="6"/>
  <c r="V262" i="6"/>
  <c r="Q263" i="6"/>
  <c r="R263" i="6"/>
  <c r="S263" i="6"/>
  <c r="T263" i="6"/>
  <c r="U263" i="6"/>
  <c r="V263" i="6"/>
  <c r="Q358" i="6"/>
  <c r="R358" i="6"/>
  <c r="S358" i="6"/>
  <c r="T358" i="6"/>
  <c r="U358" i="6"/>
  <c r="V358" i="6"/>
  <c r="Q359" i="6"/>
  <c r="R359" i="6"/>
  <c r="S359" i="6"/>
  <c r="T359" i="6"/>
  <c r="U359" i="6"/>
  <c r="V359" i="6"/>
  <c r="Q360" i="6"/>
  <c r="R360" i="6"/>
  <c r="S360" i="6"/>
  <c r="T360" i="6"/>
  <c r="U360" i="6"/>
  <c r="V360" i="6"/>
  <c r="Q361" i="6"/>
  <c r="R361" i="6"/>
  <c r="S361" i="6"/>
  <c r="T361" i="6"/>
  <c r="U361" i="6"/>
  <c r="V361" i="6"/>
  <c r="Q362" i="6"/>
  <c r="R362" i="6"/>
  <c r="S362" i="6"/>
  <c r="T362" i="6"/>
  <c r="U362" i="6"/>
  <c r="V362" i="6"/>
  <c r="Q363" i="6"/>
  <c r="R363" i="6"/>
  <c r="S363" i="6"/>
  <c r="T363" i="6"/>
  <c r="U363" i="6"/>
  <c r="V363" i="6"/>
  <c r="Q397" i="6"/>
  <c r="R397" i="6"/>
  <c r="S397" i="6"/>
  <c r="T397" i="6"/>
  <c r="U397" i="6"/>
  <c r="V397" i="6"/>
  <c r="Q398" i="6"/>
  <c r="R398" i="6"/>
  <c r="S398" i="6"/>
  <c r="T398" i="6"/>
  <c r="U398" i="6"/>
  <c r="V398" i="6"/>
  <c r="Q399" i="6"/>
  <c r="R399" i="6"/>
  <c r="S399" i="6"/>
  <c r="T399" i="6"/>
  <c r="U399" i="6"/>
  <c r="V399" i="6"/>
  <c r="Q400" i="6"/>
  <c r="R400" i="6"/>
  <c r="S400" i="6"/>
  <c r="T400" i="6"/>
  <c r="U400" i="6"/>
  <c r="V400" i="6"/>
  <c r="Q401" i="6"/>
  <c r="R401" i="6"/>
  <c r="S401" i="6"/>
  <c r="T401" i="6"/>
  <c r="U401" i="6"/>
  <c r="V401" i="6"/>
  <c r="Q412" i="6"/>
  <c r="R412" i="6"/>
  <c r="S412" i="6"/>
  <c r="T412" i="6"/>
  <c r="U412" i="6"/>
  <c r="V412" i="6"/>
  <c r="Q413" i="6"/>
  <c r="R413" i="6"/>
  <c r="S413" i="6"/>
  <c r="T413" i="6"/>
  <c r="U413" i="6"/>
  <c r="V413" i="6"/>
  <c r="Q414" i="6"/>
  <c r="R414" i="6"/>
  <c r="S414" i="6"/>
  <c r="T414" i="6"/>
  <c r="U414" i="6"/>
  <c r="V414" i="6"/>
  <c r="Q426" i="6"/>
  <c r="R426" i="6"/>
  <c r="S426" i="6"/>
  <c r="T426" i="6"/>
  <c r="U426" i="6"/>
  <c r="V426" i="6"/>
  <c r="Q427" i="6"/>
  <c r="R427" i="6"/>
  <c r="S427" i="6"/>
  <c r="T427" i="6"/>
  <c r="U427" i="6"/>
  <c r="V427" i="6"/>
  <c r="Q428" i="6"/>
  <c r="R428" i="6"/>
  <c r="S428" i="6"/>
  <c r="T428" i="6"/>
  <c r="U428" i="6"/>
  <c r="V428" i="6"/>
  <c r="Q429" i="6"/>
  <c r="R429" i="6"/>
  <c r="S429" i="6"/>
  <c r="T429" i="6"/>
  <c r="U429" i="6"/>
  <c r="V429" i="6"/>
  <c r="Q430" i="6"/>
  <c r="R430" i="6"/>
  <c r="S430" i="6"/>
  <c r="T430" i="6"/>
  <c r="U430" i="6"/>
  <c r="V430" i="6"/>
  <c r="Q431" i="6"/>
  <c r="R431" i="6"/>
  <c r="S431" i="6"/>
  <c r="T431" i="6"/>
  <c r="U431" i="6"/>
  <c r="V431" i="6"/>
  <c r="Q432" i="6"/>
  <c r="R432" i="6"/>
  <c r="S432" i="6"/>
  <c r="T432" i="6"/>
  <c r="U432" i="6"/>
  <c r="V432" i="6"/>
  <c r="Q433" i="6"/>
  <c r="R433" i="6"/>
  <c r="S433" i="6"/>
  <c r="T433" i="6"/>
  <c r="U433" i="6"/>
  <c r="V433" i="6"/>
  <c r="Q434" i="6"/>
  <c r="R434" i="6"/>
  <c r="S434" i="6"/>
  <c r="T434" i="6"/>
  <c r="U434" i="6"/>
  <c r="V434" i="6"/>
  <c r="Q435" i="6"/>
  <c r="R435" i="6"/>
  <c r="S435" i="6"/>
  <c r="T435" i="6"/>
  <c r="U435" i="6"/>
  <c r="V435" i="6"/>
  <c r="Q436" i="6"/>
  <c r="R436" i="6"/>
  <c r="S436" i="6"/>
  <c r="T436" i="6"/>
  <c r="U436" i="6"/>
  <c r="V436" i="6"/>
  <c r="Q437" i="6"/>
  <c r="R437" i="6"/>
  <c r="S437" i="6"/>
  <c r="T437" i="6"/>
  <c r="U437" i="6"/>
  <c r="V437" i="6"/>
  <c r="Q438" i="6"/>
  <c r="R438" i="6"/>
  <c r="S438" i="6"/>
  <c r="T438" i="6"/>
  <c r="U438" i="6"/>
  <c r="V438" i="6"/>
  <c r="Q447" i="6"/>
  <c r="R447" i="6"/>
  <c r="S447" i="6"/>
  <c r="T447" i="6"/>
  <c r="U447" i="6"/>
  <c r="V447" i="6"/>
  <c r="Q448" i="6"/>
  <c r="R448" i="6"/>
  <c r="S448" i="6"/>
  <c r="T448" i="6"/>
  <c r="U448" i="6"/>
  <c r="V448" i="6"/>
  <c r="Q449" i="6"/>
  <c r="R449" i="6"/>
  <c r="S449" i="6"/>
  <c r="T449" i="6"/>
  <c r="U449" i="6"/>
  <c r="V449" i="6"/>
  <c r="Q450" i="6"/>
  <c r="R450" i="6"/>
  <c r="S450" i="6"/>
  <c r="T450" i="6"/>
  <c r="U450" i="6"/>
  <c r="V450" i="6"/>
  <c r="Q502" i="6"/>
  <c r="R502" i="6"/>
  <c r="S502" i="6"/>
  <c r="T502" i="6"/>
  <c r="U502" i="6"/>
  <c r="V502" i="6"/>
  <c r="Q503" i="6"/>
  <c r="R503" i="6"/>
  <c r="S503" i="6"/>
  <c r="T503" i="6"/>
  <c r="U503" i="6"/>
  <c r="V503" i="6"/>
  <c r="Q504" i="6"/>
  <c r="R504" i="6"/>
  <c r="S504" i="6"/>
  <c r="T504" i="6"/>
  <c r="U504" i="6"/>
  <c r="V504" i="6"/>
  <c r="Q505" i="6"/>
  <c r="R505" i="6"/>
  <c r="S505" i="6"/>
  <c r="T505" i="6"/>
  <c r="U505" i="6"/>
  <c r="V505" i="6"/>
  <c r="Q506" i="6"/>
  <c r="R506" i="6"/>
  <c r="S506" i="6"/>
  <c r="T506" i="6"/>
  <c r="U506" i="6"/>
  <c r="V506" i="6"/>
  <c r="Q163" i="6"/>
  <c r="R163" i="6"/>
  <c r="S163" i="6"/>
  <c r="T163" i="6"/>
  <c r="U163" i="6"/>
  <c r="V163" i="6"/>
  <c r="Q164" i="6"/>
  <c r="R164" i="6"/>
  <c r="S164" i="6"/>
  <c r="T164" i="6"/>
  <c r="U164" i="6"/>
  <c r="V164" i="6"/>
  <c r="Q165" i="6"/>
  <c r="R165" i="6"/>
  <c r="S165" i="6"/>
  <c r="T165" i="6"/>
  <c r="U165" i="6"/>
  <c r="V165" i="6"/>
  <c r="Q160" i="6"/>
  <c r="R160" i="6"/>
  <c r="S160" i="6"/>
  <c r="T160" i="6"/>
  <c r="U160" i="6"/>
  <c r="V160" i="6"/>
  <c r="Q161" i="6"/>
  <c r="R161" i="6"/>
  <c r="S161" i="6"/>
  <c r="T161" i="6"/>
  <c r="U161" i="6"/>
  <c r="V161" i="6"/>
  <c r="Q162" i="6"/>
  <c r="R162" i="6"/>
  <c r="S162" i="6"/>
  <c r="T162" i="6"/>
  <c r="U162" i="6"/>
  <c r="V162" i="6"/>
  <c r="Q159" i="6"/>
  <c r="R159" i="6"/>
  <c r="S159" i="6"/>
  <c r="T159" i="6"/>
  <c r="U159" i="6"/>
  <c r="V159" i="6"/>
  <c r="Q157" i="6"/>
  <c r="R157" i="6"/>
  <c r="S157" i="6"/>
  <c r="T157" i="6"/>
  <c r="U157" i="6"/>
  <c r="V157" i="6"/>
  <c r="Q158" i="6"/>
  <c r="R158" i="6"/>
  <c r="S158" i="6"/>
  <c r="T158" i="6"/>
  <c r="U158" i="6"/>
  <c r="V158" i="6"/>
  <c r="Q155" i="6"/>
  <c r="R155" i="6"/>
  <c r="S155" i="6"/>
  <c r="T155" i="6"/>
  <c r="U155" i="6"/>
  <c r="V155" i="6"/>
  <c r="Q156" i="6"/>
  <c r="R156" i="6"/>
  <c r="S156" i="6"/>
  <c r="T156" i="6"/>
  <c r="U156" i="6"/>
  <c r="V156" i="6"/>
  <c r="Q153" i="6"/>
  <c r="R153" i="6"/>
  <c r="S153" i="6"/>
  <c r="T153" i="6"/>
  <c r="U153" i="6"/>
  <c r="V153" i="6"/>
  <c r="Q154" i="6"/>
  <c r="R154" i="6"/>
  <c r="S154" i="6"/>
  <c r="T154" i="6"/>
  <c r="U154" i="6"/>
  <c r="V154" i="6"/>
  <c r="Q150" i="6"/>
  <c r="R150" i="6"/>
  <c r="S150" i="6"/>
  <c r="T150" i="6"/>
  <c r="U150" i="6"/>
  <c r="V150" i="6"/>
  <c r="Q151" i="6"/>
  <c r="R151" i="6"/>
  <c r="S151" i="6"/>
  <c r="T151" i="6"/>
  <c r="U151" i="6"/>
  <c r="V151" i="6"/>
  <c r="Q152" i="6"/>
  <c r="R152" i="6"/>
  <c r="S152" i="6"/>
  <c r="T152" i="6"/>
  <c r="U152" i="6"/>
  <c r="V152" i="6"/>
  <c r="Q146" i="6"/>
  <c r="R146" i="6"/>
  <c r="S146" i="6"/>
  <c r="T146" i="6"/>
  <c r="U146" i="6"/>
  <c r="V146" i="6"/>
  <c r="Q147" i="6"/>
  <c r="R147" i="6"/>
  <c r="S147" i="6"/>
  <c r="T147" i="6"/>
  <c r="U147" i="6"/>
  <c r="V147" i="6"/>
  <c r="Q148" i="6"/>
  <c r="R148" i="6"/>
  <c r="S148" i="6"/>
  <c r="T148" i="6"/>
  <c r="U148" i="6"/>
  <c r="V148" i="6"/>
  <c r="Q149" i="6"/>
  <c r="R149" i="6"/>
  <c r="S149" i="6"/>
  <c r="T149" i="6"/>
  <c r="U149" i="6"/>
  <c r="V149" i="6"/>
  <c r="Q143" i="6"/>
  <c r="R143" i="6"/>
  <c r="S143" i="6"/>
  <c r="T143" i="6"/>
  <c r="U143" i="6"/>
  <c r="V143" i="6"/>
  <c r="Q144" i="6"/>
  <c r="R144" i="6"/>
  <c r="S144" i="6"/>
  <c r="T144" i="6"/>
  <c r="U144" i="6"/>
  <c r="V144" i="6"/>
  <c r="Q145" i="6"/>
  <c r="R145" i="6"/>
  <c r="S145" i="6"/>
  <c r="T145" i="6"/>
  <c r="U145" i="6"/>
  <c r="V145" i="6"/>
  <c r="Q139" i="6"/>
  <c r="R139" i="6"/>
  <c r="S139" i="6"/>
  <c r="T139" i="6"/>
  <c r="U139" i="6"/>
  <c r="V139" i="6"/>
  <c r="Q140" i="6"/>
  <c r="R140" i="6"/>
  <c r="S140" i="6"/>
  <c r="T140" i="6"/>
  <c r="U140" i="6"/>
  <c r="V140" i="6"/>
  <c r="Q141" i="6"/>
  <c r="R141" i="6"/>
  <c r="S141" i="6"/>
  <c r="T141" i="6"/>
  <c r="U141" i="6"/>
  <c r="V141" i="6"/>
  <c r="Q142" i="6"/>
  <c r="R142" i="6"/>
  <c r="S142" i="6"/>
  <c r="T142" i="6"/>
  <c r="U142" i="6"/>
  <c r="V142" i="6"/>
  <c r="Q135" i="6"/>
  <c r="R135" i="6"/>
  <c r="S135" i="6"/>
  <c r="T135" i="6"/>
  <c r="U135" i="6"/>
  <c r="V135" i="6"/>
  <c r="Q136" i="6"/>
  <c r="R136" i="6"/>
  <c r="S136" i="6"/>
  <c r="T136" i="6"/>
  <c r="U136" i="6"/>
  <c r="V136" i="6"/>
  <c r="Q137" i="6"/>
  <c r="R137" i="6"/>
  <c r="S137" i="6"/>
  <c r="T137" i="6"/>
  <c r="U137" i="6"/>
  <c r="V137" i="6"/>
  <c r="Q138" i="6"/>
  <c r="R138" i="6"/>
  <c r="S138" i="6"/>
  <c r="T138" i="6"/>
  <c r="U138" i="6"/>
  <c r="V138" i="6"/>
  <c r="Q132" i="6"/>
  <c r="R132" i="6"/>
  <c r="S132" i="6"/>
  <c r="T132" i="6"/>
  <c r="U132" i="6"/>
  <c r="V132" i="6"/>
  <c r="Q133" i="6"/>
  <c r="R133" i="6"/>
  <c r="S133" i="6"/>
  <c r="T133" i="6"/>
  <c r="U133" i="6"/>
  <c r="V133" i="6"/>
  <c r="Q134" i="6"/>
  <c r="R134" i="6"/>
  <c r="S134" i="6"/>
  <c r="T134" i="6"/>
  <c r="U134" i="6"/>
  <c r="V134" i="6"/>
  <c r="Q129" i="6"/>
  <c r="R129" i="6"/>
  <c r="S129" i="6"/>
  <c r="T129" i="6"/>
  <c r="U129" i="6"/>
  <c r="V129" i="6"/>
  <c r="Q130" i="6"/>
  <c r="R130" i="6"/>
  <c r="S130" i="6"/>
  <c r="T130" i="6"/>
  <c r="U130" i="6"/>
  <c r="V130" i="6"/>
  <c r="Q131" i="6"/>
  <c r="R131" i="6"/>
  <c r="S131" i="6"/>
  <c r="T131" i="6"/>
  <c r="U131" i="6"/>
  <c r="V131" i="6"/>
  <c r="Q127" i="6"/>
  <c r="R127" i="6"/>
  <c r="S127" i="6"/>
  <c r="T127" i="6"/>
  <c r="U127" i="6"/>
  <c r="V127" i="6"/>
  <c r="Q128" i="6"/>
  <c r="R128" i="6"/>
  <c r="S128" i="6"/>
  <c r="T128" i="6"/>
  <c r="U128" i="6"/>
  <c r="V128" i="6"/>
  <c r="Q123" i="6"/>
  <c r="R123" i="6"/>
  <c r="S123" i="6"/>
  <c r="T123" i="6"/>
  <c r="U123" i="6"/>
  <c r="V123" i="6"/>
  <c r="Q124" i="6"/>
  <c r="R124" i="6"/>
  <c r="S124" i="6"/>
  <c r="T124" i="6"/>
  <c r="U124" i="6"/>
  <c r="V124" i="6"/>
  <c r="Q125" i="6"/>
  <c r="R125" i="6"/>
  <c r="S125" i="6"/>
  <c r="T125" i="6"/>
  <c r="U125" i="6"/>
  <c r="V125" i="6"/>
  <c r="Q126" i="6"/>
  <c r="R126" i="6"/>
  <c r="S126" i="6"/>
  <c r="T126" i="6"/>
  <c r="U126" i="6"/>
  <c r="V126" i="6"/>
  <c r="Q120" i="6"/>
  <c r="R120" i="6"/>
  <c r="S120" i="6"/>
  <c r="T120" i="6"/>
  <c r="U120" i="6"/>
  <c r="V120" i="6"/>
  <c r="Q121" i="6"/>
  <c r="R121" i="6"/>
  <c r="S121" i="6"/>
  <c r="T121" i="6"/>
  <c r="U121" i="6"/>
  <c r="V121" i="6"/>
  <c r="Q122" i="6"/>
  <c r="R122" i="6"/>
  <c r="S122" i="6"/>
  <c r="T122" i="6"/>
  <c r="U122" i="6"/>
  <c r="V122" i="6"/>
  <c r="Q117" i="6"/>
  <c r="R117" i="6"/>
  <c r="S117" i="6"/>
  <c r="T117" i="6"/>
  <c r="U117" i="6"/>
  <c r="V117" i="6"/>
  <c r="Q118" i="6"/>
  <c r="R118" i="6"/>
  <c r="S118" i="6"/>
  <c r="T118" i="6"/>
  <c r="U118" i="6"/>
  <c r="V118" i="6"/>
  <c r="Q119" i="6"/>
  <c r="R119" i="6"/>
  <c r="S119" i="6"/>
  <c r="T119" i="6"/>
  <c r="U119" i="6"/>
  <c r="V119" i="6"/>
  <c r="Q113" i="6"/>
  <c r="R113" i="6"/>
  <c r="S113" i="6"/>
  <c r="T113" i="6"/>
  <c r="U113" i="6"/>
  <c r="V113" i="6"/>
  <c r="Q114" i="6"/>
  <c r="R114" i="6"/>
  <c r="S114" i="6"/>
  <c r="T114" i="6"/>
  <c r="U114" i="6"/>
  <c r="V114" i="6"/>
  <c r="Q115" i="6"/>
  <c r="R115" i="6"/>
  <c r="S115" i="6"/>
  <c r="T115" i="6"/>
  <c r="U115" i="6"/>
  <c r="V115" i="6"/>
  <c r="Q116" i="6"/>
  <c r="R116" i="6"/>
  <c r="S116" i="6"/>
  <c r="T116" i="6"/>
  <c r="U116" i="6"/>
  <c r="V116" i="6"/>
  <c r="Q110" i="6"/>
  <c r="R110" i="6"/>
  <c r="S110" i="6"/>
  <c r="T110" i="6"/>
  <c r="U110" i="6"/>
  <c r="V110" i="6"/>
  <c r="Q111" i="6"/>
  <c r="R111" i="6"/>
  <c r="S111" i="6"/>
  <c r="T111" i="6"/>
  <c r="U111" i="6"/>
  <c r="V111" i="6"/>
  <c r="Q112" i="6"/>
  <c r="R112" i="6"/>
  <c r="S112" i="6"/>
  <c r="T112" i="6"/>
  <c r="U112" i="6"/>
  <c r="V112" i="6"/>
  <c r="Q107" i="6"/>
  <c r="R107" i="6"/>
  <c r="S107" i="6"/>
  <c r="T107" i="6"/>
  <c r="U107" i="6"/>
  <c r="V107" i="6"/>
  <c r="Q108" i="6"/>
  <c r="R108" i="6"/>
  <c r="S108" i="6"/>
  <c r="T108" i="6"/>
  <c r="U108" i="6"/>
  <c r="V108" i="6"/>
  <c r="Q109" i="6"/>
  <c r="R109" i="6"/>
  <c r="S109" i="6"/>
  <c r="T109" i="6"/>
  <c r="U109" i="6"/>
  <c r="V109" i="6"/>
  <c r="Q104" i="6"/>
  <c r="R104" i="6"/>
  <c r="S104" i="6"/>
  <c r="T104" i="6"/>
  <c r="U104" i="6"/>
  <c r="V104" i="6"/>
  <c r="Q105" i="6"/>
  <c r="R105" i="6"/>
  <c r="S105" i="6"/>
  <c r="T105" i="6"/>
  <c r="U105" i="6"/>
  <c r="V105" i="6"/>
  <c r="Q106" i="6"/>
  <c r="R106" i="6"/>
  <c r="S106" i="6"/>
  <c r="T106" i="6"/>
  <c r="U106" i="6"/>
  <c r="V106" i="6"/>
  <c r="Q102" i="6"/>
  <c r="R102" i="6"/>
  <c r="S102" i="6"/>
  <c r="T102" i="6"/>
  <c r="U102" i="6"/>
  <c r="V102" i="6"/>
  <c r="Q103" i="6"/>
  <c r="R103" i="6"/>
  <c r="S103" i="6"/>
  <c r="T103" i="6"/>
  <c r="U103" i="6"/>
  <c r="V103" i="6"/>
  <c r="Q101" i="6"/>
  <c r="R101" i="6"/>
  <c r="S101" i="6"/>
  <c r="T101" i="6"/>
  <c r="U101" i="6"/>
  <c r="V101" i="6"/>
  <c r="Q99" i="6"/>
  <c r="R99" i="6"/>
  <c r="S99" i="6"/>
  <c r="T99" i="6"/>
  <c r="U99" i="6"/>
  <c r="V99" i="6"/>
  <c r="Q100" i="6"/>
  <c r="R100" i="6"/>
  <c r="S100" i="6"/>
  <c r="T100" i="6"/>
  <c r="U100" i="6"/>
  <c r="V100" i="6"/>
  <c r="Q95" i="6"/>
  <c r="R95" i="6"/>
  <c r="S95" i="6"/>
  <c r="T95" i="6"/>
  <c r="U95" i="6"/>
  <c r="V95" i="6"/>
  <c r="Q96" i="6"/>
  <c r="R96" i="6"/>
  <c r="S96" i="6"/>
  <c r="T96" i="6"/>
  <c r="U96" i="6"/>
  <c r="V96" i="6"/>
  <c r="Q97" i="6"/>
  <c r="R97" i="6"/>
  <c r="S97" i="6"/>
  <c r="T97" i="6"/>
  <c r="U97" i="6"/>
  <c r="V97" i="6"/>
  <c r="Q98" i="6"/>
  <c r="R98" i="6"/>
  <c r="S98" i="6"/>
  <c r="T98" i="6"/>
  <c r="U98" i="6"/>
  <c r="V98" i="6"/>
  <c r="Q92" i="6"/>
  <c r="R92" i="6"/>
  <c r="S92" i="6"/>
  <c r="T92" i="6"/>
  <c r="U92" i="6"/>
  <c r="V92" i="6"/>
  <c r="Q93" i="6"/>
  <c r="R93" i="6"/>
  <c r="S93" i="6"/>
  <c r="T93" i="6"/>
  <c r="U93" i="6"/>
  <c r="V93" i="6"/>
  <c r="Q94" i="6"/>
  <c r="R94" i="6"/>
  <c r="S94" i="6"/>
  <c r="T94" i="6"/>
  <c r="U94" i="6"/>
  <c r="V94" i="6"/>
  <c r="Q89" i="6"/>
  <c r="R89" i="6"/>
  <c r="S89" i="6"/>
  <c r="T89" i="6"/>
  <c r="U89" i="6"/>
  <c r="V89" i="6"/>
  <c r="Q90" i="6"/>
  <c r="R90" i="6"/>
  <c r="S90" i="6"/>
  <c r="T90" i="6"/>
  <c r="U90" i="6"/>
  <c r="V90" i="6"/>
  <c r="Q91" i="6"/>
  <c r="R91" i="6"/>
  <c r="S91" i="6"/>
  <c r="T91" i="6"/>
  <c r="U91" i="6"/>
  <c r="V91" i="6"/>
  <c r="Q87" i="6"/>
  <c r="R87" i="6"/>
  <c r="S87" i="6"/>
  <c r="T87" i="6"/>
  <c r="U87" i="6"/>
  <c r="V87" i="6"/>
  <c r="Q88" i="6"/>
  <c r="R88" i="6"/>
  <c r="S88" i="6"/>
  <c r="T88" i="6"/>
  <c r="U88" i="6"/>
  <c r="V88" i="6"/>
  <c r="Q85" i="6"/>
  <c r="R85" i="6"/>
  <c r="S85" i="6"/>
  <c r="T85" i="6"/>
  <c r="U85" i="6"/>
  <c r="V85" i="6"/>
  <c r="Q86" i="6"/>
  <c r="R86" i="6"/>
  <c r="S86" i="6"/>
  <c r="T86" i="6"/>
  <c r="U86" i="6"/>
  <c r="V86" i="6"/>
  <c r="Q83" i="6"/>
  <c r="R83" i="6"/>
  <c r="S83" i="6"/>
  <c r="T83" i="6"/>
  <c r="U83" i="6"/>
  <c r="V83" i="6"/>
  <c r="Q84" i="6"/>
  <c r="R84" i="6"/>
  <c r="S84" i="6"/>
  <c r="T84" i="6"/>
  <c r="U84" i="6"/>
  <c r="V84" i="6"/>
  <c r="Q80" i="6"/>
  <c r="R80" i="6"/>
  <c r="S80" i="6"/>
  <c r="T80" i="6"/>
  <c r="U80" i="6"/>
  <c r="V80" i="6"/>
  <c r="Q81" i="6"/>
  <c r="R81" i="6"/>
  <c r="S81" i="6"/>
  <c r="T81" i="6"/>
  <c r="U81" i="6"/>
  <c r="V81" i="6"/>
  <c r="Q82" i="6"/>
  <c r="R82" i="6"/>
  <c r="S82" i="6"/>
  <c r="T82" i="6"/>
  <c r="U82" i="6"/>
  <c r="V82" i="6"/>
  <c r="Q78" i="6"/>
  <c r="R78" i="6"/>
  <c r="S78" i="6"/>
  <c r="T78" i="6"/>
  <c r="U78" i="6"/>
  <c r="V78" i="6"/>
  <c r="Q79" i="6"/>
  <c r="R79" i="6"/>
  <c r="S79" i="6"/>
  <c r="T79" i="6"/>
  <c r="U79" i="6"/>
  <c r="V79" i="6"/>
  <c r="Q76" i="6"/>
  <c r="R76" i="6"/>
  <c r="S76" i="6"/>
  <c r="T76" i="6"/>
  <c r="U76" i="6"/>
  <c r="V76" i="6"/>
  <c r="Q77" i="6"/>
  <c r="R77" i="6"/>
  <c r="S77" i="6"/>
  <c r="T77" i="6"/>
  <c r="U77" i="6"/>
  <c r="V77" i="6"/>
  <c r="Q74" i="6"/>
  <c r="R74" i="6"/>
  <c r="S74" i="6"/>
  <c r="T74" i="6"/>
  <c r="U74" i="6"/>
  <c r="V74" i="6"/>
  <c r="Q75" i="6"/>
  <c r="R75" i="6"/>
  <c r="S75" i="6"/>
  <c r="T75" i="6"/>
  <c r="U75" i="6"/>
  <c r="V75" i="6"/>
  <c r="Q72" i="6"/>
  <c r="R72" i="6"/>
  <c r="S72" i="6"/>
  <c r="T72" i="6"/>
  <c r="U72" i="6"/>
  <c r="V72" i="6"/>
  <c r="Q73" i="6"/>
  <c r="R73" i="6"/>
  <c r="S73" i="6"/>
  <c r="T73" i="6"/>
  <c r="U73" i="6"/>
  <c r="V73" i="6"/>
  <c r="Q69" i="6"/>
  <c r="R69" i="6"/>
  <c r="S69" i="6"/>
  <c r="T69" i="6"/>
  <c r="U69" i="6"/>
  <c r="V69" i="6"/>
  <c r="Q70" i="6"/>
  <c r="R70" i="6"/>
  <c r="S70" i="6"/>
  <c r="T70" i="6"/>
  <c r="U70" i="6"/>
  <c r="V70" i="6"/>
  <c r="Q71" i="6"/>
  <c r="R71" i="6"/>
  <c r="S71" i="6"/>
  <c r="T71" i="6"/>
  <c r="U71" i="6"/>
  <c r="V71" i="6"/>
  <c r="Q68" i="6"/>
  <c r="R68" i="6"/>
  <c r="S68" i="6"/>
  <c r="T68" i="6"/>
  <c r="U68" i="6"/>
  <c r="V68" i="6"/>
  <c r="Q66" i="6"/>
  <c r="R66" i="6"/>
  <c r="S66" i="6"/>
  <c r="T66" i="6"/>
  <c r="U66" i="6"/>
  <c r="V66" i="6"/>
  <c r="Q67" i="6"/>
  <c r="R67" i="6"/>
  <c r="S67" i="6"/>
  <c r="T67" i="6"/>
  <c r="U67" i="6"/>
  <c r="V67" i="6"/>
  <c r="Q63" i="6"/>
  <c r="R63" i="6"/>
  <c r="S63" i="6"/>
  <c r="T63" i="6"/>
  <c r="U63" i="6"/>
  <c r="V63" i="6"/>
  <c r="Q64" i="6"/>
  <c r="R64" i="6"/>
  <c r="S64" i="6"/>
  <c r="T64" i="6"/>
  <c r="U64" i="6"/>
  <c r="V64" i="6"/>
  <c r="Q65" i="6"/>
  <c r="R65" i="6"/>
  <c r="S65" i="6"/>
  <c r="T65" i="6"/>
  <c r="U65" i="6"/>
  <c r="V65" i="6"/>
  <c r="Q62" i="6"/>
  <c r="R62" i="6"/>
  <c r="S62" i="6"/>
  <c r="T62" i="6"/>
  <c r="U62" i="6"/>
  <c r="V62" i="6"/>
  <c r="Q59" i="6"/>
  <c r="R59" i="6"/>
  <c r="S59" i="6"/>
  <c r="T59" i="6"/>
  <c r="U59" i="6"/>
  <c r="V59" i="6"/>
  <c r="Q60" i="6"/>
  <c r="R60" i="6"/>
  <c r="S60" i="6"/>
  <c r="T60" i="6"/>
  <c r="U60" i="6"/>
  <c r="V60" i="6"/>
  <c r="Q61" i="6"/>
  <c r="R61" i="6"/>
  <c r="S61" i="6"/>
  <c r="T61" i="6"/>
  <c r="U61" i="6"/>
  <c r="V61" i="6"/>
  <c r="Q58" i="6"/>
  <c r="R58" i="6"/>
  <c r="S58" i="6"/>
  <c r="T58" i="6"/>
  <c r="U58" i="6"/>
  <c r="V58" i="6"/>
  <c r="Q56" i="6"/>
  <c r="R56" i="6"/>
  <c r="S56" i="6"/>
  <c r="T56" i="6"/>
  <c r="U56" i="6"/>
  <c r="V56" i="6"/>
  <c r="Q57" i="6"/>
  <c r="R57" i="6"/>
  <c r="S57" i="6"/>
  <c r="T57" i="6"/>
  <c r="U57" i="6"/>
  <c r="V57" i="6"/>
  <c r="Q55" i="6"/>
  <c r="R55" i="6"/>
  <c r="S55" i="6"/>
  <c r="T55" i="6"/>
  <c r="U55" i="6"/>
  <c r="V55" i="6"/>
  <c r="Q53" i="6"/>
  <c r="R53" i="6"/>
  <c r="S53" i="6"/>
  <c r="T53" i="6"/>
  <c r="U53" i="6"/>
  <c r="V53" i="6"/>
  <c r="Q54" i="6"/>
  <c r="R54" i="6"/>
  <c r="S54" i="6"/>
  <c r="T54" i="6"/>
  <c r="U54" i="6"/>
  <c r="V54" i="6"/>
  <c r="Q50" i="6"/>
  <c r="R50" i="6"/>
  <c r="S50" i="6"/>
  <c r="T50" i="6"/>
  <c r="U50" i="6"/>
  <c r="V50" i="6"/>
  <c r="Q51" i="6"/>
  <c r="R51" i="6"/>
  <c r="S51" i="6"/>
  <c r="T51" i="6"/>
  <c r="U51" i="6"/>
  <c r="V51" i="6"/>
  <c r="Q52" i="6"/>
  <c r="R52" i="6"/>
  <c r="S52" i="6"/>
  <c r="T52" i="6"/>
  <c r="U52" i="6"/>
  <c r="V52" i="6"/>
  <c r="Q49" i="6"/>
  <c r="R49" i="6"/>
  <c r="S49" i="6"/>
  <c r="T49" i="6"/>
  <c r="U49" i="6"/>
  <c r="V49" i="6"/>
  <c r="Q47" i="6"/>
  <c r="R47" i="6"/>
  <c r="S47" i="6"/>
  <c r="T47" i="6"/>
  <c r="U47" i="6"/>
  <c r="V47" i="6"/>
  <c r="Q48" i="6"/>
  <c r="R48" i="6"/>
  <c r="S48" i="6"/>
  <c r="T48" i="6"/>
  <c r="U48" i="6"/>
  <c r="V48" i="6"/>
  <c r="Q45" i="6"/>
  <c r="R45" i="6"/>
  <c r="S45" i="6"/>
  <c r="T45" i="6"/>
  <c r="U45" i="6"/>
  <c r="V45" i="6"/>
  <c r="Q46" i="6"/>
  <c r="R46" i="6"/>
  <c r="S46" i="6"/>
  <c r="T46" i="6"/>
  <c r="U46" i="6"/>
  <c r="V46" i="6"/>
  <c r="Q41" i="6"/>
  <c r="R41" i="6"/>
  <c r="S41" i="6"/>
  <c r="T41" i="6"/>
  <c r="U41" i="6"/>
  <c r="V41" i="6"/>
  <c r="Q42" i="6"/>
  <c r="R42" i="6"/>
  <c r="S42" i="6"/>
  <c r="T42" i="6"/>
  <c r="U42" i="6"/>
  <c r="V42" i="6"/>
  <c r="Q43" i="6"/>
  <c r="R43" i="6"/>
  <c r="S43" i="6"/>
  <c r="T43" i="6"/>
  <c r="U43" i="6"/>
  <c r="V43" i="6"/>
  <c r="Q44" i="6"/>
  <c r="R44" i="6"/>
  <c r="S44" i="6"/>
  <c r="T44" i="6"/>
  <c r="U44" i="6"/>
  <c r="V44" i="6"/>
  <c r="Q38" i="6"/>
  <c r="R38" i="6"/>
  <c r="S38" i="6"/>
  <c r="T38" i="6"/>
  <c r="U38" i="6"/>
  <c r="V38" i="6"/>
  <c r="Q39" i="6"/>
  <c r="R39" i="6"/>
  <c r="S39" i="6"/>
  <c r="T39" i="6"/>
  <c r="U39" i="6"/>
  <c r="V39" i="6"/>
  <c r="Q40" i="6"/>
  <c r="R40" i="6"/>
  <c r="S40" i="6"/>
  <c r="T40" i="6"/>
  <c r="U40" i="6"/>
  <c r="V40" i="6"/>
  <c r="Q35" i="6"/>
  <c r="R35" i="6"/>
  <c r="S35" i="6"/>
  <c r="T35" i="6"/>
  <c r="U35" i="6"/>
  <c r="V35" i="6"/>
  <c r="Q36" i="6"/>
  <c r="R36" i="6"/>
  <c r="S36" i="6"/>
  <c r="T36" i="6"/>
  <c r="U36" i="6"/>
  <c r="V36" i="6"/>
  <c r="Q37" i="6"/>
  <c r="R37" i="6"/>
  <c r="S37" i="6"/>
  <c r="T37" i="6"/>
  <c r="U37" i="6"/>
  <c r="V37" i="6"/>
  <c r="Q30" i="6"/>
  <c r="R30" i="6"/>
  <c r="S30" i="6"/>
  <c r="T30" i="6"/>
  <c r="U30" i="6"/>
  <c r="V30" i="6"/>
  <c r="Q31" i="6"/>
  <c r="R31" i="6"/>
  <c r="S31" i="6"/>
  <c r="T31" i="6"/>
  <c r="U31" i="6"/>
  <c r="V31" i="6"/>
  <c r="Q32" i="6"/>
  <c r="R32" i="6"/>
  <c r="S32" i="6"/>
  <c r="T32" i="6"/>
  <c r="U32" i="6"/>
  <c r="V32" i="6"/>
  <c r="Q33" i="6"/>
  <c r="R33" i="6"/>
  <c r="S33" i="6"/>
  <c r="T33" i="6"/>
  <c r="U33" i="6"/>
  <c r="V33" i="6"/>
  <c r="Q34" i="6"/>
  <c r="R34" i="6"/>
  <c r="S34" i="6"/>
  <c r="T34" i="6"/>
  <c r="U34" i="6"/>
  <c r="V34" i="6"/>
  <c r="Q26" i="6"/>
  <c r="R26" i="6"/>
  <c r="S26" i="6"/>
  <c r="T26" i="6"/>
  <c r="U26" i="6"/>
  <c r="V26" i="6"/>
  <c r="Q27" i="6"/>
  <c r="R27" i="6"/>
  <c r="S27" i="6"/>
  <c r="T27" i="6"/>
  <c r="U27" i="6"/>
  <c r="V27" i="6"/>
  <c r="Q28" i="6"/>
  <c r="R28" i="6"/>
  <c r="S28" i="6"/>
  <c r="T28" i="6"/>
  <c r="U28" i="6"/>
  <c r="V28" i="6"/>
  <c r="Q29" i="6"/>
  <c r="R29" i="6"/>
  <c r="S29" i="6"/>
  <c r="T29" i="6"/>
  <c r="U29" i="6"/>
  <c r="V29" i="6"/>
  <c r="Q22" i="6"/>
  <c r="R22" i="6"/>
  <c r="S22" i="6"/>
  <c r="T22" i="6"/>
  <c r="U22" i="6"/>
  <c r="V22" i="6"/>
  <c r="Q23" i="6"/>
  <c r="R23" i="6"/>
  <c r="S23" i="6"/>
  <c r="T23" i="6"/>
  <c r="U23" i="6"/>
  <c r="V23" i="6"/>
  <c r="Q24" i="6"/>
  <c r="R24" i="6"/>
  <c r="S24" i="6"/>
  <c r="T24" i="6"/>
  <c r="U24" i="6"/>
  <c r="V24" i="6"/>
  <c r="Q25" i="6"/>
  <c r="R25" i="6"/>
  <c r="S25" i="6"/>
  <c r="T25" i="6"/>
  <c r="U25" i="6"/>
  <c r="V25" i="6"/>
  <c r="Q19" i="6"/>
  <c r="R19" i="6"/>
  <c r="S19" i="6"/>
  <c r="T19" i="6"/>
  <c r="U19" i="6"/>
  <c r="V19" i="6"/>
  <c r="Q20" i="6"/>
  <c r="R20" i="6"/>
  <c r="S20" i="6"/>
  <c r="T20" i="6"/>
  <c r="U20" i="6"/>
  <c r="V20" i="6"/>
  <c r="Q21" i="6"/>
  <c r="R21" i="6"/>
  <c r="S21" i="6"/>
  <c r="T21" i="6"/>
  <c r="U21" i="6"/>
  <c r="V21" i="6"/>
  <c r="Q16" i="6"/>
  <c r="R16" i="6"/>
  <c r="S16" i="6"/>
  <c r="T16" i="6"/>
  <c r="U16" i="6"/>
  <c r="V16" i="6"/>
  <c r="Q17" i="6"/>
  <c r="R17" i="6"/>
  <c r="S17" i="6"/>
  <c r="T17" i="6"/>
  <c r="U17" i="6"/>
  <c r="V17" i="6"/>
  <c r="Q18" i="6"/>
  <c r="R18" i="6"/>
  <c r="S18" i="6"/>
  <c r="T18" i="6"/>
  <c r="U18" i="6"/>
  <c r="V18" i="6"/>
  <c r="Q15" i="6"/>
  <c r="R15" i="6"/>
  <c r="S15" i="6"/>
  <c r="T15" i="6"/>
  <c r="U15" i="6"/>
  <c r="V15" i="6"/>
  <c r="Q13" i="6"/>
  <c r="R13" i="6"/>
  <c r="S13" i="6"/>
  <c r="T13" i="6"/>
  <c r="U13" i="6"/>
  <c r="V13" i="6"/>
  <c r="Q14" i="6"/>
  <c r="R14" i="6"/>
  <c r="S14" i="6"/>
  <c r="T14" i="6"/>
  <c r="U14" i="6"/>
  <c r="V14" i="6"/>
  <c r="Q11" i="6"/>
  <c r="R11" i="6"/>
  <c r="S11" i="6"/>
  <c r="T11" i="6"/>
  <c r="U11" i="6"/>
  <c r="V11" i="6"/>
  <c r="Q12" i="6"/>
  <c r="R12" i="6"/>
  <c r="S12" i="6"/>
  <c r="T12" i="6"/>
  <c r="U12" i="6"/>
  <c r="V12" i="6"/>
  <c r="Q9" i="6"/>
  <c r="R9" i="6"/>
  <c r="S9" i="6"/>
  <c r="T9" i="6"/>
  <c r="U9" i="6"/>
  <c r="V9" i="6"/>
  <c r="Q10" i="6"/>
  <c r="R10" i="6"/>
  <c r="S10" i="6"/>
  <c r="T10" i="6"/>
  <c r="U10" i="6"/>
  <c r="V10" i="6"/>
  <c r="Q7" i="6"/>
  <c r="R7" i="6"/>
  <c r="S7" i="6"/>
  <c r="T7" i="6"/>
  <c r="U7" i="6"/>
  <c r="V7" i="6"/>
  <c r="Q8" i="6"/>
  <c r="R8" i="6"/>
  <c r="S8" i="6"/>
  <c r="T8" i="6"/>
  <c r="U8" i="6"/>
  <c r="V8" i="6"/>
  <c r="Q5" i="6"/>
  <c r="R5" i="6"/>
  <c r="S5" i="6"/>
  <c r="T5" i="6"/>
  <c r="U5" i="6"/>
  <c r="V5" i="6"/>
  <c r="Q6" i="6"/>
  <c r="R6" i="6"/>
  <c r="S6" i="6"/>
  <c r="T6" i="6"/>
  <c r="U6" i="6"/>
  <c r="V6" i="6"/>
  <c r="Q3" i="6"/>
  <c r="R3" i="6"/>
  <c r="S3" i="6"/>
  <c r="T3" i="6"/>
  <c r="U3" i="6"/>
  <c r="V3" i="6"/>
  <c r="Q4" i="6"/>
  <c r="R4" i="6"/>
  <c r="S4" i="6"/>
  <c r="T4" i="6"/>
  <c r="U4" i="6"/>
  <c r="V4" i="6"/>
  <c r="V2" i="6"/>
  <c r="U2" i="6"/>
  <c r="T2" i="6"/>
  <c r="S2" i="6"/>
  <c r="Q2" i="6"/>
  <c r="BB105" i="6" l="1"/>
  <c r="BA49" i="6" a="1"/>
  <c r="BA80" i="6" a="1"/>
  <c r="BA87" i="6" a="1"/>
  <c r="AZ61" i="6" a="1"/>
  <c r="BA135" i="6" a="1"/>
  <c r="BA151" i="6" a="1"/>
  <c r="BA208" i="6" a="1"/>
  <c r="AZ93" i="6" a="1"/>
  <c r="BA101" i="6" a="1"/>
  <c r="BA112" i="6" a="1"/>
  <c r="BA85" i="6" a="1"/>
  <c r="BA75" i="6" a="1"/>
  <c r="BA210" i="6" a="1"/>
  <c r="BA126" i="6" a="1"/>
  <c r="BA8" i="6" a="1"/>
  <c r="AZ105" i="6" a="1"/>
  <c r="BA113" i="6" a="1"/>
  <c r="BA91" i="6" a="1"/>
  <c r="BA29" i="6" a="1"/>
  <c r="BA142" i="6" a="1"/>
  <c r="BA27" i="6" a="1"/>
  <c r="BA120" i="6" a="1"/>
  <c r="BA65" i="6" a="1"/>
  <c r="BA146" i="6" a="1"/>
  <c r="BA86" i="6" a="1"/>
  <c r="AZ89" i="6" a="1"/>
  <c r="BA10" i="6" a="1"/>
  <c r="AZ77" i="6" a="1"/>
  <c r="BA164" i="6" a="1"/>
  <c r="BA33" i="6" a="1"/>
  <c r="BA121" i="6" a="1"/>
  <c r="BA28" i="6" a="1"/>
  <c r="BA130" i="6" a="1"/>
  <c r="BA214" i="6" a="1"/>
  <c r="AZ58" i="6" a="1"/>
  <c r="AZ76" i="6" a="1"/>
  <c r="BA138" i="6" a="1"/>
  <c r="BA172" i="6" a="1"/>
  <c r="BA143" i="6" a="1"/>
  <c r="AZ66" i="6" a="1"/>
  <c r="BA202" i="6" a="1"/>
  <c r="AZ67" i="6" a="1"/>
  <c r="AZ87" i="6" a="1"/>
  <c r="BA173" i="6" a="1"/>
  <c r="BA96" i="6" a="1"/>
  <c r="BA110" i="6" a="1"/>
  <c r="BA167" i="6" a="1"/>
  <c r="BA152" i="6" a="1"/>
  <c r="BA37" i="6" a="1"/>
  <c r="AZ20" i="6" a="1"/>
  <c r="BA114" i="6" a="1"/>
  <c r="AZ40" i="6" a="1"/>
  <c r="BA32" i="6" a="1"/>
  <c r="BA55" i="6" a="1"/>
  <c r="BA38" i="6" a="1"/>
  <c r="BA70" i="6" a="1"/>
  <c r="BA111" i="6" a="1"/>
  <c r="AZ73" i="6" a="1"/>
  <c r="BA90" i="6" a="1"/>
  <c r="BA18" i="6" a="1"/>
  <c r="BA47" i="6" a="1"/>
  <c r="BA19" i="6" a="1"/>
  <c r="BA134" i="6" a="1"/>
  <c r="AZ101" i="6" a="1"/>
  <c r="AZ34" i="6" a="1"/>
  <c r="AZ88" i="6" a="1"/>
  <c r="BA98" i="6" a="1"/>
  <c r="BA76" i="6" a="1"/>
  <c r="BA39" i="6" a="1"/>
  <c r="BA54" i="6" a="1"/>
  <c r="AZ82" i="6" a="1"/>
  <c r="BA34" i="6" a="1"/>
  <c r="BA171" i="6" a="1"/>
  <c r="BA22" i="6" a="1"/>
  <c r="BA163" i="6" a="1"/>
  <c r="AZ43" i="6" a="1"/>
  <c r="AZ27" i="6" a="1"/>
  <c r="BA78" i="6" a="1"/>
  <c r="BA20" i="6" a="1"/>
  <c r="BA206" i="6" a="1"/>
  <c r="BA71" i="6" a="1"/>
  <c r="BA52" i="6" a="1"/>
  <c r="BA132" i="6" a="1"/>
  <c r="BA136" i="6" a="1"/>
  <c r="AZ68" i="6" a="1"/>
  <c r="BA45" i="6" a="1"/>
  <c r="BA21" i="6" a="1"/>
  <c r="BA95" i="6" a="1"/>
  <c r="BA16" i="6" a="1"/>
  <c r="BA67" i="6" a="1"/>
  <c r="BA50" i="6" a="1"/>
  <c r="BA118" i="6" a="1"/>
  <c r="BA205" i="6" a="1"/>
  <c r="AZ65" i="6" a="1"/>
  <c r="BA131" i="6" a="1"/>
  <c r="BA104" i="6" a="1"/>
  <c r="AZ92" i="6" a="1"/>
  <c r="BA133" i="6" a="1"/>
  <c r="AZ59" i="6" a="1"/>
  <c r="BA170" i="6" a="1"/>
  <c r="AZ30" i="6" a="1"/>
  <c r="BA154" i="6" a="1"/>
  <c r="BA105" i="6" a="1"/>
  <c r="BA31" i="6" a="1"/>
  <c r="AZ70" i="6" a="1"/>
  <c r="BA62" i="6" a="1"/>
  <c r="BA161" i="6" a="1"/>
  <c r="BA175" i="6" a="1"/>
  <c r="AZ29" i="6" a="1"/>
  <c r="BA116" i="6" a="1"/>
  <c r="AZ63" i="6" a="1"/>
  <c r="BA119" i="6" a="1"/>
  <c r="BA63" i="6" a="1"/>
  <c r="BA197" i="6" a="1"/>
  <c r="AZ26" i="6" a="1"/>
  <c r="BA25" i="6" a="1"/>
  <c r="BA46" i="6" a="1"/>
  <c r="BA73" i="6" a="1"/>
  <c r="AZ97" i="6" a="1"/>
  <c r="BA57" i="6" a="1"/>
  <c r="BA117" i="6" a="1"/>
  <c r="BA51" i="6" a="1"/>
  <c r="AZ55" i="6" a="1"/>
  <c r="BA84" i="6" a="1"/>
  <c r="AZ35" i="6" a="1"/>
  <c r="BA82" i="6" a="1"/>
  <c r="BA106" i="6" a="1"/>
  <c r="BA165" i="6" a="1"/>
  <c r="BA115" i="6" a="1"/>
  <c r="BA200" i="6" a="1"/>
  <c r="BA201" i="6" a="1"/>
  <c r="BA43" i="6" a="1"/>
  <c r="BA204" i="6" a="1"/>
  <c r="BA166" i="6" a="1"/>
  <c r="AZ103" i="6" a="1"/>
  <c r="AZ28" i="6" a="1"/>
  <c r="BA155" i="6" a="1"/>
  <c r="BA124" i="6" a="1"/>
  <c r="BA61" i="6" a="1"/>
  <c r="BA79" i="6" a="1"/>
  <c r="BA64" i="6" a="1"/>
  <c r="BA88" i="6" a="1"/>
  <c r="AZ72" i="6" a="1"/>
  <c r="AZ57" i="6" a="1"/>
  <c r="BA59" i="6" a="1"/>
  <c r="BA203" i="6" a="1"/>
  <c r="BA199" i="6" a="1"/>
  <c r="AZ60" i="6" a="1"/>
  <c r="BA9" i="6" a="1"/>
  <c r="AZ71" i="6" a="1"/>
  <c r="BA77" i="6" a="1"/>
  <c r="BA207" i="6" a="1"/>
  <c r="BA17" i="6" a="1"/>
  <c r="BA141" i="6" a="1"/>
  <c r="BA66" i="6" a="1"/>
  <c r="BA150" i="6" a="1"/>
  <c r="BA42" i="6" a="1"/>
  <c r="BA145" i="6" a="1"/>
  <c r="BA14" i="6" a="1"/>
  <c r="BA68" i="6" a="1"/>
  <c r="BA128" i="6" a="1"/>
  <c r="BA156" i="6" a="1"/>
  <c r="AZ98" i="6" a="1"/>
  <c r="BA72" i="6" a="1"/>
  <c r="AZ96" i="6" a="1"/>
  <c r="BA174" i="6" a="1"/>
  <c r="BA24" i="6" a="1"/>
  <c r="BA140" i="6" a="1"/>
  <c r="BA69" i="6" a="1"/>
  <c r="BA177" i="6" a="1"/>
  <c r="BA97" i="6" a="1"/>
  <c r="BA94" i="6" a="1"/>
  <c r="AZ21" i="6" a="1"/>
  <c r="AZ62" i="6" a="1"/>
  <c r="AZ99" i="6" a="1"/>
  <c r="BA36" i="6" a="1"/>
  <c r="AZ78" i="6" a="1"/>
  <c r="BA168" i="6" a="1"/>
  <c r="BA122" i="6" a="1"/>
  <c r="BA12" i="6" a="1"/>
  <c r="BA153" i="6" a="1"/>
  <c r="BA213" i="6" a="1"/>
  <c r="BA93" i="6" a="1"/>
  <c r="AZ44" i="6" a="1"/>
  <c r="BA107" i="6" a="1"/>
  <c r="BA41" i="6" a="1"/>
  <c r="AZ39" i="6" a="1"/>
  <c r="BA35" i="6" a="1"/>
  <c r="BA102" i="6" a="1"/>
  <c r="BA129" i="6" a="1"/>
  <c r="BA103" i="6" a="1"/>
  <c r="BA99" i="6" a="1"/>
  <c r="AZ95" i="6" a="1"/>
  <c r="BA198" i="6" a="1"/>
  <c r="BA125" i="6" a="1"/>
  <c r="BA100" i="6" a="1"/>
  <c r="AZ41" i="6" a="1"/>
  <c r="AZ104" i="6" a="1"/>
  <c r="AZ33" i="6" a="1"/>
  <c r="BA81" i="6" a="1"/>
  <c r="BA30" i="6" a="1"/>
  <c r="BA26" i="6" a="1"/>
  <c r="BA160" i="6" a="1"/>
  <c r="AZ56" i="6" a="1"/>
  <c r="AZ100" i="6" a="1"/>
  <c r="BA212" i="6" a="1"/>
  <c r="BA149" i="6" a="1"/>
  <c r="BA13" i="6" a="1"/>
  <c r="BA23" i="6" a="1"/>
  <c r="AZ102" i="6" a="1"/>
  <c r="BA137" i="6" a="1"/>
  <c r="BA40" i="6" a="1"/>
  <c r="AZ90" i="6" a="1"/>
  <c r="BA144" i="6" a="1"/>
  <c r="BA108" i="6" a="1"/>
  <c r="BA209" i="6" a="1"/>
  <c r="BA11" i="6" a="1"/>
  <c r="AZ69" i="6" a="1"/>
  <c r="AZ64" i="6" a="1"/>
  <c r="BA139" i="6" a="1"/>
  <c r="BA56" i="6" a="1"/>
  <c r="BA176" i="6" a="1"/>
  <c r="BA15" i="6" a="1"/>
  <c r="BA169" i="6" a="1"/>
  <c r="AZ86" i="6" a="1"/>
  <c r="BA53" i="6" a="1"/>
  <c r="BA60" i="6" a="1"/>
  <c r="BA58" i="6" a="1"/>
  <c r="AZ42" i="6" a="1"/>
  <c r="BA109" i="6" a="1"/>
  <c r="BA157" i="6" a="1"/>
  <c r="BA147" i="6" a="1"/>
  <c r="BA44" i="6" a="1"/>
  <c r="BA74" i="6" a="1"/>
  <c r="BA127" i="6" a="1"/>
  <c r="AZ94" i="6" a="1"/>
  <c r="BA48" i="6" a="1"/>
  <c r="AZ91" i="6" a="1"/>
  <c r="AZ19" i="6" a="1"/>
  <c r="BA158" i="6" a="1"/>
  <c r="BA148" i="6" a="1"/>
  <c r="AZ80" i="6" a="1"/>
  <c r="BA211" i="6" a="1"/>
  <c r="BA89" i="6" a="1"/>
  <c r="BA162" i="6" a="1"/>
  <c r="BA123" i="6" a="1"/>
  <c r="BA83" i="6" a="1"/>
  <c r="BA92" i="6" a="1"/>
  <c r="BA159" i="6" a="1"/>
  <c r="AZ104" i="6" l="1"/>
  <c r="AZ103" i="6"/>
  <c r="AZ102" i="6"/>
  <c r="AZ101" i="6"/>
  <c r="AZ100" i="6"/>
  <c r="AZ99" i="6"/>
  <c r="AZ98" i="6"/>
  <c r="AZ97" i="6"/>
  <c r="AZ96" i="6"/>
  <c r="AZ95" i="6"/>
  <c r="AZ94" i="6"/>
  <c r="AZ93" i="6"/>
  <c r="AZ92" i="6"/>
  <c r="AZ91" i="6"/>
  <c r="AZ90" i="6"/>
  <c r="AZ89" i="6"/>
  <c r="AZ88" i="6"/>
  <c r="AZ87" i="6"/>
  <c r="AZ86" i="6"/>
  <c r="AZ82" i="6"/>
  <c r="AZ80" i="6"/>
  <c r="AZ78" i="6"/>
  <c r="AZ77" i="6"/>
  <c r="AZ76" i="6"/>
  <c r="AZ73" i="6"/>
  <c r="AZ72" i="6"/>
  <c r="AZ71" i="6"/>
  <c r="AZ70" i="6"/>
  <c r="AZ69" i="6"/>
  <c r="AZ68" i="6"/>
  <c r="AZ67" i="6"/>
  <c r="AZ66" i="6"/>
  <c r="AZ65" i="6"/>
  <c r="AZ64" i="6"/>
  <c r="AZ63" i="6"/>
  <c r="AZ62" i="6"/>
  <c r="AZ61" i="6"/>
  <c r="AZ60" i="6"/>
  <c r="AZ59" i="6"/>
  <c r="AZ58" i="6"/>
  <c r="AZ57" i="6"/>
  <c r="AZ56" i="6"/>
  <c r="AZ55" i="6"/>
  <c r="AZ44" i="6"/>
  <c r="AZ43" i="6"/>
  <c r="AZ42" i="6"/>
  <c r="AZ41" i="6"/>
  <c r="AZ40" i="6"/>
  <c r="AZ39" i="6"/>
  <c r="AZ35" i="6"/>
  <c r="AZ34" i="6"/>
  <c r="AZ33" i="6"/>
  <c r="AZ30" i="6"/>
  <c r="AZ29" i="6"/>
  <c r="AZ28" i="6"/>
  <c r="AZ27" i="6"/>
  <c r="AZ26" i="6"/>
  <c r="AZ21" i="6"/>
  <c r="AZ20" i="6"/>
  <c r="AZ19" i="6"/>
  <c r="BA57" i="6"/>
  <c r="BB71" i="6"/>
  <c r="BA35" i="6"/>
  <c r="BA133" i="6"/>
  <c r="BA99" i="6"/>
  <c r="BB35" i="6"/>
  <c r="BA140" i="6"/>
  <c r="BA53" i="6"/>
  <c r="BB28" i="6"/>
  <c r="BA168" i="6"/>
  <c r="BA10" i="6"/>
  <c r="BA174" i="6"/>
  <c r="BA175" i="6"/>
  <c r="BB43" i="6"/>
  <c r="BA152" i="6"/>
  <c r="BA49" i="6"/>
  <c r="BA63" i="6"/>
  <c r="BB78" i="6"/>
  <c r="BA64" i="6"/>
  <c r="BB29" i="6"/>
  <c r="BA208" i="6"/>
  <c r="BA23" i="6"/>
  <c r="BA71" i="6"/>
  <c r="BB99" i="6"/>
  <c r="BA18" i="6"/>
  <c r="BA68" i="6"/>
  <c r="BA202" i="6"/>
  <c r="BA8" i="6"/>
  <c r="BB100" i="6"/>
  <c r="BA89" i="6"/>
  <c r="BA117" i="6"/>
  <c r="BA81" i="6"/>
  <c r="BA98" i="6"/>
  <c r="BA43" i="6"/>
  <c r="BA37" i="6"/>
  <c r="BB44" i="6"/>
  <c r="BB33" i="6"/>
  <c r="BA132" i="6"/>
  <c r="BA113" i="6"/>
  <c r="BA148" i="6"/>
  <c r="BA101" i="6"/>
  <c r="BA118" i="6"/>
  <c r="BA145" i="6"/>
  <c r="BB76" i="6"/>
  <c r="BA167" i="6"/>
  <c r="BA206" i="6"/>
  <c r="BA119" i="6"/>
  <c r="BA16" i="6"/>
  <c r="BB58" i="6"/>
  <c r="BA151" i="6"/>
  <c r="BB97" i="6"/>
  <c r="BA210" i="6"/>
  <c r="BA104" i="6"/>
  <c r="BB93" i="6"/>
  <c r="BA126" i="6"/>
  <c r="BB61" i="6"/>
  <c r="BA144" i="6"/>
  <c r="BA25" i="6"/>
  <c r="BB56" i="6"/>
  <c r="BA97" i="6"/>
  <c r="BA139" i="6"/>
  <c r="BA147" i="6"/>
  <c r="BA137" i="6"/>
  <c r="BB86" i="6"/>
  <c r="BB88" i="6"/>
  <c r="BB102" i="6"/>
  <c r="BA173" i="6"/>
  <c r="BA149" i="6"/>
  <c r="BA72" i="6"/>
  <c r="BA56" i="6"/>
  <c r="BA205" i="6"/>
  <c r="BA39" i="6"/>
  <c r="BA105" i="6"/>
  <c r="BA21" i="6"/>
  <c r="BA33" i="6"/>
  <c r="BA154" i="6"/>
  <c r="BA150" i="6"/>
  <c r="BA54" i="6"/>
  <c r="BA109" i="6"/>
  <c r="BA146" i="6"/>
  <c r="BB70" i="6"/>
  <c r="BB67" i="6"/>
  <c r="BA116" i="6"/>
  <c r="BA78" i="6"/>
  <c r="BA106" i="6"/>
  <c r="BA47" i="6"/>
  <c r="BA141" i="6"/>
  <c r="BA66" i="6"/>
  <c r="BA30" i="6"/>
  <c r="BA135" i="6"/>
  <c r="BA213" i="6"/>
  <c r="BA20" i="6"/>
  <c r="BA82" i="6"/>
  <c r="BA162" i="6"/>
  <c r="BA108" i="6"/>
  <c r="BA176" i="6"/>
  <c r="BB103" i="6"/>
  <c r="BA114" i="6"/>
  <c r="BB57" i="6"/>
  <c r="BA92" i="6"/>
  <c r="BB90" i="6"/>
  <c r="BB55" i="6"/>
  <c r="BA138" i="6"/>
  <c r="BA26" i="6"/>
  <c r="BB91" i="6"/>
  <c r="BB82" i="6"/>
  <c r="BB20" i="6"/>
  <c r="BA61" i="6"/>
  <c r="BA59" i="6"/>
  <c r="BB72" i="6"/>
  <c r="BA87" i="6"/>
  <c r="BA83" i="6"/>
  <c r="BA142" i="6"/>
  <c r="BA34" i="6"/>
  <c r="BA60" i="6"/>
  <c r="BB59" i="6"/>
  <c r="BA46" i="6"/>
  <c r="BA12" i="6"/>
  <c r="BA73" i="6"/>
  <c r="BA103" i="6"/>
  <c r="BA123" i="6"/>
  <c r="BA32" i="6"/>
  <c r="BA161" i="6"/>
  <c r="BA24" i="6"/>
  <c r="BA163" i="6"/>
  <c r="BB89" i="6"/>
  <c r="BA76" i="6"/>
  <c r="BA177" i="6"/>
  <c r="BA122" i="6"/>
  <c r="BA212" i="6"/>
  <c r="BB87" i="6"/>
  <c r="BA209" i="6"/>
  <c r="BA70" i="6"/>
  <c r="BA67" i="6"/>
  <c r="BB69" i="6"/>
  <c r="BA42" i="6"/>
  <c r="BA93" i="6"/>
  <c r="BA129" i="6"/>
  <c r="BA38" i="6"/>
  <c r="BB73" i="6"/>
  <c r="BA134" i="6"/>
  <c r="BB98" i="6"/>
  <c r="BA58" i="6"/>
  <c r="BB104" i="6"/>
  <c r="BA214" i="6"/>
  <c r="BA15" i="6"/>
  <c r="BA80" i="6"/>
  <c r="BB34" i="6"/>
  <c r="BA155" i="6"/>
  <c r="BB21" i="6"/>
  <c r="BA45" i="6"/>
  <c r="BA207" i="6"/>
  <c r="BA211" i="6"/>
  <c r="BB101" i="6"/>
  <c r="BA55" i="6"/>
  <c r="BA94" i="6"/>
  <c r="BA102" i="6"/>
  <c r="BA157" i="6"/>
  <c r="BB92" i="6"/>
  <c r="BA120" i="6"/>
  <c r="BB62" i="6"/>
  <c r="BA85" i="6"/>
  <c r="BA84" i="6"/>
  <c r="BB65" i="6"/>
  <c r="BA19" i="6"/>
  <c r="BA198" i="6"/>
  <c r="BA130" i="6"/>
  <c r="BA31" i="6"/>
  <c r="BB77" i="6"/>
  <c r="BA51" i="6"/>
  <c r="BA128" i="6"/>
  <c r="BA9" i="6"/>
  <c r="BB60" i="6"/>
  <c r="BA156" i="6"/>
  <c r="BA201" i="6"/>
  <c r="BA22" i="6"/>
  <c r="BA74" i="6"/>
  <c r="BA153" i="6"/>
  <c r="BA11" i="6"/>
  <c r="BA199" i="6"/>
  <c r="BA166" i="6"/>
  <c r="BA96" i="6"/>
  <c r="BA41" i="6"/>
  <c r="BA75" i="6"/>
  <c r="BA115" i="6"/>
  <c r="BA48" i="6"/>
  <c r="BA52" i="6"/>
  <c r="BB95" i="6"/>
  <c r="BA44" i="6"/>
  <c r="BB63" i="6"/>
  <c r="BA169" i="6"/>
  <c r="BA69" i="6"/>
  <c r="BA159" i="6"/>
  <c r="BA90" i="6"/>
  <c r="BA28" i="6"/>
  <c r="BA29" i="6"/>
  <c r="BA203" i="6"/>
  <c r="BA88" i="6"/>
  <c r="BA204" i="6"/>
  <c r="BB80" i="6"/>
  <c r="BA95" i="6"/>
  <c r="BB66" i="6"/>
  <c r="BA200" i="6"/>
  <c r="BA50" i="6"/>
  <c r="BA100" i="6"/>
  <c r="BA112" i="6"/>
  <c r="BA14" i="6"/>
  <c r="BA27" i="6"/>
  <c r="BA197" i="6"/>
  <c r="BB96" i="6"/>
  <c r="BA131" i="6"/>
  <c r="BA160" i="6"/>
  <c r="BA17" i="6"/>
  <c r="BA165" i="6"/>
  <c r="BA65" i="6"/>
  <c r="BB30" i="6"/>
  <c r="BA111" i="6"/>
  <c r="BB68" i="6"/>
  <c r="BA110" i="6"/>
  <c r="BB94" i="6"/>
  <c r="BA170" i="6"/>
  <c r="BA172" i="6"/>
  <c r="BA62" i="6"/>
  <c r="BB64" i="6"/>
  <c r="BA124" i="6"/>
  <c r="BA171" i="6"/>
  <c r="BA158" i="6"/>
  <c r="BA136" i="6"/>
  <c r="BA79" i="6"/>
  <c r="BA121" i="6"/>
  <c r="BA164" i="6"/>
  <c r="BA86" i="6"/>
  <c r="BA40" i="6"/>
  <c r="BA125" i="6"/>
  <c r="BA143" i="6"/>
  <c r="BA77" i="6"/>
  <c r="BA13" i="6"/>
  <c r="BA127" i="6"/>
  <c r="BA36" i="6"/>
  <c r="BA107" i="6"/>
  <c r="BA91" i="6"/>
  <c r="AZ105" i="6"/>
  <c r="BB19" i="6" l="1"/>
  <c r="BB41" i="6"/>
  <c r="BB39" i="6"/>
  <c r="BB27" i="6"/>
  <c r="BB40" i="6"/>
  <c r="BB42" i="6"/>
  <c r="BB26" i="6"/>
  <c r="AZ8" i="6" a="1"/>
  <c r="AZ8" i="6" l="1"/>
  <c r="BB8" i="6"/>
  <c r="AZ109" i="6" a="1"/>
  <c r="AZ109" i="6" l="1"/>
  <c r="BB109" i="6"/>
  <c r="AZ110" i="6" a="1"/>
  <c r="AZ110" i="6" l="1"/>
  <c r="BB110" i="6"/>
  <c r="AZ111" i="6" a="1"/>
  <c r="AZ111" i="6" l="1"/>
  <c r="BB111" i="6"/>
  <c r="AZ9" i="6" a="1"/>
  <c r="AZ9" i="6" l="1"/>
  <c r="BB9" i="6"/>
  <c r="AZ121" i="6" a="1"/>
  <c r="AZ121" i="6" l="1"/>
  <c r="BB121" i="6"/>
  <c r="AZ122" i="6" a="1"/>
  <c r="AZ122" i="6" l="1"/>
  <c r="BB122" i="6"/>
  <c r="AZ123" i="6" a="1"/>
  <c r="AZ123" i="6" l="1"/>
  <c r="BB123" i="6"/>
  <c r="AZ124" i="6" a="1"/>
  <c r="AZ10" i="6" a="1"/>
  <c r="AZ10" i="6" l="1"/>
  <c r="BB10" i="6"/>
  <c r="AZ124" i="6"/>
  <c r="BB124" i="6"/>
  <c r="AZ125" i="6" a="1"/>
  <c r="AZ125" i="6" l="1"/>
  <c r="BB125" i="6"/>
  <c r="AZ126" i="6" a="1"/>
  <c r="AZ126" i="6" l="1"/>
  <c r="BB126" i="6"/>
  <c r="AZ127" i="6" a="1"/>
  <c r="AZ127" i="6" l="1"/>
  <c r="BB127" i="6"/>
  <c r="AZ128" i="6" a="1"/>
  <c r="AZ128" i="6" l="1"/>
  <c r="BB128" i="6"/>
  <c r="AZ129" i="6" a="1"/>
  <c r="AZ11" i="6" a="1"/>
  <c r="AZ11" i="6" l="1"/>
  <c r="BB11" i="6"/>
  <c r="AZ129" i="6"/>
  <c r="BB129" i="6"/>
  <c r="AZ130" i="6" a="1"/>
  <c r="AZ130" i="6" l="1"/>
  <c r="BB130" i="6"/>
  <c r="AZ131" i="6" a="1"/>
  <c r="AZ131" i="6" l="1"/>
  <c r="BB131" i="6"/>
  <c r="AZ132" i="6" a="1"/>
  <c r="AZ132" i="6" l="1"/>
  <c r="BB132" i="6"/>
  <c r="AZ137" i="6" a="1"/>
  <c r="AZ12" i="6" a="1"/>
  <c r="AZ12" i="6" l="1"/>
  <c r="BB12" i="6"/>
  <c r="AZ137" i="6"/>
  <c r="BB137" i="6"/>
  <c r="AZ138" i="6" a="1"/>
  <c r="AZ138" i="6" l="1"/>
  <c r="BB138" i="6"/>
  <c r="AZ139" i="6" a="1"/>
  <c r="AZ139" i="6" l="1"/>
  <c r="BB139" i="6"/>
  <c r="AZ140" i="6" a="1"/>
  <c r="AZ140" i="6" l="1"/>
  <c r="BB140" i="6"/>
  <c r="AZ141" i="6" a="1"/>
  <c r="AZ141" i="6" l="1"/>
  <c r="BB141" i="6"/>
  <c r="AZ142" i="6" a="1"/>
  <c r="AZ142" i="6" l="1"/>
  <c r="BB142" i="6"/>
  <c r="AZ13" i="6" a="1"/>
  <c r="AZ143" i="6" a="1"/>
  <c r="AZ13" i="6" l="1"/>
  <c r="BB13" i="6"/>
  <c r="AZ143" i="6"/>
  <c r="BB143" i="6"/>
  <c r="AZ144" i="6" a="1"/>
  <c r="AZ144" i="6" l="1"/>
  <c r="BB144" i="6"/>
  <c r="AZ166" i="6" a="1"/>
  <c r="AZ166" i="6" l="1"/>
  <c r="BB166" i="6"/>
  <c r="AZ14" i="6" a="1"/>
  <c r="AZ167" i="6" a="1"/>
  <c r="AZ14" i="6" l="1"/>
  <c r="BB14" i="6"/>
  <c r="AZ167" i="6"/>
  <c r="BB167" i="6"/>
  <c r="AZ168" i="6" a="1"/>
  <c r="AZ168" i="6" l="1"/>
  <c r="BB168" i="6"/>
  <c r="AZ169" i="6" a="1"/>
  <c r="AZ169" i="6" l="1"/>
  <c r="BB169" i="6"/>
  <c r="AZ170" i="6" a="1"/>
  <c r="AZ170" i="6" l="1"/>
  <c r="BB170" i="6"/>
  <c r="AZ171" i="6" a="1"/>
  <c r="AZ171" i="6" l="1"/>
  <c r="BB171" i="6"/>
  <c r="AZ15" i="6" a="1"/>
  <c r="AZ172" i="6" a="1"/>
  <c r="AZ15" i="6" l="1"/>
  <c r="BB15" i="6"/>
  <c r="AZ172" i="6"/>
  <c r="BB172" i="6"/>
  <c r="AZ173" i="6" a="1"/>
  <c r="AZ173" i="6" l="1"/>
  <c r="BB173" i="6"/>
  <c r="AZ174" i="6" a="1"/>
  <c r="AZ174" i="6" l="1"/>
  <c r="BB174" i="6"/>
  <c r="AZ175" i="6" a="1"/>
  <c r="AZ175" i="6" l="1"/>
  <c r="BB175" i="6"/>
  <c r="AZ16" i="6" a="1"/>
  <c r="AZ176" i="6" a="1"/>
  <c r="AZ16" i="6" l="1"/>
  <c r="BB16" i="6"/>
  <c r="AZ176" i="6"/>
  <c r="BB176" i="6"/>
  <c r="AZ177" i="6" a="1"/>
  <c r="AZ177" i="6" l="1"/>
  <c r="BB177" i="6"/>
  <c r="AZ17" i="6" a="1"/>
  <c r="AZ17" i="6" l="1"/>
  <c r="BB17" i="6"/>
  <c r="AZ18" i="6" a="1"/>
  <c r="AZ18" i="6" l="1"/>
  <c r="BB18" i="6"/>
  <c r="AZ22" i="6" a="1"/>
  <c r="AZ22" i="6" l="1"/>
  <c r="BB22" i="6"/>
  <c r="AZ23" i="6" a="1"/>
  <c r="AZ23" i="6" l="1"/>
  <c r="BB23" i="6"/>
  <c r="AZ24" i="6" a="1"/>
  <c r="AZ24" i="6" l="1"/>
  <c r="BB24" i="6"/>
  <c r="AZ25" i="6" a="1"/>
  <c r="AZ25" i="6" l="1"/>
  <c r="BB25" i="6"/>
  <c r="AZ31" i="6" a="1"/>
  <c r="AZ31" i="6" l="1"/>
  <c r="BB31" i="6"/>
  <c r="AZ32" i="6" a="1"/>
  <c r="AZ32" i="6" l="1"/>
  <c r="BB32" i="6"/>
  <c r="AZ36" i="6" a="1"/>
  <c r="AZ36" i="6" l="1"/>
  <c r="BB36" i="6"/>
  <c r="AZ37" i="6" a="1"/>
  <c r="AZ37" i="6" l="1"/>
  <c r="BB37" i="6"/>
  <c r="AZ38" i="6" a="1"/>
  <c r="AZ38" i="6" l="1"/>
  <c r="BB38" i="6"/>
  <c r="AZ45" i="6" a="1"/>
  <c r="AZ45" i="6" l="1"/>
  <c r="BB45" i="6"/>
  <c r="AZ205" i="6" a="1"/>
  <c r="AZ46" i="6" a="1"/>
  <c r="AZ46" i="6" l="1"/>
  <c r="BB46" i="6"/>
  <c r="AZ205" i="6"/>
  <c r="BB205" i="6"/>
  <c r="AZ206" i="6" a="1"/>
  <c r="AZ206" i="6" l="1"/>
  <c r="BB206" i="6"/>
  <c r="AZ47" i="6" a="1"/>
  <c r="AZ47" i="6" l="1"/>
  <c r="BB47" i="6"/>
  <c r="AZ48" i="6" a="1"/>
  <c r="AZ48" i="6" l="1"/>
  <c r="BB48" i="6"/>
  <c r="AZ208" i="6" a="1"/>
  <c r="AZ208" i="6" l="1"/>
  <c r="BB208" i="6"/>
  <c r="AZ209" i="6" a="1"/>
  <c r="AZ49" i="6" a="1"/>
  <c r="AZ49" i="6" l="1"/>
  <c r="BB49" i="6"/>
  <c r="AZ209" i="6"/>
  <c r="BB209" i="6"/>
  <c r="AZ210" i="6" a="1"/>
  <c r="AZ210" i="6" l="1"/>
  <c r="BB210" i="6"/>
  <c r="AZ50" i="6" a="1"/>
  <c r="AZ50" i="6" l="1"/>
  <c r="BB50" i="6"/>
  <c r="AZ51" i="6" a="1"/>
  <c r="AZ51" i="6" l="1"/>
  <c r="BB51" i="6"/>
  <c r="AZ52" i="6" a="1"/>
  <c r="AZ52" i="6" l="1"/>
  <c r="BB52" i="6"/>
  <c r="AZ53" i="6" a="1"/>
  <c r="AZ53" i="6" l="1"/>
  <c r="BB53" i="6"/>
  <c r="AZ54" i="6" a="1"/>
  <c r="AZ54" i="6" l="1"/>
  <c r="BB54" i="6"/>
  <c r="AZ74" i="6" a="1"/>
  <c r="AZ74" i="6" l="1"/>
  <c r="BB74" i="6"/>
  <c r="AZ75" i="6" a="1"/>
  <c r="AZ75" i="6" l="1"/>
  <c r="BB75" i="6"/>
  <c r="AZ79" i="6" a="1"/>
  <c r="AZ79" i="6" l="1"/>
  <c r="BB79" i="6"/>
  <c r="AZ106" i="6" a="1"/>
  <c r="AZ106" i="6" l="1"/>
  <c r="BB106" i="6"/>
  <c r="AZ81" i="6" a="1"/>
  <c r="AZ81" i="6" l="1"/>
  <c r="BB81" i="6"/>
  <c r="AZ107" i="6" a="1"/>
  <c r="AZ107" i="6" l="1"/>
  <c r="BB107" i="6"/>
  <c r="AZ83" i="6" a="1"/>
  <c r="AZ83" i="6" l="1"/>
  <c r="BB83" i="6"/>
  <c r="AZ108" i="6" a="1"/>
  <c r="AZ108" i="6" l="1"/>
  <c r="BB108" i="6"/>
  <c r="AZ84" i="6" a="1"/>
  <c r="AZ84" i="6" l="1"/>
  <c r="BB84" i="6"/>
  <c r="AZ112" i="6" a="1"/>
  <c r="AZ112" i="6" l="1"/>
  <c r="BB112" i="6"/>
  <c r="AZ85" i="6" a="1"/>
  <c r="AZ85" i="6" l="1"/>
  <c r="BB85" i="6"/>
  <c r="AZ113" i="6" a="1"/>
  <c r="AZ113" i="6" l="1"/>
  <c r="BB113" i="6"/>
  <c r="AZ114" i="6" a="1"/>
  <c r="AZ114" i="6" l="1"/>
  <c r="BB114" i="6"/>
  <c r="AZ115" i="6" a="1"/>
  <c r="AZ115" i="6" l="1"/>
  <c r="BB115" i="6"/>
  <c r="AZ116" i="6" a="1"/>
  <c r="AZ116" i="6" l="1"/>
  <c r="BB116" i="6"/>
  <c r="AZ117" i="6" a="1"/>
  <c r="AZ117" i="6" l="1"/>
  <c r="BB117" i="6"/>
  <c r="AZ118" i="6" a="1"/>
  <c r="AZ118" i="6" l="1"/>
  <c r="BB118" i="6"/>
  <c r="AZ119" i="6" a="1"/>
  <c r="AZ119" i="6" l="1"/>
  <c r="BB119" i="6"/>
  <c r="AZ120" i="6" a="1"/>
  <c r="AZ120" i="6" l="1"/>
  <c r="BB120" i="6"/>
  <c r="AZ133" i="6" a="1"/>
  <c r="AZ133" i="6" l="1"/>
  <c r="BB133" i="6"/>
  <c r="AZ134" i="6" a="1"/>
  <c r="AZ134" i="6" l="1"/>
  <c r="BB134" i="6"/>
  <c r="AZ135" i="6" a="1"/>
  <c r="AZ135" i="6" l="1"/>
  <c r="BB135" i="6"/>
  <c r="AZ136" i="6" a="1"/>
  <c r="AZ136" i="6" l="1"/>
  <c r="BB136" i="6"/>
  <c r="AZ145" i="6" a="1"/>
  <c r="AZ145" i="6" l="1"/>
  <c r="BB145" i="6"/>
  <c r="AZ146" i="6" a="1"/>
  <c r="AZ146" i="6" l="1"/>
  <c r="BB146" i="6"/>
  <c r="AZ147" i="6" a="1"/>
  <c r="AZ147" i="6" l="1"/>
  <c r="BB147" i="6"/>
  <c r="AZ148" i="6" a="1"/>
  <c r="AZ148" i="6" l="1"/>
  <c r="BB148" i="6"/>
  <c r="AZ149" i="6" a="1"/>
  <c r="AZ149" i="6" l="1"/>
  <c r="BB149" i="6"/>
  <c r="AZ150" i="6" a="1"/>
  <c r="AZ150" i="6" l="1"/>
  <c r="BB150" i="6"/>
  <c r="AZ151" i="6" a="1"/>
  <c r="AZ151" i="6" l="1"/>
  <c r="BB151" i="6"/>
  <c r="AZ152" i="6" a="1"/>
  <c r="AZ152" i="6" l="1"/>
  <c r="BB152" i="6"/>
  <c r="AZ153" i="6" a="1"/>
  <c r="AZ153" i="6" l="1"/>
  <c r="BB153" i="6"/>
  <c r="AZ154" i="6" a="1"/>
  <c r="AZ154" i="6" l="1"/>
  <c r="BB154" i="6"/>
  <c r="AZ155" i="6" a="1"/>
  <c r="AZ155" i="6" l="1"/>
  <c r="BB155" i="6"/>
  <c r="AZ156" i="6" a="1"/>
  <c r="AZ156" i="6" l="1"/>
  <c r="BB156" i="6"/>
  <c r="AZ157" i="6" a="1"/>
  <c r="AZ157" i="6" l="1"/>
  <c r="BB157" i="6"/>
  <c r="AZ158" i="6" a="1"/>
  <c r="AZ158" i="6" l="1"/>
  <c r="BB158" i="6"/>
  <c r="AZ159" i="6" a="1"/>
  <c r="AZ159" i="6" l="1"/>
  <c r="BB159" i="6"/>
  <c r="AZ160" i="6" a="1"/>
  <c r="AZ160" i="6" l="1"/>
  <c r="BB160" i="6"/>
  <c r="AZ161" i="6" a="1"/>
  <c r="AZ161" i="6" l="1"/>
  <c r="BB161" i="6"/>
  <c r="AZ162" i="6" a="1"/>
  <c r="AZ162" i="6" l="1"/>
  <c r="BB162" i="6"/>
  <c r="AZ163" i="6" a="1"/>
  <c r="AZ163" i="6" l="1"/>
  <c r="BB163" i="6"/>
  <c r="AZ164" i="6" a="1"/>
  <c r="AZ164" i="6" l="1"/>
  <c r="BB164" i="6"/>
  <c r="AZ165" i="6" a="1"/>
  <c r="AZ165" i="6" l="1"/>
  <c r="BB165" i="6"/>
  <c r="AZ197" i="6" a="1"/>
  <c r="AZ197" i="6" l="1"/>
  <c r="BB197" i="6"/>
  <c r="AZ198" i="6" a="1"/>
  <c r="AZ198" i="6" l="1"/>
  <c r="BB198" i="6"/>
  <c r="AZ199" i="6" a="1"/>
  <c r="AZ199" i="6" l="1"/>
  <c r="BB199" i="6"/>
  <c r="AZ200" i="6" a="1"/>
  <c r="AZ200" i="6" l="1"/>
  <c r="BB200" i="6"/>
  <c r="AZ201" i="6" a="1"/>
  <c r="AZ201" i="6" l="1"/>
  <c r="BB201" i="6"/>
  <c r="AZ202" i="6" a="1"/>
  <c r="AZ202" i="6" l="1"/>
  <c r="BB202" i="6"/>
  <c r="AZ203" i="6" a="1"/>
  <c r="AZ203" i="6" l="1"/>
  <c r="BB203" i="6"/>
  <c r="AZ204" i="6" a="1"/>
  <c r="AZ204" i="6" l="1"/>
  <c r="BB204" i="6"/>
  <c r="AZ207" i="6" a="1"/>
  <c r="AZ207" i="6" l="1"/>
  <c r="BB207" i="6"/>
  <c r="AZ211" i="6" a="1"/>
  <c r="AZ211" i="6" l="1"/>
  <c r="BB211" i="6"/>
  <c r="AZ212" i="6" a="1"/>
  <c r="AZ212" i="6" l="1"/>
  <c r="BB212" i="6"/>
  <c r="AZ213" i="6" a="1"/>
  <c r="AZ213" i="6" l="1"/>
  <c r="BB213" i="6"/>
  <c r="AZ214" i="6" a="1"/>
  <c r="AZ214" i="6" l="1"/>
  <c r="BB214" i="6"/>
  <c r="AZ38" i="8" a="1"/>
  <c r="AZ38" i="8" l="1"/>
  <c r="BB38" i="8"/>
  <c r="AZ49" i="8" a="1"/>
  <c r="AZ49" i="8" l="1"/>
  <c r="BB49" i="8"/>
  <c r="AZ14" i="8" a="1"/>
  <c r="AZ14" i="8" l="1"/>
  <c r="BB14" i="8"/>
  <c r="AZ51" i="8" a="1"/>
  <c r="AZ51" i="8" l="1"/>
  <c r="BB51" i="8"/>
  <c r="AZ160" i="8" a="1"/>
  <c r="AZ160" i="8" l="1"/>
  <c r="BB160" i="8"/>
  <c r="AZ116" i="8" a="1"/>
  <c r="AZ116" i="8" l="1"/>
  <c r="BB116" i="8"/>
  <c r="AZ154" i="8" a="1"/>
  <c r="AZ154" i="8" l="1"/>
  <c r="BB154" i="8"/>
  <c r="AZ163" i="8" a="1"/>
  <c r="AZ163" i="8" l="1"/>
  <c r="BB163" i="8"/>
  <c r="AZ204" i="8" a="1"/>
  <c r="AZ204" i="8" l="1"/>
  <c r="BB204" i="8"/>
  <c r="AZ20" i="8" a="1"/>
  <c r="AZ20" i="8" l="1"/>
  <c r="BB20" i="8"/>
  <c r="AZ17" i="8" a="1"/>
  <c r="AZ17" i="8" l="1"/>
  <c r="BB17" i="8"/>
  <c r="AZ106" i="8" a="1"/>
  <c r="AZ106" i="8" l="1"/>
  <c r="BB106" i="8"/>
  <c r="AZ15" i="8" a="1"/>
  <c r="AZ15" i="8" l="1"/>
  <c r="BB15" i="8"/>
  <c r="AZ201" i="8" a="1"/>
  <c r="AZ201" i="8" l="1"/>
  <c r="BB201" i="8"/>
  <c r="AZ13" i="8" a="1"/>
  <c r="AZ13" i="8" l="1"/>
  <c r="BB13" i="8"/>
  <c r="AZ147" i="8" a="1"/>
  <c r="AZ147" i="8" l="1"/>
  <c r="BB147" i="8"/>
  <c r="AZ151" i="8" a="1"/>
  <c r="AZ151" i="8" l="1"/>
  <c r="BB151" i="8"/>
  <c r="AZ159" i="8" a="1"/>
  <c r="AZ159" i="8" l="1"/>
  <c r="BB159" i="8"/>
  <c r="AZ161" i="8" a="1"/>
  <c r="AZ161" i="8" l="1"/>
  <c r="BB161" i="8"/>
  <c r="AZ16" i="8" a="1"/>
  <c r="AZ16" i="8" l="1"/>
  <c r="BB16" i="8"/>
  <c r="AZ153" i="8" a="1"/>
  <c r="AZ153" i="8" l="1"/>
  <c r="BB153" i="8"/>
  <c r="AZ203" i="8" a="1"/>
  <c r="AZ203" i="8" l="1"/>
  <c r="BB203" i="8"/>
  <c r="AZ19" i="8" a="1"/>
  <c r="AZ19" i="8" l="1"/>
  <c r="BB19" i="8"/>
  <c r="AZ31" i="8" a="1"/>
  <c r="AZ31" i="8" l="1"/>
  <c r="BB31" i="8"/>
  <c r="AZ54" i="8" a="1"/>
  <c r="AZ54" i="8" l="1"/>
  <c r="BB54" i="8"/>
  <c r="AZ12" i="8" a="1"/>
  <c r="AZ12" i="8" l="1"/>
  <c r="BB12" i="8"/>
  <c r="AZ148" i="8" a="1"/>
  <c r="AZ148" i="8" l="1"/>
  <c r="BB148" i="8"/>
  <c r="AZ112" i="8" a="1"/>
  <c r="AZ112" i="8" l="1"/>
  <c r="BB112" i="8"/>
  <c r="AZ164" i="8" a="1"/>
  <c r="AZ164" i="8" l="1"/>
  <c r="BB164" i="8"/>
  <c r="AZ115" i="8" a="1"/>
  <c r="AZ115" i="8" l="1"/>
  <c r="BB115" i="8"/>
  <c r="AZ133" i="8" a="1"/>
  <c r="AZ133" i="8" l="1"/>
  <c r="BB133" i="8"/>
  <c r="AZ118" i="8" a="1"/>
  <c r="AZ118" i="8" l="1"/>
  <c r="BB118" i="8"/>
  <c r="AZ107" i="8" a="1"/>
  <c r="AZ107" i="8" l="1"/>
  <c r="BB107" i="8"/>
  <c r="AZ53" i="8" a="1"/>
  <c r="AZ53" i="8" l="1"/>
  <c r="BB53" i="8"/>
  <c r="AZ146" i="8" a="1"/>
  <c r="AZ146" i="8" l="1"/>
  <c r="BB146" i="8"/>
  <c r="AZ22" i="8" a="1"/>
  <c r="AZ22" i="8" l="1"/>
  <c r="BB22" i="8"/>
  <c r="AZ52" i="8" a="1"/>
  <c r="AZ52" i="8" l="1"/>
  <c r="AZ105" i="8" a="1"/>
  <c r="AZ105" i="8" l="1"/>
  <c r="BB52" i="8"/>
  <c r="AZ11" i="8" a="1"/>
  <c r="AZ11" i="8" l="1"/>
  <c r="BB11" i="8"/>
  <c r="AZ108" i="8" a="1"/>
  <c r="AZ108" i="8" l="1"/>
  <c r="BB108" i="8"/>
  <c r="AZ120" i="8" a="1"/>
  <c r="AZ120" i="8" l="1"/>
  <c r="BB120" i="8"/>
  <c r="AZ83" i="8" a="1"/>
  <c r="AZ83" i="8" l="1"/>
  <c r="BB83" i="8"/>
  <c r="AZ36" i="8" a="1"/>
  <c r="AZ36" i="8" l="1"/>
  <c r="BB36" i="8"/>
  <c r="AZ23" i="8" a="1"/>
  <c r="AZ23" i="8" l="1"/>
  <c r="BB23" i="8"/>
  <c r="AZ119" i="8" a="1"/>
  <c r="AZ119" i="8" l="1"/>
  <c r="BB119" i="8"/>
  <c r="AZ134" i="8" a="1"/>
  <c r="AZ134" i="8" l="1"/>
  <c r="BB134" i="8"/>
  <c r="AZ152" i="8" a="1"/>
  <c r="AZ152" i="8" l="1"/>
  <c r="BB152" i="8"/>
  <c r="AZ136" i="8" a="1"/>
  <c r="AZ136" i="8" l="1"/>
  <c r="BB136" i="8"/>
  <c r="AZ202" i="8" a="1"/>
  <c r="AZ202" i="8" l="1"/>
  <c r="BB202" i="8"/>
  <c r="AZ21" i="8" a="1"/>
  <c r="AZ21" i="8" l="1"/>
  <c r="BB21" i="8"/>
  <c r="AZ45" i="8" a="1"/>
  <c r="AZ45" i="8" l="1"/>
  <c r="BB45" i="8"/>
  <c r="AZ150" i="8" a="1"/>
  <c r="AZ150" i="8" l="1"/>
  <c r="BB150" i="8"/>
  <c r="AZ10" i="8" a="1"/>
  <c r="AZ10" i="8" l="1"/>
  <c r="BB10" i="8"/>
  <c r="AZ46" i="8" a="1"/>
  <c r="AZ46" i="8" l="1"/>
  <c r="BB46" i="8"/>
  <c r="AZ145" i="8" a="1"/>
  <c r="AZ145" i="8" l="1"/>
  <c r="BB145" i="8"/>
  <c r="AZ155" i="8" a="1"/>
  <c r="AZ155" i="8" l="1"/>
  <c r="BB155" i="8"/>
  <c r="AZ165" i="8" a="1"/>
  <c r="AZ165" i="8" l="1"/>
  <c r="BB165" i="8"/>
  <c r="AZ158" i="8" a="1"/>
  <c r="AZ158" i="8" l="1"/>
  <c r="BB158" i="8"/>
  <c r="AZ162" i="8" a="1"/>
  <c r="AZ162" i="8" l="1"/>
  <c r="BB162" i="8"/>
  <c r="AZ25" i="8" a="1"/>
  <c r="AZ25" i="8" l="1"/>
  <c r="BB25" i="8"/>
  <c r="AZ135" i="8" a="1"/>
  <c r="AZ135" i="8" l="1"/>
  <c r="BB135" i="8"/>
  <c r="AZ18" i="8" a="1"/>
  <c r="AZ18" i="8" l="1"/>
  <c r="BB18" i="8"/>
  <c r="AZ9" i="8" a="1"/>
  <c r="AZ9" i="8" l="1"/>
  <c r="BB9" i="8"/>
  <c r="AZ149" i="8" a="1"/>
  <c r="AZ149" i="8" l="1"/>
  <c r="BB149" i="8"/>
  <c r="AZ37" i="8" a="1"/>
  <c r="AZ37" i="8" l="1"/>
  <c r="BB37" i="8"/>
  <c r="AZ84" i="8" a="1"/>
  <c r="AZ84" i="8" l="1"/>
  <c r="BB84" i="8"/>
  <c r="AZ8" i="8" a="1"/>
  <c r="AZ8" i="8" l="1"/>
  <c r="BB8" i="8"/>
  <c r="AZ32" i="8" a="1"/>
  <c r="AZ32" i="8" l="1"/>
  <c r="BB32" i="8"/>
  <c r="AZ79" i="8" a="1"/>
  <c r="AZ79" i="8" l="1"/>
  <c r="BB79" i="8"/>
  <c r="AZ114" i="8" a="1"/>
  <c r="AZ114" i="8" l="1"/>
  <c r="BB114" i="8"/>
  <c r="AZ48" i="8" a="1"/>
  <c r="AZ48" i="8" l="1"/>
  <c r="BB48" i="8"/>
  <c r="AZ117" i="8" a="1"/>
  <c r="AZ117" i="8" l="1"/>
  <c r="BB117" i="8"/>
  <c r="AZ157" i="8" a="1"/>
  <c r="AZ157" i="8" l="1"/>
  <c r="BB157" i="8"/>
  <c r="AZ75" i="8" a="1"/>
  <c r="AZ75" i="8" l="1"/>
  <c r="BB75" i="8"/>
  <c r="AZ24" i="8" a="1"/>
  <c r="AZ24" i="8" l="1"/>
  <c r="BB24" i="8"/>
  <c r="AZ85" i="8" a="1"/>
  <c r="AZ85" i="8" l="1"/>
  <c r="BB85" i="8"/>
  <c r="AZ47" i="8" a="1"/>
  <c r="AZ47" i="8" l="1"/>
  <c r="BB47" i="8"/>
  <c r="AZ74" i="8" a="1"/>
  <c r="AZ74" i="8" l="1"/>
  <c r="BB74" i="8"/>
  <c r="AZ156" i="8" a="1"/>
  <c r="AZ156" i="8" l="1"/>
  <c r="BB156" i="8"/>
  <c r="AZ113" i="8" a="1"/>
  <c r="AZ113" i="8" l="1"/>
  <c r="BB113" i="8"/>
  <c r="AZ50" i="8" a="1"/>
  <c r="AZ50" i="8" l="1"/>
  <c r="BB50" i="8"/>
  <c r="AZ81" i="8" a="1"/>
  <c r="AZ81" i="8" l="1"/>
  <c r="BB81" i="8"/>
  <c r="BB214" i="8"/>
  <c r="AZ214" i="8" a="1"/>
  <c r="AZ214" i="8" l="1"/>
  <c r="BB213" i="8"/>
  <c r="AZ213" i="8" a="1"/>
  <c r="AZ213" i="8" l="1"/>
  <c r="BB212" i="8"/>
  <c r="AZ212" i="8" a="1"/>
  <c r="AZ212" i="8" l="1"/>
  <c r="BB211" i="8"/>
  <c r="AZ211" i="8" a="1"/>
  <c r="AZ211" i="8" l="1"/>
  <c r="BB207" i="8"/>
  <c r="AZ207" i="8" a="1"/>
  <c r="AZ207" i="8" l="1"/>
  <c r="BB200" i="8"/>
  <c r="AZ200" i="8" a="1"/>
  <c r="AZ200" i="8" l="1"/>
  <c r="BB199" i="8"/>
  <c r="AZ199" i="8" a="1"/>
  <c r="AZ199" i="8" l="1"/>
  <c r="BB198" i="8"/>
  <c r="AZ198" i="8" a="1"/>
  <c r="AZ198" i="8" l="1"/>
  <c r="BB197" i="8"/>
  <c r="AZ197" i="8" a="1"/>
  <c r="AZ197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<sst xmlns="http://schemas.openxmlformats.org/spreadsheetml/2006/main" count="14402" uniqueCount="1398">
  <si>
    <t>Battle</t>
  </si>
  <si>
    <t>Trainer</t>
  </si>
  <si>
    <t>Battle Type</t>
  </si>
  <si>
    <t>Location</t>
  </si>
  <si>
    <t>Location Weather</t>
  </si>
  <si>
    <t>Pokemon</t>
  </si>
  <si>
    <t>Gender</t>
  </si>
  <si>
    <t>Level</t>
  </si>
  <si>
    <t> Nature</t>
  </si>
  <si>
    <t>Ability</t>
  </si>
  <si>
    <t>Item</t>
  </si>
  <si>
    <t>Move 1</t>
  </si>
  <si>
    <t>Move 2</t>
  </si>
  <si>
    <t>Move 3</t>
  </si>
  <si>
    <t>Move 4</t>
  </si>
  <si>
    <t>IVs</t>
  </si>
  <si>
    <t>HP</t>
  </si>
  <si>
    <t>Atk</t>
  </si>
  <si>
    <t>Def</t>
  </si>
  <si>
    <t>SpA</t>
  </si>
  <si>
    <t>SpD</t>
  </si>
  <si>
    <t>Spe</t>
  </si>
  <si>
    <t>Pokémon Trainer Bianca</t>
  </si>
  <si>
    <t>Single</t>
  </si>
  <si>
    <t>Nuvema Town</t>
  </si>
  <si>
    <t>Normal</t>
  </si>
  <si>
    <t>Oshawott</t>
  </si>
  <si>
    <t>Male</t>
  </si>
  <si>
    <t>Lax</t>
  </si>
  <si>
    <t>Torrent</t>
  </si>
  <si>
    <t>None</t>
  </si>
  <si>
    <t>Tackle</t>
  </si>
  <si>
    <t>Tail Whip</t>
  </si>
  <si>
    <t>--</t>
  </si>
  <si>
    <t>Pokémon Trainer Cheren</t>
  </si>
  <si>
    <t>Tepig</t>
  </si>
  <si>
    <t>Impish</t>
  </si>
  <si>
    <t>Blaze</t>
  </si>
  <si>
    <t>Pokémon Trainer N</t>
  </si>
  <si>
    <t>Accumula Town</t>
  </si>
  <si>
    <t>Purrloin</t>
  </si>
  <si>
    <t>Timid</t>
  </si>
  <si>
    <t>Unburden</t>
  </si>
  <si>
    <t>Scratch</t>
  </si>
  <si>
    <t>Growl</t>
  </si>
  <si>
    <t>Youngster Jimmy</t>
  </si>
  <si>
    <t>Route 2</t>
  </si>
  <si>
    <t>Patrat</t>
  </si>
  <si>
    <t>Quirky</t>
  </si>
  <si>
    <t>Run Away</t>
  </si>
  <si>
    <t>Leer</t>
  </si>
  <si>
    <t>Bite</t>
  </si>
  <si>
    <t>Lass Mali</t>
  </si>
  <si>
    <t>Female</t>
  </si>
  <si>
    <t>Bashful</t>
  </si>
  <si>
    <t>Assist</t>
  </si>
  <si>
    <t>Youngster Roland</t>
  </si>
  <si>
    <t>Lillipup</t>
  </si>
  <si>
    <t>Quiet</t>
  </si>
  <si>
    <t>Pickup</t>
  </si>
  <si>
    <t>Odor Sleuth</t>
  </si>
  <si>
    <t>Gentle</t>
  </si>
  <si>
    <t>Vital Spirit</t>
  </si>
  <si>
    <t>Sassy</t>
  </si>
  <si>
    <t>Water Gun</t>
  </si>
  <si>
    <t>Trainers' School</t>
  </si>
  <si>
    <t>Oran Berry</t>
  </si>
  <si>
    <t>Ember</t>
  </si>
  <si>
    <t>Modest</t>
  </si>
  <si>
    <t>Waiter Maxwell</t>
  </si>
  <si>
    <t>Striaton Gym</t>
  </si>
  <si>
    <t>Bold</t>
  </si>
  <si>
    <t>Waitress Tia</t>
  </si>
  <si>
    <t>Hardy</t>
  </si>
  <si>
    <t>Keen Eye</t>
  </si>
  <si>
    <t>Bide</t>
  </si>
  <si>
    <t>Limber</t>
  </si>
  <si>
    <t>Sand Attack</t>
  </si>
  <si>
    <t>Leader Chili</t>
  </si>
  <si>
    <t>Careful</t>
  </si>
  <si>
    <t>Work Up</t>
  </si>
  <si>
    <t>Pansear</t>
  </si>
  <si>
    <t>Naive</t>
  </si>
  <si>
    <t>Gluttony</t>
  </si>
  <si>
    <t>Incinerate</t>
  </si>
  <si>
    <t>Lass Eri</t>
  </si>
  <si>
    <t>Dreamyard</t>
  </si>
  <si>
    <t>Brave</t>
  </si>
  <si>
    <t>Youngster Joey</t>
  </si>
  <si>
    <t>Serious</t>
  </si>
  <si>
    <t>Team Plasma Grunt</t>
  </si>
  <si>
    <t>Twins Kumi &amp; Amy</t>
  </si>
  <si>
    <t>Double</t>
  </si>
  <si>
    <t>Route 3</t>
  </si>
  <si>
    <t>Nursery Aide Autumn</t>
  </si>
  <si>
    <t>Munna</t>
  </si>
  <si>
    <t>Naughty</t>
  </si>
  <si>
    <t>Synchronize</t>
  </si>
  <si>
    <t>Psywave</t>
  </si>
  <si>
    <t>Defense Curl</t>
  </si>
  <si>
    <t>Lucky Chant</t>
  </si>
  <si>
    <t>Yawn</t>
  </si>
  <si>
    <t>Preschooler Doyle</t>
  </si>
  <si>
    <t>Panpour</t>
  </si>
  <si>
    <t>Lick</t>
  </si>
  <si>
    <t>Preschooler Wendy</t>
  </si>
  <si>
    <t>Preschooler Tully</t>
  </si>
  <si>
    <t>Pansage</t>
  </si>
  <si>
    <t>Relaxed</t>
  </si>
  <si>
    <t>Vine Whip</t>
  </si>
  <si>
    <t>Adamant</t>
  </si>
  <si>
    <t>Fury Swipes</t>
  </si>
  <si>
    <t>Pokémon Breeder Adelaide</t>
  </si>
  <si>
    <t>Lonely</t>
  </si>
  <si>
    <t>Pidove</t>
  </si>
  <si>
    <t>Big Pecks</t>
  </si>
  <si>
    <t>Gust</t>
  </si>
  <si>
    <t>Wellspring Cave</t>
  </si>
  <si>
    <t>Detect</t>
  </si>
  <si>
    <t>Multi</t>
  </si>
  <si>
    <t>School Kid Al</t>
  </si>
  <si>
    <t>Blitzle</t>
  </si>
  <si>
    <t>Motor Drive</t>
  </si>
  <si>
    <t>Quick Attack</t>
  </si>
  <si>
    <t>Charge</t>
  </si>
  <si>
    <t>Shock Wave</t>
  </si>
  <si>
    <t>School Kid Marsha</t>
  </si>
  <si>
    <t>Woobat</t>
  </si>
  <si>
    <t>Unaware</t>
  </si>
  <si>
    <t>Confusion</t>
  </si>
  <si>
    <t>Assurance</t>
  </si>
  <si>
    <t>School Kid Gina</t>
  </si>
  <si>
    <t>School Kid Edgar</t>
  </si>
  <si>
    <t>Docile</t>
  </si>
  <si>
    <t>Super Luck</t>
  </si>
  <si>
    <t>Roggenrola</t>
  </si>
  <si>
    <t>Rash</t>
  </si>
  <si>
    <t>Sturdy</t>
  </si>
  <si>
    <t>Harden</t>
  </si>
  <si>
    <t>Headbutt</t>
  </si>
  <si>
    <r>
      <t>Pok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 Trainer N</t>
    </r>
  </si>
  <si>
    <t>Nacrene  City</t>
  </si>
  <si>
    <t>Timburr</t>
  </si>
  <si>
    <t>Guts</t>
  </si>
  <si>
    <t>Focus Energy</t>
  </si>
  <si>
    <t>Low Kick</t>
  </si>
  <si>
    <t>Tympole</t>
  </si>
  <si>
    <t>Hydration</t>
  </si>
  <si>
    <t>Supersonic</t>
  </si>
  <si>
    <t>Round</t>
  </si>
  <si>
    <t>Bubble Beam</t>
  </si>
  <si>
    <t>School Kid Carter</t>
  </si>
  <si>
    <t>Nacrene Gym</t>
  </si>
  <si>
    <t>Crunch</t>
  </si>
  <si>
    <t>Scientist Satomi</t>
  </si>
  <si>
    <t>Herdier</t>
  </si>
  <si>
    <t>Hasty</t>
  </si>
  <si>
    <t>Sand Rush</t>
  </si>
  <si>
    <t>School Kid Lydia</t>
  </si>
  <si>
    <t>Leader Lenora</t>
  </si>
  <si>
    <t>Intimidate</t>
  </si>
  <si>
    <t>Take Down</t>
  </si>
  <si>
    <t>Retaliate</t>
  </si>
  <si>
    <t>Watchog</t>
  </si>
  <si>
    <t>Illuminate</t>
  </si>
  <si>
    <t>Hypnosis</t>
  </si>
  <si>
    <t>Nurse Shery</t>
  </si>
  <si>
    <t>Pinwheel Forest</t>
  </si>
  <si>
    <t>Jolly</t>
  </si>
  <si>
    <t>Psybeam</t>
  </si>
  <si>
    <t>Imprison</t>
  </si>
  <si>
    <t>Preschooler Juliet</t>
  </si>
  <si>
    <t>Cottonee</t>
  </si>
  <si>
    <t>Mild</t>
  </si>
  <si>
    <t>Prankster</t>
  </si>
  <si>
    <t>Growth</t>
  </si>
  <si>
    <t>Leech Seed</t>
  </si>
  <si>
    <t>Stun Spore</t>
  </si>
  <si>
    <t>Mega Drain</t>
  </si>
  <si>
    <t>Petilil</t>
  </si>
  <si>
    <t>Chlorophyll</t>
  </si>
  <si>
    <t>Sleep Powder</t>
  </si>
  <si>
    <t>Preschooler Homer</t>
  </si>
  <si>
    <t>Rock Blast</t>
  </si>
  <si>
    <t>Youngster Keita</t>
  </si>
  <si>
    <t>Youngster Zachary</t>
  </si>
  <si>
    <t>Venipede</t>
  </si>
  <si>
    <t>Swarm</t>
  </si>
  <si>
    <t>Rollout</t>
  </si>
  <si>
    <t>Poison Sting</t>
  </si>
  <si>
    <t>Screech</t>
  </si>
  <si>
    <t>Pursuit</t>
  </si>
  <si>
    <t>Helping Hand</t>
  </si>
  <si>
    <t>Black Belt Kentaro</t>
  </si>
  <si>
    <t>Rock Throw</t>
  </si>
  <si>
    <t>Battle Girl Lee</t>
  </si>
  <si>
    <t>Twins Mayo &amp; May</t>
  </si>
  <si>
    <t>(Double)</t>
  </si>
  <si>
    <t>Sewaddle</t>
  </si>
  <si>
    <t>Calm</t>
  </si>
  <si>
    <t>String Shot</t>
  </si>
  <si>
    <t>Bug Bite</t>
  </si>
  <si>
    <t>Razor Leaf</t>
  </si>
  <si>
    <t>School Kid Sammy</t>
  </si>
  <si>
    <t>Forewarn</t>
  </si>
  <si>
    <t>Moonlight</t>
  </si>
  <si>
    <t>Lass Eva</t>
  </si>
  <si>
    <t>Heart Stamp</t>
  </si>
  <si>
    <t>School Kid Millie</t>
  </si>
  <si>
    <t>Air Cutter</t>
  </si>
  <si>
    <t>Sandile</t>
  </si>
  <si>
    <t>Torment</t>
  </si>
  <si>
    <t>Sand Tomb</t>
  </si>
  <si>
    <t>Pokémon Ranger Forrest</t>
  </si>
  <si>
    <t>Youngster Nicholas</t>
  </si>
  <si>
    <t>Poison Point</t>
  </si>
  <si>
    <t>Protect</t>
  </si>
  <si>
    <t>Pokémon Ranger Audra</t>
  </si>
  <si>
    <t>Pokémon Ranger Irene</t>
  </si>
  <si>
    <t>Water Sport</t>
  </si>
  <si>
    <t>Pokémon Ranger Miguel</t>
  </si>
  <si>
    <t>Clerk ♀ Ingrid</t>
  </si>
  <si>
    <t>Castelia City</t>
  </si>
  <si>
    <t>Clerk ♂ Clemens</t>
  </si>
  <si>
    <t>Scientist Randall</t>
  </si>
  <si>
    <t>Mud-Slap</t>
  </si>
  <si>
    <t>Clerk ♂ Warren</t>
  </si>
  <si>
    <t>Basculin-Red</t>
  </si>
  <si>
    <t>Reckless</t>
  </si>
  <si>
    <t>Aqua Jet</t>
  </si>
  <si>
    <t>Chip Away</t>
  </si>
  <si>
    <t>Basculin-Blue</t>
  </si>
  <si>
    <t>Clerk ♀ Alberta</t>
  </si>
  <si>
    <t>Own Tempo</t>
  </si>
  <si>
    <t>Synthesis</t>
  </si>
  <si>
    <t>Infiltrator</t>
  </si>
  <si>
    <t>Cotton Spore</t>
  </si>
  <si>
    <t>Clerk ♂ Ivan</t>
  </si>
  <si>
    <t>Klutz</t>
  </si>
  <si>
    <t>Scientist Samantha</t>
  </si>
  <si>
    <t>Scientist Steve</t>
  </si>
  <si>
    <t>Clerk ♂ Wade</t>
  </si>
  <si>
    <t>Janitor Geoff</t>
  </si>
  <si>
    <t>Trubbish</t>
  </si>
  <si>
    <t>Stench</t>
  </si>
  <si>
    <t>Toxic Spikes</t>
  </si>
  <si>
    <t>Acid Spray</t>
  </si>
  <si>
    <t>Double Slap</t>
  </si>
  <si>
    <t>Sludge</t>
  </si>
  <si>
    <t>Minccino</t>
  </si>
  <si>
    <t>Cute Charm</t>
  </si>
  <si>
    <t>Tickle</t>
  </si>
  <si>
    <t>Encore</t>
  </si>
  <si>
    <t>Swift</t>
  </si>
  <si>
    <t>Dancer Mickey</t>
  </si>
  <si>
    <t>Dancer Edmond</t>
  </si>
  <si>
    <t>Dancer Raymond</t>
  </si>
  <si>
    <t>Moxie</t>
  </si>
  <si>
    <t>Harlequin Jack</t>
  </si>
  <si>
    <t>Castelia Gym</t>
  </si>
  <si>
    <t>Poison Tail</t>
  </si>
  <si>
    <t>Harlequin Kerry</t>
  </si>
  <si>
    <t>Dwebble</t>
  </si>
  <si>
    <t>Fury Cutter</t>
  </si>
  <si>
    <t>Feint Attack</t>
  </si>
  <si>
    <t>Harlequin Rick</t>
  </si>
  <si>
    <t>Harlequin Louis</t>
  </si>
  <si>
    <t>Leader Burgh</t>
  </si>
  <si>
    <t>Whirlipede</t>
  </si>
  <si>
    <t>Struggle Bug</t>
  </si>
  <si>
    <t>Shell Armor</t>
  </si>
  <si>
    <t>Smack Down</t>
  </si>
  <si>
    <t>Leavanny</t>
  </si>
  <si>
    <t>Dewott</t>
  </si>
  <si>
    <t>Razor Shell</t>
  </si>
  <si>
    <t>Fisherman Hubert</t>
  </si>
  <si>
    <t>Route 4</t>
  </si>
  <si>
    <t>Sandstorm</t>
  </si>
  <si>
    <t>Adaptability</t>
  </si>
  <si>
    <t>Fisherman Andrew</t>
  </si>
  <si>
    <t>Parasol Lady April</t>
  </si>
  <si>
    <t>Mud Shot</t>
  </si>
  <si>
    <t>Worker Gus</t>
  </si>
  <si>
    <t>Sheer Force</t>
  </si>
  <si>
    <t>Worker Shelby</t>
  </si>
  <si>
    <t>Roost</t>
  </si>
  <si>
    <t>Pignite</t>
  </si>
  <si>
    <t>Sitrus Berry</t>
  </si>
  <si>
    <t>Flame Charge</t>
  </si>
  <si>
    <t>Arm Thrust</t>
  </si>
  <si>
    <t>Smog</t>
  </si>
  <si>
    <t>Liepard</t>
  </si>
  <si>
    <t>Backpacker Keane</t>
  </si>
  <si>
    <t>Darumaka</t>
  </si>
  <si>
    <t>Hustle</t>
  </si>
  <si>
    <t>Fire Fang</t>
  </si>
  <si>
    <t>Uproar</t>
  </si>
  <si>
    <t>Facade</t>
  </si>
  <si>
    <t>Backpacker Anna</t>
  </si>
  <si>
    <t>Backpacker Jill</t>
  </si>
  <si>
    <t>Backpacker Wylon</t>
  </si>
  <si>
    <t>Lightning Rod</t>
  </si>
  <si>
    <t>Thunder Wave</t>
  </si>
  <si>
    <t>Worker Scott</t>
  </si>
  <si>
    <t>Worker Zack</t>
  </si>
  <si>
    <t>Backpacker Jerome</t>
  </si>
  <si>
    <t>Nimbasa City</t>
  </si>
  <si>
    <t>Sticky Hold</t>
  </si>
  <si>
    <t>Team Plasma N</t>
  </si>
  <si>
    <t>Embargo</t>
  </si>
  <si>
    <t>Scraggy</t>
  </si>
  <si>
    <t>Shed Skin</t>
  </si>
  <si>
    <t>Swagger</t>
  </si>
  <si>
    <t>Brick Break</t>
  </si>
  <si>
    <t>Fire Punch</t>
  </si>
  <si>
    <t>Sigilyph</t>
  </si>
  <si>
    <t>Magic Guard</t>
  </si>
  <si>
    <t>Tailwind</t>
  </si>
  <si>
    <t>Whirlwind</t>
  </si>
  <si>
    <t>Lady Magnolia</t>
  </si>
  <si>
    <t>Nimbasa Gym</t>
  </si>
  <si>
    <t>Emolga</t>
  </si>
  <si>
    <t>Static</t>
  </si>
  <si>
    <t>Spark</t>
  </si>
  <si>
    <t>Double Team</t>
  </si>
  <si>
    <t>Rich Boy Cody</t>
  </si>
  <si>
    <t>Rich Boy Rolan</t>
  </si>
  <si>
    <t>Lady Colette</t>
  </si>
  <si>
    <t>Leader Elesa</t>
  </si>
  <si>
    <t>Volt Switch</t>
  </si>
  <si>
    <t>Aerial Ace</t>
  </si>
  <si>
    <t>Zebstrika</t>
  </si>
  <si>
    <t>Route 5</t>
  </si>
  <si>
    <t>Fake Out</t>
  </si>
  <si>
    <t>Seed Bomb</t>
  </si>
  <si>
    <t>Tranquill</t>
  </si>
  <si>
    <t>Preschooler Sarah</t>
  </si>
  <si>
    <t>Preschooler Billy</t>
  </si>
  <si>
    <t>Baker Jenn</t>
  </si>
  <si>
    <t>Harlequin Paul</t>
  </si>
  <si>
    <t>Iron Defense</t>
  </si>
  <si>
    <t>Musician Preston</t>
  </si>
  <si>
    <t>Dancer Brian</t>
  </si>
  <si>
    <t>Artist Horton</t>
  </si>
  <si>
    <t>Wonder Skin</t>
  </si>
  <si>
    <t>Backpacker Lois</t>
  </si>
  <si>
    <t>Zen Headbutt</t>
  </si>
  <si>
    <t>Backpacker Michael</t>
  </si>
  <si>
    <t>Palpitoad</t>
  </si>
  <si>
    <t>Swift Swim</t>
  </si>
  <si>
    <t>Aqua Ring</t>
  </si>
  <si>
    <t>Biker Charles</t>
  </si>
  <si>
    <t>Rotation</t>
  </si>
  <si>
    <t>Driftveil City</t>
  </si>
  <si>
    <t>Krokorok</t>
  </si>
  <si>
    <t>Youngster Kenneth</t>
  </si>
  <si>
    <t>Cold Storage</t>
  </si>
  <si>
    <t>Karrablast</t>
  </si>
  <si>
    <t>Endure</t>
  </si>
  <si>
    <t>Fury Attack</t>
  </si>
  <si>
    <t>Youngster Albert</t>
  </si>
  <si>
    <t>Joltik</t>
  </si>
  <si>
    <t>Unnerve</t>
  </si>
  <si>
    <t>Rock Polish</t>
  </si>
  <si>
    <t>Stealth Rock</t>
  </si>
  <si>
    <t>Worker Eddie</t>
  </si>
  <si>
    <t>Wake-Up Slap</t>
  </si>
  <si>
    <t>Worker Victor</t>
  </si>
  <si>
    <t>Flame Burst</t>
  </si>
  <si>
    <t>Worker Glenn</t>
  </si>
  <si>
    <t>Scald</t>
  </si>
  <si>
    <t>Worker Filipe</t>
  </si>
  <si>
    <t>Gurdurr</t>
  </si>
  <si>
    <t>Worker Patton</t>
  </si>
  <si>
    <t>Vanillite</t>
  </si>
  <si>
    <t>Ice Body</t>
  </si>
  <si>
    <t>Icy Wind</t>
  </si>
  <si>
    <t>Mist</t>
  </si>
  <si>
    <t>Avalance</t>
  </si>
  <si>
    <t>Taunt</t>
  </si>
  <si>
    <t>Worker Ryan</t>
  </si>
  <si>
    <t>Confuse Ray</t>
  </si>
  <si>
    <t>Super Fang</t>
  </si>
  <si>
    <t>Payback</t>
  </si>
  <si>
    <t>Stockpile</t>
  </si>
  <si>
    <t>Swallow</t>
  </si>
  <si>
    <t>Worker Felix</t>
  </si>
  <si>
    <t>Driftveil Gym</t>
  </si>
  <si>
    <t>Muddy Water</t>
  </si>
  <si>
    <t>Drilbur</t>
  </si>
  <si>
    <t>Sand Force</t>
  </si>
  <si>
    <t>Metal Claw</t>
  </si>
  <si>
    <t>Dig</t>
  </si>
  <si>
    <t>Hone Claws</t>
  </si>
  <si>
    <t>Slash</t>
  </si>
  <si>
    <t>Worker Sterling</t>
  </si>
  <si>
    <t>Worker Don</t>
  </si>
  <si>
    <t>Clerk ♂ Isaac</t>
  </si>
  <si>
    <t>Clerk ♀ Katie</t>
  </si>
  <si>
    <t>Rock Slide</t>
  </si>
  <si>
    <t>Leader Clay</t>
  </si>
  <si>
    <t>Bulldoze</t>
  </si>
  <si>
    <t>Excadrill</t>
  </si>
  <si>
    <t>Water Pulse</t>
  </si>
  <si>
    <t>Revenge</t>
  </si>
  <si>
    <t>Amnesia</t>
  </si>
  <si>
    <t>Musharna</t>
  </si>
  <si>
    <t>Scientist William</t>
  </si>
  <si>
    <t>Route 6</t>
  </si>
  <si>
    <t>Deerling</t>
  </si>
  <si>
    <t>Jump Kick</t>
  </si>
  <si>
    <t>Pokémon Ranger Shanti</t>
  </si>
  <si>
    <t>Electro Ball</t>
  </si>
  <si>
    <t>Take Cown</t>
  </si>
  <si>
    <t>Parasol Lady Nicole</t>
  </si>
  <si>
    <t>Echoed Voice</t>
  </si>
  <si>
    <t>Scientist Ron</t>
  </si>
  <si>
    <t>Sap Sipper</t>
  </si>
  <si>
    <t>Scientist Maria</t>
  </si>
  <si>
    <t>Parasol Lady Tihana</t>
  </si>
  <si>
    <t>Avalanche</t>
  </si>
  <si>
    <t>Mirror Shot</t>
  </si>
  <si>
    <t>Frillish</t>
  </si>
  <si>
    <t>Water Absorb</t>
  </si>
  <si>
    <t>Night Shade</t>
  </si>
  <si>
    <t>Recover</t>
  </si>
  <si>
    <t>Pokémon Ranger Richard</t>
  </si>
  <si>
    <t>Sing</t>
  </si>
  <si>
    <t>Tail Slap</t>
  </si>
  <si>
    <t>Charm</t>
  </si>
  <si>
    <t>Scientist Roland</t>
  </si>
  <si>
    <t>Chargestone Cave</t>
  </si>
  <si>
    <t>Klink</t>
  </si>
  <si>
    <t>Plus</t>
  </si>
  <si>
    <t>Thunder Shock</t>
  </si>
  <si>
    <t>Gear Grind</t>
  </si>
  <si>
    <t>Bind</t>
  </si>
  <si>
    <t>Charge Beam</t>
  </si>
  <si>
    <t>Ace Trainer Jared</t>
  </si>
  <si>
    <t>Archen</t>
  </si>
  <si>
    <t>Defeatist</t>
  </si>
  <si>
    <t>Agility</t>
  </si>
  <si>
    <t>Quick Guard</t>
  </si>
  <si>
    <t>Acrobatics</t>
  </si>
  <si>
    <t>Dragon Breath</t>
  </si>
  <si>
    <t>Hiker Hardy</t>
  </si>
  <si>
    <t>Boldore</t>
  </si>
  <si>
    <t>Power Gem</t>
  </si>
  <si>
    <t>Scientist Naoko</t>
  </si>
  <si>
    <t>Doctor Wayne</t>
  </si>
  <si>
    <t>Swadloon</t>
  </si>
  <si>
    <t>After You</t>
  </si>
  <si>
    <t>Ace Trainer Allison</t>
  </si>
  <si>
    <t>Ace Trainer Stella</t>
  </si>
  <si>
    <t>Gothita</t>
  </si>
  <si>
    <t>Frisk</t>
  </si>
  <si>
    <t>Psyshock</t>
  </si>
  <si>
    <t>Flatter</t>
  </si>
  <si>
    <t>Ducklett</t>
  </si>
  <si>
    <t>Feather Dance</t>
  </si>
  <si>
    <t>Air Slash</t>
  </si>
  <si>
    <t>Lilligant</t>
  </si>
  <si>
    <t>Teeter Dance</t>
  </si>
  <si>
    <t>Quiver Dance</t>
  </si>
  <si>
    <t>Scientist Orville</t>
  </si>
  <si>
    <t>Minus</t>
  </si>
  <si>
    <t>Ace Trainer Corky</t>
  </si>
  <si>
    <t>Whimsicott</t>
  </si>
  <si>
    <t>Tirtouga</t>
  </si>
  <si>
    <t>Solid Rock</t>
  </si>
  <si>
    <t>Ancient Power</t>
  </si>
  <si>
    <t>Wide Guard</t>
  </si>
  <si>
    <t>Brine</t>
  </si>
  <si>
    <t>Electroweb</t>
  </si>
  <si>
    <t>Gastro Acid</t>
  </si>
  <si>
    <t>Ferroseed</t>
  </si>
  <si>
    <t>Iron Barbs</t>
  </si>
  <si>
    <t>Pin Missile</t>
  </si>
  <si>
    <t>Gyro Ball</t>
  </si>
  <si>
    <t>Backpacker Terrence</t>
  </si>
  <si>
    <t>Route 7</t>
  </si>
  <si>
    <t>Simisear</t>
  </si>
  <si>
    <t>Youngster Mikey</t>
  </si>
  <si>
    <t>Simisage</t>
  </si>
  <si>
    <t>Youngster Parker</t>
  </si>
  <si>
    <t>Scolipede</t>
  </si>
  <si>
    <t>Venoshock</t>
  </si>
  <si>
    <t>Shelmet</t>
  </si>
  <si>
    <t>Ace Trainer Elmer</t>
  </si>
  <si>
    <t>Swoobat</t>
  </si>
  <si>
    <t>Attract</t>
  </si>
  <si>
    <t>Calm Mind</t>
  </si>
  <si>
    <t>Psych Up</t>
  </si>
  <si>
    <t>Hyper Fang</t>
  </si>
  <si>
    <t>Backpacker Ruth</t>
  </si>
  <si>
    <t>Pokémon Ranger Mary</t>
  </si>
  <si>
    <t>Simipour</t>
  </si>
  <si>
    <t>Pokémon Ranger Pedro</t>
  </si>
  <si>
    <t>Solosis</t>
  </si>
  <si>
    <t>Overcoat</t>
  </si>
  <si>
    <t>Endeavor</t>
  </si>
  <si>
    <t>Future Sight</t>
  </si>
  <si>
    <t>Axew</t>
  </si>
  <si>
    <t>Rivalry</t>
  </si>
  <si>
    <t>Scary Face</t>
  </si>
  <si>
    <t>False Swipe</t>
  </si>
  <si>
    <t>Dragon Claw</t>
  </si>
  <si>
    <t>Psychic Doreen</t>
  </si>
  <si>
    <t>Celestial Tower</t>
  </si>
  <si>
    <t>Elgyem</t>
  </si>
  <si>
    <t>Telepathy</t>
  </si>
  <si>
    <t>Hidden Power</t>
  </si>
  <si>
    <t>Simple Beam</t>
  </si>
  <si>
    <t>Psychock</t>
  </si>
  <si>
    <t>Light Screen</t>
  </si>
  <si>
    <t>Reflect</t>
  </si>
  <si>
    <t>Lass Kara</t>
  </si>
  <si>
    <t>Aromatherapy</t>
  </si>
  <si>
    <t>Pokéfan Jude</t>
  </si>
  <si>
    <t>Roar</t>
  </si>
  <si>
    <t>Pokéfan Georgia</t>
  </si>
  <si>
    <t>Leaf Guard</t>
  </si>
  <si>
    <t>Psychic Belle</t>
  </si>
  <si>
    <t>Psychic Micki</t>
  </si>
  <si>
    <t>Yamask</t>
  </si>
  <si>
    <t>Mummy</t>
  </si>
  <si>
    <t>Hex</t>
  </si>
  <si>
    <t>Will-O-Wisp</t>
  </si>
  <si>
    <t>Ominous Wind</t>
  </si>
  <si>
    <t>Curse</t>
  </si>
  <si>
    <t>Golett</t>
  </si>
  <si>
    <t>Mega Punch</t>
  </si>
  <si>
    <t>Magnitude</t>
  </si>
  <si>
    <t>Dynamic Punch</t>
  </si>
  <si>
    <t>Psychic Lin</t>
  </si>
  <si>
    <t>Litwick</t>
  </si>
  <si>
    <t>Flash Fire</t>
  </si>
  <si>
    <t>Psychic Bryce</t>
  </si>
  <si>
    <t>Duosion</t>
  </si>
  <si>
    <t>Nurse Sachiko</t>
  </si>
  <si>
    <t>Alomomola</t>
  </si>
  <si>
    <t>Healer</t>
  </si>
  <si>
    <t>Heal Pulse</t>
  </si>
  <si>
    <t>Ace Trainer Beckett</t>
  </si>
  <si>
    <t>Stoutland</t>
  </si>
  <si>
    <t>Ice Fang</t>
  </si>
  <si>
    <t>Thunder Fang</t>
  </si>
  <si>
    <t>Ace Trainer Kassandra</t>
  </si>
  <si>
    <t>Gothorita</t>
  </si>
  <si>
    <t>Worker Cliff</t>
  </si>
  <si>
    <t>Mistralton Gym</t>
  </si>
  <si>
    <t>Worker Brady</t>
  </si>
  <si>
    <t>Pilot Ted</t>
  </si>
  <si>
    <t>Synchronoise</t>
  </si>
  <si>
    <t>Pilot Chase</t>
  </si>
  <si>
    <t>Unfezant</t>
  </si>
  <si>
    <t>Worker Arnold</t>
  </si>
  <si>
    <t>Leader Skyla</t>
  </si>
  <si>
    <t>Razor Wind</t>
  </si>
  <si>
    <t>Swanna</t>
  </si>
  <si>
    <t>Harlequin Pat</t>
  </si>
  <si>
    <t>Harlequin Ian</t>
  </si>
  <si>
    <t>Tynamo</t>
  </si>
  <si>
    <t>Levitate</t>
  </si>
  <si>
    <t>Twist Mountain</t>
  </si>
  <si>
    <t>Scope Lense</t>
  </si>
  <si>
    <t>Leftovers</t>
  </si>
  <si>
    <t>Heat Crash</t>
  </si>
  <si>
    <t>Miracle Seed</t>
  </si>
  <si>
    <t>Hiker Terrell</t>
  </si>
  <si>
    <t>Bulk Up</t>
  </si>
  <si>
    <t>Hiker Darrell</t>
  </si>
  <si>
    <t>Ace Trainer Caroll</t>
  </si>
  <si>
    <t>Vanillish</t>
  </si>
  <si>
    <t>Acid Armor</t>
  </si>
  <si>
    <t>Heal Block</t>
  </si>
  <si>
    <t>Pain Split</t>
  </si>
  <si>
    <t>Battle Girl Sharon</t>
  </si>
  <si>
    <t>Throh</t>
  </si>
  <si>
    <t>Storm Throw</t>
  </si>
  <si>
    <t>Body Slam</t>
  </si>
  <si>
    <t>Worker Brand</t>
  </si>
  <si>
    <t>Horn Drill</t>
  </si>
  <si>
    <t>Worker Heath</t>
  </si>
  <si>
    <t>Worker Rob</t>
  </si>
  <si>
    <t>Worker Cairn</t>
  </si>
  <si>
    <t>Doctor Hank</t>
  </si>
  <si>
    <t>Hiker Neil</t>
  </si>
  <si>
    <t>Twist Mountain (S/S/A)</t>
  </si>
  <si>
    <t>Black Belt Teppei</t>
  </si>
  <si>
    <t>Sawk</t>
  </si>
  <si>
    <t>Inner Focus</t>
  </si>
  <si>
    <t>Counter</t>
  </si>
  <si>
    <t>Karate Chop</t>
  </si>
  <si>
    <t>Worker Rich</t>
  </si>
  <si>
    <t>Ace Trainer Jordan</t>
  </si>
  <si>
    <t>Twist Mountain (W)</t>
  </si>
  <si>
    <t>Rain Dance</t>
  </si>
  <si>
    <t>Klang</t>
  </si>
  <si>
    <t>Autotomize</t>
  </si>
  <si>
    <t>Black Belt Grant</t>
  </si>
  <si>
    <t>Icirrus Gym</t>
  </si>
  <si>
    <t>Cubchoo</t>
  </si>
  <si>
    <t>Snow Cloak</t>
  </si>
  <si>
    <t>Cryogonal</t>
  </si>
  <si>
    <t>Haze</t>
  </si>
  <si>
    <t>Aurora Beam</t>
  </si>
  <si>
    <t>Ice Beam</t>
  </si>
  <si>
    <t>Battle Girl Miriam</t>
  </si>
  <si>
    <t>Black Belt Kendrew</t>
  </si>
  <si>
    <t>Flail</t>
  </si>
  <si>
    <t>Battle Girl Mikiko</t>
  </si>
  <si>
    <t>Battle Girl Chandra</t>
  </si>
  <si>
    <t>Black Belt Thomas</t>
  </si>
  <si>
    <t>Leader Brycen</t>
  </si>
  <si>
    <t>Frost Breath</t>
  </si>
  <si>
    <t>Astonish</t>
  </si>
  <si>
    <t>Beartic</t>
  </si>
  <si>
    <t>Icicle Crash</t>
  </si>
  <si>
    <t>Rapid Spin</t>
  </si>
  <si>
    <t>Dragonspiral Tower</t>
  </si>
  <si>
    <t>High Jump Kick</t>
  </si>
  <si>
    <t>Strench</t>
  </si>
  <si>
    <t>Sludge Bomb</t>
  </si>
  <si>
    <t>Doctor Jerry</t>
  </si>
  <si>
    <t>Desert Resort</t>
  </si>
  <si>
    <t>Snatch</t>
  </si>
  <si>
    <t>Backpacker Kelsey</t>
  </si>
  <si>
    <t>Backpacker Liz</t>
  </si>
  <si>
    <t>Backpacker Nate</t>
  </si>
  <si>
    <t>Psychic Cybil</t>
  </si>
  <si>
    <t>Backpacker Elaine</t>
  </si>
  <si>
    <t>Maractus</t>
  </si>
  <si>
    <t>Needle Arm</t>
  </si>
  <si>
    <t>Psychic Low</t>
  </si>
  <si>
    <t>Pokémon Ranger Mylene</t>
  </si>
  <si>
    <t>Pokémon Ranger Jaden</t>
  </si>
  <si>
    <t>Psychic Gaven</t>
  </si>
  <si>
    <t>Psychic Perry</t>
  </si>
  <si>
    <t>Relic Castle</t>
  </si>
  <si>
    <t>Psychic Dua</t>
  </si>
  <si>
    <t>Garbodor</t>
  </si>
  <si>
    <t>Clear Smog</t>
  </si>
  <si>
    <t>Ranger Lewis</t>
  </si>
  <si>
    <t>Route 8</t>
  </si>
  <si>
    <t>Varies</t>
  </si>
  <si>
    <t>Giga Drain</t>
  </si>
  <si>
    <t>Acupressure</t>
  </si>
  <si>
    <t>Ingrain</t>
  </si>
  <si>
    <t>Parasol Lady Melita</t>
  </si>
  <si>
    <t>Cursed Body</t>
  </si>
  <si>
    <t>Ranger Annie</t>
  </si>
  <si>
    <t>Cinccino</t>
  </si>
  <si>
    <t>Fisherman Bruce</t>
  </si>
  <si>
    <t>Route8</t>
  </si>
  <si>
    <t>Aqua Tail</t>
  </si>
  <si>
    <t>Soak</t>
  </si>
  <si>
    <t>Parasol Lady Lumi</t>
  </si>
  <si>
    <t>Samurott</t>
  </si>
  <si>
    <t>Biker Phillip</t>
  </si>
  <si>
    <t>Route 9</t>
  </si>
  <si>
    <t>Roughneck Reese</t>
  </si>
  <si>
    <t>Weak Armor</t>
  </si>
  <si>
    <t>Hooligans Jim &amp; Cas</t>
  </si>
  <si>
    <t>Biker Zeke</t>
  </si>
  <si>
    <t>Pawniard</t>
  </si>
  <si>
    <t>Houghneck Chance</t>
  </si>
  <si>
    <t>Ace Trainer Webster</t>
  </si>
  <si>
    <t>Opelucid Gym</t>
  </si>
  <si>
    <t>Fraxure</t>
  </si>
  <si>
    <t>Dragon Dance</t>
  </si>
  <si>
    <t>Ace Trainer Olwen</t>
  </si>
  <si>
    <t>Deino</t>
  </si>
  <si>
    <t>Slam</t>
  </si>
  <si>
    <t>Dragon Pulse</t>
  </si>
  <si>
    <t>Ace Trainer Jose</t>
  </si>
  <si>
    <t>Ace Trainer Clara</t>
  </si>
  <si>
    <t>Mold Breaker</t>
  </si>
  <si>
    <t>Veteran Hugo</t>
  </si>
  <si>
    <t>Druddigon</t>
  </si>
  <si>
    <t>Rough Skin</t>
  </si>
  <si>
    <t>Night Slash</t>
  </si>
  <si>
    <t>Ace Trainer Tom</t>
  </si>
  <si>
    <t>Ace Trainer Dara</t>
  </si>
  <si>
    <t>Veteran Kim</t>
  </si>
  <si>
    <t>Leader Drayden</t>
  </si>
  <si>
    <t>Dragon Rage</t>
  </si>
  <si>
    <t>Dragon Tail</t>
  </si>
  <si>
    <t>Haxorus</t>
  </si>
  <si>
    <t>Battle Girl Amy</t>
  </si>
  <si>
    <t>Route 10</t>
  </si>
  <si>
    <t>Scrafty</t>
  </si>
  <si>
    <t>Mienfoo</t>
  </si>
  <si>
    <t>Regenerator</t>
  </si>
  <si>
    <t>Force Palm</t>
  </si>
  <si>
    <t>Drain Punch</t>
  </si>
  <si>
    <t>Eelektrik</t>
  </si>
  <si>
    <t>Acid</t>
  </si>
  <si>
    <t>Discharge</t>
  </si>
  <si>
    <t>Accelgor</t>
  </si>
  <si>
    <t>Me First</t>
  </si>
  <si>
    <t>Veteran Karla</t>
  </si>
  <si>
    <t>Petal Dance</t>
  </si>
  <si>
    <t>Return</t>
  </si>
  <si>
    <t>Toxic</t>
  </si>
  <si>
    <t>Flash Cannon</t>
  </si>
  <si>
    <t>Ice Shard</t>
  </si>
  <si>
    <t>Hyper Beam</t>
  </si>
  <si>
    <t>Dive</t>
  </si>
  <si>
    <t>Psychic</t>
  </si>
  <si>
    <t>Shadow Ball</t>
  </si>
  <si>
    <t>Emboar</t>
  </si>
  <si>
    <t>Flamethrower</t>
  </si>
  <si>
    <t>Black Belt Corey</t>
  </si>
  <si>
    <t>Hiker Bret</t>
  </si>
  <si>
    <t>Ace Trainer Cheyenne</t>
  </si>
  <si>
    <t>Sawsbuck</t>
  </si>
  <si>
    <t>Energy Ball</t>
  </si>
  <si>
    <t>Horn Leech</t>
  </si>
  <si>
    <t>Jellicent</t>
  </si>
  <si>
    <t>Veteran Chester</t>
  </si>
  <si>
    <t>Seismitoad</t>
  </si>
  <si>
    <t>Earthquake</t>
  </si>
  <si>
    <t>Escavalier</t>
  </si>
  <si>
    <t>Iron Head</t>
  </si>
  <si>
    <t>X-Scissor</t>
  </si>
  <si>
    <t>Ace Trainer Shanta</t>
  </si>
  <si>
    <t>Victory Road</t>
  </si>
  <si>
    <t>Stomp</t>
  </si>
  <si>
    <t>Ace Trainer Dwayne</t>
  </si>
  <si>
    <t>Reversal</t>
  </si>
  <si>
    <t>Baton Pass</t>
  </si>
  <si>
    <t>Steamroller</t>
  </si>
  <si>
    <t>Veteran Tiffany</t>
  </si>
  <si>
    <t>Beheeyem</t>
  </si>
  <si>
    <t>Thunderbolt</t>
  </si>
  <si>
    <t>Heatmor</t>
  </si>
  <si>
    <t>Shadow Claw</t>
  </si>
  <si>
    <t>Black Belt Tyrone</t>
  </si>
  <si>
    <t>U-turn</t>
  </si>
  <si>
    <t>Conkeldurr</t>
  </si>
  <si>
    <t>Ace Trainer Cathy</t>
  </si>
  <si>
    <t>Doctor Logan</t>
  </si>
  <si>
    <t>Telekinesis</t>
  </si>
  <si>
    <t>Leaf Blade</t>
  </si>
  <si>
    <t>Entrainment</t>
  </si>
  <si>
    <t>Ace Trainer David</t>
  </si>
  <si>
    <t>Darmanitan</t>
  </si>
  <si>
    <t>Belly Drum</t>
  </si>
  <si>
    <t>Flare Blitz</t>
  </si>
  <si>
    <t>Hammer Arm</t>
  </si>
  <si>
    <t>Poison Touch</t>
  </si>
  <si>
    <t>Veteran Martell</t>
  </si>
  <si>
    <t>Gigalith</t>
  </si>
  <si>
    <t>Stone Edge</t>
  </si>
  <si>
    <t>Giga Impact</t>
  </si>
  <si>
    <t>Eelektross</t>
  </si>
  <si>
    <t>Crush Claw</t>
  </si>
  <si>
    <t>Wild Charge</t>
  </si>
  <si>
    <t>Elite Four Grimsley</t>
  </si>
  <si>
    <t>Poison Jab</t>
  </si>
  <si>
    <t>Krookodile</t>
  </si>
  <si>
    <t>Foul Play</t>
  </si>
  <si>
    <t>Bisharp</t>
  </si>
  <si>
    <t>Defiant</t>
  </si>
  <si>
    <t>Elite Four Caitlin</t>
  </si>
  <si>
    <t>Reuniclus</t>
  </si>
  <si>
    <t>Focus Blast</t>
  </si>
  <si>
    <t>Thunder</t>
  </si>
  <si>
    <t>Gothitelle</t>
  </si>
  <si>
    <t>Elite Four Shauntal</t>
  </si>
  <si>
    <t>Cofagrigus</t>
  </si>
  <si>
    <t>Grass Knot</t>
  </si>
  <si>
    <t>Golurk</t>
  </si>
  <si>
    <t>Iron Fist</t>
  </si>
  <si>
    <t>Shadow Punch</t>
  </si>
  <si>
    <t>Surf</t>
  </si>
  <si>
    <t>Chandelure</t>
  </si>
  <si>
    <t>Flame Body</t>
  </si>
  <si>
    <t>Fire Blast</t>
  </si>
  <si>
    <t>Elite Four Marshall</t>
  </si>
  <si>
    <t>Mienshao</t>
  </si>
  <si>
    <t>Zekrom</t>
  </si>
  <si>
    <t>Teravolt</t>
  </si>
  <si>
    <t>Fusion Bolt</t>
  </si>
  <si>
    <t>Carracosta</t>
  </si>
  <si>
    <t>Waterfall</t>
  </si>
  <si>
    <t>Klinklang</t>
  </si>
  <si>
    <t>Metal Sound</t>
  </si>
  <si>
    <t>Zoroark</t>
  </si>
  <si>
    <t>Illusion</t>
  </si>
  <si>
    <t>Archeops</t>
  </si>
  <si>
    <t>Vanilluxe</t>
  </si>
  <si>
    <t>Blizzard</t>
  </si>
  <si>
    <t>Hail</t>
  </si>
  <si>
    <t>Team Plasma Ghetsis</t>
  </si>
  <si>
    <t>Bouffalant</t>
  </si>
  <si>
    <t>Head Charge</t>
  </si>
  <si>
    <t>Sludge Wave</t>
  </si>
  <si>
    <t>Hydreigon</t>
  </si>
  <si>
    <t>Metal Burst</t>
  </si>
  <si>
    <t>Reshiram</t>
  </si>
  <si>
    <t>Pokémon</t>
  </si>
  <si>
    <t>EXP
Yield</t>
  </si>
  <si>
    <t>EV Yield</t>
  </si>
  <si>
    <t>Base Stats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</si>
  <si>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</si>
  <si>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</si>
  <si>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</si>
  <si>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</si>
  <si>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</si>
  <si>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</si>
  <si>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</si>
  <si>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</si>
  <si>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</si>
  <si>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</si>
  <si>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</si>
  <si>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</si>
  <si>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</si>
  <si>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</si>
  <si>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</si>
  <si>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</si>
  <si>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</si>
  <si>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</si>
  <si>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</si>
  <si>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</si>
  <si>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</si>
  <si>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</si>
  <si>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</si>
  <si>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</si>
  <si>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</si>
  <si>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</si>
  <si>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</si>
  <si>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</si>
  <si>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</si>
  <si>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</si>
  <si>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</si>
  <si>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</si>
  <si>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</si>
  <si>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</si>
  <si>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</si>
  <si>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</si>
  <si>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</si>
  <si>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</si>
  <si>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</si>
  <si>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</si>
  <si>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</si>
  <si>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</si>
  <si>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</si>
  <si>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</si>
  <si>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</si>
  <si>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</si>
  <si>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</si>
  <si>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</si>
  <si>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</si>
  <si>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</si>
  <si>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</si>
  <si>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</si>
  <si>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</si>
  <si>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</si>
  <si>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</si>
  <si>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</si>
  <si>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</si>
  <si>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</si>
  <si>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</si>
  <si>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</si>
  <si>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</si>
  <si>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</si>
  <si>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</si>
  <si>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</si>
  <si>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</si>
  <si>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</si>
  <si>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</si>
  <si>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</si>
  <si>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</si>
  <si>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</si>
  <si>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</si>
  <si>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</si>
  <si>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</si>
  <si>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</si>
  <si>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</si>
  <si>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</si>
  <si>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</si>
  <si>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</si>
  <si>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</si>
  <si>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</si>
  <si>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</si>
  <si>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</si>
  <si>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</si>
  <si>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</si>
  <si>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</si>
  <si>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</si>
  <si>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</si>
  <si>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</si>
  <si>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</si>
  <si>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</si>
  <si>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</si>
  <si>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</si>
  <si>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</si>
  <si>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</si>
  <si>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</si>
  <si>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</si>
  <si>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</si>
  <si>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</si>
  <si>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</si>
  <si>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</si>
  <si>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</si>
  <si>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</si>
  <si>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</si>
  <si>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</si>
  <si>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</si>
  <si>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</si>
  <si>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</si>
  <si>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</si>
  <si>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</si>
  <si>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</si>
  <si>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</si>
  <si>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</si>
  <si>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</si>
  <si>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</si>
  <si>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</si>
  <si>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</si>
  <si>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</si>
  <si>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</si>
  <si>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</si>
  <si>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</si>
  <si>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</si>
  <si>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</si>
  <si>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</si>
  <si>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</si>
  <si>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</si>
  <si>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</si>
  <si>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</si>
  <si>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</si>
  <si>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</si>
  <si>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</si>
  <si>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</si>
  <si>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</si>
  <si>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</si>
  <si>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</si>
  <si>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</si>
  <si>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</si>
  <si>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</si>
  <si>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</si>
  <si>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</si>
  <si>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</si>
  <si>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</si>
  <si>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</si>
  <si>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</si>
  <si>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</si>
  <si>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</si>
  <si>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</si>
  <si>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</si>
  <si>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</si>
  <si>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</si>
  <si>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</si>
  <si>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</si>
  <si>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</si>
  <si>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</si>
  <si>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</si>
  <si>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</si>
  <si>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</si>
  <si>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</si>
  <si>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</si>
  <si>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</si>
  <si>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</si>
  <si>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</si>
  <si>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</si>
  <si>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</si>
  <si>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</si>
  <si>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</si>
  <si>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</si>
  <si>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</si>
  <si>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</si>
  <si>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</si>
  <si>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</si>
  <si>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</si>
  <si>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</si>
  <si>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</si>
  <si>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</si>
  <si>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</si>
  <si>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</si>
  <si>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</si>
  <si>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</si>
  <si>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</si>
  <si>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</si>
  <si>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</si>
  <si>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</si>
  <si>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</si>
  <si>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</si>
  <si>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</si>
  <si>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</si>
  <si>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</si>
  <si>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</si>
  <si>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</si>
  <si>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</si>
  <si>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</si>
  <si>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</si>
  <si>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</si>
  <si>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</si>
  <si>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</si>
  <si>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</si>
  <si>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</si>
  <si>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</si>
  <si>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</si>
  <si>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</si>
  <si>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</si>
  <si>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</si>
  <si>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</si>
  <si>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</si>
  <si>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</si>
  <si>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</si>
  <si>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</si>
  <si>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</si>
  <si>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</si>
  <si>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</si>
  <si>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</si>
  <si>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</si>
  <si>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</si>
  <si>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</si>
  <si>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</si>
  <si>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</si>
  <si>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</si>
  <si>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</si>
  <si>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</si>
  <si>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</si>
  <si>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</si>
  <si>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</si>
  <si>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</si>
  <si>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</si>
  <si>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</si>
  <si>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</si>
  <si>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</si>
  <si>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</si>
  <si>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</si>
  <si>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</si>
  <si>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</si>
  <si>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</si>
  <si>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</si>
  <si>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</si>
  <si>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</si>
  <si>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</si>
  <si>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</si>
  <si>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</si>
  <si>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</si>
  <si>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</si>
  <si>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</si>
  <si>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</si>
  <si>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</si>
  <si>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</si>
  <si>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</si>
  <si>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</si>
  <si>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</si>
  <si>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</si>
  <si>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</si>
  <si>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</si>
  <si>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</si>
  <si>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</si>
  <si>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</si>
  <si>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</si>
  <si>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</si>
  <si>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</si>
  <si>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</si>
  <si>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</si>
  <si>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</si>
  <si>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</si>
  <si>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</si>
  <si>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</si>
  <si>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</si>
  <si>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</si>
  <si>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</si>
  <si>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</si>
  <si>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</si>
  <si>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</si>
  <si>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</si>
  <si>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</si>
  <si>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</si>
  <si>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</si>
  <si>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</si>
  <si>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</si>
  <si>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</si>
  <si>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</si>
  <si>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</si>
  <si>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</si>
  <si>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</si>
  <si>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</si>
  <si>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</si>
  <si>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</si>
  <si>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</si>
  <si>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</si>
  <si>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</si>
  <si>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</si>
  <si>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</si>
  <si>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</si>
  <si>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</si>
  <si>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</si>
  <si>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</si>
  <si>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</si>
  <si>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</si>
  <si>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</si>
  <si>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</si>
  <si>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</si>
  <si>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</si>
  <si>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</si>
  <si>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</si>
  <si>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</si>
  <si>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</si>
  <si>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</si>
  <si>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</si>
  <si>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</si>
  <si>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</si>
  <si>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</si>
  <si>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</si>
  <si>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</si>
  <si>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</si>
  <si>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</si>
  <si>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</si>
  <si>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</si>
  <si>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</si>
  <si>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</si>
  <si>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</si>
  <si>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</si>
  <si>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</si>
  <si>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</si>
  <si>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</si>
  <si>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</si>
  <si>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</si>
  <si>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</si>
  <si>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</si>
  <si>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</si>
  <si>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</si>
  <si>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</si>
  <si>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</si>
  <si>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</si>
  <si>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</si>
  <si>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</si>
  <si>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</si>
  <si>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</si>
  <si>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</si>
  <si>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</si>
  <si>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</si>
  <si>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</si>
  <si>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</si>
  <si>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</si>
  <si>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</si>
  <si>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</si>
  <si>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</si>
  <si>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</si>
  <si>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</si>
  <si>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</si>
  <si>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</si>
  <si>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</si>
  <si>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</si>
  <si>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</si>
  <si>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</si>
  <si>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</si>
  <si>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</si>
  <si>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</si>
  <si>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</si>
  <si>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</si>
  <si>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</si>
  <si>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</si>
  <si>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</si>
  <si>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</si>
  <si>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</si>
  <si>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</si>
  <si>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</si>
  <si>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</si>
  <si>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</si>
  <si>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</si>
  <si>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</si>
  <si>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</si>
  <si>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</si>
  <si>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</si>
  <si>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</si>
  <si>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</si>
  <si>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</si>
  <si>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</si>
  <si>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</si>
  <si>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</si>
  <si>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</si>
  <si>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</si>
  <si>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</si>
  <si>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</si>
  <si>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</si>
  <si>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</si>
  <si>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</si>
  <si>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</si>
  <si>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</si>
  <si>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</si>
  <si>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</si>
  <si>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</si>
  <si>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Deoxys-Attack</t>
  </si>
  <si>
    <t>Deoxys-Defense</t>
  </si>
  <si>
    <t>Deoxys-Speed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</si>
  <si>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</si>
  <si>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</si>
  <si>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</si>
  <si>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</si>
  <si>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</si>
  <si>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</si>
  <si>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</si>
  <si>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</si>
  <si>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</si>
  <si>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</si>
  <si>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</si>
  <si>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</si>
  <si>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</si>
  <si>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</si>
  <si>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</si>
  <si>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</si>
  <si>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</si>
  <si>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</si>
  <si>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</si>
  <si>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</si>
  <si>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</si>
  <si>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</si>
  <si>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</si>
  <si>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</si>
  <si>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</si>
  <si>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</si>
  <si>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</si>
  <si>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Wormadam-Sandy</t>
  </si>
  <si>
    <t>Wormadam-Trash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</si>
  <si>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</si>
  <si>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</si>
  <si>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</si>
  <si>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</si>
  <si>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</si>
  <si>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</si>
  <si>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</si>
  <si>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</si>
  <si>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</si>
  <si>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</si>
  <si>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</si>
  <si>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</si>
  <si>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</si>
  <si>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</si>
  <si>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</si>
  <si>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</si>
  <si>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</si>
  <si>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</si>
  <si>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</si>
  <si>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</si>
  <si>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</si>
  <si>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</si>
  <si>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</si>
  <si>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</si>
  <si>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</si>
  <si>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</si>
  <si>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</si>
  <si>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</si>
  <si>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</si>
  <si>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</si>
  <si>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</si>
  <si>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</si>
  <si>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</si>
  <si>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</si>
  <si>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</si>
  <si>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</si>
  <si>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</si>
  <si>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</si>
  <si>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</si>
  <si>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</si>
  <si>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</si>
  <si>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</si>
  <si>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</si>
  <si>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</si>
  <si>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</si>
  <si>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</si>
  <si>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</si>
  <si>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</si>
  <si>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</si>
  <si>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</si>
  <si>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</si>
  <si>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</si>
  <si>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</si>
  <si>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</si>
  <si>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</si>
  <si>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</si>
  <si>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</si>
  <si>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</si>
  <si>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</si>
  <si>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</si>
  <si>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</si>
  <si>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</si>
  <si>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</si>
  <si>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</si>
  <si>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</si>
  <si>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</si>
  <si>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Rotom-Heat</t>
  </si>
  <si>
    <t>Rotom-Wash</t>
  </si>
  <si>
    <t>Rotom-Frost</t>
  </si>
  <si>
    <t>Rotom-Fan</t>
  </si>
  <si>
    <t>Rotom-Mow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</si>
  <si>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</si>
  <si>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</si>
  <si>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</si>
  <si>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</si>
  <si>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</si>
  <si>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</si>
  <si>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</si>
  <si>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</si>
  <si>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Giratina-Origin</t>
  </si>
  <si>
    <t>Cresselia</t>
  </si>
  <si>
    <t>Phione</t>
  </si>
  <si>
    <t>Manaphy</t>
  </si>
  <si>
    <t>Darkrai</t>
  </si>
  <si>
    <t>Shaymin-Land</t>
  </si>
  <si>
    <t>Shaymin-Sky</t>
  </si>
  <si>
    <t>Arceus</t>
  </si>
  <si>
    <t>Victini</t>
  </si>
  <si>
    <t>Snivy</t>
  </si>
  <si>
    <t>Servine</t>
  </si>
  <si>
    <t>Serperior</t>
  </si>
  <si>
    <t>Audino</t>
  </si>
  <si>
    <t>Darmanitan-Zen</t>
  </si>
  <si>
    <t>Crustle</t>
  </si>
  <si>
    <t>Zorua</t>
  </si>
  <si>
    <t>Foongus</t>
  </si>
  <si>
    <t>Amoonguss</t>
  </si>
  <si>
    <t>Galvantula</t>
  </si>
  <si>
    <t>Ferrothorn</t>
  </si>
  <si>
    <t>Lampent</t>
  </si>
  <si>
    <t>Stunfisk</t>
  </si>
  <si>
    <t>Rufflet</t>
  </si>
  <si>
    <t>Braviary</t>
  </si>
  <si>
    <t>Vullaby</t>
  </si>
  <si>
    <t>Mandibuzz</t>
  </si>
  <si>
    <t>Durant</t>
  </si>
  <si>
    <t>Zweilous</t>
  </si>
  <si>
    <t>Larvesta</t>
  </si>
  <si>
    <t>Volcarona</t>
  </si>
  <si>
    <t>Cobalion</t>
  </si>
  <si>
    <t>Terrakion</t>
  </si>
  <si>
    <t>Virizion</t>
  </si>
  <si>
    <t>Tornadus-Incarnate</t>
  </si>
  <si>
    <t>Tornadus-Therian</t>
  </si>
  <si>
    <t>Thundurus-Incarnate</t>
  </si>
  <si>
    <t>Thundurus-Therian</t>
  </si>
  <si>
    <t>Landorus-Incarnate</t>
  </si>
  <si>
    <t>Landorus-Therian</t>
  </si>
  <si>
    <t>Kyurem</t>
  </si>
  <si>
    <t>Kyurem-Black</t>
  </si>
  <si>
    <t>Kyurem-White</t>
  </si>
  <si>
    <t>Keldeo</t>
  </si>
  <si>
    <t>Meloetta-Aria</t>
  </si>
  <si>
    <t>Meloetta-Pirouette</t>
  </si>
  <si>
    <t>Genesect</t>
  </si>
  <si>
    <t>Medium Slow</t>
  </si>
  <si>
    <t>Erratic</t>
  </si>
  <si>
    <t>Fast</t>
  </si>
  <si>
    <t>Medium Fast</t>
  </si>
  <si>
    <t>Slow</t>
  </si>
  <si>
    <t>Fluctuating</t>
  </si>
  <si>
    <t>Value</t>
  </si>
  <si>
    <t>GameFreakSQRT</t>
  </si>
  <si>
    <t>Attrack</t>
  </si>
  <si>
    <t>Pokémon League</t>
  </si>
  <si>
    <t>N's Castle</t>
  </si>
  <si>
    <t>Overgrow</t>
  </si>
  <si>
    <t>Wrap</t>
  </si>
  <si>
    <t>Leaf Tornado</t>
  </si>
  <si>
    <t>Mystic Water</t>
  </si>
  <si>
    <t>Coil</t>
  </si>
  <si>
    <t>Cofragrigus</t>
  </si>
  <si>
    <t>Naïve</t>
  </si>
  <si>
    <t>Genderless</t>
  </si>
  <si>
    <t>Gothielle</t>
  </si>
  <si>
    <t>Charcoal</t>
  </si>
  <si>
    <t>Scope Lens</t>
  </si>
  <si>
    <t>Unfeazant</t>
  </si>
  <si>
    <t>Olepuid City</t>
  </si>
  <si>
    <t>Icirrus City</t>
  </si>
  <si>
    <t>Vanilish</t>
  </si>
  <si>
    <t>BubbleBeam</t>
  </si>
  <si>
    <t>Mistralton City</t>
  </si>
  <si>
    <t>Drillbur</t>
  </si>
  <si>
    <t>Clerk Katie</t>
  </si>
  <si>
    <t>Impiish</t>
  </si>
  <si>
    <t>Preschool Sarah &amp; Billy</t>
  </si>
  <si>
    <t>Tranquil</t>
  </si>
  <si>
    <t>Shock wave</t>
  </si>
  <si>
    <t>Damaruka</t>
  </si>
  <si>
    <t>Unburnden</t>
  </si>
  <si>
    <t>Harlquin Louis</t>
  </si>
  <si>
    <t>Pinweel Forest</t>
  </si>
  <si>
    <t>Ranger Audra</t>
  </si>
  <si>
    <t>Nacrene City</t>
  </si>
  <si>
    <t>Team Plasma Grunt &amp; Team Plasma Grunt</t>
  </si>
  <si>
    <t>Twins Kuwi &amp; Amy</t>
  </si>
  <si>
    <t>Striaton City</t>
  </si>
  <si>
    <t>Leader Cress</t>
  </si>
  <si>
    <t>Route2</t>
  </si>
  <si>
    <t>Acumula Town</t>
  </si>
  <si>
    <t xml:space="preserve"> Nature</t>
  </si>
  <si>
    <t>Trainer Name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</si>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</sst>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6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1" xfId="0" quotePrefix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22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4077-744B-4E42-8528-6C35F3F4EC3A}">
  <dimension ref="A1:BB50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ColWidth="9.1328125" defaultRowHeight="14.25" x14ac:dyDescent="0.45"/>
  <cols>
    <col min="1" max="1" width="8.265625" style="1" customWidth="1"/>
    <col min="2" max="2" width="28.265625" style="1" customWidth="1"/>
    <col min="3" max="3" width="13.265625" style="1" customWidth="1"/>
    <col min="4" max="4" width="23.265625" style="1" customWidth="1"/>
    <col min="5" max="5" width="18.265625" style="1" customWidth="1"/>
    <col min="6" max="6" width="15.73046875" style="3" customWidth="1"/>
    <col min="7" max="7" width="8.265625" style="3" customWidth="1"/>
    <col min="8" max="8" width="5.73046875" style="3" customWidth="1"/>
    <col min="9" max="9" width="10.73046875" style="3" customWidth="1"/>
    <col min="10" max="15" width="15.73046875" style="3" customWidth="1"/>
    <col min="16" max="22" width="5.73046875" style="3" customWidth="1"/>
    <col min="23" max="51" width="9.1328125" style="3"/>
    <col min="52" max="52" width="6.73046875" style="3" bestFit="1" customWidth="1"/>
    <col min="53" max="53" width="5.59765625" style="3" bestFit="1" customWidth="1"/>
    <col min="54" max="54" width="3.265625" style="3" bestFit="1" customWidth="1"/>
    <col min="55" max="16384" width="9.1328125" style="3"/>
  </cols>
  <sheetData>
    <row r="1" spans="1:54" s="1" customFormat="1" x14ac:dyDescent="0.4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6" t="s">
        <v>6</v>
      </c>
      <c r="H1" s="26" t="s">
        <v>7</v>
      </c>
      <c r="I1" s="26" t="s">
        <v>1397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</row>
    <row r="2" spans="1:54" x14ac:dyDescent="0.45">
      <c r="A2" s="29">
        <v>1</v>
      </c>
      <c r="B2" s="29" t="s">
        <v>22</v>
      </c>
      <c r="C2" s="29" t="s">
        <v>23</v>
      </c>
      <c r="D2" s="29" t="s">
        <v>24</v>
      </c>
      <c r="E2" s="29" t="s">
        <v>25</v>
      </c>
      <c r="F2" s="2" t="s">
        <v>35</v>
      </c>
      <c r="G2" s="2" t="s">
        <v>27</v>
      </c>
      <c r="H2" s="2">
        <v>5</v>
      </c>
      <c r="I2" s="2"/>
      <c r="J2" s="2" t="s">
        <v>37</v>
      </c>
      <c r="K2" s="2" t="s">
        <v>30</v>
      </c>
      <c r="L2" s="2" t="s">
        <v>31</v>
      </c>
      <c r="M2" s="2" t="s">
        <v>32</v>
      </c>
      <c r="N2" s="19" t="s">
        <v>33</v>
      </c>
      <c r="O2" s="19" t="s">
        <v>33</v>
      </c>
      <c r="P2" s="19">
        <v>0</v>
      </c>
      <c r="Q2" s="2">
        <f>_xlfn.FLOOR.MATH((((2*VLOOKUP(F2, 'EV and Base'!$A$1:$N$671, 9, FALSE))+$P2)*$H2)/100)+$H2+10</f>
        <v>21</v>
      </c>
      <c r="R2" s="2">
        <f>_xlfn.FLOOR.MATH((_xlfn.FLOOR.MATH((((2*VLOOKUP($F2, 'EV and Base'!$A$1:$N$671, 10, FALSE))+$P2)*$H2)/100)+5)*
IF(OR($I2="Lonely", $I2="Brave", $I2="Adamant", $I2="Naughty"), 1.1,
IF(OR($I2="Bold", $I2="Timid", $I2="Modest", $I2="Calm"), 0.9, 1)))</f>
        <v>11</v>
      </c>
      <c r="S2" s="2">
        <f>_xlfn.FLOOR.MATH((_xlfn.FLOOR.MATH((((2*VLOOKUP($F2, 'EV and Base'!$A$1:$N$671, 11, FALSE))+$P2)*$H2)/100)+5)*
IF(OR($I2="Bold", $I2="Relaxed", $I2="Impish", $I2="Lax"), 1.1,
IF(OR($I2="Lonely", $I2="Hasty", $I2="Mild", $I2="Gentle"), 0.9, 1)))</f>
        <v>9</v>
      </c>
      <c r="T2" s="2">
        <f>_xlfn.FLOOR.MATH((_xlfn.FLOOR.MATH((((2*VLOOKUP($F2, 'EV and Base'!$A$1:$N$671, 12, FALSE))+$P2)*$H2)/100)+5)*
IF(OR($I2="Modest", $I2="Mild", $I2="Quiet", $I2="Rash"), 1.1,
IF(OR($I2="Adamant", $I2="Impish", $I2="Jolly", $I2="Careful"), 0.9, 1)))</f>
        <v>9</v>
      </c>
      <c r="U2" s="2">
        <f>_xlfn.FLOOR.MATH((_xlfn.FLOOR.MATH((((2*VLOOKUP($F2, 'EV and Base'!$A$1:$N$671, 13, FALSE))+$P2)*$H2)/100)+5)*
IF(OR($I2="Calm", $I2="Gentle", $I2="Sassy", $I2="Careful"), 1.1,
IF(OR($I2="Naughty", $I2="Lax", $I2="Naive", $I2="Rash"), 0.9, 1)))</f>
        <v>9</v>
      </c>
      <c r="V2" s="2">
        <f>_xlfn.FLOOR.MATH((_xlfn.FLOOR.MATH((((2*VLOOKUP($F2, 'EV and Base'!$A$1:$N$671, 14, FALSE))+$P2)*$H2)/100)+5)*
IF(OR($I2="Timid", $I2="Hasty", $I2="Jolly", $I2="Naive"), 1.1,
IF(OR($I2="Brave", $I2="Relaxed", $I2="Quiet", $I2="Sassy"), 0.9, 1)))</f>
        <v>9</v>
      </c>
    </row>
    <row r="3" spans="1:54" x14ac:dyDescent="0.45">
      <c r="A3" s="29">
        <v>2</v>
      </c>
      <c r="B3" s="29" t="s">
        <v>34</v>
      </c>
      <c r="C3" s="29" t="s">
        <v>23</v>
      </c>
      <c r="D3" s="29" t="s">
        <v>24</v>
      </c>
      <c r="E3" s="29" t="s">
        <v>25</v>
      </c>
      <c r="F3" s="2" t="s">
        <v>1312</v>
      </c>
      <c r="G3" s="2" t="s">
        <v>27</v>
      </c>
      <c r="H3" s="2">
        <v>5</v>
      </c>
      <c r="I3" s="2"/>
      <c r="J3" s="2" t="s">
        <v>1360</v>
      </c>
      <c r="K3" s="2" t="s">
        <v>30</v>
      </c>
      <c r="L3" s="2" t="s">
        <v>31</v>
      </c>
      <c r="M3" s="2" t="s">
        <v>50</v>
      </c>
      <c r="N3" s="19" t="s">
        <v>33</v>
      </c>
      <c r="O3" s="19" t="s">
        <v>33</v>
      </c>
      <c r="P3" s="19">
        <v>0</v>
      </c>
      <c r="Q3" s="2">
        <f>_xlfn.FLOOR.MATH((((2*VLOOKUP(F3, 'EV and Base'!$A$1:$N$671, 9, FALSE))+$P3)*$H3)/100)+$H3+10</f>
        <v>19</v>
      </c>
      <c r="R3" s="2">
        <f>_xlfn.FLOOR.MATH((_xlfn.FLOOR.MATH((((2*VLOOKUP($F3, 'EV and Base'!$A$1:$N$671, 10, FALSE))+$P3)*$H3)/100)+5)*
IF(OR($I3="Lonely", $I3="Brave", $I3="Adamant", $I3="Naughty"), 1.1,
IF(OR($I3="Bold", $I3="Timid", $I3="Modest", $I3="Calm"), 0.9, 1)))</f>
        <v>9</v>
      </c>
      <c r="S3" s="2">
        <f>_xlfn.FLOOR.MATH((_xlfn.FLOOR.MATH((((2*VLOOKUP($F3, 'EV and Base'!$A$1:$N$671, 11, FALSE))+$P3)*$H3)/100)+5)*
IF(OR($I3="Bold", $I3="Relaxed", $I3="Impish", $I3="Lax"), 1.1,
IF(OR($I3="Lonely", $I3="Hasty", $I3="Mild", $I3="Gentle"), 0.9, 1)))</f>
        <v>10</v>
      </c>
      <c r="T3" s="2">
        <f>_xlfn.FLOOR.MATH((_xlfn.FLOOR.MATH((((2*VLOOKUP($F3, 'EV and Base'!$A$1:$N$671, 12, FALSE))+$P3)*$H3)/100)+5)*
IF(OR($I3="Modest", $I3="Mild", $I3="Quiet", $I3="Rash"), 1.1,
IF(OR($I3="Adamant", $I3="Impish", $I3="Jolly", $I3="Careful"), 0.9, 1)))</f>
        <v>9</v>
      </c>
      <c r="U3" s="2">
        <f>_xlfn.FLOOR.MATH((_xlfn.FLOOR.MATH((((2*VLOOKUP($F3, 'EV and Base'!$A$1:$N$671, 13, FALSE))+$P3)*$H3)/100)+5)*
IF(OR($I3="Calm", $I3="Gentle", $I3="Sassy", $I3="Careful"), 1.1,
IF(OR($I3="Naughty", $I3="Lax", $I3="Naive", $I3="Rash"), 0.9, 1)))</f>
        <v>10</v>
      </c>
      <c r="V3" s="2">
        <f>_xlfn.FLOOR.MATH((_xlfn.FLOOR.MATH((((2*VLOOKUP($F3, 'EV and Base'!$A$1:$N$671, 14, FALSE))+$P3)*$H3)/100)+5)*
IF(OR($I3="Timid", $I3="Hasty", $I3="Jolly", $I3="Naive"), 1.1,
IF(OR($I3="Brave", $I3="Relaxed", $I3="Quiet", $I3="Sassy"), 0.9, 1)))</f>
        <v>11</v>
      </c>
    </row>
    <row r="4" spans="1:54" x14ac:dyDescent="0.45">
      <c r="A4" s="29">
        <v>3</v>
      </c>
      <c r="B4" s="29" t="s">
        <v>38</v>
      </c>
      <c r="C4" s="29" t="s">
        <v>23</v>
      </c>
      <c r="D4" s="29" t="s">
        <v>39</v>
      </c>
      <c r="E4" s="29" t="s">
        <v>25</v>
      </c>
      <c r="F4" s="2" t="s">
        <v>40</v>
      </c>
      <c r="G4" s="2" t="s">
        <v>27</v>
      </c>
      <c r="H4" s="2">
        <v>7</v>
      </c>
      <c r="I4" s="2"/>
      <c r="J4" s="2" t="s">
        <v>42</v>
      </c>
      <c r="K4" s="2" t="s">
        <v>30</v>
      </c>
      <c r="L4" s="2" t="s">
        <v>43</v>
      </c>
      <c r="M4" s="2" t="s">
        <v>44</v>
      </c>
      <c r="N4" s="19" t="s">
        <v>33</v>
      </c>
      <c r="O4" s="19" t="s">
        <v>33</v>
      </c>
      <c r="P4" s="19">
        <v>6</v>
      </c>
      <c r="Q4" s="2">
        <f>_xlfn.FLOOR.MATH((((2*VLOOKUP(F4, 'EV and Base'!$A$1:$N$671, 9, FALSE))+$P4)*$H4)/100)+$H4+10</f>
        <v>23</v>
      </c>
      <c r="R4" s="2">
        <f>_xlfn.FLOOR.MATH((_xlfn.FLOOR.MATH((((2*VLOOKUP($F4, 'EV and Base'!$A$1:$N$671, 10, FALSE))+$P4)*$H4)/100)+5)*
IF(OR($I4="Lonely", $I4="Brave", $I4="Adamant", $I4="Naughty"), 1.1,
IF(OR($I4="Bold", $I4="Timid", $I4="Modest", $I4="Calm"), 0.9, 1)))</f>
        <v>12</v>
      </c>
      <c r="S4" s="2">
        <f>_xlfn.FLOOR.MATH((_xlfn.FLOOR.MATH((((2*VLOOKUP($F4, 'EV and Base'!$A$1:$N$671, 11, FALSE))+$P4)*$H4)/100)+5)*
IF(OR($I4="Bold", $I4="Relaxed", $I4="Impish", $I4="Lax"), 1.1,
IF(OR($I4="Lonely", $I4="Hasty", $I4="Mild", $I4="Gentle"), 0.9, 1)))</f>
        <v>10</v>
      </c>
      <c r="T4" s="2">
        <f>_xlfn.FLOOR.MATH((_xlfn.FLOOR.MATH((((2*VLOOKUP($F4, 'EV and Base'!$A$1:$N$671, 12, FALSE))+$P4)*$H4)/100)+5)*
IF(OR($I4="Modest", $I4="Mild", $I4="Quiet", $I4="Rash"), 1.1,
IF(OR($I4="Adamant", $I4="Impish", $I4="Jolly", $I4="Careful"), 0.9, 1)))</f>
        <v>12</v>
      </c>
      <c r="U4" s="2">
        <f>_xlfn.FLOOR.MATH((_xlfn.FLOOR.MATH((((2*VLOOKUP($F4, 'EV and Base'!$A$1:$N$671, 13, FALSE))+$P4)*$H4)/100)+5)*
IF(OR($I4="Calm", $I4="Gentle", $I4="Sassy", $I4="Careful"), 1.1,
IF(OR($I4="Naughty", $I4="Lax", $I4="Naive", $I4="Rash"), 0.9, 1)))</f>
        <v>10</v>
      </c>
      <c r="V4" s="2">
        <f>_xlfn.FLOOR.MATH((_xlfn.FLOOR.MATH((((2*VLOOKUP($F4, 'EV and Base'!$A$1:$N$671, 14, FALSE))+$P4)*$H4)/100)+5)*
IF(OR($I4="Timid", $I4="Hasty", $I4="Jolly", $I4="Naive"), 1.1,
IF(OR($I4="Brave", $I4="Relaxed", $I4="Quiet", $I4="Sassy"), 0.9, 1)))</f>
        <v>14</v>
      </c>
    </row>
    <row r="5" spans="1:54" x14ac:dyDescent="0.45">
      <c r="A5" s="29">
        <v>4</v>
      </c>
      <c r="B5" s="29" t="s">
        <v>45</v>
      </c>
      <c r="C5" s="29" t="s">
        <v>23</v>
      </c>
      <c r="D5" s="29" t="s">
        <v>46</v>
      </c>
      <c r="E5" s="29" t="s">
        <v>25</v>
      </c>
      <c r="F5" s="2" t="s">
        <v>47</v>
      </c>
      <c r="G5" s="2" t="s">
        <v>27</v>
      </c>
      <c r="H5" s="2">
        <v>7</v>
      </c>
      <c r="I5" s="2"/>
      <c r="J5" s="2" t="s">
        <v>49</v>
      </c>
      <c r="K5" s="2" t="s">
        <v>30</v>
      </c>
      <c r="L5" s="2" t="s">
        <v>31</v>
      </c>
      <c r="M5" s="2" t="s">
        <v>50</v>
      </c>
      <c r="N5" s="2" t="s">
        <v>51</v>
      </c>
      <c r="O5" s="19" t="s">
        <v>33</v>
      </c>
      <c r="P5" s="19">
        <v>0</v>
      </c>
      <c r="Q5" s="2">
        <f>_xlfn.FLOOR.MATH((((2*VLOOKUP(F5, 'EV and Base'!$A$1:$N$671, 9, FALSE))+$P5)*$H5)/100)+$H5+10</f>
        <v>23</v>
      </c>
      <c r="R5" s="2">
        <f>_xlfn.FLOOR.MATH((_xlfn.FLOOR.MATH((((2*VLOOKUP($F5, 'EV and Base'!$A$1:$N$671, 10, FALSE))+$P5)*$H5)/100)+5)*
IF(OR($I5="Lonely", $I5="Brave", $I5="Adamant", $I5="Naughty"), 1.1,
IF(OR($I5="Bold", $I5="Timid", $I5="Modest", $I5="Calm"), 0.9, 1)))</f>
        <v>12</v>
      </c>
      <c r="S5" s="2">
        <f>_xlfn.FLOOR.MATH((_xlfn.FLOOR.MATH((((2*VLOOKUP($F5, 'EV and Base'!$A$1:$N$671, 11, FALSE))+$P5)*$H5)/100)+5)*
IF(OR($I5="Bold", $I5="Relaxed", $I5="Impish", $I5="Lax"), 1.1,
IF(OR($I5="Lonely", $I5="Hasty", $I5="Mild", $I5="Gentle"), 0.9, 1)))</f>
        <v>10</v>
      </c>
      <c r="T5" s="2">
        <f>_xlfn.FLOOR.MATH((_xlfn.FLOOR.MATH((((2*VLOOKUP($F5, 'EV and Base'!$A$1:$N$671, 12, FALSE))+$P5)*$H5)/100)+5)*
IF(OR($I5="Modest", $I5="Mild", $I5="Quiet", $I5="Rash"), 1.1,
IF(OR($I5="Adamant", $I5="Impish", $I5="Jolly", $I5="Careful"), 0.9, 1)))</f>
        <v>9</v>
      </c>
      <c r="U5" s="2">
        <f>_xlfn.FLOOR.MATH((_xlfn.FLOOR.MATH((((2*VLOOKUP($F5, 'EV and Base'!$A$1:$N$671, 13, FALSE))+$P5)*$H5)/100)+5)*
IF(OR($I5="Calm", $I5="Gentle", $I5="Sassy", $I5="Careful"), 1.1,
IF(OR($I5="Naughty", $I5="Lax", $I5="Naive", $I5="Rash"), 0.9, 1)))</f>
        <v>10</v>
      </c>
      <c r="V5" s="2">
        <f>_xlfn.FLOOR.MATH((_xlfn.FLOOR.MATH((((2*VLOOKUP($F5, 'EV and Base'!$A$1:$N$671, 14, FALSE))+$P5)*$H5)/100)+5)*
IF(OR($I5="Timid", $I5="Hasty", $I5="Jolly", $I5="Naive"), 1.1,
IF(OR($I5="Brave", $I5="Relaxed", $I5="Quiet", $I5="Sassy"), 0.9, 1)))</f>
        <v>10</v>
      </c>
    </row>
    <row r="6" spans="1:54" x14ac:dyDescent="0.45">
      <c r="A6" s="29">
        <v>5</v>
      </c>
      <c r="B6" s="29" t="s">
        <v>52</v>
      </c>
      <c r="C6" s="29" t="s">
        <v>23</v>
      </c>
      <c r="D6" s="29" t="s">
        <v>46</v>
      </c>
      <c r="E6" s="29" t="s">
        <v>25</v>
      </c>
      <c r="F6" s="2" t="s">
        <v>40</v>
      </c>
      <c r="G6" s="2" t="s">
        <v>53</v>
      </c>
      <c r="H6" s="2">
        <v>7</v>
      </c>
      <c r="I6" s="2"/>
      <c r="J6" s="2" t="s">
        <v>42</v>
      </c>
      <c r="K6" s="2" t="s">
        <v>30</v>
      </c>
      <c r="L6" s="2" t="s">
        <v>43</v>
      </c>
      <c r="M6" s="2" t="s">
        <v>44</v>
      </c>
      <c r="N6" s="2" t="s">
        <v>55</v>
      </c>
      <c r="O6" s="19" t="s">
        <v>33</v>
      </c>
      <c r="P6" s="19">
        <v>0</v>
      </c>
      <c r="Q6" s="2">
        <f>_xlfn.FLOOR.MATH((((2*VLOOKUP(F6, 'EV and Base'!$A$1:$N$671, 9, FALSE))+$P6)*$H6)/100)+$H6+10</f>
        <v>22</v>
      </c>
      <c r="R6" s="2">
        <f>_xlfn.FLOOR.MATH((_xlfn.FLOOR.MATH((((2*VLOOKUP($F6, 'EV and Base'!$A$1:$N$671, 10, FALSE))+$P6)*$H6)/100)+5)*
IF(OR($I6="Lonely", $I6="Brave", $I6="Adamant", $I6="Naughty"), 1.1,
IF(OR($I6="Bold", $I6="Timid", $I6="Modest", $I6="Calm"), 0.9, 1)))</f>
        <v>12</v>
      </c>
      <c r="S6" s="2">
        <f>_xlfn.FLOOR.MATH((_xlfn.FLOOR.MATH((((2*VLOOKUP($F6, 'EV and Base'!$A$1:$N$671, 11, FALSE))+$P6)*$H6)/100)+5)*
IF(OR($I6="Bold", $I6="Relaxed", $I6="Impish", $I6="Lax"), 1.1,
IF(OR($I6="Lonely", $I6="Hasty", $I6="Mild", $I6="Gentle"), 0.9, 1)))</f>
        <v>10</v>
      </c>
      <c r="T6" s="2">
        <f>_xlfn.FLOOR.MATH((_xlfn.FLOOR.MATH((((2*VLOOKUP($F6, 'EV and Base'!$A$1:$N$671, 12, FALSE))+$P6)*$H6)/100)+5)*
IF(OR($I6="Modest", $I6="Mild", $I6="Quiet", $I6="Rash"), 1.1,
IF(OR($I6="Adamant", $I6="Impish", $I6="Jolly", $I6="Careful"), 0.9, 1)))</f>
        <v>12</v>
      </c>
      <c r="U6" s="2">
        <f>_xlfn.FLOOR.MATH((_xlfn.FLOOR.MATH((((2*VLOOKUP($F6, 'EV and Base'!$A$1:$N$671, 13, FALSE))+$P6)*$H6)/100)+5)*
IF(OR($I6="Calm", $I6="Gentle", $I6="Sassy", $I6="Careful"), 1.1,
IF(OR($I6="Naughty", $I6="Lax", $I6="Naive", $I6="Rash"), 0.9, 1)))</f>
        <v>10</v>
      </c>
      <c r="V6" s="2">
        <f>_xlfn.FLOOR.MATH((_xlfn.FLOOR.MATH((((2*VLOOKUP($F6, 'EV and Base'!$A$1:$N$671, 14, FALSE))+$P6)*$H6)/100)+5)*
IF(OR($I6="Timid", $I6="Hasty", $I6="Jolly", $I6="Naive"), 1.1,
IF(OR($I6="Brave", $I6="Relaxed", $I6="Quiet", $I6="Sassy"), 0.9, 1)))</f>
        <v>14</v>
      </c>
    </row>
    <row r="7" spans="1:54" x14ac:dyDescent="0.45">
      <c r="A7" s="29">
        <v>6</v>
      </c>
      <c r="B7" s="29" t="s">
        <v>56</v>
      </c>
      <c r="C7" s="29" t="s">
        <v>23</v>
      </c>
      <c r="D7" s="29" t="s">
        <v>46</v>
      </c>
      <c r="E7" s="29" t="s">
        <v>25</v>
      </c>
      <c r="F7" s="2" t="s">
        <v>57</v>
      </c>
      <c r="G7" s="2" t="s">
        <v>27</v>
      </c>
      <c r="H7" s="2">
        <v>7</v>
      </c>
      <c r="I7" s="2"/>
      <c r="J7" s="2" t="s">
        <v>59</v>
      </c>
      <c r="K7" s="2" t="s">
        <v>30</v>
      </c>
      <c r="L7" s="2" t="s">
        <v>50</v>
      </c>
      <c r="M7" s="2" t="s">
        <v>31</v>
      </c>
      <c r="N7" s="2" t="s">
        <v>60</v>
      </c>
      <c r="O7" s="19" t="s">
        <v>33</v>
      </c>
      <c r="P7" s="19">
        <v>0</v>
      </c>
      <c r="Q7" s="2">
        <f>_xlfn.FLOOR.MATH((((2*VLOOKUP(F7, 'EV and Base'!$A$1:$N$671, 9, FALSE))+$P7)*$H7)/100)+$H7+10</f>
        <v>23</v>
      </c>
      <c r="R7" s="2">
        <f>_xlfn.FLOOR.MATH((_xlfn.FLOOR.MATH((((2*VLOOKUP($F7, 'EV and Base'!$A$1:$N$671, 10, FALSE))+$P7)*$H7)/100)+5)*
IF(OR($I7="Lonely", $I7="Brave", $I7="Adamant", $I7="Naughty"), 1.1,
IF(OR($I7="Bold", $I7="Timid", $I7="Modest", $I7="Calm"), 0.9, 1)))</f>
        <v>13</v>
      </c>
      <c r="S7" s="2">
        <f>_xlfn.FLOOR.MATH((_xlfn.FLOOR.MATH((((2*VLOOKUP($F7, 'EV and Base'!$A$1:$N$671, 11, FALSE))+$P7)*$H7)/100)+5)*
IF(OR($I7="Bold", $I7="Relaxed", $I7="Impish", $I7="Lax"), 1.1,
IF(OR($I7="Lonely", $I7="Hasty", $I7="Mild", $I7="Gentle"), 0.9, 1)))</f>
        <v>11</v>
      </c>
      <c r="T7" s="2">
        <f>_xlfn.FLOOR.MATH((_xlfn.FLOOR.MATH((((2*VLOOKUP($F7, 'EV and Base'!$A$1:$N$671, 12, FALSE))+$P7)*$H7)/100)+5)*
IF(OR($I7="Modest", $I7="Mild", $I7="Quiet", $I7="Rash"), 1.1,
IF(OR($I7="Adamant", $I7="Impish", $I7="Jolly", $I7="Careful"), 0.9, 1)))</f>
        <v>8</v>
      </c>
      <c r="U7" s="2">
        <f>_xlfn.FLOOR.MATH((_xlfn.FLOOR.MATH((((2*VLOOKUP($F7, 'EV and Base'!$A$1:$N$671, 13, FALSE))+$P7)*$H7)/100)+5)*
IF(OR($I7="Calm", $I7="Gentle", $I7="Sassy", $I7="Careful"), 1.1,
IF(OR($I7="Naughty", $I7="Lax", $I7="Naive", $I7="Rash"), 0.9, 1)))</f>
        <v>11</v>
      </c>
      <c r="V7" s="2">
        <f>_xlfn.FLOOR.MATH((_xlfn.FLOOR.MATH((((2*VLOOKUP($F7, 'EV and Base'!$A$1:$N$671, 14, FALSE))+$P7)*$H7)/100)+5)*
IF(OR($I7="Timid", $I7="Hasty", $I7="Jolly", $I7="Naive"), 1.1,
IF(OR($I7="Brave", $I7="Relaxed", $I7="Quiet", $I7="Sassy"), 0.9, 1)))</f>
        <v>12</v>
      </c>
    </row>
    <row r="8" spans="1:54" x14ac:dyDescent="0.45">
      <c r="A8" s="38">
        <v>7</v>
      </c>
      <c r="B8" s="38" t="s">
        <v>22</v>
      </c>
      <c r="C8" s="38" t="s">
        <v>23</v>
      </c>
      <c r="D8" s="38" t="s">
        <v>46</v>
      </c>
      <c r="E8" s="38" t="s">
        <v>25</v>
      </c>
      <c r="F8" s="2" t="s">
        <v>57</v>
      </c>
      <c r="G8" s="2" t="s">
        <v>53</v>
      </c>
      <c r="H8" s="2">
        <v>6</v>
      </c>
      <c r="I8" s="2"/>
      <c r="J8" s="2" t="s">
        <v>62</v>
      </c>
      <c r="K8" s="2" t="s">
        <v>30</v>
      </c>
      <c r="L8" s="2" t="s">
        <v>50</v>
      </c>
      <c r="M8" s="2" t="s">
        <v>31</v>
      </c>
      <c r="N8" s="2" t="s">
        <v>60</v>
      </c>
      <c r="O8" s="19" t="s">
        <v>33</v>
      </c>
      <c r="P8" s="19">
        <v>3</v>
      </c>
      <c r="Q8" s="2">
        <f>_xlfn.FLOOR.MATH((((2*VLOOKUP(F8, 'EV and Base'!$A$1:$N$671, 9, FALSE))+$P8)*$H8)/100)+$H8+10</f>
        <v>21</v>
      </c>
      <c r="R8" s="2">
        <f>_xlfn.FLOOR.MATH((_xlfn.FLOOR.MATH((((2*VLOOKUP($F8, 'EV and Base'!$A$1:$N$671, 10, FALSE))+$P8)*$H8)/100)+5)*
IF(OR($I8="Lonely", $I8="Brave", $I8="Adamant", $I8="Naughty"), 1.1,
IF(OR($I8="Bold", $I8="Timid", $I8="Modest", $I8="Calm"), 0.9, 1)))</f>
        <v>12</v>
      </c>
      <c r="S8" s="2">
        <f>_xlfn.FLOOR.MATH((_xlfn.FLOOR.MATH((((2*VLOOKUP($F8, 'EV and Base'!$A$1:$N$671, 11, FALSE))+$P8)*$H8)/100)+5)*
IF(OR($I8="Bold", $I8="Relaxed", $I8="Impish", $I8="Lax"), 1.1,
IF(OR($I8="Lonely", $I8="Hasty", $I8="Mild", $I8="Gentle"), 0.9, 1)))</f>
        <v>10</v>
      </c>
      <c r="T8" s="2">
        <f>_xlfn.FLOOR.MATH((_xlfn.FLOOR.MATH((((2*VLOOKUP($F8, 'EV and Base'!$A$1:$N$671, 12, FALSE))+$P8)*$H8)/100)+5)*
IF(OR($I8="Modest", $I8="Mild", $I8="Quiet", $I8="Rash"), 1.1,
IF(OR($I8="Adamant", $I8="Impish", $I8="Jolly", $I8="Careful"), 0.9, 1)))</f>
        <v>8</v>
      </c>
      <c r="U8" s="2">
        <f>_xlfn.FLOOR.MATH((_xlfn.FLOOR.MATH((((2*VLOOKUP($F8, 'EV and Base'!$A$1:$N$671, 13, FALSE))+$P8)*$H8)/100)+5)*
IF(OR($I8="Calm", $I8="Gentle", $I8="Sassy", $I8="Careful"), 1.1,
IF(OR($I8="Naughty", $I8="Lax", $I8="Naive", $I8="Rash"), 0.9, 1)))</f>
        <v>10</v>
      </c>
      <c r="V8" s="2">
        <f>_xlfn.FLOOR.MATH((_xlfn.FLOOR.MATH((((2*VLOOKUP($F8, 'EV and Base'!$A$1:$N$671, 14, FALSE))+$P8)*$H8)/100)+5)*
IF(OR($I8="Timid", $I8="Hasty", $I8="Jolly", $I8="Naive"), 1.1,
IF(OR($I8="Brave", $I8="Relaxed", $I8="Quiet", $I8="Sassy"), 0.9, 1)))</f>
        <v>11</v>
      </c>
      <c r="AZ8" s="3" t="e" cm="1">
        <f t="array" aca="1" ref="AZ8" ca="1">IF(NOT(ISNUMBER(INDEX($A:$A, LOOKUP(2, 1 / ($A$1:INDIRECT("$A$"&amp;ROW($A8)) &lt;&gt; ""),ROW($A$1:INDIRECT("$A$"&amp;ROW($A8)))), 1))), "",#REF!-INDEX(#REF!, LOOKUP(
2, 1 / (#REF!:INDIRECT("$AV$"&amp;ROW(#REF!)-1) &lt;&gt; ""),ROW(#REF!:INDIRECT("$AV$"&amp;ROW(#REF!)-1))), 1))</f>
        <v>#REF!</v>
      </c>
      <c r="BA8" s="3" t="e" cm="1">
        <f t="array" aca="1" ref="BA8" ca="1">IF(NOT(ISNUMBER(INDEX($A:$A, LOOKUP(2, 1 / ($A$1:INDIRECT("$A$"&amp;ROW($A8)) &lt;&gt; ""),ROW($A$1:INDIRECT("$A$"&amp;ROW($A8)))), 1))), "",
INDEX(#REF!, LOOKUP(2, 1 / (#REF!:INDIRECT("$Y$"&amp;ROW(#REF!)-1) &lt;&gt; ""),ROW(#REF!:INDIRECT("$Y$"&amp;ROW(#REF!)-1))), 1))</f>
        <v>#REF!</v>
      </c>
      <c r="BB8" s="1" t="str">
        <f>IFERROR(VLOOKUP(#REF!, 'Medium-Slow'!$A$1:$B$101, 2, TRUE),"")</f>
        <v/>
      </c>
    </row>
    <row r="9" spans="1:54" x14ac:dyDescent="0.45">
      <c r="A9" s="40"/>
      <c r="B9" s="40"/>
      <c r="C9" s="40" t="str">
        <f>$C8</f>
        <v>Single</v>
      </c>
      <c r="D9" s="40"/>
      <c r="E9" s="40"/>
      <c r="F9" s="2" t="s">
        <v>35</v>
      </c>
      <c r="G9" s="2" t="s">
        <v>27</v>
      </c>
      <c r="H9" s="2">
        <v>7</v>
      </c>
      <c r="I9" s="2"/>
      <c r="J9" s="2" t="s">
        <v>37</v>
      </c>
      <c r="K9" s="2" t="s">
        <v>30</v>
      </c>
      <c r="L9" s="2" t="s">
        <v>31</v>
      </c>
      <c r="M9" s="2" t="s">
        <v>32</v>
      </c>
      <c r="N9" s="2" t="s">
        <v>67</v>
      </c>
      <c r="O9" s="19" t="s">
        <v>33</v>
      </c>
      <c r="P9" s="19">
        <v>3</v>
      </c>
      <c r="Q9" s="2">
        <f>_xlfn.FLOOR.MATH((((2*VLOOKUP(F9, 'EV and Base'!$A$1:$N$671, 9, FALSE))+$P9)*$H9)/100)+$H9+10</f>
        <v>26</v>
      </c>
      <c r="R9" s="2">
        <f>_xlfn.FLOOR.MATH((_xlfn.FLOOR.MATH((((2*VLOOKUP($F9, 'EV and Base'!$A$1:$N$671, 10, FALSE))+$P9)*$H9)/100)+5)*
IF(OR($I9="Lonely", $I9="Brave", $I9="Adamant", $I9="Naughty"), 1.1,
IF(OR($I9="Bold", $I9="Timid", $I9="Modest", $I9="Calm"), 0.9, 1)))</f>
        <v>14</v>
      </c>
      <c r="S9" s="2">
        <f>_xlfn.FLOOR.MATH((_xlfn.FLOOR.MATH((((2*VLOOKUP($F9, 'EV and Base'!$A$1:$N$671, 11, FALSE))+$P9)*$H9)/100)+5)*
IF(OR($I9="Bold", $I9="Relaxed", $I9="Impish", $I9="Lax"), 1.1,
IF(OR($I9="Lonely", $I9="Hasty", $I9="Mild", $I9="Gentle"), 0.9, 1)))</f>
        <v>11</v>
      </c>
      <c r="T9" s="2">
        <f>_xlfn.FLOOR.MATH((_xlfn.FLOOR.MATH((((2*VLOOKUP($F9, 'EV and Base'!$A$1:$N$671, 12, FALSE))+$P9)*$H9)/100)+5)*
IF(OR($I9="Modest", $I9="Mild", $I9="Quiet", $I9="Rash"), 1.1,
IF(OR($I9="Adamant", $I9="Impish", $I9="Jolly", $I9="Careful"), 0.9, 1)))</f>
        <v>11</v>
      </c>
      <c r="U9" s="2">
        <f>_xlfn.FLOOR.MATH((_xlfn.FLOOR.MATH((((2*VLOOKUP($F9, 'EV and Base'!$A$1:$N$671, 13, FALSE))+$P9)*$H9)/100)+5)*
IF(OR($I9="Calm", $I9="Gentle", $I9="Sassy", $I9="Careful"), 1.1,
IF(OR($I9="Naughty", $I9="Lax", $I9="Naive", $I9="Rash"), 0.9, 1)))</f>
        <v>11</v>
      </c>
      <c r="V9" s="2">
        <f>_xlfn.FLOOR.MATH((_xlfn.FLOOR.MATH((((2*VLOOKUP($F9, 'EV and Base'!$A$1:$N$671, 14, FALSE))+$P9)*$H9)/100)+5)*
IF(OR($I9="Timid", $I9="Hasty", $I9="Jolly", $I9="Naive"), 1.1,
IF(OR($I9="Brave", $I9="Relaxed", $I9="Quiet", $I9="Sassy"), 0.9, 1)))</f>
        <v>11</v>
      </c>
      <c r="AZ9" s="3" t="e" cm="1">
        <f t="array" aca="1" ref="AZ9" ca="1">IF(NOT(ISNUMBER(INDEX($A:$A, LOOKUP(2, 1 / ($A$1:INDIRECT("$A$"&amp;ROW($A9)) &lt;&gt; ""),ROW($A$1:INDIRECT("$A$"&amp;ROW($A9)))), 1))), "",#REF!-INDEX(#REF!, LOOKUP(
2, 1 / (#REF!:INDIRECT("$AV$"&amp;ROW(#REF!)-1) &lt;&gt; ""),ROW(#REF!:INDIRECT("$AV$"&amp;ROW(#REF!)-1))), 1))</f>
        <v>#REF!</v>
      </c>
      <c r="BA9" s="3" t="e" cm="1">
        <f t="array" aca="1" ref="BA9" ca="1">IF(NOT(ISNUMBER(INDEX($A:$A, LOOKUP(2, 1 / ($A$1:INDIRECT("$A$"&amp;ROW($A9)) &lt;&gt; ""),ROW($A$1:INDIRECT("$A$"&amp;ROW($A9)))), 1))), "",
INDEX(#REF!, LOOKUP(2, 1 / (#REF!:INDIRECT("$Y$"&amp;ROW(#REF!)-1) &lt;&gt; ""),ROW(#REF!:INDIRECT("$Y$"&amp;ROW(#REF!)-1))), 1))</f>
        <v>#REF!</v>
      </c>
      <c r="BB9" s="1" t="str">
        <f>IFERROR(VLOOKUP(#REF!, 'Medium-Slow'!$A$1:$B$101, 2, TRUE),"")</f>
        <v/>
      </c>
    </row>
    <row r="10" spans="1:54" x14ac:dyDescent="0.45">
      <c r="A10" s="38">
        <v>8</v>
      </c>
      <c r="B10" s="38" t="s">
        <v>34</v>
      </c>
      <c r="C10" s="38" t="s">
        <v>23</v>
      </c>
      <c r="D10" s="38" t="s">
        <v>65</v>
      </c>
      <c r="E10" s="38" t="s">
        <v>25</v>
      </c>
      <c r="F10" s="2" t="s">
        <v>1312</v>
      </c>
      <c r="G10" s="2" t="s">
        <v>27</v>
      </c>
      <c r="H10" s="2">
        <v>8</v>
      </c>
      <c r="I10" s="2"/>
      <c r="J10" s="2" t="s">
        <v>1360</v>
      </c>
      <c r="K10" s="2" t="s">
        <v>66</v>
      </c>
      <c r="L10" s="2" t="s">
        <v>31</v>
      </c>
      <c r="M10" s="2" t="s">
        <v>32</v>
      </c>
      <c r="N10" s="2" t="s">
        <v>109</v>
      </c>
      <c r="O10" s="19" t="s">
        <v>33</v>
      </c>
      <c r="P10" s="19">
        <v>3</v>
      </c>
      <c r="Q10" s="2">
        <f>_xlfn.FLOOR.MATH((((2*VLOOKUP(F10, 'EV and Base'!$A$1:$N$671, 9, FALSE))+$P10)*$H10)/100)+$H10+10</f>
        <v>25</v>
      </c>
      <c r="R10" s="2">
        <f>_xlfn.FLOOR.MATH((_xlfn.FLOOR.MATH((((2*VLOOKUP($F10, 'EV and Base'!$A$1:$N$671, 10, FALSE))+$P10)*$H10)/100)+5)*
IF(OR($I10="Lonely", $I10="Brave", $I10="Adamant", $I10="Naughty"), 1.1,
IF(OR($I10="Bold", $I10="Timid", $I10="Modest", $I10="Calm"), 0.9, 1)))</f>
        <v>12</v>
      </c>
      <c r="S10" s="2">
        <f>_xlfn.FLOOR.MATH((_xlfn.FLOOR.MATH((((2*VLOOKUP($F10, 'EV and Base'!$A$1:$N$671, 11, FALSE))+$P10)*$H10)/100)+5)*
IF(OR($I10="Bold", $I10="Relaxed", $I10="Impish", $I10="Lax"), 1.1,
IF(OR($I10="Lonely", $I10="Hasty", $I10="Mild", $I10="Gentle"), 0.9, 1)))</f>
        <v>14</v>
      </c>
      <c r="T10" s="2">
        <f>_xlfn.FLOOR.MATH((_xlfn.FLOOR.MATH((((2*VLOOKUP($F10, 'EV and Base'!$A$1:$N$671, 12, FALSE))+$P10)*$H10)/100)+5)*
IF(OR($I10="Modest", $I10="Mild", $I10="Quiet", $I10="Rash"), 1.1,
IF(OR($I10="Adamant", $I10="Impish", $I10="Jolly", $I10="Careful"), 0.9, 1)))</f>
        <v>12</v>
      </c>
      <c r="U10" s="2">
        <f>_xlfn.FLOOR.MATH((_xlfn.FLOOR.MATH((((2*VLOOKUP($F10, 'EV and Base'!$A$1:$N$671, 13, FALSE))+$P10)*$H10)/100)+5)*
IF(OR($I10="Calm", $I10="Gentle", $I10="Sassy", $I10="Careful"), 1.1,
IF(OR($I10="Naughty", $I10="Lax", $I10="Naive", $I10="Rash"), 0.9, 1)))</f>
        <v>14</v>
      </c>
      <c r="V10" s="2">
        <f>_xlfn.FLOOR.MATH((_xlfn.FLOOR.MATH((((2*VLOOKUP($F10, 'EV and Base'!$A$1:$N$671, 14, FALSE))+$P10)*$H10)/100)+5)*
IF(OR($I10="Timid", $I10="Hasty", $I10="Jolly", $I10="Naive"), 1.1,
IF(OR($I10="Brave", $I10="Relaxed", $I10="Quiet", $I10="Sassy"), 0.9, 1)))</f>
        <v>15</v>
      </c>
      <c r="AZ10" s="3" t="e" cm="1">
        <f t="array" aca="1" ref="AZ10" ca="1">IF(NOT(ISNUMBER(INDEX($A:$A, LOOKUP(2, 1 / ($A$1:INDIRECT("$A$"&amp;ROW($A10)) &lt;&gt; ""),ROW($A$1:INDIRECT("$A$"&amp;ROW($A10)))), 1))), "",#REF!-INDEX(#REF!, LOOKUP(
2, 1 / (#REF!:INDIRECT("$AV$"&amp;ROW(#REF!)-1) &lt;&gt; ""),ROW(#REF!:INDIRECT("$AV$"&amp;ROW(#REF!)-1))), 1))</f>
        <v>#REF!</v>
      </c>
      <c r="BA10" s="3" t="e" cm="1">
        <f t="array" aca="1" ref="BA10" ca="1">IF(NOT(ISNUMBER(INDEX($A:$A, LOOKUP(2, 1 / ($A$1:INDIRECT("$A$"&amp;ROW($A10)) &lt;&gt; ""),ROW($A$1:INDIRECT("$A$"&amp;ROW($A10)))), 1))), "",
INDEX(#REF!, LOOKUP(2, 1 / (#REF!:INDIRECT("$Y$"&amp;ROW(#REF!)-1) &lt;&gt; ""),ROW(#REF!:INDIRECT("$Y$"&amp;ROW(#REF!)-1))), 1))</f>
        <v>#REF!</v>
      </c>
      <c r="BB10" s="1" t="str">
        <f>IFERROR(VLOOKUP(#REF!, 'Medium-Slow'!$A$1:$B$101, 2, TRUE),"")</f>
        <v/>
      </c>
    </row>
    <row r="11" spans="1:54" x14ac:dyDescent="0.45">
      <c r="A11" s="40"/>
      <c r="B11" s="40"/>
      <c r="C11" s="40" t="str">
        <f>$C10</f>
        <v>Single</v>
      </c>
      <c r="D11" s="40"/>
      <c r="E11" s="40"/>
      <c r="F11" s="2" t="s">
        <v>40</v>
      </c>
      <c r="G11" s="2" t="s">
        <v>27</v>
      </c>
      <c r="H11" s="2">
        <v>8</v>
      </c>
      <c r="I11" s="2"/>
      <c r="J11" s="2" t="s">
        <v>42</v>
      </c>
      <c r="K11" s="2" t="s">
        <v>30</v>
      </c>
      <c r="L11" s="2" t="s">
        <v>43</v>
      </c>
      <c r="M11" s="2" t="s">
        <v>44</v>
      </c>
      <c r="N11" s="2" t="s">
        <v>55</v>
      </c>
      <c r="O11" s="19" t="s">
        <v>33</v>
      </c>
      <c r="P11" s="19">
        <v>3</v>
      </c>
      <c r="Q11" s="2">
        <f>_xlfn.FLOOR.MATH((((2*VLOOKUP(F11, 'EV and Base'!$A$1:$N$671, 9, FALSE))+$P11)*$H11)/100)+$H11+10</f>
        <v>24</v>
      </c>
      <c r="R11" s="2">
        <f>_xlfn.FLOOR.MATH((_xlfn.FLOOR.MATH((((2*VLOOKUP($F11, 'EV and Base'!$A$1:$N$671, 10, FALSE))+$P11)*$H11)/100)+5)*
IF(OR($I11="Lonely", $I11="Brave", $I11="Adamant", $I11="Naughty"), 1.1,
IF(OR($I11="Bold", $I11="Timid", $I11="Modest", $I11="Calm"), 0.9, 1)))</f>
        <v>13</v>
      </c>
      <c r="S11" s="2">
        <f>_xlfn.FLOOR.MATH((_xlfn.FLOOR.MATH((((2*VLOOKUP($F11, 'EV and Base'!$A$1:$N$671, 11, FALSE))+$P11)*$H11)/100)+5)*
IF(OR($I11="Bold", $I11="Relaxed", $I11="Impish", $I11="Lax"), 1.1,
IF(OR($I11="Lonely", $I11="Hasty", $I11="Mild", $I11="Gentle"), 0.9, 1)))</f>
        <v>11</v>
      </c>
      <c r="T11" s="2">
        <f>_xlfn.FLOOR.MATH((_xlfn.FLOOR.MATH((((2*VLOOKUP($F11, 'EV and Base'!$A$1:$N$671, 12, FALSE))+$P11)*$H11)/100)+5)*
IF(OR($I11="Modest", $I11="Mild", $I11="Quiet", $I11="Rash"), 1.1,
IF(OR($I11="Adamant", $I11="Impish", $I11="Jolly", $I11="Careful"), 0.9, 1)))</f>
        <v>13</v>
      </c>
      <c r="U11" s="2">
        <f>_xlfn.FLOOR.MATH((_xlfn.FLOOR.MATH((((2*VLOOKUP($F11, 'EV and Base'!$A$1:$N$671, 13, FALSE))+$P11)*$H11)/100)+5)*
IF(OR($I11="Calm", $I11="Gentle", $I11="Sassy", $I11="Careful"), 1.1,
IF(OR($I11="Naughty", $I11="Lax", $I11="Naive", $I11="Rash"), 0.9, 1)))</f>
        <v>11</v>
      </c>
      <c r="V11" s="2">
        <f>_xlfn.FLOOR.MATH((_xlfn.FLOOR.MATH((((2*VLOOKUP($F11, 'EV and Base'!$A$1:$N$671, 14, FALSE))+$P11)*$H11)/100)+5)*
IF(OR($I11="Timid", $I11="Hasty", $I11="Jolly", $I11="Naive"), 1.1,
IF(OR($I11="Brave", $I11="Relaxed", $I11="Quiet", $I11="Sassy"), 0.9, 1)))</f>
        <v>15</v>
      </c>
      <c r="AZ11" s="3" t="e" cm="1">
        <f t="array" aca="1" ref="AZ11" ca="1">IF(NOT(ISNUMBER(INDEX($A:$A, LOOKUP(2, 1 / ($A$1:INDIRECT("$A$"&amp;ROW($A11)) &lt;&gt; ""),ROW($A$1:INDIRECT("$A$"&amp;ROW($A11)))), 1))), "",#REF!-INDEX(#REF!, LOOKUP(
2, 1 / (#REF!:INDIRECT("$AV$"&amp;ROW(#REF!)-1) &lt;&gt; ""),ROW(#REF!:INDIRECT("$AV$"&amp;ROW(#REF!)-1))), 1))</f>
        <v>#REF!</v>
      </c>
      <c r="BA11" s="3" t="e" cm="1">
        <f t="array" aca="1" ref="BA11" ca="1">IF(NOT(ISNUMBER(INDEX($A:$A, LOOKUP(2, 1 / ($A$1:INDIRECT("$A$"&amp;ROW($A11)) &lt;&gt; ""),ROW($A$1:INDIRECT("$A$"&amp;ROW($A11)))), 1))), "",
INDEX(#REF!, LOOKUP(2, 1 / (#REF!:INDIRECT("$Y$"&amp;ROW(#REF!)-1) &lt;&gt; ""),ROW(#REF!:INDIRECT("$Y$"&amp;ROW(#REF!)-1))), 1))</f>
        <v>#REF!</v>
      </c>
      <c r="BB11" s="1" t="str">
        <f>IFERROR(VLOOKUP(#REF!, 'Medium-Slow'!$A$1:$B$101, 2, TRUE),"")</f>
        <v/>
      </c>
    </row>
    <row r="12" spans="1:54" x14ac:dyDescent="0.45">
      <c r="A12" s="29">
        <v>9</v>
      </c>
      <c r="B12" s="29" t="s">
        <v>69</v>
      </c>
      <c r="C12" s="29" t="s">
        <v>23</v>
      </c>
      <c r="D12" s="29" t="s">
        <v>70</v>
      </c>
      <c r="E12" s="29" t="s">
        <v>25</v>
      </c>
      <c r="F12" s="2" t="s">
        <v>57</v>
      </c>
      <c r="G12" s="2" t="s">
        <v>27</v>
      </c>
      <c r="H12" s="2">
        <v>11</v>
      </c>
      <c r="I12" s="2"/>
      <c r="J12" s="2" t="s">
        <v>59</v>
      </c>
      <c r="K12" s="2" t="s">
        <v>30</v>
      </c>
      <c r="L12" s="2" t="s">
        <v>50</v>
      </c>
      <c r="M12" s="2" t="s">
        <v>31</v>
      </c>
      <c r="N12" s="2" t="s">
        <v>60</v>
      </c>
      <c r="O12" s="2" t="s">
        <v>51</v>
      </c>
      <c r="P12" s="2">
        <v>6</v>
      </c>
      <c r="Q12" s="2">
        <f>_xlfn.FLOOR.MATH((((2*VLOOKUP(F12, 'EV and Base'!$A$1:$N$671, 9, FALSE))+$P12)*$H12)/100)+$H12+10</f>
        <v>31</v>
      </c>
      <c r="R12" s="2">
        <f>_xlfn.FLOOR.MATH((_xlfn.FLOOR.MATH((((2*VLOOKUP($F12, 'EV and Base'!$A$1:$N$671, 10, FALSE))+$P12)*$H12)/100)+5)*
IF(OR($I12="Lonely", $I12="Brave", $I12="Adamant", $I12="Naughty"), 1.1,
IF(OR($I12="Bold", $I12="Timid", $I12="Modest", $I12="Calm"), 0.9, 1)))</f>
        <v>18</v>
      </c>
      <c r="S12" s="2">
        <f>_xlfn.FLOOR.MATH((_xlfn.FLOOR.MATH((((2*VLOOKUP($F12, 'EV and Base'!$A$1:$N$671, 11, FALSE))+$P12)*$H12)/100)+5)*
IF(OR($I12="Bold", $I12="Relaxed", $I12="Impish", $I12="Lax"), 1.1,
IF(OR($I12="Lonely", $I12="Hasty", $I12="Mild", $I12="Gentle"), 0.9, 1)))</f>
        <v>15</v>
      </c>
      <c r="T12" s="2">
        <f>_xlfn.FLOOR.MATH((_xlfn.FLOOR.MATH((((2*VLOOKUP($F12, 'EV and Base'!$A$1:$N$671, 12, FALSE))+$P12)*$H12)/100)+5)*
IF(OR($I12="Modest", $I12="Mild", $I12="Quiet", $I12="Rash"), 1.1,
IF(OR($I12="Adamant", $I12="Impish", $I12="Jolly", $I12="Careful"), 0.9, 1)))</f>
        <v>11</v>
      </c>
      <c r="U12" s="2">
        <f>_xlfn.FLOOR.MATH((_xlfn.FLOOR.MATH((((2*VLOOKUP($F12, 'EV and Base'!$A$1:$N$671, 13, FALSE))+$P12)*$H12)/100)+5)*
IF(OR($I12="Calm", $I12="Gentle", $I12="Sassy", $I12="Careful"), 1.1,
IF(OR($I12="Naughty", $I12="Lax", $I12="Naive", $I12="Rash"), 0.9, 1)))</f>
        <v>15</v>
      </c>
      <c r="V12" s="2">
        <f>_xlfn.FLOOR.MATH((_xlfn.FLOOR.MATH((((2*VLOOKUP($F12, 'EV and Base'!$A$1:$N$671, 14, FALSE))+$P12)*$H12)/100)+5)*
IF(OR($I12="Timid", $I12="Hasty", $I12="Jolly", $I12="Naive"), 1.1,
IF(OR($I12="Brave", $I12="Relaxed", $I12="Quiet", $I12="Sassy"), 0.9, 1)))</f>
        <v>17</v>
      </c>
      <c r="AZ12" s="3" t="e" cm="1">
        <f t="array" aca="1" ref="AZ12" ca="1">IF(NOT(ISNUMBER(INDEX($A:$A, LOOKUP(2, 1 / ($A$1:INDIRECT("$A$"&amp;ROW($A12)) &lt;&gt; ""),ROW($A$1:INDIRECT("$A$"&amp;ROW($A12)))), 1))), "",#REF!-INDEX(#REF!, LOOKUP(
2, 1 / (#REF!:INDIRECT("$AV$"&amp;ROW(#REF!)-1) &lt;&gt; ""),ROW(#REF!:INDIRECT("$AV$"&amp;ROW(#REF!)-1))), 1))</f>
        <v>#REF!</v>
      </c>
      <c r="BA12" s="3" t="e" cm="1">
        <f t="array" aca="1" ref="BA12" ca="1">IF(NOT(ISNUMBER(INDEX($A:$A, LOOKUP(2, 1 / ($A$1:INDIRECT("$A$"&amp;ROW($A12)) &lt;&gt; ""),ROW($A$1:INDIRECT("$A$"&amp;ROW($A12)))), 1))), "",
INDEX(#REF!, LOOKUP(2, 1 / (#REF!:INDIRECT("$Y$"&amp;ROW(#REF!)-1) &lt;&gt; ""),ROW(#REF!:INDIRECT("$Y$"&amp;ROW(#REF!)-1))), 1))</f>
        <v>#REF!</v>
      </c>
      <c r="BB12" s="1" t="str">
        <f>IFERROR(VLOOKUP(#REF!, 'Medium-Slow'!$A$1:$B$101, 2, TRUE),"")</f>
        <v/>
      </c>
    </row>
    <row r="13" spans="1:54" x14ac:dyDescent="0.45">
      <c r="A13" s="38">
        <v>10</v>
      </c>
      <c r="B13" s="38" t="s">
        <v>72</v>
      </c>
      <c r="C13" s="38" t="s">
        <v>23</v>
      </c>
      <c r="D13" s="38" t="s">
        <v>70</v>
      </c>
      <c r="E13" s="38" t="s">
        <v>25</v>
      </c>
      <c r="F13" s="2" t="s">
        <v>47</v>
      </c>
      <c r="G13" s="2" t="s">
        <v>53</v>
      </c>
      <c r="H13" s="2">
        <v>10</v>
      </c>
      <c r="I13" s="2"/>
      <c r="J13" s="2" t="s">
        <v>74</v>
      </c>
      <c r="K13" s="2" t="s">
        <v>30</v>
      </c>
      <c r="L13" s="2" t="s">
        <v>31</v>
      </c>
      <c r="M13" s="2" t="s">
        <v>50</v>
      </c>
      <c r="N13" s="2" t="s">
        <v>51</v>
      </c>
      <c r="O13" s="2" t="s">
        <v>75</v>
      </c>
      <c r="P13" s="2">
        <v>6</v>
      </c>
      <c r="Q13" s="2">
        <f>_xlfn.FLOOR.MATH((((2*VLOOKUP(F13, 'EV and Base'!$A$1:$N$671, 9, FALSE))+$P13)*$H13)/100)+$H13+10</f>
        <v>29</v>
      </c>
      <c r="R13" s="2">
        <f>_xlfn.FLOOR.MATH((_xlfn.FLOOR.MATH((((2*VLOOKUP($F13, 'EV and Base'!$A$1:$N$671, 10, FALSE))+$P13)*$H13)/100)+5)*
IF(OR($I13="Lonely", $I13="Brave", $I13="Adamant", $I13="Naughty"), 1.1,
IF(OR($I13="Bold", $I13="Timid", $I13="Modest", $I13="Calm"), 0.9, 1)))</f>
        <v>16</v>
      </c>
      <c r="S13" s="2">
        <f>_xlfn.FLOOR.MATH((_xlfn.FLOOR.MATH((((2*VLOOKUP($F13, 'EV and Base'!$A$1:$N$671, 11, FALSE))+$P13)*$H13)/100)+5)*
IF(OR($I13="Bold", $I13="Relaxed", $I13="Impish", $I13="Lax"), 1.1,
IF(OR($I13="Lonely", $I13="Hasty", $I13="Mild", $I13="Gentle"), 0.9, 1)))</f>
        <v>13</v>
      </c>
      <c r="T13" s="2">
        <f>_xlfn.FLOOR.MATH((_xlfn.FLOOR.MATH((((2*VLOOKUP($F13, 'EV and Base'!$A$1:$N$671, 12, FALSE))+$P13)*$H13)/100)+5)*
IF(OR($I13="Modest", $I13="Mild", $I13="Quiet", $I13="Rash"), 1.1,
IF(OR($I13="Adamant", $I13="Impish", $I13="Jolly", $I13="Careful"), 0.9, 1)))</f>
        <v>12</v>
      </c>
      <c r="U13" s="2">
        <f>_xlfn.FLOOR.MATH((_xlfn.FLOOR.MATH((((2*VLOOKUP($F13, 'EV and Base'!$A$1:$N$671, 13, FALSE))+$P13)*$H13)/100)+5)*
IF(OR($I13="Calm", $I13="Gentle", $I13="Sassy", $I13="Careful"), 1.1,
IF(OR($I13="Naughty", $I13="Lax", $I13="Naive", $I13="Rash"), 0.9, 1)))</f>
        <v>13</v>
      </c>
      <c r="V13" s="2">
        <f>_xlfn.FLOOR.MATH((_xlfn.FLOOR.MATH((((2*VLOOKUP($F13, 'EV and Base'!$A$1:$N$671, 14, FALSE))+$P13)*$H13)/100)+5)*
IF(OR($I13="Timid", $I13="Hasty", $I13="Jolly", $I13="Naive"), 1.1,
IF(OR($I13="Brave", $I13="Relaxed", $I13="Quiet", $I13="Sassy"), 0.9, 1)))</f>
        <v>14</v>
      </c>
      <c r="AZ13" s="3" t="e" cm="1">
        <f t="array" aca="1" ref="AZ13" ca="1">IF(NOT(ISNUMBER(INDEX($A:$A, LOOKUP(2, 1 / ($A$1:INDIRECT("$A$"&amp;ROW($A13)) &lt;&gt; ""),ROW($A$1:INDIRECT("$A$"&amp;ROW($A13)))), 1))), "",#REF!-INDEX(#REF!, LOOKUP(
2, 1 / (#REF!:INDIRECT("$AV$"&amp;ROW(#REF!)-1) &lt;&gt; ""),ROW(#REF!:INDIRECT("$AV$"&amp;ROW(#REF!)-1))), 1))</f>
        <v>#REF!</v>
      </c>
      <c r="BA13" s="3" t="e" cm="1">
        <f t="array" aca="1" ref="BA13" ca="1">IF(NOT(ISNUMBER(INDEX($A:$A, LOOKUP(2, 1 / ($A$1:INDIRECT("$A$"&amp;ROW($A13)) &lt;&gt; ""),ROW($A$1:INDIRECT("$A$"&amp;ROW($A13)))), 1))), "",
INDEX(#REF!, LOOKUP(2, 1 / (#REF!:INDIRECT("$Y$"&amp;ROW(#REF!)-1) &lt;&gt; ""),ROW(#REF!:INDIRECT("$Y$"&amp;ROW(#REF!)-1))), 1))</f>
        <v>#REF!</v>
      </c>
      <c r="BB13" s="1" t="str">
        <f>IFERROR(VLOOKUP(#REF!, 'Medium-Slow'!$A$1:$B$101, 2, TRUE),"")</f>
        <v/>
      </c>
    </row>
    <row r="14" spans="1:54" x14ac:dyDescent="0.45">
      <c r="A14" s="40"/>
      <c r="B14" s="40"/>
      <c r="C14" s="40" t="str">
        <f>$C13</f>
        <v>Single</v>
      </c>
      <c r="D14" s="40"/>
      <c r="E14" s="40"/>
      <c r="F14" s="2" t="s">
        <v>40</v>
      </c>
      <c r="G14" s="2" t="s">
        <v>53</v>
      </c>
      <c r="H14" s="2">
        <v>10</v>
      </c>
      <c r="I14" s="2"/>
      <c r="J14" s="2" t="s">
        <v>76</v>
      </c>
      <c r="K14" s="2" t="s">
        <v>30</v>
      </c>
      <c r="L14" s="2" t="s">
        <v>43</v>
      </c>
      <c r="M14" s="2" t="s">
        <v>44</v>
      </c>
      <c r="N14" s="2" t="s">
        <v>55</v>
      </c>
      <c r="O14" s="2" t="s">
        <v>77</v>
      </c>
      <c r="P14" s="2">
        <v>6</v>
      </c>
      <c r="Q14" s="2">
        <f>_xlfn.FLOOR.MATH((((2*VLOOKUP(F14, 'EV and Base'!$A$1:$N$671, 9, FALSE))+$P14)*$H14)/100)+$H14+10</f>
        <v>28</v>
      </c>
      <c r="R14" s="2">
        <f>_xlfn.FLOOR.MATH((_xlfn.FLOOR.MATH((((2*VLOOKUP($F14, 'EV and Base'!$A$1:$N$671, 10, FALSE))+$P14)*$H14)/100)+5)*
IF(OR($I14="Lonely", $I14="Brave", $I14="Adamant", $I14="Naughty"), 1.1,
IF(OR($I14="Bold", $I14="Timid", $I14="Modest", $I14="Calm"), 0.9, 1)))</f>
        <v>15</v>
      </c>
      <c r="S14" s="2">
        <f>_xlfn.FLOOR.MATH((_xlfn.FLOOR.MATH((((2*VLOOKUP($F14, 'EV and Base'!$A$1:$N$671, 11, FALSE))+$P14)*$H14)/100)+5)*
IF(OR($I14="Bold", $I14="Relaxed", $I14="Impish", $I14="Lax"), 1.1,
IF(OR($I14="Lonely", $I14="Hasty", $I14="Mild", $I14="Gentle"), 0.9, 1)))</f>
        <v>13</v>
      </c>
      <c r="T14" s="2">
        <f>_xlfn.FLOOR.MATH((_xlfn.FLOOR.MATH((((2*VLOOKUP($F14, 'EV and Base'!$A$1:$N$671, 12, FALSE))+$P14)*$H14)/100)+5)*
IF(OR($I14="Modest", $I14="Mild", $I14="Quiet", $I14="Rash"), 1.1,
IF(OR($I14="Adamant", $I14="Impish", $I14="Jolly", $I14="Careful"), 0.9, 1)))</f>
        <v>15</v>
      </c>
      <c r="U14" s="2">
        <f>_xlfn.FLOOR.MATH((_xlfn.FLOOR.MATH((((2*VLOOKUP($F14, 'EV and Base'!$A$1:$N$671, 13, FALSE))+$P14)*$H14)/100)+5)*
IF(OR($I14="Calm", $I14="Gentle", $I14="Sassy", $I14="Careful"), 1.1,
IF(OR($I14="Naughty", $I14="Lax", $I14="Naive", $I14="Rash"), 0.9, 1)))</f>
        <v>13</v>
      </c>
      <c r="V14" s="2">
        <f>_xlfn.FLOOR.MATH((_xlfn.FLOOR.MATH((((2*VLOOKUP($F14, 'EV and Base'!$A$1:$N$671, 14, FALSE))+$P14)*$H14)/100)+5)*
IF(OR($I14="Timid", $I14="Hasty", $I14="Jolly", $I14="Naive"), 1.1,
IF(OR($I14="Brave", $I14="Relaxed", $I14="Quiet", $I14="Sassy"), 0.9, 1)))</f>
        <v>18</v>
      </c>
      <c r="AZ14" s="3" t="e" cm="1">
        <f t="array" aca="1" ref="AZ14" ca="1">IF(NOT(ISNUMBER(INDEX($A:$A, LOOKUP(2, 1 / ($A$1:INDIRECT("$A$"&amp;ROW($A14)) &lt;&gt; ""),ROW($A$1:INDIRECT("$A$"&amp;ROW($A14)))), 1))), "",#REF!-INDEX(#REF!, LOOKUP(
2, 1 / (#REF!:INDIRECT("$AV$"&amp;ROW(#REF!)-1) &lt;&gt; ""),ROW(#REF!:INDIRECT("$AV$"&amp;ROW(#REF!)-1))), 1))</f>
        <v>#REF!</v>
      </c>
      <c r="BA14" s="3" t="e" cm="1">
        <f t="array" aca="1" ref="BA14" ca="1">IF(NOT(ISNUMBER(INDEX($A:$A, LOOKUP(2, 1 / ($A$1:INDIRECT("$A$"&amp;ROW($A14)) &lt;&gt; ""),ROW($A$1:INDIRECT("$A$"&amp;ROW($A14)))), 1))), "",
INDEX(#REF!, LOOKUP(2, 1 / (#REF!:INDIRECT("$Y$"&amp;ROW(#REF!)-1) &lt;&gt; ""),ROW(#REF!:INDIRECT("$Y$"&amp;ROW(#REF!)-1))), 1))</f>
        <v>#REF!</v>
      </c>
      <c r="BB14" s="1" t="str">
        <f>IFERROR(VLOOKUP(#REF!, 'Medium-Slow'!$A$1:$B$101, 2, TRUE),"")</f>
        <v/>
      </c>
    </row>
    <row r="15" spans="1:54" x14ac:dyDescent="0.45">
      <c r="A15" s="38">
        <v>11</v>
      </c>
      <c r="B15" s="38" t="s">
        <v>78</v>
      </c>
      <c r="C15" s="38" t="s">
        <v>23</v>
      </c>
      <c r="D15" s="38" t="s">
        <v>70</v>
      </c>
      <c r="E15" s="38" t="s">
        <v>25</v>
      </c>
      <c r="F15" s="2" t="s">
        <v>57</v>
      </c>
      <c r="G15" s="2" t="s">
        <v>27</v>
      </c>
      <c r="H15" s="2">
        <v>12</v>
      </c>
      <c r="I15" s="2"/>
      <c r="J15" s="2" t="s">
        <v>59</v>
      </c>
      <c r="K15" s="2" t="s">
        <v>30</v>
      </c>
      <c r="L15" s="2" t="s">
        <v>51</v>
      </c>
      <c r="M15" s="2" t="s">
        <v>80</v>
      </c>
      <c r="N15" s="19" t="s">
        <v>33</v>
      </c>
      <c r="O15" s="19" t="s">
        <v>33</v>
      </c>
      <c r="P15" s="19">
        <v>6</v>
      </c>
      <c r="Q15" s="2">
        <f>_xlfn.FLOOR.MATH((((2*VLOOKUP(F15, 'EV and Base'!$A$1:$N$671, 9, FALSE))+$P15)*$H15)/100)+$H15+10</f>
        <v>33</v>
      </c>
      <c r="R15" s="2">
        <f>_xlfn.FLOOR.MATH((_xlfn.FLOOR.MATH((((2*VLOOKUP($F15, 'EV and Base'!$A$1:$N$671, 10, FALSE))+$P15)*$H15)/100)+5)*
IF(OR($I15="Lonely", $I15="Brave", $I15="Adamant", $I15="Naughty"), 1.1,
IF(OR($I15="Bold", $I15="Timid", $I15="Modest", $I15="Calm"), 0.9, 1)))</f>
        <v>20</v>
      </c>
      <c r="S15" s="2">
        <f>_xlfn.FLOOR.MATH((_xlfn.FLOOR.MATH((((2*VLOOKUP($F15, 'EV and Base'!$A$1:$N$671, 11, FALSE))+$P15)*$H15)/100)+5)*
IF(OR($I15="Bold", $I15="Relaxed", $I15="Impish", $I15="Lax"), 1.1,
IF(OR($I15="Lonely", $I15="Hasty", $I15="Mild", $I15="Gentle"), 0.9, 1)))</f>
        <v>16</v>
      </c>
      <c r="T15" s="2">
        <f>_xlfn.FLOOR.MATH((_xlfn.FLOOR.MATH((((2*VLOOKUP($F15, 'EV and Base'!$A$1:$N$671, 12, FALSE))+$P15)*$H15)/100)+5)*
IF(OR($I15="Modest", $I15="Mild", $I15="Quiet", $I15="Rash"), 1.1,
IF(OR($I15="Adamant", $I15="Impish", $I15="Jolly", $I15="Careful"), 0.9, 1)))</f>
        <v>11</v>
      </c>
      <c r="U15" s="2">
        <f>_xlfn.FLOOR.MATH((_xlfn.FLOOR.MATH((((2*VLOOKUP($F15, 'EV and Base'!$A$1:$N$671, 13, FALSE))+$P15)*$H15)/100)+5)*
IF(OR($I15="Calm", $I15="Gentle", $I15="Sassy", $I15="Careful"), 1.1,
IF(OR($I15="Naughty", $I15="Lax", $I15="Naive", $I15="Rash"), 0.9, 1)))</f>
        <v>16</v>
      </c>
      <c r="V15" s="2">
        <f>_xlfn.FLOOR.MATH((_xlfn.FLOOR.MATH((((2*VLOOKUP($F15, 'EV and Base'!$A$1:$N$671, 14, FALSE))+$P15)*$H15)/100)+5)*
IF(OR($I15="Timid", $I15="Hasty", $I15="Jolly", $I15="Naive"), 1.1,
IF(OR($I15="Brave", $I15="Relaxed", $I15="Quiet", $I15="Sassy"), 0.9, 1)))</f>
        <v>18</v>
      </c>
      <c r="AZ15" s="3" t="e" cm="1">
        <f t="array" aca="1" ref="AZ15" ca="1">IF(NOT(ISNUMBER(INDEX($A:$A, LOOKUP(2, 1 / ($A$1:INDIRECT("$A$"&amp;ROW($A15)) &lt;&gt; ""),ROW($A$1:INDIRECT("$A$"&amp;ROW($A15)))), 1))), "",#REF!-INDEX(#REF!, LOOKUP(
2, 1 / (#REF!:INDIRECT("$AV$"&amp;ROW(#REF!)-1) &lt;&gt; ""),ROW(#REF!:INDIRECT("$AV$"&amp;ROW(#REF!)-1))), 1))</f>
        <v>#REF!</v>
      </c>
      <c r="BA15" s="3" t="e" cm="1">
        <f t="array" aca="1" ref="BA15" ca="1">IF(NOT(ISNUMBER(INDEX($A:$A, LOOKUP(2, 1 / ($A$1:INDIRECT("$A$"&amp;ROW($A15)) &lt;&gt; ""),ROW($A$1:INDIRECT("$A$"&amp;ROW($A15)))), 1))), "",
INDEX(#REF!, LOOKUP(2, 1 / (#REF!:INDIRECT("$Y$"&amp;ROW(#REF!)-1) &lt;&gt; ""),ROW(#REF!:INDIRECT("$Y$"&amp;ROW(#REF!)-1))), 1))</f>
        <v>#REF!</v>
      </c>
      <c r="BB15" s="1" t="str">
        <f>IFERROR(VLOOKUP(#REF!, 'Medium-Slow'!$A$1:$B$101, 2, TRUE),"")</f>
        <v/>
      </c>
    </row>
    <row r="16" spans="1:54" x14ac:dyDescent="0.45">
      <c r="A16" s="40"/>
      <c r="B16" s="40"/>
      <c r="C16" s="40" t="str">
        <f>$C15</f>
        <v>Single</v>
      </c>
      <c r="D16" s="40"/>
      <c r="E16" s="40"/>
      <c r="F16" s="2" t="s">
        <v>81</v>
      </c>
      <c r="G16" s="2" t="s">
        <v>27</v>
      </c>
      <c r="H16" s="2">
        <v>14</v>
      </c>
      <c r="I16" s="2"/>
      <c r="J16" s="2" t="s">
        <v>83</v>
      </c>
      <c r="K16" s="2" t="s">
        <v>30</v>
      </c>
      <c r="L16" s="2" t="s">
        <v>84</v>
      </c>
      <c r="M16" s="2" t="s">
        <v>80</v>
      </c>
      <c r="N16" s="19" t="s">
        <v>33</v>
      </c>
      <c r="O16" s="19" t="s">
        <v>33</v>
      </c>
      <c r="P16" s="19">
        <v>12</v>
      </c>
      <c r="Q16" s="2">
        <f>_xlfn.FLOOR.MATH((((2*VLOOKUP(F16, 'EV and Base'!$A$1:$N$671, 9, FALSE))+$P16)*$H16)/100)+$H16+10</f>
        <v>39</v>
      </c>
      <c r="R16" s="2">
        <f>_xlfn.FLOOR.MATH((_xlfn.FLOOR.MATH((((2*VLOOKUP($F16, 'EV and Base'!$A$1:$N$671, 10, FALSE))+$P16)*$H16)/100)+5)*
IF(OR($I16="Lonely", $I16="Brave", $I16="Adamant", $I16="Naughty"), 1.1,
IF(OR($I16="Bold", $I16="Timid", $I16="Modest", $I16="Calm"), 0.9, 1)))</f>
        <v>21</v>
      </c>
      <c r="S16" s="2">
        <f>_xlfn.FLOOR.MATH((_xlfn.FLOOR.MATH((((2*VLOOKUP($F16, 'EV and Base'!$A$1:$N$671, 11, FALSE))+$P16)*$H16)/100)+5)*
IF(OR($I16="Bold", $I16="Relaxed", $I16="Impish", $I16="Lax"), 1.1,
IF(OR($I16="Lonely", $I16="Hasty", $I16="Mild", $I16="Gentle"), 0.9, 1)))</f>
        <v>20</v>
      </c>
      <c r="T16" s="2">
        <f>_xlfn.FLOOR.MATH((_xlfn.FLOOR.MATH((((2*VLOOKUP($F16, 'EV and Base'!$A$1:$N$671, 12, FALSE))+$P16)*$H16)/100)+5)*
IF(OR($I16="Modest", $I16="Mild", $I16="Quiet", $I16="Rash"), 1.1,
IF(OR($I16="Adamant", $I16="Impish", $I16="Jolly", $I16="Careful"), 0.9, 1)))</f>
        <v>21</v>
      </c>
      <c r="U16" s="2">
        <f>_xlfn.FLOOR.MATH((_xlfn.FLOOR.MATH((((2*VLOOKUP($F16, 'EV and Base'!$A$1:$N$671, 13, FALSE))+$P16)*$H16)/100)+5)*
IF(OR($I16="Calm", $I16="Gentle", $I16="Sassy", $I16="Careful"), 1.1,
IF(OR($I16="Naughty", $I16="Lax", $I16="Naive", $I16="Rash"), 0.9, 1)))</f>
        <v>20</v>
      </c>
      <c r="V16" s="2">
        <f>_xlfn.FLOOR.MATH((_xlfn.FLOOR.MATH((((2*VLOOKUP($F16, 'EV and Base'!$A$1:$N$671, 14, FALSE))+$P16)*$H16)/100)+5)*
IF(OR($I16="Timid", $I16="Hasty", $I16="Jolly", $I16="Naive"), 1.1,
IF(OR($I16="Brave", $I16="Relaxed", $I16="Quiet", $I16="Sassy"), 0.9, 1)))</f>
        <v>24</v>
      </c>
      <c r="AZ16" s="3" t="e" cm="1">
        <f t="array" aca="1" ref="AZ16" ca="1">IF(NOT(ISNUMBER(INDEX($A:$A, LOOKUP(2, 1 / ($A$1:INDIRECT("$A$"&amp;ROW($A16)) &lt;&gt; ""),ROW($A$1:INDIRECT("$A$"&amp;ROW($A16)))), 1))), "",#REF!-INDEX(#REF!, LOOKUP(
2, 1 / (#REF!:INDIRECT("$AV$"&amp;ROW(#REF!)-1) &lt;&gt; ""),ROW(#REF!:INDIRECT("$AV$"&amp;ROW(#REF!)-1))), 1))</f>
        <v>#REF!</v>
      </c>
      <c r="BA16" s="3" t="e" cm="1">
        <f t="array" aca="1" ref="BA16" ca="1">IF(NOT(ISNUMBER(INDEX($A:$A, LOOKUP(2, 1 / ($A$1:INDIRECT("$A$"&amp;ROW($A16)) &lt;&gt; ""),ROW($A$1:INDIRECT("$A$"&amp;ROW($A16)))), 1))), "",
INDEX(#REF!, LOOKUP(2, 1 / (#REF!:INDIRECT("$Y$"&amp;ROW(#REF!)-1) &lt;&gt; ""),ROW(#REF!:INDIRECT("$Y$"&amp;ROW(#REF!)-1))), 1))</f>
        <v>#REF!</v>
      </c>
      <c r="BB16" s="1" t="str">
        <f>IFERROR(VLOOKUP(#REF!, 'Medium-Slow'!$A$1:$B$101, 2, TRUE),"")</f>
        <v/>
      </c>
    </row>
    <row r="17" spans="1:54" x14ac:dyDescent="0.45">
      <c r="A17" s="38">
        <v>12</v>
      </c>
      <c r="B17" s="38" t="s">
        <v>85</v>
      </c>
      <c r="C17" s="38" t="s">
        <v>23</v>
      </c>
      <c r="D17" s="38" t="s">
        <v>86</v>
      </c>
      <c r="E17" s="38" t="s">
        <v>25</v>
      </c>
      <c r="F17" s="2" t="s">
        <v>40</v>
      </c>
      <c r="G17" s="2" t="s">
        <v>53</v>
      </c>
      <c r="H17" s="2">
        <v>8</v>
      </c>
      <c r="I17" s="2"/>
      <c r="J17" s="2" t="s">
        <v>42</v>
      </c>
      <c r="K17" s="2" t="s">
        <v>30</v>
      </c>
      <c r="L17" s="2" t="s">
        <v>43</v>
      </c>
      <c r="M17" s="2" t="s">
        <v>44</v>
      </c>
      <c r="N17" s="2" t="s">
        <v>55</v>
      </c>
      <c r="O17" s="19" t="s">
        <v>33</v>
      </c>
      <c r="P17" s="19">
        <v>0</v>
      </c>
      <c r="Q17" s="2">
        <f>_xlfn.FLOOR.MATH((((2*VLOOKUP(F17, 'EV and Base'!$A$1:$N$671, 9, FALSE))+$P17)*$H17)/100)+$H17+10</f>
        <v>24</v>
      </c>
      <c r="R17" s="2">
        <f>_xlfn.FLOOR.MATH((_xlfn.FLOOR.MATH((((2*VLOOKUP($F17, 'EV and Base'!$A$1:$N$671, 10, FALSE))+$P17)*$H17)/100)+5)*
IF(OR($I17="Lonely", $I17="Brave", $I17="Adamant", $I17="Naughty"), 1.1,
IF(OR($I17="Bold", $I17="Timid", $I17="Modest", $I17="Calm"), 0.9, 1)))</f>
        <v>13</v>
      </c>
      <c r="S17" s="2">
        <f>_xlfn.FLOOR.MATH((_xlfn.FLOOR.MATH((((2*VLOOKUP($F17, 'EV and Base'!$A$1:$N$671, 11, FALSE))+$P17)*$H17)/100)+5)*
IF(OR($I17="Bold", $I17="Relaxed", $I17="Impish", $I17="Lax"), 1.1,
IF(OR($I17="Lonely", $I17="Hasty", $I17="Mild", $I17="Gentle"), 0.9, 1)))</f>
        <v>10</v>
      </c>
      <c r="T17" s="2">
        <f>_xlfn.FLOOR.MATH((_xlfn.FLOOR.MATH((((2*VLOOKUP($F17, 'EV and Base'!$A$1:$N$671, 12, FALSE))+$P17)*$H17)/100)+5)*
IF(OR($I17="Modest", $I17="Mild", $I17="Quiet", $I17="Rash"), 1.1,
IF(OR($I17="Adamant", $I17="Impish", $I17="Jolly", $I17="Careful"), 0.9, 1)))</f>
        <v>13</v>
      </c>
      <c r="U17" s="2">
        <f>_xlfn.FLOOR.MATH((_xlfn.FLOOR.MATH((((2*VLOOKUP($F17, 'EV and Base'!$A$1:$N$671, 13, FALSE))+$P17)*$H17)/100)+5)*
IF(OR($I17="Calm", $I17="Gentle", $I17="Sassy", $I17="Careful"), 1.1,
IF(OR($I17="Naughty", $I17="Lax", $I17="Naive", $I17="Rash"), 0.9, 1)))</f>
        <v>10</v>
      </c>
      <c r="V17" s="2">
        <f>_xlfn.FLOOR.MATH((_xlfn.FLOOR.MATH((((2*VLOOKUP($F17, 'EV and Base'!$A$1:$N$671, 14, FALSE))+$P17)*$H17)/100)+5)*
IF(OR($I17="Timid", $I17="Hasty", $I17="Jolly", $I17="Naive"), 1.1,
IF(OR($I17="Brave", $I17="Relaxed", $I17="Quiet", $I17="Sassy"), 0.9, 1)))</f>
        <v>15</v>
      </c>
      <c r="AZ17" s="3" t="e" cm="1">
        <f t="array" aca="1" ref="AZ17" ca="1">IF(NOT(ISNUMBER(INDEX($A:$A, LOOKUP(2, 1 / ($A$1:INDIRECT("$A$"&amp;ROW($A17)) &lt;&gt; ""),ROW($A$1:INDIRECT("$A$"&amp;ROW($A17)))), 1))), "",#REF!-INDEX(#REF!, LOOKUP(
2, 1 / (#REF!:INDIRECT("$AV$"&amp;ROW(#REF!)-1) &lt;&gt; ""),ROW(#REF!:INDIRECT("$AV$"&amp;ROW(#REF!)-1))), 1))</f>
        <v>#REF!</v>
      </c>
      <c r="BA17" s="3" t="e" cm="1">
        <f t="array" aca="1" ref="BA17" ca="1">IF(NOT(ISNUMBER(INDEX($A:$A, LOOKUP(2, 1 / ($A$1:INDIRECT("$A$"&amp;ROW($A17)) &lt;&gt; ""),ROW($A$1:INDIRECT("$A$"&amp;ROW($A17)))), 1))), "",
INDEX(#REF!, LOOKUP(2, 1 / (#REF!:INDIRECT("$Y$"&amp;ROW(#REF!)-1) &lt;&gt; ""),ROW(#REF!:INDIRECT("$Y$"&amp;ROW(#REF!)-1))), 1))</f>
        <v>#REF!</v>
      </c>
      <c r="BB17" s="1" t="str">
        <f>IFERROR(VLOOKUP(#REF!, 'Medium-Slow'!$A$1:$B$101, 2, TRUE),"")</f>
        <v/>
      </c>
    </row>
    <row r="18" spans="1:54" x14ac:dyDescent="0.45">
      <c r="A18" s="40"/>
      <c r="B18" s="40"/>
      <c r="C18" s="40" t="str">
        <f>$C17</f>
        <v>Single</v>
      </c>
      <c r="D18" s="40"/>
      <c r="E18" s="40"/>
      <c r="F18" s="2" t="s">
        <v>40</v>
      </c>
      <c r="G18" s="2" t="s">
        <v>53</v>
      </c>
      <c r="H18" s="2">
        <v>8</v>
      </c>
      <c r="I18" s="2"/>
      <c r="J18" s="2" t="s">
        <v>42</v>
      </c>
      <c r="K18" s="2" t="s">
        <v>30</v>
      </c>
      <c r="L18" s="2" t="s">
        <v>43</v>
      </c>
      <c r="M18" s="2" t="s">
        <v>44</v>
      </c>
      <c r="N18" s="2" t="s">
        <v>55</v>
      </c>
      <c r="O18" s="19" t="s">
        <v>33</v>
      </c>
      <c r="P18" s="19">
        <v>0</v>
      </c>
      <c r="Q18" s="2">
        <f>_xlfn.FLOOR.MATH((((2*VLOOKUP(F18, 'EV and Base'!$A$1:$N$671, 9, FALSE))+$P18)*$H18)/100)+$H18+10</f>
        <v>24</v>
      </c>
      <c r="R18" s="2">
        <f>_xlfn.FLOOR.MATH((_xlfn.FLOOR.MATH((((2*VLOOKUP($F18, 'EV and Base'!$A$1:$N$671, 10, FALSE))+$P18)*$H18)/100)+5)*
IF(OR($I18="Lonely", $I18="Brave", $I18="Adamant", $I18="Naughty"), 1.1,
IF(OR($I18="Bold", $I18="Timid", $I18="Modest", $I18="Calm"), 0.9, 1)))</f>
        <v>13</v>
      </c>
      <c r="S18" s="2">
        <f>_xlfn.FLOOR.MATH((_xlfn.FLOOR.MATH((((2*VLOOKUP($F18, 'EV and Base'!$A$1:$N$671, 11, FALSE))+$P18)*$H18)/100)+5)*
IF(OR($I18="Bold", $I18="Relaxed", $I18="Impish", $I18="Lax"), 1.1,
IF(OR($I18="Lonely", $I18="Hasty", $I18="Mild", $I18="Gentle"), 0.9, 1)))</f>
        <v>10</v>
      </c>
      <c r="T18" s="2">
        <f>_xlfn.FLOOR.MATH((_xlfn.FLOOR.MATH((((2*VLOOKUP($F18, 'EV and Base'!$A$1:$N$671, 12, FALSE))+$P18)*$H18)/100)+5)*
IF(OR($I18="Modest", $I18="Mild", $I18="Quiet", $I18="Rash"), 1.1,
IF(OR($I18="Adamant", $I18="Impish", $I18="Jolly", $I18="Careful"), 0.9, 1)))</f>
        <v>13</v>
      </c>
      <c r="U18" s="2">
        <f>_xlfn.FLOOR.MATH((_xlfn.FLOOR.MATH((((2*VLOOKUP($F18, 'EV and Base'!$A$1:$N$671, 13, FALSE))+$P18)*$H18)/100)+5)*
IF(OR($I18="Calm", $I18="Gentle", $I18="Sassy", $I18="Careful"), 1.1,
IF(OR($I18="Naughty", $I18="Lax", $I18="Naive", $I18="Rash"), 0.9, 1)))</f>
        <v>10</v>
      </c>
      <c r="V18" s="2">
        <f>_xlfn.FLOOR.MATH((_xlfn.FLOOR.MATH((((2*VLOOKUP($F18, 'EV and Base'!$A$1:$N$671, 14, FALSE))+$P18)*$H18)/100)+5)*
IF(OR($I18="Timid", $I18="Hasty", $I18="Jolly", $I18="Naive"), 1.1,
IF(OR($I18="Brave", $I18="Relaxed", $I18="Quiet", $I18="Sassy"), 0.9, 1)))</f>
        <v>15</v>
      </c>
      <c r="AZ18" s="3" t="e" cm="1">
        <f t="array" aca="1" ref="AZ18" ca="1">IF(NOT(ISNUMBER(INDEX($A:$A, LOOKUP(2, 1 / ($A$1:INDIRECT("$A$"&amp;ROW($A18)) &lt;&gt; ""),ROW($A$1:INDIRECT("$A$"&amp;ROW($A18)))), 1))), "",#REF!-INDEX(#REF!, LOOKUP(
2, 1 / (#REF!:INDIRECT("$AV$"&amp;ROW(#REF!)-1) &lt;&gt; ""),ROW(#REF!:INDIRECT("$AV$"&amp;ROW(#REF!)-1))), 1))</f>
        <v>#REF!</v>
      </c>
      <c r="BA18" s="3" t="e" cm="1">
        <f t="array" aca="1" ref="BA18" ca="1">IF(NOT(ISNUMBER(INDEX($A:$A, LOOKUP(2, 1 / ($A$1:INDIRECT("$A$"&amp;ROW($A18)) &lt;&gt; ""),ROW($A$1:INDIRECT("$A$"&amp;ROW($A18)))), 1))), "",
INDEX(#REF!, LOOKUP(2, 1 / (#REF!:INDIRECT("$Y$"&amp;ROW(#REF!)-1) &lt;&gt; ""),ROW(#REF!:INDIRECT("$Y$"&amp;ROW(#REF!)-1))), 1))</f>
        <v>#REF!</v>
      </c>
      <c r="BB18" s="1" t="str">
        <f>IFERROR(VLOOKUP(#REF!, 'Medium-Slow'!$A$1:$B$101, 2, TRUE),"")</f>
        <v/>
      </c>
    </row>
    <row r="19" spans="1:54" x14ac:dyDescent="0.45">
      <c r="A19" s="38">
        <v>13</v>
      </c>
      <c r="B19" s="38" t="s">
        <v>88</v>
      </c>
      <c r="C19" s="38" t="s">
        <v>23</v>
      </c>
      <c r="D19" s="38" t="s">
        <v>86</v>
      </c>
      <c r="E19" s="38" t="s">
        <v>25</v>
      </c>
      <c r="F19" s="2" t="s">
        <v>47</v>
      </c>
      <c r="G19" s="2" t="s">
        <v>27</v>
      </c>
      <c r="H19" s="2">
        <v>7</v>
      </c>
      <c r="I19" s="2"/>
      <c r="J19" s="2" t="s">
        <v>74</v>
      </c>
      <c r="K19" s="2" t="s">
        <v>30</v>
      </c>
      <c r="L19" s="2" t="s">
        <v>31</v>
      </c>
      <c r="M19" s="2" t="s">
        <v>50</v>
      </c>
      <c r="N19" s="2" t="s">
        <v>51</v>
      </c>
      <c r="O19" s="19" t="s">
        <v>33</v>
      </c>
      <c r="P19" s="19">
        <v>0</v>
      </c>
      <c r="Q19" s="2">
        <f>_xlfn.FLOOR.MATH((((2*VLOOKUP(F19, 'EV and Base'!$A$1:$N$671, 9, FALSE))+$P19)*$H19)/100)+$H19+10</f>
        <v>23</v>
      </c>
      <c r="R19" s="2">
        <f>_xlfn.FLOOR.MATH((_xlfn.FLOOR.MATH((((2*VLOOKUP($F19, 'EV and Base'!$A$1:$N$671, 10, FALSE))+$P19)*$H19)/100)+5)*
IF(OR($I19="Lonely", $I19="Brave", $I19="Adamant", $I19="Naughty"), 1.1,
IF(OR($I19="Bold", $I19="Timid", $I19="Modest", $I19="Calm"), 0.9, 1)))</f>
        <v>12</v>
      </c>
      <c r="S19" s="2">
        <f>_xlfn.FLOOR.MATH((_xlfn.FLOOR.MATH((((2*VLOOKUP($F19, 'EV and Base'!$A$1:$N$671, 11, FALSE))+$P19)*$H19)/100)+5)*
IF(OR($I19="Bold", $I19="Relaxed", $I19="Impish", $I19="Lax"), 1.1,
IF(OR($I19="Lonely", $I19="Hasty", $I19="Mild", $I19="Gentle"), 0.9, 1)))</f>
        <v>10</v>
      </c>
      <c r="T19" s="2">
        <f>_xlfn.FLOOR.MATH((_xlfn.FLOOR.MATH((((2*VLOOKUP($F19, 'EV and Base'!$A$1:$N$671, 12, FALSE))+$P19)*$H19)/100)+5)*
IF(OR($I19="Modest", $I19="Mild", $I19="Quiet", $I19="Rash"), 1.1,
IF(OR($I19="Adamant", $I19="Impish", $I19="Jolly", $I19="Careful"), 0.9, 1)))</f>
        <v>9</v>
      </c>
      <c r="U19" s="2">
        <f>_xlfn.FLOOR.MATH((_xlfn.FLOOR.MATH((((2*VLOOKUP($F19, 'EV and Base'!$A$1:$N$671, 13, FALSE))+$P19)*$H19)/100)+5)*
IF(OR($I19="Calm", $I19="Gentle", $I19="Sassy", $I19="Careful"), 1.1,
IF(OR($I19="Naughty", $I19="Lax", $I19="Naive", $I19="Rash"), 0.9, 1)))</f>
        <v>10</v>
      </c>
      <c r="V19" s="2">
        <f>_xlfn.FLOOR.MATH((_xlfn.FLOOR.MATH((((2*VLOOKUP($F19, 'EV and Base'!$A$1:$N$671, 14, FALSE))+$P19)*$H19)/100)+5)*
IF(OR($I19="Timid", $I19="Hasty", $I19="Jolly", $I19="Naive"), 1.1,
IF(OR($I19="Brave", $I19="Relaxed", $I19="Quiet", $I19="Sassy"), 0.9, 1)))</f>
        <v>10</v>
      </c>
      <c r="AZ19" s="3" t="e" cm="1">
        <f t="array" aca="1" ref="AZ19" ca="1">IF(NOT(ISNUMBER(INDEX($A:$A, LOOKUP(2, 1 / ($A$1:INDIRECT("$A$"&amp;ROW($A19)) &lt;&gt; ""),ROW($A$1:INDIRECT("$A$"&amp;ROW($A19)))), 1))), "",#REF!-INDEX(#REF!, LOOKUP(
2, 1 / (#REF!:INDIRECT("$AV$"&amp;ROW(#REF!)-1) &lt;&gt; ""),ROW(#REF!:INDIRECT("$AV$"&amp;ROW(#REF!)-1))), 1))</f>
        <v>#REF!</v>
      </c>
      <c r="BA19" s="3" t="e" cm="1">
        <f t="array" aca="1" ref="BA19" ca="1">IF(NOT(ISNUMBER(INDEX($A:$A, LOOKUP(2, 1 / ($A$1:INDIRECT("$A$"&amp;ROW($A19)) &lt;&gt; ""),ROW($A$1:INDIRECT("$A$"&amp;ROW($A19)))), 1))), "",
INDEX(#REF!, LOOKUP(2, 1 / (#REF!:INDIRECT("$Y$"&amp;ROW(#REF!)-1) &lt;&gt; ""),ROW(#REF!:INDIRECT("$Y$"&amp;ROW(#REF!)-1))), 1))</f>
        <v>#REF!</v>
      </c>
      <c r="BB19" s="1" t="str">
        <f>IFERROR(VLOOKUP(#REF!, 'Medium-Slow'!$A$1:$B$101, 2, TRUE),"")</f>
        <v/>
      </c>
    </row>
    <row r="20" spans="1:54" x14ac:dyDescent="0.45">
      <c r="A20" s="39"/>
      <c r="B20" s="39"/>
      <c r="C20" s="39" t="str">
        <f t="shared" ref="C20:C21" si="0">$C19</f>
        <v>Single</v>
      </c>
      <c r="D20" s="39"/>
      <c r="E20" s="39"/>
      <c r="F20" s="2" t="s">
        <v>47</v>
      </c>
      <c r="G20" s="2" t="s">
        <v>27</v>
      </c>
      <c r="H20" s="2">
        <v>7</v>
      </c>
      <c r="I20" s="2"/>
      <c r="J20" s="2" t="s">
        <v>74</v>
      </c>
      <c r="K20" s="2" t="s">
        <v>30</v>
      </c>
      <c r="L20" s="2" t="s">
        <v>31</v>
      </c>
      <c r="M20" s="2" t="s">
        <v>50</v>
      </c>
      <c r="N20" s="2" t="s">
        <v>51</v>
      </c>
      <c r="O20" s="19" t="s">
        <v>33</v>
      </c>
      <c r="P20" s="19">
        <v>0</v>
      </c>
      <c r="Q20" s="2">
        <f>_xlfn.FLOOR.MATH((((2*VLOOKUP(F20, 'EV and Base'!$A$1:$N$671, 9, FALSE))+$P20)*$H20)/100)+$H20+10</f>
        <v>23</v>
      </c>
      <c r="R20" s="2">
        <f>_xlfn.FLOOR.MATH((_xlfn.FLOOR.MATH((((2*VLOOKUP($F20, 'EV and Base'!$A$1:$N$671, 10, FALSE))+$P20)*$H20)/100)+5)*
IF(OR($I20="Lonely", $I20="Brave", $I20="Adamant", $I20="Naughty"), 1.1,
IF(OR($I20="Bold", $I20="Timid", $I20="Modest", $I20="Calm"), 0.9, 1)))</f>
        <v>12</v>
      </c>
      <c r="S20" s="2">
        <f>_xlfn.FLOOR.MATH((_xlfn.FLOOR.MATH((((2*VLOOKUP($F20, 'EV and Base'!$A$1:$N$671, 11, FALSE))+$P20)*$H20)/100)+5)*
IF(OR($I20="Bold", $I20="Relaxed", $I20="Impish", $I20="Lax"), 1.1,
IF(OR($I20="Lonely", $I20="Hasty", $I20="Mild", $I20="Gentle"), 0.9, 1)))</f>
        <v>10</v>
      </c>
      <c r="T20" s="2">
        <f>_xlfn.FLOOR.MATH((_xlfn.FLOOR.MATH((((2*VLOOKUP($F20, 'EV and Base'!$A$1:$N$671, 12, FALSE))+$P20)*$H20)/100)+5)*
IF(OR($I20="Modest", $I20="Mild", $I20="Quiet", $I20="Rash"), 1.1,
IF(OR($I20="Adamant", $I20="Impish", $I20="Jolly", $I20="Careful"), 0.9, 1)))</f>
        <v>9</v>
      </c>
      <c r="U20" s="2">
        <f>_xlfn.FLOOR.MATH((_xlfn.FLOOR.MATH((((2*VLOOKUP($F20, 'EV and Base'!$A$1:$N$671, 13, FALSE))+$P20)*$H20)/100)+5)*
IF(OR($I20="Calm", $I20="Gentle", $I20="Sassy", $I20="Careful"), 1.1,
IF(OR($I20="Naughty", $I20="Lax", $I20="Naive", $I20="Rash"), 0.9, 1)))</f>
        <v>10</v>
      </c>
      <c r="V20" s="2">
        <f>_xlfn.FLOOR.MATH((_xlfn.FLOOR.MATH((((2*VLOOKUP($F20, 'EV and Base'!$A$1:$N$671, 14, FALSE))+$P20)*$H20)/100)+5)*
IF(OR($I20="Timid", $I20="Hasty", $I20="Jolly", $I20="Naive"), 1.1,
IF(OR($I20="Brave", $I20="Relaxed", $I20="Quiet", $I20="Sassy"), 0.9, 1)))</f>
        <v>10</v>
      </c>
      <c r="AZ20" s="3" t="e" cm="1">
        <f t="array" aca="1" ref="AZ20" ca="1">IF(NOT(ISNUMBER(INDEX($A:$A, LOOKUP(2, 1 / ($A$1:INDIRECT("$A$"&amp;ROW($A20)) &lt;&gt; ""),ROW($A$1:INDIRECT("$A$"&amp;ROW($A20)))), 1))), "",#REF!-INDEX(#REF!, LOOKUP(
2, 1 / (#REF!:INDIRECT("$AV$"&amp;ROW(#REF!)-1) &lt;&gt; ""),ROW(#REF!:INDIRECT("$AV$"&amp;ROW(#REF!)-1))), 1))</f>
        <v>#REF!</v>
      </c>
      <c r="BA20" s="3" t="e" cm="1">
        <f t="array" aca="1" ref="BA20" ca="1">IF(NOT(ISNUMBER(INDEX($A:$A, LOOKUP(2, 1 / ($A$1:INDIRECT("$A$"&amp;ROW($A20)) &lt;&gt; ""),ROW($A$1:INDIRECT("$A$"&amp;ROW($A20)))), 1))), "",
INDEX(#REF!, LOOKUP(2, 1 / (#REF!:INDIRECT("$Y$"&amp;ROW(#REF!)-1) &lt;&gt; ""),ROW(#REF!:INDIRECT("$Y$"&amp;ROW(#REF!)-1))), 1))</f>
        <v>#REF!</v>
      </c>
      <c r="BB20" s="1" t="str">
        <f>IFERROR(VLOOKUP(#REF!, 'Medium-Slow'!$A$1:$B$101, 2, TRUE),"")</f>
        <v/>
      </c>
    </row>
    <row r="21" spans="1:54" x14ac:dyDescent="0.45">
      <c r="A21" s="40"/>
      <c r="B21" s="40"/>
      <c r="C21" s="40" t="str">
        <f t="shared" si="0"/>
        <v>Single</v>
      </c>
      <c r="D21" s="40"/>
      <c r="E21" s="40"/>
      <c r="F21" s="2" t="s">
        <v>57</v>
      </c>
      <c r="G21" s="2" t="s">
        <v>27</v>
      </c>
      <c r="H21" s="2">
        <v>7</v>
      </c>
      <c r="I21" s="2"/>
      <c r="J21" s="2" t="s">
        <v>59</v>
      </c>
      <c r="K21" s="2" t="s">
        <v>30</v>
      </c>
      <c r="L21" s="2" t="s">
        <v>50</v>
      </c>
      <c r="M21" s="2" t="s">
        <v>31</v>
      </c>
      <c r="N21" s="2" t="s">
        <v>60</v>
      </c>
      <c r="O21" s="19" t="s">
        <v>33</v>
      </c>
      <c r="P21" s="19">
        <v>0</v>
      </c>
      <c r="Q21" s="2">
        <f>_xlfn.FLOOR.MATH((((2*VLOOKUP(F21, 'EV and Base'!$A$1:$N$671, 9, FALSE))+$P21)*$H21)/100)+$H21+10</f>
        <v>23</v>
      </c>
      <c r="R21" s="2">
        <f>_xlfn.FLOOR.MATH((_xlfn.FLOOR.MATH((((2*VLOOKUP($F21, 'EV and Base'!$A$1:$N$671, 10, FALSE))+$P21)*$H21)/100)+5)*
IF(OR($I21="Lonely", $I21="Brave", $I21="Adamant", $I21="Naughty"), 1.1,
IF(OR($I21="Bold", $I21="Timid", $I21="Modest", $I21="Calm"), 0.9, 1)))</f>
        <v>13</v>
      </c>
      <c r="S21" s="2">
        <f>_xlfn.FLOOR.MATH((_xlfn.FLOOR.MATH((((2*VLOOKUP($F21, 'EV and Base'!$A$1:$N$671, 11, FALSE))+$P21)*$H21)/100)+5)*
IF(OR($I21="Bold", $I21="Relaxed", $I21="Impish", $I21="Lax"), 1.1,
IF(OR($I21="Lonely", $I21="Hasty", $I21="Mild", $I21="Gentle"), 0.9, 1)))</f>
        <v>11</v>
      </c>
      <c r="T21" s="2">
        <f>_xlfn.FLOOR.MATH((_xlfn.FLOOR.MATH((((2*VLOOKUP($F21, 'EV and Base'!$A$1:$N$671, 12, FALSE))+$P21)*$H21)/100)+5)*
IF(OR($I21="Modest", $I21="Mild", $I21="Quiet", $I21="Rash"), 1.1,
IF(OR($I21="Adamant", $I21="Impish", $I21="Jolly", $I21="Careful"), 0.9, 1)))</f>
        <v>8</v>
      </c>
      <c r="U21" s="2">
        <f>_xlfn.FLOOR.MATH((_xlfn.FLOOR.MATH((((2*VLOOKUP($F21, 'EV and Base'!$A$1:$N$671, 13, FALSE))+$P21)*$H21)/100)+5)*
IF(OR($I21="Calm", $I21="Gentle", $I21="Sassy", $I21="Careful"), 1.1,
IF(OR($I21="Naughty", $I21="Lax", $I21="Naive", $I21="Rash"), 0.9, 1)))</f>
        <v>11</v>
      </c>
      <c r="V21" s="2">
        <f>_xlfn.FLOOR.MATH((_xlfn.FLOOR.MATH((((2*VLOOKUP($F21, 'EV and Base'!$A$1:$N$671, 14, FALSE))+$P21)*$H21)/100)+5)*
IF(OR($I21="Timid", $I21="Hasty", $I21="Jolly", $I21="Naive"), 1.1,
IF(OR($I21="Brave", $I21="Relaxed", $I21="Quiet", $I21="Sassy"), 0.9, 1)))</f>
        <v>12</v>
      </c>
      <c r="AZ21" s="3" t="e" cm="1">
        <f t="array" aca="1" ref="AZ21" ca="1">IF(NOT(ISNUMBER(INDEX($A:$A, LOOKUP(2, 1 / ($A$1:INDIRECT("$A$"&amp;ROW($A21)) &lt;&gt; ""),ROW($A$1:INDIRECT("$A$"&amp;ROW($A21)))), 1))), "",#REF!-INDEX(#REF!, LOOKUP(
2, 1 / (#REF!:INDIRECT("$AV$"&amp;ROW(#REF!)-1) &lt;&gt; ""),ROW(#REF!:INDIRECT("$AV$"&amp;ROW(#REF!)-1))), 1))</f>
        <v>#REF!</v>
      </c>
      <c r="BA21" s="3" t="e" cm="1">
        <f t="array" aca="1" ref="BA21" ca="1">IF(NOT(ISNUMBER(INDEX($A:$A, LOOKUP(2, 1 / ($A$1:INDIRECT("$A$"&amp;ROW($A21)) &lt;&gt; ""),ROW($A$1:INDIRECT("$A$"&amp;ROW($A21)))), 1))), "",
INDEX(#REF!, LOOKUP(2, 1 / (#REF!:INDIRECT("$Y$"&amp;ROW(#REF!)-1) &lt;&gt; ""),ROW(#REF!:INDIRECT("$Y$"&amp;ROW(#REF!)-1))), 1))</f>
        <v>#REF!</v>
      </c>
      <c r="BB21" s="1" t="str">
        <f>IFERROR(VLOOKUP(#REF!, 'Medium-Slow'!$A$1:$B$101, 2, TRUE),"")</f>
        <v/>
      </c>
    </row>
    <row r="22" spans="1:54" x14ac:dyDescent="0.45">
      <c r="A22" s="29">
        <v>14</v>
      </c>
      <c r="B22" s="29" t="s">
        <v>90</v>
      </c>
      <c r="C22" s="29" t="s">
        <v>23</v>
      </c>
      <c r="D22" s="29" t="s">
        <v>86</v>
      </c>
      <c r="E22" s="29" t="s">
        <v>25</v>
      </c>
      <c r="F22" s="2" t="s">
        <v>47</v>
      </c>
      <c r="G22" s="2" t="s">
        <v>27</v>
      </c>
      <c r="H22" s="2">
        <v>10</v>
      </c>
      <c r="I22" s="2"/>
      <c r="J22" s="2" t="s">
        <v>74</v>
      </c>
      <c r="K22" s="2" t="s">
        <v>30</v>
      </c>
      <c r="L22" s="2" t="s">
        <v>31</v>
      </c>
      <c r="M22" s="2" t="s">
        <v>50</v>
      </c>
      <c r="N22" s="2" t="s">
        <v>51</v>
      </c>
      <c r="O22" s="2" t="s">
        <v>75</v>
      </c>
      <c r="P22" s="2">
        <v>0</v>
      </c>
      <c r="Q22" s="2">
        <f>_xlfn.FLOOR.MATH((((2*VLOOKUP(F22, 'EV and Base'!$A$1:$N$671, 9, FALSE))+$P22)*$H22)/100)+$H22+10</f>
        <v>29</v>
      </c>
      <c r="R22" s="2">
        <f>_xlfn.FLOOR.MATH((_xlfn.FLOOR.MATH((((2*VLOOKUP($F22, 'EV and Base'!$A$1:$N$671, 10, FALSE))+$P22)*$H22)/100)+5)*
IF(OR($I22="Lonely", $I22="Brave", $I22="Adamant", $I22="Naughty"), 1.1,
IF(OR($I22="Bold", $I22="Timid", $I22="Modest", $I22="Calm"), 0.9, 1)))</f>
        <v>16</v>
      </c>
      <c r="S22" s="2">
        <f>_xlfn.FLOOR.MATH((_xlfn.FLOOR.MATH((((2*VLOOKUP($F22, 'EV and Base'!$A$1:$N$671, 11, FALSE))+$P22)*$H22)/100)+5)*
IF(OR($I22="Bold", $I22="Relaxed", $I22="Impish", $I22="Lax"), 1.1,
IF(OR($I22="Lonely", $I22="Hasty", $I22="Mild", $I22="Gentle"), 0.9, 1)))</f>
        <v>12</v>
      </c>
      <c r="T22" s="2">
        <f>_xlfn.FLOOR.MATH((_xlfn.FLOOR.MATH((((2*VLOOKUP($F22, 'EV and Base'!$A$1:$N$671, 12, FALSE))+$P22)*$H22)/100)+5)*
IF(OR($I22="Modest", $I22="Mild", $I22="Quiet", $I22="Rash"), 1.1,
IF(OR($I22="Adamant", $I22="Impish", $I22="Jolly", $I22="Careful"), 0.9, 1)))</f>
        <v>12</v>
      </c>
      <c r="U22" s="2">
        <f>_xlfn.FLOOR.MATH((_xlfn.FLOOR.MATH((((2*VLOOKUP($F22, 'EV and Base'!$A$1:$N$671, 13, FALSE))+$P22)*$H22)/100)+5)*
IF(OR($I22="Calm", $I22="Gentle", $I22="Sassy", $I22="Careful"), 1.1,
IF(OR($I22="Naughty", $I22="Lax", $I22="Naive", $I22="Rash"), 0.9, 1)))</f>
        <v>12</v>
      </c>
      <c r="V22" s="2">
        <f>_xlfn.FLOOR.MATH((_xlfn.FLOOR.MATH((((2*VLOOKUP($F22, 'EV and Base'!$A$1:$N$671, 14, FALSE))+$P22)*$H22)/100)+5)*
IF(OR($I22="Timid", $I22="Hasty", $I22="Jolly", $I22="Naive"), 1.1,
IF(OR($I22="Brave", $I22="Relaxed", $I22="Quiet", $I22="Sassy"), 0.9, 1)))</f>
        <v>13</v>
      </c>
      <c r="AZ22" s="3" t="e" cm="1">
        <f t="array" aca="1" ref="AZ22" ca="1">IF(NOT(ISNUMBER(INDEX($A:$A, LOOKUP(2, 1 / ($A$1:INDIRECT("$A$"&amp;ROW($A22)) &lt;&gt; ""),ROW($A$1:INDIRECT("$A$"&amp;ROW($A22)))), 1))), "",#REF!-INDEX(#REF!, LOOKUP(
2, 1 / (#REF!:INDIRECT("$AV$"&amp;ROW(#REF!)-1) &lt;&gt; ""),ROW(#REF!:INDIRECT("$AV$"&amp;ROW(#REF!)-1))), 1))</f>
        <v>#REF!</v>
      </c>
      <c r="BA22" s="3" t="e" cm="1">
        <f t="array" aca="1" ref="BA22" ca="1">IF(NOT(ISNUMBER(INDEX($A:$A, LOOKUP(2, 1 / ($A$1:INDIRECT("$A$"&amp;ROW($A22)) &lt;&gt; ""),ROW($A$1:INDIRECT("$A$"&amp;ROW($A22)))), 1))), "",
INDEX(#REF!, LOOKUP(2, 1 / (#REF!:INDIRECT("$Y$"&amp;ROW(#REF!)-1) &lt;&gt; ""),ROW(#REF!:INDIRECT("$Y$"&amp;ROW(#REF!)-1))), 1))</f>
        <v>#REF!</v>
      </c>
      <c r="BB22" s="1" t="str">
        <f>IFERROR(VLOOKUP(#REF!, 'Medium-Slow'!$A$1:$B$101, 2, TRUE),"")</f>
        <v/>
      </c>
    </row>
    <row r="23" spans="1:54" x14ac:dyDescent="0.45">
      <c r="A23" s="29">
        <v>15</v>
      </c>
      <c r="B23" s="29" t="s">
        <v>90</v>
      </c>
      <c r="C23" s="29" t="s">
        <v>23</v>
      </c>
      <c r="D23" s="29" t="s">
        <v>86</v>
      </c>
      <c r="E23" s="29" t="s">
        <v>25</v>
      </c>
      <c r="F23" s="2" t="s">
        <v>40</v>
      </c>
      <c r="G23" s="2" t="s">
        <v>53</v>
      </c>
      <c r="H23" s="2">
        <v>10</v>
      </c>
      <c r="I23" s="2"/>
      <c r="J23" s="2" t="s">
        <v>76</v>
      </c>
      <c r="K23" s="2" t="s">
        <v>30</v>
      </c>
      <c r="L23" s="2" t="s">
        <v>43</v>
      </c>
      <c r="M23" s="2" t="s">
        <v>44</v>
      </c>
      <c r="N23" s="2" t="s">
        <v>55</v>
      </c>
      <c r="O23" s="2" t="s">
        <v>77</v>
      </c>
      <c r="P23" s="2">
        <v>0</v>
      </c>
      <c r="Q23" s="2">
        <f>_xlfn.FLOOR.MATH((((2*VLOOKUP(F23, 'EV and Base'!$A$1:$N$671, 9, FALSE))+$P23)*$H23)/100)+$H23+10</f>
        <v>28</v>
      </c>
      <c r="R23" s="2">
        <f>_xlfn.FLOOR.MATH((_xlfn.FLOOR.MATH((((2*VLOOKUP($F23, 'EV and Base'!$A$1:$N$671, 10, FALSE))+$P23)*$H23)/100)+5)*
IF(OR($I23="Lonely", $I23="Brave", $I23="Adamant", $I23="Naughty"), 1.1,
IF(OR($I23="Bold", $I23="Timid", $I23="Modest", $I23="Calm"), 0.9, 1)))</f>
        <v>15</v>
      </c>
      <c r="S23" s="2">
        <f>_xlfn.FLOOR.MATH((_xlfn.FLOOR.MATH((((2*VLOOKUP($F23, 'EV and Base'!$A$1:$N$671, 11, FALSE))+$P23)*$H23)/100)+5)*
IF(OR($I23="Bold", $I23="Relaxed", $I23="Impish", $I23="Lax"), 1.1,
IF(OR($I23="Lonely", $I23="Hasty", $I23="Mild", $I23="Gentle"), 0.9, 1)))</f>
        <v>12</v>
      </c>
      <c r="T23" s="2">
        <f>_xlfn.FLOOR.MATH((_xlfn.FLOOR.MATH((((2*VLOOKUP($F23, 'EV and Base'!$A$1:$N$671, 12, FALSE))+$P23)*$H23)/100)+5)*
IF(OR($I23="Modest", $I23="Mild", $I23="Quiet", $I23="Rash"), 1.1,
IF(OR($I23="Adamant", $I23="Impish", $I23="Jolly", $I23="Careful"), 0.9, 1)))</f>
        <v>15</v>
      </c>
      <c r="U23" s="2">
        <f>_xlfn.FLOOR.MATH((_xlfn.FLOOR.MATH((((2*VLOOKUP($F23, 'EV and Base'!$A$1:$N$671, 13, FALSE))+$P23)*$H23)/100)+5)*
IF(OR($I23="Calm", $I23="Gentle", $I23="Sassy", $I23="Careful"), 1.1,
IF(OR($I23="Naughty", $I23="Lax", $I23="Naive", $I23="Rash"), 0.9, 1)))</f>
        <v>12</v>
      </c>
      <c r="V23" s="2">
        <f>_xlfn.FLOOR.MATH((_xlfn.FLOOR.MATH((((2*VLOOKUP($F23, 'EV and Base'!$A$1:$N$671, 14, FALSE))+$P23)*$H23)/100)+5)*
IF(OR($I23="Timid", $I23="Hasty", $I23="Jolly", $I23="Naive"), 1.1,
IF(OR($I23="Brave", $I23="Relaxed", $I23="Quiet", $I23="Sassy"), 0.9, 1)))</f>
        <v>18</v>
      </c>
      <c r="AZ23" s="3" t="e" cm="1">
        <f t="array" aca="1" ref="AZ23" ca="1">IF(NOT(ISNUMBER(INDEX($A:$A, LOOKUP(2, 1 / ($A$1:INDIRECT("$A$"&amp;ROW($A23)) &lt;&gt; ""),ROW($A$1:INDIRECT("$A$"&amp;ROW($A23)))), 1))), "",#REF!-INDEX(#REF!, LOOKUP(
2, 1 / (#REF!:INDIRECT("$AV$"&amp;ROW(#REF!)-1) &lt;&gt; ""),ROW(#REF!:INDIRECT("$AV$"&amp;ROW(#REF!)-1))), 1))</f>
        <v>#REF!</v>
      </c>
      <c r="BA23" s="3" t="e" cm="1">
        <f t="array" aca="1" ref="BA23" ca="1">IF(NOT(ISNUMBER(INDEX($A:$A, LOOKUP(2, 1 / ($A$1:INDIRECT("$A$"&amp;ROW($A23)) &lt;&gt; ""),ROW($A$1:INDIRECT("$A$"&amp;ROW($A23)))), 1))), "",
INDEX(#REF!, LOOKUP(2, 1 / (#REF!:INDIRECT("$Y$"&amp;ROW(#REF!)-1) &lt;&gt; ""),ROW(#REF!:INDIRECT("$Y$"&amp;ROW(#REF!)-1))), 1))</f>
        <v>#REF!</v>
      </c>
      <c r="BB23" s="1" t="str">
        <f>IFERROR(VLOOKUP(#REF!, 'Medium-Slow'!$A$1:$B$101, 2, TRUE),"")</f>
        <v/>
      </c>
    </row>
    <row r="24" spans="1:54" x14ac:dyDescent="0.45">
      <c r="A24" s="38">
        <v>16</v>
      </c>
      <c r="B24" s="38" t="s">
        <v>91</v>
      </c>
      <c r="C24" s="29" t="s">
        <v>92</v>
      </c>
      <c r="D24" s="38" t="s">
        <v>93</v>
      </c>
      <c r="E24" s="38" t="s">
        <v>25</v>
      </c>
      <c r="F24" s="2" t="s">
        <v>40</v>
      </c>
      <c r="G24" s="2" t="s">
        <v>53</v>
      </c>
      <c r="H24" s="2">
        <v>10</v>
      </c>
      <c r="I24" s="2"/>
      <c r="J24" s="2" t="s">
        <v>42</v>
      </c>
      <c r="K24" s="2" t="s">
        <v>30</v>
      </c>
      <c r="L24" s="2" t="s">
        <v>43</v>
      </c>
      <c r="M24" s="2" t="s">
        <v>44</v>
      </c>
      <c r="N24" s="2" t="s">
        <v>55</v>
      </c>
      <c r="O24" s="2" t="s">
        <v>77</v>
      </c>
      <c r="P24" s="2">
        <v>0</v>
      </c>
      <c r="Q24" s="2">
        <f>_xlfn.FLOOR.MATH((((2*VLOOKUP(F24, 'EV and Base'!$A$1:$N$671, 9, FALSE))+$P24)*$H24)/100)+$H24+10</f>
        <v>28</v>
      </c>
      <c r="R24" s="2">
        <f>_xlfn.FLOOR.MATH((_xlfn.FLOOR.MATH((((2*VLOOKUP($F24, 'EV and Base'!$A$1:$N$671, 10, FALSE))+$P24)*$H24)/100)+5)*
IF(OR($I24="Lonely", $I24="Brave", $I24="Adamant", $I24="Naughty"), 1.1,
IF(OR($I24="Bold", $I24="Timid", $I24="Modest", $I24="Calm"), 0.9, 1)))</f>
        <v>15</v>
      </c>
      <c r="S24" s="2">
        <f>_xlfn.FLOOR.MATH((_xlfn.FLOOR.MATH((((2*VLOOKUP($F24, 'EV and Base'!$A$1:$N$671, 11, FALSE))+$P24)*$H24)/100)+5)*
IF(OR($I24="Bold", $I24="Relaxed", $I24="Impish", $I24="Lax"), 1.1,
IF(OR($I24="Lonely", $I24="Hasty", $I24="Mild", $I24="Gentle"), 0.9, 1)))</f>
        <v>12</v>
      </c>
      <c r="T24" s="2">
        <f>_xlfn.FLOOR.MATH((_xlfn.FLOOR.MATH((((2*VLOOKUP($F24, 'EV and Base'!$A$1:$N$671, 12, FALSE))+$P24)*$H24)/100)+5)*
IF(OR($I24="Modest", $I24="Mild", $I24="Quiet", $I24="Rash"), 1.1,
IF(OR($I24="Adamant", $I24="Impish", $I24="Jolly", $I24="Careful"), 0.9, 1)))</f>
        <v>15</v>
      </c>
      <c r="U24" s="2">
        <f>_xlfn.FLOOR.MATH((_xlfn.FLOOR.MATH((((2*VLOOKUP($F24, 'EV and Base'!$A$1:$N$671, 13, FALSE))+$P24)*$H24)/100)+5)*
IF(OR($I24="Calm", $I24="Gentle", $I24="Sassy", $I24="Careful"), 1.1,
IF(OR($I24="Naughty", $I24="Lax", $I24="Naive", $I24="Rash"), 0.9, 1)))</f>
        <v>12</v>
      </c>
      <c r="V24" s="2">
        <f>_xlfn.FLOOR.MATH((_xlfn.FLOOR.MATH((((2*VLOOKUP($F24, 'EV and Base'!$A$1:$N$671, 14, FALSE))+$P24)*$H24)/100)+5)*
IF(OR($I24="Timid", $I24="Hasty", $I24="Jolly", $I24="Naive"), 1.1,
IF(OR($I24="Brave", $I24="Relaxed", $I24="Quiet", $I24="Sassy"), 0.9, 1)))</f>
        <v>18</v>
      </c>
      <c r="AZ24" s="3" t="e" cm="1">
        <f t="array" aca="1" ref="AZ24" ca="1">IF(NOT(ISNUMBER(INDEX($A:$A, LOOKUP(2, 1 / ($A$1:INDIRECT("$A$"&amp;ROW($A24)) &lt;&gt; ""),ROW($A$1:INDIRECT("$A$"&amp;ROW($A24)))), 1))), "",#REF!-INDEX(#REF!, LOOKUP(
2, 1 / (#REF!:INDIRECT("$AV$"&amp;ROW(#REF!)-1) &lt;&gt; ""),ROW(#REF!:INDIRECT("$AV$"&amp;ROW(#REF!)-1))), 1))</f>
        <v>#REF!</v>
      </c>
      <c r="BA24" s="3" t="e" cm="1">
        <f t="array" aca="1" ref="BA24" ca="1">IF(NOT(ISNUMBER(INDEX($A:$A, LOOKUP(2, 1 / ($A$1:INDIRECT("$A$"&amp;ROW($A24)) &lt;&gt; ""),ROW($A$1:INDIRECT("$A$"&amp;ROW($A24)))), 1))), "",
INDEX(#REF!, LOOKUP(2, 1 / (#REF!:INDIRECT("$Y$"&amp;ROW(#REF!)-1) &lt;&gt; ""),ROW(#REF!:INDIRECT("$Y$"&amp;ROW(#REF!)-1))), 1))</f>
        <v>#REF!</v>
      </c>
      <c r="BB24" s="1" t="str">
        <f>IFERROR(VLOOKUP(#REF!, 'Medium-Slow'!$A$1:$B$101, 2, TRUE),"")</f>
        <v/>
      </c>
    </row>
    <row r="25" spans="1:54" x14ac:dyDescent="0.45">
      <c r="A25" s="40"/>
      <c r="B25" s="40"/>
      <c r="C25" s="29" t="s">
        <v>23</v>
      </c>
      <c r="D25" s="40"/>
      <c r="E25" s="40"/>
      <c r="F25" s="2" t="s">
        <v>40</v>
      </c>
      <c r="G25" s="2" t="s">
        <v>53</v>
      </c>
      <c r="H25" s="2">
        <v>10</v>
      </c>
      <c r="I25" s="2"/>
      <c r="J25" s="2" t="s">
        <v>42</v>
      </c>
      <c r="K25" s="2" t="s">
        <v>30</v>
      </c>
      <c r="L25" s="2" t="s">
        <v>43</v>
      </c>
      <c r="M25" s="2" t="s">
        <v>44</v>
      </c>
      <c r="N25" s="2" t="s">
        <v>55</v>
      </c>
      <c r="O25" s="2" t="s">
        <v>77</v>
      </c>
      <c r="P25" s="2">
        <v>0</v>
      </c>
      <c r="Q25" s="2">
        <f>_xlfn.FLOOR.MATH((((2*VLOOKUP(F25, 'EV and Base'!$A$1:$N$671, 9, FALSE))+$P25)*$H25)/100)+$H25+10</f>
        <v>28</v>
      </c>
      <c r="R25" s="2">
        <f>_xlfn.FLOOR.MATH((_xlfn.FLOOR.MATH((((2*VLOOKUP($F25, 'EV and Base'!$A$1:$N$671, 10, FALSE))+$P25)*$H25)/100)+5)*
IF(OR($I25="Lonely", $I25="Brave", $I25="Adamant", $I25="Naughty"), 1.1,
IF(OR($I25="Bold", $I25="Timid", $I25="Modest", $I25="Calm"), 0.9, 1)))</f>
        <v>15</v>
      </c>
      <c r="S25" s="2">
        <f>_xlfn.FLOOR.MATH((_xlfn.FLOOR.MATH((((2*VLOOKUP($F25, 'EV and Base'!$A$1:$N$671, 11, FALSE))+$P25)*$H25)/100)+5)*
IF(OR($I25="Bold", $I25="Relaxed", $I25="Impish", $I25="Lax"), 1.1,
IF(OR($I25="Lonely", $I25="Hasty", $I25="Mild", $I25="Gentle"), 0.9, 1)))</f>
        <v>12</v>
      </c>
      <c r="T25" s="2">
        <f>_xlfn.FLOOR.MATH((_xlfn.FLOOR.MATH((((2*VLOOKUP($F25, 'EV and Base'!$A$1:$N$671, 12, FALSE))+$P25)*$H25)/100)+5)*
IF(OR($I25="Modest", $I25="Mild", $I25="Quiet", $I25="Rash"), 1.1,
IF(OR($I25="Adamant", $I25="Impish", $I25="Jolly", $I25="Careful"), 0.9, 1)))</f>
        <v>15</v>
      </c>
      <c r="U25" s="2">
        <f>_xlfn.FLOOR.MATH((_xlfn.FLOOR.MATH((((2*VLOOKUP($F25, 'EV and Base'!$A$1:$N$671, 13, FALSE))+$P25)*$H25)/100)+5)*
IF(OR($I25="Calm", $I25="Gentle", $I25="Sassy", $I25="Careful"), 1.1,
IF(OR($I25="Naughty", $I25="Lax", $I25="Naive", $I25="Rash"), 0.9, 1)))</f>
        <v>12</v>
      </c>
      <c r="V25" s="2">
        <f>_xlfn.FLOOR.MATH((_xlfn.FLOOR.MATH((((2*VLOOKUP($F25, 'EV and Base'!$A$1:$N$671, 14, FALSE))+$P25)*$H25)/100)+5)*
IF(OR($I25="Timid", $I25="Hasty", $I25="Jolly", $I25="Naive"), 1.1,
IF(OR($I25="Brave", $I25="Relaxed", $I25="Quiet", $I25="Sassy"), 0.9, 1)))</f>
        <v>18</v>
      </c>
      <c r="AZ25" s="3" t="e" cm="1">
        <f t="array" aca="1" ref="AZ25" ca="1">IF(NOT(ISNUMBER(INDEX($A:$A, LOOKUP(2, 1 / ($A$1:INDIRECT("$A$"&amp;ROW($A25)) &lt;&gt; ""),ROW($A$1:INDIRECT("$A$"&amp;ROW($A25)))), 1))), "",#REF!-INDEX(#REF!, LOOKUP(
2, 1 / (#REF!:INDIRECT("$AV$"&amp;ROW(#REF!)-1) &lt;&gt; ""),ROW(#REF!:INDIRECT("$AV$"&amp;ROW(#REF!)-1))), 1))</f>
        <v>#REF!</v>
      </c>
      <c r="BA25" s="3" t="e" cm="1">
        <f t="array" aca="1" ref="BA25" ca="1">IF(NOT(ISNUMBER(INDEX($A:$A, LOOKUP(2, 1 / ($A$1:INDIRECT("$A$"&amp;ROW($A25)) &lt;&gt; ""),ROW($A$1:INDIRECT("$A$"&amp;ROW($A25)))), 1))), "",
INDEX(#REF!, LOOKUP(2, 1 / (#REF!:INDIRECT("$Y$"&amp;ROW(#REF!)-1) &lt;&gt; ""),ROW(#REF!:INDIRECT("$Y$"&amp;ROW(#REF!)-1))), 1))</f>
        <v>#REF!</v>
      </c>
      <c r="BB25" s="1" t="str">
        <f>IFERROR(VLOOKUP(#REF!, 'Medium-Slow'!$A$1:$B$101, 2, TRUE),"")</f>
        <v/>
      </c>
    </row>
    <row r="26" spans="1:54" x14ac:dyDescent="0.45">
      <c r="A26" s="38">
        <v>17</v>
      </c>
      <c r="B26" s="38" t="s">
        <v>94</v>
      </c>
      <c r="C26" s="38" t="s">
        <v>23</v>
      </c>
      <c r="D26" s="38" t="s">
        <v>93</v>
      </c>
      <c r="E26" s="38" t="s">
        <v>25</v>
      </c>
      <c r="F26" s="2" t="s">
        <v>57</v>
      </c>
      <c r="G26" s="2" t="s">
        <v>53</v>
      </c>
      <c r="H26" s="2">
        <v>10</v>
      </c>
      <c r="I26" s="2"/>
      <c r="J26" s="2" t="s">
        <v>59</v>
      </c>
      <c r="K26" s="2" t="s">
        <v>30</v>
      </c>
      <c r="L26" s="2" t="s">
        <v>50</v>
      </c>
      <c r="M26" s="2" t="s">
        <v>31</v>
      </c>
      <c r="N26" s="2" t="s">
        <v>60</v>
      </c>
      <c r="O26" s="2" t="s">
        <v>51</v>
      </c>
      <c r="P26" s="2">
        <v>3</v>
      </c>
      <c r="Q26" s="2">
        <f>_xlfn.FLOOR.MATH((((2*VLOOKUP(F26, 'EV and Base'!$A$1:$N$671, 9, FALSE))+$P26)*$H26)/100)+$H26+10</f>
        <v>29</v>
      </c>
      <c r="R26" s="2">
        <f>_xlfn.FLOOR.MATH((_xlfn.FLOOR.MATH((((2*VLOOKUP($F26, 'EV and Base'!$A$1:$N$671, 10, FALSE))+$P26)*$H26)/100)+5)*
IF(OR($I26="Lonely", $I26="Brave", $I26="Adamant", $I26="Naughty"), 1.1,
IF(OR($I26="Bold", $I26="Timid", $I26="Modest", $I26="Calm"), 0.9, 1)))</f>
        <v>17</v>
      </c>
      <c r="S26" s="2">
        <f>_xlfn.FLOOR.MATH((_xlfn.FLOOR.MATH((((2*VLOOKUP($F26, 'EV and Base'!$A$1:$N$671, 11, FALSE))+$P26)*$H26)/100)+5)*
IF(OR($I26="Bold", $I26="Relaxed", $I26="Impish", $I26="Lax"), 1.1,
IF(OR($I26="Lonely", $I26="Hasty", $I26="Mild", $I26="Gentle"), 0.9, 1)))</f>
        <v>14</v>
      </c>
      <c r="T26" s="2">
        <f>_xlfn.FLOOR.MATH((_xlfn.FLOOR.MATH((((2*VLOOKUP($F26, 'EV and Base'!$A$1:$N$671, 12, FALSE))+$P26)*$H26)/100)+5)*
IF(OR($I26="Modest", $I26="Mild", $I26="Quiet", $I26="Rash"), 1.1,
IF(OR($I26="Adamant", $I26="Impish", $I26="Jolly", $I26="Careful"), 0.9, 1)))</f>
        <v>10</v>
      </c>
      <c r="U26" s="2">
        <f>_xlfn.FLOOR.MATH((_xlfn.FLOOR.MATH((((2*VLOOKUP($F26, 'EV and Base'!$A$1:$N$671, 13, FALSE))+$P26)*$H26)/100)+5)*
IF(OR($I26="Calm", $I26="Gentle", $I26="Sassy", $I26="Careful"), 1.1,
IF(OR($I26="Naughty", $I26="Lax", $I26="Naive", $I26="Rash"), 0.9, 1)))</f>
        <v>14</v>
      </c>
      <c r="V26" s="2">
        <f>_xlfn.FLOOR.MATH((_xlfn.FLOOR.MATH((((2*VLOOKUP($F26, 'EV and Base'!$A$1:$N$671, 14, FALSE))+$P26)*$H26)/100)+5)*
IF(OR($I26="Timid", $I26="Hasty", $I26="Jolly", $I26="Naive"), 1.1,
IF(OR($I26="Brave", $I26="Relaxed", $I26="Quiet", $I26="Sassy"), 0.9, 1)))</f>
        <v>16</v>
      </c>
      <c r="AZ26" s="3" t="e" cm="1">
        <f t="array" aca="1" ref="AZ26" ca="1">IF(NOT(ISNUMBER(INDEX($A:$A, LOOKUP(2, 1 / ($A$1:INDIRECT("$A$"&amp;ROW($A26)) &lt;&gt; ""),ROW($A$1:INDIRECT("$A$"&amp;ROW($A26)))), 1))), "",#REF!-INDEX(#REF!, LOOKUP(
2, 1 / (#REF!:INDIRECT("$AV$"&amp;ROW(#REF!)-1) &lt;&gt; ""),ROW(#REF!:INDIRECT("$AV$"&amp;ROW(#REF!)-1))), 1))</f>
        <v>#REF!</v>
      </c>
      <c r="BA26" s="3" t="e" cm="1">
        <f t="array" aca="1" ref="BA26" ca="1">IF(NOT(ISNUMBER(INDEX($A:$A, LOOKUP(2, 1 / ($A$1:INDIRECT("$A$"&amp;ROW($A26)) &lt;&gt; ""),ROW($A$1:INDIRECT("$A$"&amp;ROW($A26)))), 1))), "",
INDEX(#REF!, LOOKUP(2, 1 / (#REF!:INDIRECT("$Y$"&amp;ROW(#REF!)-1) &lt;&gt; ""),ROW(#REF!:INDIRECT("$Y$"&amp;ROW(#REF!)-1))), 1))</f>
        <v>#REF!</v>
      </c>
      <c r="BB26" s="1" t="str">
        <f>IFERROR(VLOOKUP(#REF!, 'Medium-Slow'!$A$1:$B$101, 2, TRUE),"")</f>
        <v/>
      </c>
    </row>
    <row r="27" spans="1:54" x14ac:dyDescent="0.45">
      <c r="A27" s="40"/>
      <c r="B27" s="40"/>
      <c r="C27" s="40" t="str">
        <f>$C26</f>
        <v>Single</v>
      </c>
      <c r="D27" s="40"/>
      <c r="E27" s="40"/>
      <c r="F27" s="2" t="s">
        <v>95</v>
      </c>
      <c r="G27" s="2" t="s">
        <v>53</v>
      </c>
      <c r="H27" s="2">
        <v>10</v>
      </c>
      <c r="I27" s="2"/>
      <c r="J27" s="2" t="s">
        <v>97</v>
      </c>
      <c r="K27" s="2" t="s">
        <v>30</v>
      </c>
      <c r="L27" s="2" t="s">
        <v>98</v>
      </c>
      <c r="M27" s="2" t="s">
        <v>99</v>
      </c>
      <c r="N27" s="2" t="s">
        <v>100</v>
      </c>
      <c r="O27" s="2" t="s">
        <v>101</v>
      </c>
      <c r="P27" s="2">
        <v>3</v>
      </c>
      <c r="Q27" s="2">
        <f>_xlfn.FLOOR.MATH((((2*VLOOKUP(F27, 'EV and Base'!$A$1:$N$671, 9, FALSE))+$P27)*$H27)/100)+$H27+10</f>
        <v>35</v>
      </c>
      <c r="R27" s="2">
        <f>_xlfn.FLOOR.MATH((_xlfn.FLOOR.MATH((((2*VLOOKUP($F27, 'EV and Base'!$A$1:$N$671, 10, FALSE))+$P27)*$H27)/100)+5)*
IF(OR($I27="Lonely", $I27="Brave", $I27="Adamant", $I27="Naughty"), 1.1,
IF(OR($I27="Bold", $I27="Timid", $I27="Modest", $I27="Calm"), 0.9, 1)))</f>
        <v>10</v>
      </c>
      <c r="S27" s="2">
        <f>_xlfn.FLOOR.MATH((_xlfn.FLOOR.MATH((((2*VLOOKUP($F27, 'EV and Base'!$A$1:$N$671, 11, FALSE))+$P27)*$H27)/100)+5)*
IF(OR($I27="Bold", $I27="Relaxed", $I27="Impish", $I27="Lax"), 1.1,
IF(OR($I27="Lonely", $I27="Hasty", $I27="Mild", $I27="Gentle"), 0.9, 1)))</f>
        <v>14</v>
      </c>
      <c r="T27" s="2">
        <f>_xlfn.FLOOR.MATH((_xlfn.FLOOR.MATH((((2*VLOOKUP($F27, 'EV and Base'!$A$1:$N$671, 12, FALSE))+$P27)*$H27)/100)+5)*
IF(OR($I27="Modest", $I27="Mild", $I27="Quiet", $I27="Rash"), 1.1,
IF(OR($I27="Adamant", $I27="Impish", $I27="Jolly", $I27="Careful"), 0.9, 1)))</f>
        <v>18</v>
      </c>
      <c r="U27" s="2">
        <f>_xlfn.FLOOR.MATH((_xlfn.FLOOR.MATH((((2*VLOOKUP($F27, 'EV and Base'!$A$1:$N$671, 13, FALSE))+$P27)*$H27)/100)+5)*
IF(OR($I27="Calm", $I27="Gentle", $I27="Sassy", $I27="Careful"), 1.1,
IF(OR($I27="Naughty", $I27="Lax", $I27="Naive", $I27="Rash"), 0.9, 1)))</f>
        <v>16</v>
      </c>
      <c r="V27" s="2">
        <f>_xlfn.FLOOR.MATH((_xlfn.FLOOR.MATH((((2*VLOOKUP($F27, 'EV and Base'!$A$1:$N$671, 14, FALSE))+$P27)*$H27)/100)+5)*
IF(OR($I27="Timid", $I27="Hasty", $I27="Jolly", $I27="Naive"), 1.1,
IF(OR($I27="Brave", $I27="Relaxed", $I27="Quiet", $I27="Sassy"), 0.9, 1)))</f>
        <v>10</v>
      </c>
      <c r="AZ27" s="3" t="e" cm="1">
        <f t="array" aca="1" ref="AZ27" ca="1">IF(NOT(ISNUMBER(INDEX($A:$A, LOOKUP(2, 1 / ($A$1:INDIRECT("$A$"&amp;ROW($A27)) &lt;&gt; ""),ROW($A$1:INDIRECT("$A$"&amp;ROW($A27)))), 1))), "",#REF!-INDEX(#REF!, LOOKUP(
2, 1 / (#REF!:INDIRECT("$AV$"&amp;ROW(#REF!)-1) &lt;&gt; ""),ROW(#REF!:INDIRECT("$AV$"&amp;ROW(#REF!)-1))), 1))</f>
        <v>#REF!</v>
      </c>
      <c r="BA27" s="3" t="e" cm="1">
        <f t="array" aca="1" ref="BA27" ca="1">IF(NOT(ISNUMBER(INDEX($A:$A, LOOKUP(2, 1 / ($A$1:INDIRECT("$A$"&amp;ROW($A27)) &lt;&gt; ""),ROW($A$1:INDIRECT("$A$"&amp;ROW($A27)))), 1))), "",
INDEX(#REF!, LOOKUP(2, 1 / (#REF!:INDIRECT("$Y$"&amp;ROW(#REF!)-1) &lt;&gt; ""),ROW(#REF!:INDIRECT("$Y$"&amp;ROW(#REF!)-1))), 1))</f>
        <v>#REF!</v>
      </c>
      <c r="BB27" s="1" t="str">
        <f>IFERROR(VLOOKUP(#REF!, 'Medium-Slow'!$A$1:$B$101, 2, TRUE),"")</f>
        <v/>
      </c>
    </row>
    <row r="28" spans="1:54" x14ac:dyDescent="0.45">
      <c r="A28" s="29">
        <v>18</v>
      </c>
      <c r="B28" s="29" t="s">
        <v>102</v>
      </c>
      <c r="C28" s="29" t="s">
        <v>23</v>
      </c>
      <c r="D28" s="29" t="s">
        <v>93</v>
      </c>
      <c r="E28" s="29" t="s">
        <v>25</v>
      </c>
      <c r="F28" s="2" t="s">
        <v>103</v>
      </c>
      <c r="G28" s="2" t="s">
        <v>27</v>
      </c>
      <c r="H28" s="2">
        <v>10</v>
      </c>
      <c r="I28" s="2"/>
      <c r="J28" s="2" t="s">
        <v>83</v>
      </c>
      <c r="K28" s="2" t="s">
        <v>30</v>
      </c>
      <c r="L28" s="2" t="s">
        <v>43</v>
      </c>
      <c r="M28" s="2" t="s">
        <v>50</v>
      </c>
      <c r="N28" s="2" t="s">
        <v>104</v>
      </c>
      <c r="O28" s="2" t="s">
        <v>64</v>
      </c>
      <c r="P28" s="2">
        <v>0</v>
      </c>
      <c r="Q28" s="2">
        <f>_xlfn.FLOOR.MATH((((2*VLOOKUP(F28, 'EV and Base'!$A$1:$N$671, 9, FALSE))+$P28)*$H28)/100)+$H28+10</f>
        <v>30</v>
      </c>
      <c r="R28" s="2">
        <f>_xlfn.FLOOR.MATH((_xlfn.FLOOR.MATH((((2*VLOOKUP($F28, 'EV and Base'!$A$1:$N$671, 10, FALSE))+$P28)*$H28)/100)+5)*
IF(OR($I28="Lonely", $I28="Brave", $I28="Adamant", $I28="Naughty"), 1.1,
IF(OR($I28="Bold", $I28="Timid", $I28="Modest", $I28="Calm"), 0.9, 1)))</f>
        <v>15</v>
      </c>
      <c r="S28" s="2">
        <f>_xlfn.FLOOR.MATH((_xlfn.FLOOR.MATH((((2*VLOOKUP($F28, 'EV and Base'!$A$1:$N$671, 11, FALSE))+$P28)*$H28)/100)+5)*
IF(OR($I28="Bold", $I28="Relaxed", $I28="Impish", $I28="Lax"), 1.1,
IF(OR($I28="Lonely", $I28="Hasty", $I28="Mild", $I28="Gentle"), 0.9, 1)))</f>
        <v>14</v>
      </c>
      <c r="T28" s="2">
        <f>_xlfn.FLOOR.MATH((_xlfn.FLOOR.MATH((((2*VLOOKUP($F28, 'EV and Base'!$A$1:$N$671, 12, FALSE))+$P28)*$H28)/100)+5)*
IF(OR($I28="Modest", $I28="Mild", $I28="Quiet", $I28="Rash"), 1.1,
IF(OR($I28="Adamant", $I28="Impish", $I28="Jolly", $I28="Careful"), 0.9, 1)))</f>
        <v>15</v>
      </c>
      <c r="U28" s="2">
        <f>_xlfn.FLOOR.MATH((_xlfn.FLOOR.MATH((((2*VLOOKUP($F28, 'EV and Base'!$A$1:$N$671, 13, FALSE))+$P28)*$H28)/100)+5)*
IF(OR($I28="Calm", $I28="Gentle", $I28="Sassy", $I28="Careful"), 1.1,
IF(OR($I28="Naughty", $I28="Lax", $I28="Naive", $I28="Rash"), 0.9, 1)))</f>
        <v>14</v>
      </c>
      <c r="V28" s="2">
        <f>_xlfn.FLOOR.MATH((_xlfn.FLOOR.MATH((((2*VLOOKUP($F28, 'EV and Base'!$A$1:$N$671, 14, FALSE))+$P28)*$H28)/100)+5)*
IF(OR($I28="Timid", $I28="Hasty", $I28="Jolly", $I28="Naive"), 1.1,
IF(OR($I28="Brave", $I28="Relaxed", $I28="Quiet", $I28="Sassy"), 0.9, 1)))</f>
        <v>17</v>
      </c>
      <c r="AZ28" s="3" t="e" cm="1">
        <f t="array" aca="1" ref="AZ28" ca="1">IF(NOT(ISNUMBER(INDEX($A:$A, LOOKUP(2, 1 / ($A$1:INDIRECT("$A$"&amp;ROW($A28)) &lt;&gt; ""),ROW($A$1:INDIRECT("$A$"&amp;ROW($A28)))), 1))), "",#REF!-INDEX(#REF!, LOOKUP(
2, 1 / (#REF!:INDIRECT("$AV$"&amp;ROW(#REF!)-1) &lt;&gt; ""),ROW(#REF!:INDIRECT("$AV$"&amp;ROW(#REF!)-1))), 1))</f>
        <v>#REF!</v>
      </c>
      <c r="BA28" s="3" t="e" cm="1">
        <f t="array" aca="1" ref="BA28" ca="1">IF(NOT(ISNUMBER(INDEX($A:$A, LOOKUP(2, 1 / ($A$1:INDIRECT("$A$"&amp;ROW($A28)) &lt;&gt; ""),ROW($A$1:INDIRECT("$A$"&amp;ROW($A28)))), 1))), "",
INDEX(#REF!, LOOKUP(2, 1 / (#REF!:INDIRECT("$Y$"&amp;ROW(#REF!)-1) &lt;&gt; ""),ROW(#REF!:INDIRECT("$Y$"&amp;ROW(#REF!)-1))), 1))</f>
        <v>#REF!</v>
      </c>
      <c r="BB28" s="1" t="str">
        <f>IFERROR(VLOOKUP(#REF!, 'Medium-Slow'!$A$1:$B$101, 2, TRUE),"")</f>
        <v/>
      </c>
    </row>
    <row r="29" spans="1:54" x14ac:dyDescent="0.45">
      <c r="A29" s="29">
        <v>19</v>
      </c>
      <c r="B29" s="29" t="s">
        <v>105</v>
      </c>
      <c r="C29" s="29" t="s">
        <v>23</v>
      </c>
      <c r="D29" s="29" t="s">
        <v>93</v>
      </c>
      <c r="E29" s="29" t="s">
        <v>25</v>
      </c>
      <c r="F29" s="2" t="s">
        <v>81</v>
      </c>
      <c r="G29" s="2" t="s">
        <v>27</v>
      </c>
      <c r="H29" s="2">
        <v>10</v>
      </c>
      <c r="I29" s="2"/>
      <c r="J29" s="2" t="s">
        <v>83</v>
      </c>
      <c r="K29" s="2" t="s">
        <v>30</v>
      </c>
      <c r="L29" s="2" t="s">
        <v>43</v>
      </c>
      <c r="M29" s="2" t="s">
        <v>50</v>
      </c>
      <c r="N29" s="2" t="s">
        <v>104</v>
      </c>
      <c r="O29" s="2" t="s">
        <v>84</v>
      </c>
      <c r="P29" s="2">
        <v>0</v>
      </c>
      <c r="Q29" s="2">
        <f>_xlfn.FLOOR.MATH((((2*VLOOKUP(F29, 'EV and Base'!$A$1:$N$671, 9, FALSE))+$P29)*$H29)/100)+$H29+10</f>
        <v>30</v>
      </c>
      <c r="R29" s="2">
        <f>_xlfn.FLOOR.MATH((_xlfn.FLOOR.MATH((((2*VLOOKUP($F29, 'EV and Base'!$A$1:$N$671, 10, FALSE))+$P29)*$H29)/100)+5)*
IF(OR($I29="Lonely", $I29="Brave", $I29="Adamant", $I29="Naughty"), 1.1,
IF(OR($I29="Bold", $I29="Timid", $I29="Modest", $I29="Calm"), 0.9, 1)))</f>
        <v>15</v>
      </c>
      <c r="S29" s="2">
        <f>_xlfn.FLOOR.MATH((_xlfn.FLOOR.MATH((((2*VLOOKUP($F29, 'EV and Base'!$A$1:$N$671, 11, FALSE))+$P29)*$H29)/100)+5)*
IF(OR($I29="Bold", $I29="Relaxed", $I29="Impish", $I29="Lax"), 1.1,
IF(OR($I29="Lonely", $I29="Hasty", $I29="Mild", $I29="Gentle"), 0.9, 1)))</f>
        <v>14</v>
      </c>
      <c r="T29" s="2">
        <f>_xlfn.FLOOR.MATH((_xlfn.FLOOR.MATH((((2*VLOOKUP($F29, 'EV and Base'!$A$1:$N$671, 12, FALSE))+$P29)*$H29)/100)+5)*
IF(OR($I29="Modest", $I29="Mild", $I29="Quiet", $I29="Rash"), 1.1,
IF(OR($I29="Adamant", $I29="Impish", $I29="Jolly", $I29="Careful"), 0.9, 1)))</f>
        <v>15</v>
      </c>
      <c r="U29" s="2">
        <f>_xlfn.FLOOR.MATH((_xlfn.FLOOR.MATH((((2*VLOOKUP($F29, 'EV and Base'!$A$1:$N$671, 13, FALSE))+$P29)*$H29)/100)+5)*
IF(OR($I29="Calm", $I29="Gentle", $I29="Sassy", $I29="Careful"), 1.1,
IF(OR($I29="Naughty", $I29="Lax", $I29="Naive", $I29="Rash"), 0.9, 1)))</f>
        <v>14</v>
      </c>
      <c r="V29" s="2">
        <f>_xlfn.FLOOR.MATH((_xlfn.FLOOR.MATH((((2*VLOOKUP($F29, 'EV and Base'!$A$1:$N$671, 14, FALSE))+$P29)*$H29)/100)+5)*
IF(OR($I29="Timid", $I29="Hasty", $I29="Jolly", $I29="Naive"), 1.1,
IF(OR($I29="Brave", $I29="Relaxed", $I29="Quiet", $I29="Sassy"), 0.9, 1)))</f>
        <v>17</v>
      </c>
      <c r="AZ29" s="3" t="e" cm="1">
        <f t="array" aca="1" ref="AZ29" ca="1">IF(NOT(ISNUMBER(INDEX($A:$A, LOOKUP(2, 1 / ($A$1:INDIRECT("$A$"&amp;ROW($A29)) &lt;&gt; ""),ROW($A$1:INDIRECT("$A$"&amp;ROW($A29)))), 1))), "",#REF!-INDEX(#REF!, LOOKUP(
2, 1 / (#REF!:INDIRECT("$AV$"&amp;ROW(#REF!)-1) &lt;&gt; ""),ROW(#REF!:INDIRECT("$AV$"&amp;ROW(#REF!)-1))), 1))</f>
        <v>#REF!</v>
      </c>
      <c r="BA29" s="3" t="e" cm="1">
        <f t="array" aca="1" ref="BA29" ca="1">IF(NOT(ISNUMBER(INDEX($A:$A, LOOKUP(2, 1 / ($A$1:INDIRECT("$A$"&amp;ROW($A29)) &lt;&gt; ""),ROW($A$1:INDIRECT("$A$"&amp;ROW($A29)))), 1))), "",
INDEX(#REF!, LOOKUP(2, 1 / (#REF!:INDIRECT("$Y$"&amp;ROW(#REF!)-1) &lt;&gt; ""),ROW(#REF!:INDIRECT("$Y$"&amp;ROW(#REF!)-1))), 1))</f>
        <v>#REF!</v>
      </c>
      <c r="BB29" s="1" t="str">
        <f>IFERROR(VLOOKUP(#REF!, 'Medium-Slow'!$A$1:$B$101, 2, TRUE),"")</f>
        <v/>
      </c>
    </row>
    <row r="30" spans="1:54" x14ac:dyDescent="0.45">
      <c r="A30" s="29">
        <v>20</v>
      </c>
      <c r="B30" s="29" t="s">
        <v>106</v>
      </c>
      <c r="C30" s="29" t="s">
        <v>23</v>
      </c>
      <c r="D30" s="29" t="s">
        <v>93</v>
      </c>
      <c r="E30" s="29" t="s">
        <v>25</v>
      </c>
      <c r="F30" s="2" t="s">
        <v>107</v>
      </c>
      <c r="G30" s="2" t="s">
        <v>27</v>
      </c>
      <c r="H30" s="2">
        <v>10</v>
      </c>
      <c r="I30" s="2"/>
      <c r="J30" s="2" t="s">
        <v>83</v>
      </c>
      <c r="K30" s="2" t="s">
        <v>30</v>
      </c>
      <c r="L30" s="2" t="s">
        <v>43</v>
      </c>
      <c r="M30" s="2" t="s">
        <v>50</v>
      </c>
      <c r="N30" s="2" t="s">
        <v>104</v>
      </c>
      <c r="O30" s="2" t="s">
        <v>109</v>
      </c>
      <c r="P30" s="2">
        <v>0</v>
      </c>
      <c r="Q30" s="2">
        <f>_xlfn.FLOOR.MATH((((2*VLOOKUP(F30, 'EV and Base'!$A$1:$N$671, 9, FALSE))+$P30)*$H30)/100)+$H30+10</f>
        <v>30</v>
      </c>
      <c r="R30" s="2">
        <f>_xlfn.FLOOR.MATH((_xlfn.FLOOR.MATH((((2*VLOOKUP($F30, 'EV and Base'!$A$1:$N$671, 10, FALSE))+$P30)*$H30)/100)+5)*
IF(OR($I30="Lonely", $I30="Brave", $I30="Adamant", $I30="Naughty"), 1.1,
IF(OR($I30="Bold", $I30="Timid", $I30="Modest", $I30="Calm"), 0.9, 1)))</f>
        <v>15</v>
      </c>
      <c r="S30" s="2">
        <f>_xlfn.FLOOR.MATH((_xlfn.FLOOR.MATH((((2*VLOOKUP($F30, 'EV and Base'!$A$1:$N$671, 11, FALSE))+$P30)*$H30)/100)+5)*
IF(OR($I30="Bold", $I30="Relaxed", $I30="Impish", $I30="Lax"), 1.1,
IF(OR($I30="Lonely", $I30="Hasty", $I30="Mild", $I30="Gentle"), 0.9, 1)))</f>
        <v>14</v>
      </c>
      <c r="T30" s="2">
        <f>_xlfn.FLOOR.MATH((_xlfn.FLOOR.MATH((((2*VLOOKUP($F30, 'EV and Base'!$A$1:$N$671, 12, FALSE))+$P30)*$H30)/100)+5)*
IF(OR($I30="Modest", $I30="Mild", $I30="Quiet", $I30="Rash"), 1.1,
IF(OR($I30="Adamant", $I30="Impish", $I30="Jolly", $I30="Careful"), 0.9, 1)))</f>
        <v>15</v>
      </c>
      <c r="U30" s="2">
        <f>_xlfn.FLOOR.MATH((_xlfn.FLOOR.MATH((((2*VLOOKUP($F30, 'EV and Base'!$A$1:$N$671, 13, FALSE))+$P30)*$H30)/100)+5)*
IF(OR($I30="Calm", $I30="Gentle", $I30="Sassy", $I30="Careful"), 1.1,
IF(OR($I30="Naughty", $I30="Lax", $I30="Naive", $I30="Rash"), 0.9, 1)))</f>
        <v>14</v>
      </c>
      <c r="V30" s="2">
        <f>_xlfn.FLOOR.MATH((_xlfn.FLOOR.MATH((((2*VLOOKUP($F30, 'EV and Base'!$A$1:$N$671, 14, FALSE))+$P30)*$H30)/100)+5)*
IF(OR($I30="Timid", $I30="Hasty", $I30="Jolly", $I30="Naive"), 1.1,
IF(OR($I30="Brave", $I30="Relaxed", $I30="Quiet", $I30="Sassy"), 0.9, 1)))</f>
        <v>17</v>
      </c>
      <c r="AZ30" s="3" t="e" cm="1">
        <f t="array" aca="1" ref="AZ30" ca="1">IF(NOT(ISNUMBER(INDEX($A:$A, LOOKUP(2, 1 / ($A$1:INDIRECT("$A$"&amp;ROW($A30)) &lt;&gt; ""),ROW($A$1:INDIRECT("$A$"&amp;ROW($A30)))), 1))), "",#REF!-INDEX(#REF!, LOOKUP(
2, 1 / (#REF!:INDIRECT("$AV$"&amp;ROW(#REF!)-1) &lt;&gt; ""),ROW(#REF!:INDIRECT("$AV$"&amp;ROW(#REF!)-1))), 1))</f>
        <v>#REF!</v>
      </c>
      <c r="BA30" s="3" t="e" cm="1">
        <f t="array" aca="1" ref="BA30" ca="1">IF(NOT(ISNUMBER(INDEX($A:$A, LOOKUP(2, 1 / ($A$1:INDIRECT("$A$"&amp;ROW($A30)) &lt;&gt; ""),ROW($A$1:INDIRECT("$A$"&amp;ROW($A30)))), 1))), "",
INDEX(#REF!, LOOKUP(2, 1 / (#REF!:INDIRECT("$Y$"&amp;ROW(#REF!)-1) &lt;&gt; ""),ROW(#REF!:INDIRECT("$Y$"&amp;ROW(#REF!)-1))), 1))</f>
        <v>#REF!</v>
      </c>
      <c r="BB30" s="1" t="str">
        <f>IFERROR(VLOOKUP(#REF!, 'Medium-Slow'!$A$1:$B$101, 2, TRUE),"")</f>
        <v/>
      </c>
    </row>
    <row r="31" spans="1:54" x14ac:dyDescent="0.45">
      <c r="A31" s="38">
        <v>21</v>
      </c>
      <c r="B31" s="38" t="s">
        <v>34</v>
      </c>
      <c r="C31" s="38" t="s">
        <v>23</v>
      </c>
      <c r="D31" s="38" t="s">
        <v>93</v>
      </c>
      <c r="E31" s="38" t="s">
        <v>25</v>
      </c>
      <c r="F31" s="2" t="s">
        <v>1312</v>
      </c>
      <c r="G31" s="2" t="s">
        <v>27</v>
      </c>
      <c r="H31" s="2">
        <v>14</v>
      </c>
      <c r="I31" s="2"/>
      <c r="J31" s="2" t="s">
        <v>1360</v>
      </c>
      <c r="K31" s="2" t="s">
        <v>66</v>
      </c>
      <c r="L31" s="2" t="s">
        <v>175</v>
      </c>
      <c r="M31" s="2" t="s">
        <v>50</v>
      </c>
      <c r="N31" s="2" t="s">
        <v>109</v>
      </c>
      <c r="O31" s="2" t="s">
        <v>1361</v>
      </c>
      <c r="P31" s="2">
        <v>6</v>
      </c>
      <c r="Q31" s="2">
        <f>_xlfn.FLOOR.MATH((((2*VLOOKUP(F31, 'EV and Base'!$A$1:$N$671, 9, FALSE))+$P31)*$H31)/100)+$H31+10</f>
        <v>37</v>
      </c>
      <c r="R31" s="2">
        <f>_xlfn.FLOOR.MATH((_xlfn.FLOOR.MATH((((2*VLOOKUP($F31, 'EV and Base'!$A$1:$N$671, 10, FALSE))+$P31)*$H31)/100)+5)*
IF(OR($I31="Lonely", $I31="Brave", $I31="Adamant", $I31="Naughty"), 1.1,
IF(OR($I31="Bold", $I31="Timid", $I31="Modest", $I31="Calm"), 0.9, 1)))</f>
        <v>18</v>
      </c>
      <c r="S31" s="2">
        <f>_xlfn.FLOOR.MATH((_xlfn.FLOOR.MATH((((2*VLOOKUP($F31, 'EV and Base'!$A$1:$N$671, 11, FALSE))+$P31)*$H31)/100)+5)*
IF(OR($I31="Bold", $I31="Relaxed", $I31="Impish", $I31="Lax"), 1.1,
IF(OR($I31="Lonely", $I31="Hasty", $I31="Mild", $I31="Gentle"), 0.9, 1)))</f>
        <v>21</v>
      </c>
      <c r="T31" s="2">
        <f>_xlfn.FLOOR.MATH((_xlfn.FLOOR.MATH((((2*VLOOKUP($F31, 'EV and Base'!$A$1:$N$671, 12, FALSE))+$P31)*$H31)/100)+5)*
IF(OR($I31="Modest", $I31="Mild", $I31="Quiet", $I31="Rash"), 1.1,
IF(OR($I31="Adamant", $I31="Impish", $I31="Jolly", $I31="Careful"), 0.9, 1)))</f>
        <v>18</v>
      </c>
      <c r="U31" s="2">
        <f>_xlfn.FLOOR.MATH((_xlfn.FLOOR.MATH((((2*VLOOKUP($F31, 'EV and Base'!$A$1:$N$671, 13, FALSE))+$P31)*$H31)/100)+5)*
IF(OR($I31="Calm", $I31="Gentle", $I31="Sassy", $I31="Careful"), 1.1,
IF(OR($I31="Naughty", $I31="Lax", $I31="Naive", $I31="Rash"), 0.9, 1)))</f>
        <v>21</v>
      </c>
      <c r="V31" s="2">
        <f>_xlfn.FLOOR.MATH((_xlfn.FLOOR.MATH((((2*VLOOKUP($F31, 'EV and Base'!$A$1:$N$671, 14, FALSE))+$P31)*$H31)/100)+5)*
IF(OR($I31="Timid", $I31="Hasty", $I31="Jolly", $I31="Naive"), 1.1,
IF(OR($I31="Brave", $I31="Relaxed", $I31="Quiet", $I31="Sassy"), 0.9, 1)))</f>
        <v>23</v>
      </c>
      <c r="AZ31" s="3" t="e" cm="1">
        <f t="array" aca="1" ref="AZ31" ca="1">IF(NOT(ISNUMBER(INDEX($A:$A, LOOKUP(2, 1 / ($A$1:INDIRECT("$A$"&amp;ROW($A31)) &lt;&gt; ""),ROW($A$1:INDIRECT("$A$"&amp;ROW($A31)))), 1))), "",#REF!-INDEX(#REF!, LOOKUP(
2, 1 / (#REF!:INDIRECT("$AV$"&amp;ROW(#REF!)-1) &lt;&gt; ""),ROW(#REF!:INDIRECT("$AV$"&amp;ROW(#REF!)-1))), 1))</f>
        <v>#REF!</v>
      </c>
      <c r="BA31" s="3" t="e" cm="1">
        <f t="array" aca="1" ref="BA31" ca="1">IF(NOT(ISNUMBER(INDEX($A:$A, LOOKUP(2, 1 / ($A$1:INDIRECT("$A$"&amp;ROW($A31)) &lt;&gt; ""),ROW($A$1:INDIRECT("$A$"&amp;ROW($A31)))), 1))), "",
INDEX(#REF!, LOOKUP(2, 1 / (#REF!:INDIRECT("$Y$"&amp;ROW(#REF!)-1) &lt;&gt; ""),ROW(#REF!:INDIRECT("$Y$"&amp;ROW(#REF!)-1))), 1))</f>
        <v>#REF!</v>
      </c>
      <c r="BB31" s="1" t="str">
        <f>IFERROR(VLOOKUP(#REF!, 'Medium-Slow'!$A$1:$B$101, 2, TRUE),"")</f>
        <v/>
      </c>
    </row>
    <row r="32" spans="1:54" x14ac:dyDescent="0.45">
      <c r="A32" s="40"/>
      <c r="B32" s="40"/>
      <c r="C32" s="40" t="str">
        <f>$C31</f>
        <v>Single</v>
      </c>
      <c r="D32" s="40"/>
      <c r="E32" s="40"/>
      <c r="F32" s="2" t="s">
        <v>40</v>
      </c>
      <c r="G32" s="2" t="s">
        <v>27</v>
      </c>
      <c r="H32" s="2">
        <v>12</v>
      </c>
      <c r="I32" s="2"/>
      <c r="J32" s="2" t="s">
        <v>42</v>
      </c>
      <c r="K32" s="2" t="s">
        <v>30</v>
      </c>
      <c r="L32" s="2" t="s">
        <v>44</v>
      </c>
      <c r="M32" s="2" t="s">
        <v>55</v>
      </c>
      <c r="N32" s="2" t="s">
        <v>77</v>
      </c>
      <c r="O32" s="2" t="s">
        <v>111</v>
      </c>
      <c r="P32" s="2">
        <v>6</v>
      </c>
      <c r="Q32" s="2">
        <f>_xlfn.FLOOR.MATH((((2*VLOOKUP(F32, 'EV and Base'!$A$1:$N$671, 9, FALSE))+$P32)*$H32)/100)+$H32+10</f>
        <v>32</v>
      </c>
      <c r="R32" s="2">
        <f>_xlfn.FLOOR.MATH((_xlfn.FLOOR.MATH((((2*VLOOKUP($F32, 'EV and Base'!$A$1:$N$671, 10, FALSE))+$P32)*$H32)/100)+5)*
IF(OR($I32="Lonely", $I32="Brave", $I32="Adamant", $I32="Naughty"), 1.1,
IF(OR($I32="Bold", $I32="Timid", $I32="Modest", $I32="Calm"), 0.9, 1)))</f>
        <v>17</v>
      </c>
      <c r="S32" s="2">
        <f>_xlfn.FLOOR.MATH((_xlfn.FLOOR.MATH((((2*VLOOKUP($F32, 'EV and Base'!$A$1:$N$671, 11, FALSE))+$P32)*$H32)/100)+5)*
IF(OR($I32="Bold", $I32="Relaxed", $I32="Impish", $I32="Lax"), 1.1,
IF(OR($I32="Lonely", $I32="Hasty", $I32="Mild", $I32="Gentle"), 0.9, 1)))</f>
        <v>14</v>
      </c>
      <c r="T32" s="2">
        <f>_xlfn.FLOOR.MATH((_xlfn.FLOOR.MATH((((2*VLOOKUP($F32, 'EV and Base'!$A$1:$N$671, 12, FALSE))+$P32)*$H32)/100)+5)*
IF(OR($I32="Modest", $I32="Mild", $I32="Quiet", $I32="Rash"), 1.1,
IF(OR($I32="Adamant", $I32="Impish", $I32="Jolly", $I32="Careful"), 0.9, 1)))</f>
        <v>17</v>
      </c>
      <c r="U32" s="2">
        <f>_xlfn.FLOOR.MATH((_xlfn.FLOOR.MATH((((2*VLOOKUP($F32, 'EV and Base'!$A$1:$N$671, 13, FALSE))+$P32)*$H32)/100)+5)*
IF(OR($I32="Calm", $I32="Gentle", $I32="Sassy", $I32="Careful"), 1.1,
IF(OR($I32="Naughty", $I32="Lax", $I32="Naive", $I32="Rash"), 0.9, 1)))</f>
        <v>14</v>
      </c>
      <c r="V32" s="2">
        <f>_xlfn.FLOOR.MATH((_xlfn.FLOOR.MATH((((2*VLOOKUP($F32, 'EV and Base'!$A$1:$N$671, 14, FALSE))+$P32)*$H32)/100)+5)*
IF(OR($I32="Timid", $I32="Hasty", $I32="Jolly", $I32="Naive"), 1.1,
IF(OR($I32="Brave", $I32="Relaxed", $I32="Quiet", $I32="Sassy"), 0.9, 1)))</f>
        <v>21</v>
      </c>
      <c r="AZ32" s="3" t="e" cm="1">
        <f t="array" aca="1" ref="AZ32" ca="1">IF(NOT(ISNUMBER(INDEX($A:$A, LOOKUP(2, 1 / ($A$1:INDIRECT("$A$"&amp;ROW($A32)) &lt;&gt; ""),ROW($A$1:INDIRECT("$A$"&amp;ROW($A32)))), 1))), "",#REF!-INDEX(#REF!, LOOKUP(
2, 1 / (#REF!:INDIRECT("$AV$"&amp;ROW(#REF!)-1) &lt;&gt; ""),ROW(#REF!:INDIRECT("$AV$"&amp;ROW(#REF!)-1))), 1))</f>
        <v>#REF!</v>
      </c>
      <c r="BA32" s="3" t="e" cm="1">
        <f t="array" aca="1" ref="BA32" ca="1">IF(NOT(ISNUMBER(INDEX($A:$A, LOOKUP(2, 1 / ($A$1:INDIRECT("$A$"&amp;ROW($A32)) &lt;&gt; ""),ROW($A$1:INDIRECT("$A$"&amp;ROW($A32)))), 1))), "",
INDEX(#REF!, LOOKUP(2, 1 / (#REF!:INDIRECT("$Y$"&amp;ROW(#REF!)-1) &lt;&gt; ""),ROW(#REF!:INDIRECT("$Y$"&amp;ROW(#REF!)-1))), 1))</f>
        <v>#REF!</v>
      </c>
      <c r="BB32" s="1" t="str">
        <f>IFERROR(VLOOKUP(#REF!, 'Medium-Slow'!$A$1:$B$101, 2, TRUE),"")</f>
        <v/>
      </c>
    </row>
    <row r="33" spans="1:54" x14ac:dyDescent="0.45">
      <c r="A33" s="38">
        <v>22</v>
      </c>
      <c r="B33" s="38" t="s">
        <v>112</v>
      </c>
      <c r="C33" s="38" t="s">
        <v>23</v>
      </c>
      <c r="D33" s="38" t="s">
        <v>93</v>
      </c>
      <c r="E33" s="38" t="s">
        <v>25</v>
      </c>
      <c r="F33" s="2" t="s">
        <v>47</v>
      </c>
      <c r="G33" s="2" t="s">
        <v>53</v>
      </c>
      <c r="H33" s="2">
        <v>9</v>
      </c>
      <c r="I33" s="2"/>
      <c r="J33" s="2" t="s">
        <v>49</v>
      </c>
      <c r="K33" s="2" t="s">
        <v>30</v>
      </c>
      <c r="L33" s="2" t="s">
        <v>31</v>
      </c>
      <c r="M33" s="2" t="s">
        <v>50</v>
      </c>
      <c r="N33" s="2" t="s">
        <v>51</v>
      </c>
      <c r="O33" s="2" t="s">
        <v>75</v>
      </c>
      <c r="P33" s="2">
        <v>12</v>
      </c>
      <c r="Q33" s="2">
        <f>_xlfn.FLOOR.MATH((((2*VLOOKUP(F33, 'EV and Base'!$A$1:$N$671, 9, FALSE))+$P33)*$H33)/100)+$H33+10</f>
        <v>28</v>
      </c>
      <c r="R33" s="2">
        <f>_xlfn.FLOOR.MATH((_xlfn.FLOOR.MATH((((2*VLOOKUP($F33, 'EV and Base'!$A$1:$N$671, 10, FALSE))+$P33)*$H33)/100)+5)*
IF(OR($I33="Lonely", $I33="Brave", $I33="Adamant", $I33="Naughty"), 1.1,
IF(OR($I33="Bold", $I33="Timid", $I33="Modest", $I33="Calm"), 0.9, 1)))</f>
        <v>15</v>
      </c>
      <c r="S33" s="2">
        <f>_xlfn.FLOOR.MATH((_xlfn.FLOOR.MATH((((2*VLOOKUP($F33, 'EV and Base'!$A$1:$N$671, 11, FALSE))+$P33)*$H33)/100)+5)*
IF(OR($I33="Bold", $I33="Relaxed", $I33="Impish", $I33="Lax"), 1.1,
IF(OR($I33="Lonely", $I33="Hasty", $I33="Mild", $I33="Gentle"), 0.9, 1)))</f>
        <v>13</v>
      </c>
      <c r="T33" s="2">
        <f>_xlfn.FLOOR.MATH((_xlfn.FLOOR.MATH((((2*VLOOKUP($F33, 'EV and Base'!$A$1:$N$671, 12, FALSE))+$P33)*$H33)/100)+5)*
IF(OR($I33="Modest", $I33="Mild", $I33="Quiet", $I33="Rash"), 1.1,
IF(OR($I33="Adamant", $I33="Impish", $I33="Jolly", $I33="Careful"), 0.9, 1)))</f>
        <v>12</v>
      </c>
      <c r="U33" s="2">
        <f>_xlfn.FLOOR.MATH((_xlfn.FLOOR.MATH((((2*VLOOKUP($F33, 'EV and Base'!$A$1:$N$671, 13, FALSE))+$P33)*$H33)/100)+5)*
IF(OR($I33="Calm", $I33="Gentle", $I33="Sassy", $I33="Careful"), 1.1,
IF(OR($I33="Naughty", $I33="Lax", $I33="Naive", $I33="Rash"), 0.9, 1)))</f>
        <v>13</v>
      </c>
      <c r="V33" s="2">
        <f>_xlfn.FLOOR.MATH((_xlfn.FLOOR.MATH((((2*VLOOKUP($F33, 'EV and Base'!$A$1:$N$671, 14, FALSE))+$P33)*$H33)/100)+5)*
IF(OR($I33="Timid", $I33="Hasty", $I33="Jolly", $I33="Naive"), 1.1,
IF(OR($I33="Brave", $I33="Relaxed", $I33="Quiet", $I33="Sassy"), 0.9, 1)))</f>
        <v>13</v>
      </c>
      <c r="AZ33" s="3" t="e" cm="1">
        <f t="array" aca="1" ref="AZ33" ca="1">IF(NOT(ISNUMBER(INDEX($A:$A, LOOKUP(2, 1 / ($A$1:INDIRECT("$A$"&amp;ROW($A33)) &lt;&gt; ""),ROW($A$1:INDIRECT("$A$"&amp;ROW($A33)))), 1))), "",#REF!-INDEX(#REF!, LOOKUP(
2, 1 / (#REF!:INDIRECT("$AV$"&amp;ROW(#REF!)-1) &lt;&gt; ""),ROW(#REF!:INDIRECT("$AV$"&amp;ROW(#REF!)-1))), 1))</f>
        <v>#REF!</v>
      </c>
      <c r="BA33" s="3" t="e" cm="1">
        <f t="array" aca="1" ref="BA33" ca="1">IF(NOT(ISNUMBER(INDEX($A:$A, LOOKUP(2, 1 / ($A$1:INDIRECT("$A$"&amp;ROW($A33)) &lt;&gt; ""),ROW($A$1:INDIRECT("$A$"&amp;ROW($A33)))), 1))), "",
INDEX(#REF!, LOOKUP(2, 1 / (#REF!:INDIRECT("$Y$"&amp;ROW(#REF!)-1) &lt;&gt; ""),ROW(#REF!:INDIRECT("$Y$"&amp;ROW(#REF!)-1))), 1))</f>
        <v>#REF!</v>
      </c>
      <c r="BB33" s="1" t="str">
        <f>IFERROR(VLOOKUP(#REF!, 'Medium-Slow'!$A$1:$B$101, 2, TRUE),"")</f>
        <v/>
      </c>
    </row>
    <row r="34" spans="1:54" x14ac:dyDescent="0.45">
      <c r="A34" s="39"/>
      <c r="B34" s="39"/>
      <c r="C34" s="39" t="str">
        <f t="shared" ref="C34:C35" si="1">$C33</f>
        <v>Single</v>
      </c>
      <c r="D34" s="39"/>
      <c r="E34" s="39"/>
      <c r="F34" s="2" t="s">
        <v>57</v>
      </c>
      <c r="G34" s="2" t="s">
        <v>53</v>
      </c>
      <c r="H34" s="2">
        <v>9</v>
      </c>
      <c r="I34" s="2"/>
      <c r="J34" s="2" t="s">
        <v>62</v>
      </c>
      <c r="K34" s="2" t="s">
        <v>30</v>
      </c>
      <c r="L34" s="2" t="s">
        <v>50</v>
      </c>
      <c r="M34" s="2" t="s">
        <v>31</v>
      </c>
      <c r="N34" s="2" t="s">
        <v>60</v>
      </c>
      <c r="O34" s="2" t="s">
        <v>51</v>
      </c>
      <c r="P34" s="2">
        <v>12</v>
      </c>
      <c r="Q34" s="2">
        <f>_xlfn.FLOOR.MATH((((2*VLOOKUP(F34, 'EV and Base'!$A$1:$N$671, 9, FALSE))+$P34)*$H34)/100)+$H34+10</f>
        <v>28</v>
      </c>
      <c r="R34" s="2">
        <f>_xlfn.FLOOR.MATH((_xlfn.FLOOR.MATH((((2*VLOOKUP($F34, 'EV and Base'!$A$1:$N$671, 10, FALSE))+$P34)*$H34)/100)+5)*
IF(OR($I34="Lonely", $I34="Brave", $I34="Adamant", $I34="Naughty"), 1.1,
IF(OR($I34="Bold", $I34="Timid", $I34="Modest", $I34="Calm"), 0.9, 1)))</f>
        <v>16</v>
      </c>
      <c r="S34" s="2">
        <f>_xlfn.FLOOR.MATH((_xlfn.FLOOR.MATH((((2*VLOOKUP($F34, 'EV and Base'!$A$1:$N$671, 11, FALSE))+$P34)*$H34)/100)+5)*
IF(OR($I34="Bold", $I34="Relaxed", $I34="Impish", $I34="Lax"), 1.1,
IF(OR($I34="Lonely", $I34="Hasty", $I34="Mild", $I34="Gentle"), 0.9, 1)))</f>
        <v>14</v>
      </c>
      <c r="T34" s="2">
        <f>_xlfn.FLOOR.MATH((_xlfn.FLOOR.MATH((((2*VLOOKUP($F34, 'EV and Base'!$A$1:$N$671, 12, FALSE))+$P34)*$H34)/100)+5)*
IF(OR($I34="Modest", $I34="Mild", $I34="Quiet", $I34="Rash"), 1.1,
IF(OR($I34="Adamant", $I34="Impish", $I34="Jolly", $I34="Careful"), 0.9, 1)))</f>
        <v>10</v>
      </c>
      <c r="U34" s="2">
        <f>_xlfn.FLOOR.MATH((_xlfn.FLOOR.MATH((((2*VLOOKUP($F34, 'EV and Base'!$A$1:$N$671, 13, FALSE))+$P34)*$H34)/100)+5)*
IF(OR($I34="Calm", $I34="Gentle", $I34="Sassy", $I34="Careful"), 1.1,
IF(OR($I34="Naughty", $I34="Lax", $I34="Naive", $I34="Rash"), 0.9, 1)))</f>
        <v>14</v>
      </c>
      <c r="V34" s="2">
        <f>_xlfn.FLOOR.MATH((_xlfn.FLOOR.MATH((((2*VLOOKUP($F34, 'EV and Base'!$A$1:$N$671, 14, FALSE))+$P34)*$H34)/100)+5)*
IF(OR($I34="Timid", $I34="Hasty", $I34="Jolly", $I34="Naive"), 1.1,
IF(OR($I34="Brave", $I34="Relaxed", $I34="Quiet", $I34="Sassy"), 0.9, 1)))</f>
        <v>15</v>
      </c>
      <c r="AZ34" s="3" t="e" cm="1">
        <f t="array" aca="1" ref="AZ34" ca="1">IF(NOT(ISNUMBER(INDEX($A:$A, LOOKUP(2, 1 / ($A$1:INDIRECT("$A$"&amp;ROW($A34)) &lt;&gt; ""),ROW($A$1:INDIRECT("$A$"&amp;ROW($A34)))), 1))), "",#REF!-INDEX(#REF!, LOOKUP(
2, 1 / (#REF!:INDIRECT("$AV$"&amp;ROW(#REF!)-1) &lt;&gt; ""),ROW(#REF!:INDIRECT("$AV$"&amp;ROW(#REF!)-1))), 1))</f>
        <v>#REF!</v>
      </c>
      <c r="BA34" s="3" t="e" cm="1">
        <f t="array" aca="1" ref="BA34" ca="1">IF(NOT(ISNUMBER(INDEX($A:$A, LOOKUP(2, 1 / ($A$1:INDIRECT("$A$"&amp;ROW($A34)) &lt;&gt; ""),ROW($A$1:INDIRECT("$A$"&amp;ROW($A34)))), 1))), "",
INDEX(#REF!, LOOKUP(2, 1 / (#REF!:INDIRECT("$Y$"&amp;ROW(#REF!)-1) &lt;&gt; ""),ROW(#REF!:INDIRECT("$Y$"&amp;ROW(#REF!)-1))), 1))</f>
        <v>#REF!</v>
      </c>
      <c r="BB34" s="1" t="str">
        <f>IFERROR(VLOOKUP(#REF!, 'Medium-Slow'!$A$1:$B$101, 2, TRUE),"")</f>
        <v/>
      </c>
    </row>
    <row r="35" spans="1:54" x14ac:dyDescent="0.45">
      <c r="A35" s="40"/>
      <c r="B35" s="40"/>
      <c r="C35" s="40" t="str">
        <f t="shared" si="1"/>
        <v>Single</v>
      </c>
      <c r="D35" s="40"/>
      <c r="E35" s="40"/>
      <c r="F35" s="2" t="s">
        <v>114</v>
      </c>
      <c r="G35" s="2" t="s">
        <v>53</v>
      </c>
      <c r="H35" s="2">
        <v>9</v>
      </c>
      <c r="I35" s="2"/>
      <c r="J35" s="2" t="s">
        <v>115</v>
      </c>
      <c r="K35" s="2" t="s">
        <v>30</v>
      </c>
      <c r="L35" s="2" t="s">
        <v>116</v>
      </c>
      <c r="M35" s="2" t="s">
        <v>44</v>
      </c>
      <c r="N35" s="2" t="s">
        <v>50</v>
      </c>
      <c r="O35" s="19" t="s">
        <v>33</v>
      </c>
      <c r="P35" s="19">
        <v>12</v>
      </c>
      <c r="Q35" s="2">
        <f>_xlfn.FLOOR.MATH((((2*VLOOKUP(F35, 'EV and Base'!$A$1:$N$671, 9, FALSE))+$P35)*$H35)/100)+$H35+10</f>
        <v>29</v>
      </c>
      <c r="R35" s="2">
        <f>_xlfn.FLOOR.MATH((_xlfn.FLOOR.MATH((((2*VLOOKUP($F35, 'EV and Base'!$A$1:$N$671, 10, FALSE))+$P35)*$H35)/100)+5)*
IF(OR($I35="Lonely", $I35="Brave", $I35="Adamant", $I35="Naughty"), 1.1,
IF(OR($I35="Bold", $I35="Timid", $I35="Modest", $I35="Calm"), 0.9, 1)))</f>
        <v>15</v>
      </c>
      <c r="S35" s="2">
        <f>_xlfn.FLOOR.MATH((_xlfn.FLOOR.MATH((((2*VLOOKUP($F35, 'EV and Base'!$A$1:$N$671, 11, FALSE))+$P35)*$H35)/100)+5)*
IF(OR($I35="Bold", $I35="Relaxed", $I35="Impish", $I35="Lax"), 1.1,
IF(OR($I35="Lonely", $I35="Hasty", $I35="Mild", $I35="Gentle"), 0.9, 1)))</f>
        <v>15</v>
      </c>
      <c r="T35" s="2">
        <f>_xlfn.FLOOR.MATH((_xlfn.FLOOR.MATH((((2*VLOOKUP($F35, 'EV and Base'!$A$1:$N$671, 12, FALSE))+$P35)*$H35)/100)+5)*
IF(OR($I35="Modest", $I35="Mild", $I35="Quiet", $I35="Rash"), 1.1,
IF(OR($I35="Adamant", $I35="Impish", $I35="Jolly", $I35="Careful"), 0.9, 1)))</f>
        <v>12</v>
      </c>
      <c r="U35" s="2">
        <f>_xlfn.FLOOR.MATH((_xlfn.FLOOR.MATH((((2*VLOOKUP($F35, 'EV and Base'!$A$1:$N$671, 13, FALSE))+$P35)*$H35)/100)+5)*
IF(OR($I35="Calm", $I35="Gentle", $I35="Sassy", $I35="Careful"), 1.1,
IF(OR($I35="Naughty", $I35="Lax", $I35="Naive", $I35="Rash"), 0.9, 1)))</f>
        <v>11</v>
      </c>
      <c r="V35" s="2">
        <f>_xlfn.FLOOR.MATH((_xlfn.FLOOR.MATH((((2*VLOOKUP($F35, 'EV and Base'!$A$1:$N$671, 14, FALSE))+$P35)*$H35)/100)+5)*
IF(OR($I35="Timid", $I35="Hasty", $I35="Jolly", $I35="Naive"), 1.1,
IF(OR($I35="Brave", $I35="Relaxed", $I35="Quiet", $I35="Sassy"), 0.9, 1)))</f>
        <v>13</v>
      </c>
      <c r="AZ35" s="3" t="e" cm="1">
        <f t="array" aca="1" ref="AZ35" ca="1">IF(NOT(ISNUMBER(INDEX($A:$A, LOOKUP(2, 1 / ($A$1:INDIRECT("$A$"&amp;ROW($A35)) &lt;&gt; ""),ROW($A$1:INDIRECT("$A$"&amp;ROW($A35)))), 1))), "",#REF!-INDEX(#REF!, LOOKUP(
2, 1 / (#REF!:INDIRECT("$AV$"&amp;ROW(#REF!)-1) &lt;&gt; ""),ROW(#REF!:INDIRECT("$AV$"&amp;ROW(#REF!)-1))), 1))</f>
        <v>#REF!</v>
      </c>
      <c r="BA35" s="3" t="e" cm="1">
        <f t="array" aca="1" ref="BA35" ca="1">IF(NOT(ISNUMBER(INDEX($A:$A, LOOKUP(2, 1 / ($A$1:INDIRECT("$A$"&amp;ROW($A35)) &lt;&gt; ""),ROW($A$1:INDIRECT("$A$"&amp;ROW($A35)))), 1))), "",
INDEX(#REF!, LOOKUP(2, 1 / (#REF!:INDIRECT("$Y$"&amp;ROW(#REF!)-1) &lt;&gt; ""),ROW(#REF!:INDIRECT("$Y$"&amp;ROW(#REF!)-1))), 1))</f>
        <v>#REF!</v>
      </c>
      <c r="BB35" s="1" t="str">
        <f>IFERROR(VLOOKUP(#REF!, 'Medium-Slow'!$A$1:$B$101, 2, TRUE),"")</f>
        <v/>
      </c>
    </row>
    <row r="36" spans="1:54" x14ac:dyDescent="0.45">
      <c r="A36" s="29">
        <v>23</v>
      </c>
      <c r="B36" s="29" t="s">
        <v>90</v>
      </c>
      <c r="C36" s="29" t="s">
        <v>23</v>
      </c>
      <c r="D36" s="29" t="s">
        <v>117</v>
      </c>
      <c r="E36" s="29" t="s">
        <v>25</v>
      </c>
      <c r="F36" s="2" t="s">
        <v>47</v>
      </c>
      <c r="G36" s="2" t="s">
        <v>27</v>
      </c>
      <c r="H36" s="2">
        <v>12</v>
      </c>
      <c r="I36" s="2"/>
      <c r="J36" s="2" t="s">
        <v>49</v>
      </c>
      <c r="K36" s="2" t="s">
        <v>30</v>
      </c>
      <c r="L36" s="2" t="s">
        <v>50</v>
      </c>
      <c r="M36" s="2" t="s">
        <v>51</v>
      </c>
      <c r="N36" s="2" t="s">
        <v>75</v>
      </c>
      <c r="O36" s="2" t="s">
        <v>118</v>
      </c>
      <c r="P36" s="2">
        <v>0</v>
      </c>
      <c r="Q36" s="2">
        <f>_xlfn.FLOOR.MATH((((2*VLOOKUP(F36, 'EV and Base'!$A$1:$N$671, 9, FALSE))+$P36)*$H36)/100)+$H36+10</f>
        <v>32</v>
      </c>
      <c r="R36" s="2">
        <f>_xlfn.FLOOR.MATH((_xlfn.FLOOR.MATH((((2*VLOOKUP($F36, 'EV and Base'!$A$1:$N$671, 10, FALSE))+$P36)*$H36)/100)+5)*
IF(OR($I36="Lonely", $I36="Brave", $I36="Adamant", $I36="Naughty"), 1.1,
IF(OR($I36="Bold", $I36="Timid", $I36="Modest", $I36="Calm"), 0.9, 1)))</f>
        <v>18</v>
      </c>
      <c r="S36" s="2">
        <f>_xlfn.FLOOR.MATH((_xlfn.FLOOR.MATH((((2*VLOOKUP($F36, 'EV and Base'!$A$1:$N$671, 11, FALSE))+$P36)*$H36)/100)+5)*
IF(OR($I36="Bold", $I36="Relaxed", $I36="Impish", $I36="Lax"), 1.1,
IF(OR($I36="Lonely", $I36="Hasty", $I36="Mild", $I36="Gentle"), 0.9, 1)))</f>
        <v>14</v>
      </c>
      <c r="T36" s="2">
        <f>_xlfn.FLOOR.MATH((_xlfn.FLOOR.MATH((((2*VLOOKUP($F36, 'EV and Base'!$A$1:$N$671, 12, FALSE))+$P36)*$H36)/100)+5)*
IF(OR($I36="Modest", $I36="Mild", $I36="Quiet", $I36="Rash"), 1.1,
IF(OR($I36="Adamant", $I36="Impish", $I36="Jolly", $I36="Careful"), 0.9, 1)))</f>
        <v>13</v>
      </c>
      <c r="U36" s="2">
        <f>_xlfn.FLOOR.MATH((_xlfn.FLOOR.MATH((((2*VLOOKUP($F36, 'EV and Base'!$A$1:$N$671, 13, FALSE))+$P36)*$H36)/100)+5)*
IF(OR($I36="Calm", $I36="Gentle", $I36="Sassy", $I36="Careful"), 1.1,
IF(OR($I36="Naughty", $I36="Lax", $I36="Naive", $I36="Rash"), 0.9, 1)))</f>
        <v>14</v>
      </c>
      <c r="V36" s="2">
        <f>_xlfn.FLOOR.MATH((_xlfn.FLOOR.MATH((((2*VLOOKUP($F36, 'EV and Base'!$A$1:$N$671, 14, FALSE))+$P36)*$H36)/100)+5)*
IF(OR($I36="Timid", $I36="Hasty", $I36="Jolly", $I36="Naive"), 1.1,
IF(OR($I36="Brave", $I36="Relaxed", $I36="Quiet", $I36="Sassy"), 0.9, 1)))</f>
        <v>15</v>
      </c>
      <c r="AZ36" s="3" t="e" cm="1">
        <f t="array" aca="1" ref="AZ36" ca="1">IF(NOT(ISNUMBER(INDEX($A:$A, LOOKUP(2, 1 / ($A$1:INDIRECT("$A$"&amp;ROW($A36)) &lt;&gt; ""),ROW($A$1:INDIRECT("$A$"&amp;ROW($A36)))), 1))), "",#REF!-INDEX(#REF!, LOOKUP(
2, 1 / (#REF!:INDIRECT("$AV$"&amp;ROW(#REF!)-1) &lt;&gt; ""),ROW(#REF!:INDIRECT("$AV$"&amp;ROW(#REF!)-1))), 1))</f>
        <v>#REF!</v>
      </c>
      <c r="BA36" s="3" t="e" cm="1">
        <f t="array" aca="1" ref="BA36" ca="1">IF(NOT(ISNUMBER(INDEX($A:$A, LOOKUP(2, 1 / ($A$1:INDIRECT("$A$"&amp;ROW($A36)) &lt;&gt; ""),ROW($A$1:INDIRECT("$A$"&amp;ROW($A36)))), 1))), "",
INDEX(#REF!, LOOKUP(2, 1 / (#REF!:INDIRECT("$Y$"&amp;ROW(#REF!)-1) &lt;&gt; ""),ROW(#REF!:INDIRECT("$Y$"&amp;ROW(#REF!)-1))), 1))</f>
        <v>#REF!</v>
      </c>
      <c r="BB36" s="1" t="str">
        <f>IFERROR(VLOOKUP(#REF!, 'Medium-Slow'!$A$1:$B$101, 2, TRUE),"")</f>
        <v/>
      </c>
    </row>
    <row r="37" spans="1:54" x14ac:dyDescent="0.45">
      <c r="A37" s="38">
        <v>24</v>
      </c>
      <c r="B37" s="29" t="s">
        <v>90</v>
      </c>
      <c r="C37" s="38" t="s">
        <v>119</v>
      </c>
      <c r="D37" s="38" t="s">
        <v>117</v>
      </c>
      <c r="E37" s="38" t="s">
        <v>25</v>
      </c>
      <c r="F37" s="2" t="s">
        <v>47</v>
      </c>
      <c r="G37" s="2" t="s">
        <v>27</v>
      </c>
      <c r="H37" s="2">
        <v>12</v>
      </c>
      <c r="I37" s="2"/>
      <c r="J37" s="2" t="s">
        <v>74</v>
      </c>
      <c r="K37" s="2" t="s">
        <v>30</v>
      </c>
      <c r="L37" s="2" t="s">
        <v>50</v>
      </c>
      <c r="M37" s="2" t="s">
        <v>51</v>
      </c>
      <c r="N37" s="2" t="s">
        <v>75</v>
      </c>
      <c r="O37" s="2" t="s">
        <v>118</v>
      </c>
      <c r="P37" s="2">
        <v>0</v>
      </c>
      <c r="Q37" s="2">
        <f>_xlfn.FLOOR.MATH((((2*VLOOKUP(F37, 'EV and Base'!$A$1:$N$671, 9, FALSE))+$P37)*$H37)/100)+$H37+10</f>
        <v>32</v>
      </c>
      <c r="R37" s="2">
        <f>_xlfn.FLOOR.MATH((_xlfn.FLOOR.MATH((((2*VLOOKUP($F37, 'EV and Base'!$A$1:$N$671, 10, FALSE))+$P37)*$H37)/100)+5)*
IF(OR($I37="Lonely", $I37="Brave", $I37="Adamant", $I37="Naughty"), 1.1,
IF(OR($I37="Bold", $I37="Timid", $I37="Modest", $I37="Calm"), 0.9, 1)))</f>
        <v>18</v>
      </c>
      <c r="S37" s="2">
        <f>_xlfn.FLOOR.MATH((_xlfn.FLOOR.MATH((((2*VLOOKUP($F37, 'EV and Base'!$A$1:$N$671, 11, FALSE))+$P37)*$H37)/100)+5)*
IF(OR($I37="Bold", $I37="Relaxed", $I37="Impish", $I37="Lax"), 1.1,
IF(OR($I37="Lonely", $I37="Hasty", $I37="Mild", $I37="Gentle"), 0.9, 1)))</f>
        <v>14</v>
      </c>
      <c r="T37" s="2">
        <f>_xlfn.FLOOR.MATH((_xlfn.FLOOR.MATH((((2*VLOOKUP($F37, 'EV and Base'!$A$1:$N$671, 12, FALSE))+$P37)*$H37)/100)+5)*
IF(OR($I37="Modest", $I37="Mild", $I37="Quiet", $I37="Rash"), 1.1,
IF(OR($I37="Adamant", $I37="Impish", $I37="Jolly", $I37="Careful"), 0.9, 1)))</f>
        <v>13</v>
      </c>
      <c r="U37" s="2">
        <f>_xlfn.FLOOR.MATH((_xlfn.FLOOR.MATH((((2*VLOOKUP($F37, 'EV and Base'!$A$1:$N$671, 13, FALSE))+$P37)*$H37)/100)+5)*
IF(OR($I37="Calm", $I37="Gentle", $I37="Sassy", $I37="Careful"), 1.1,
IF(OR($I37="Naughty", $I37="Lax", $I37="Naive", $I37="Rash"), 0.9, 1)))</f>
        <v>14</v>
      </c>
      <c r="V37" s="2">
        <f>_xlfn.FLOOR.MATH((_xlfn.FLOOR.MATH((((2*VLOOKUP($F37, 'EV and Base'!$A$1:$N$671, 14, FALSE))+$P37)*$H37)/100)+5)*
IF(OR($I37="Timid", $I37="Hasty", $I37="Jolly", $I37="Naive"), 1.1,
IF(OR($I37="Brave", $I37="Relaxed", $I37="Quiet", $I37="Sassy"), 0.9, 1)))</f>
        <v>15</v>
      </c>
      <c r="AZ37" s="3" t="e" cm="1">
        <f t="array" aca="1" ref="AZ37" ca="1">IF(NOT(ISNUMBER(INDEX($A:$A, LOOKUP(2, 1 / ($A$1:INDIRECT("$A$"&amp;ROW($A37)) &lt;&gt; ""),ROW($A$1:INDIRECT("$A$"&amp;ROW($A37)))), 1))), "",#REF!-INDEX(#REF!, LOOKUP(
2, 1 / (#REF!:INDIRECT("$AV$"&amp;ROW(#REF!)-1) &lt;&gt; ""),ROW(#REF!:INDIRECT("$AV$"&amp;ROW(#REF!)-1))), 1))</f>
        <v>#REF!</v>
      </c>
      <c r="BA37" s="3" t="e" cm="1">
        <f t="array" aca="1" ref="BA37" ca="1">IF(NOT(ISNUMBER(INDEX($A:$A, LOOKUP(2, 1 / ($A$1:INDIRECT("$A$"&amp;ROW($A37)) &lt;&gt; ""),ROW($A$1:INDIRECT("$A$"&amp;ROW($A37)))), 1))), "",
INDEX(#REF!, LOOKUP(2, 1 / (#REF!:INDIRECT("$Y$"&amp;ROW(#REF!)-1) &lt;&gt; ""),ROW(#REF!:INDIRECT("$Y$"&amp;ROW(#REF!)-1))), 1))</f>
        <v>#REF!</v>
      </c>
      <c r="BB37" s="1" t="str">
        <f>IFERROR(VLOOKUP(#REF!, 'Medium-Slow'!$A$1:$B$101, 2, TRUE),"")</f>
        <v/>
      </c>
    </row>
    <row r="38" spans="1:54" x14ac:dyDescent="0.45">
      <c r="A38" s="40"/>
      <c r="B38" s="29" t="s">
        <v>90</v>
      </c>
      <c r="C38" s="40" t="str">
        <f>$C37</f>
        <v>Multi</v>
      </c>
      <c r="D38" s="40"/>
      <c r="E38" s="40"/>
      <c r="F38" s="2" t="s">
        <v>47</v>
      </c>
      <c r="G38" s="2" t="s">
        <v>27</v>
      </c>
      <c r="H38" s="2">
        <v>12</v>
      </c>
      <c r="I38" s="2"/>
      <c r="J38" s="2" t="s">
        <v>74</v>
      </c>
      <c r="K38" s="2" t="s">
        <v>30</v>
      </c>
      <c r="L38" s="2" t="s">
        <v>50</v>
      </c>
      <c r="M38" s="2" t="s">
        <v>51</v>
      </c>
      <c r="N38" s="2" t="s">
        <v>75</v>
      </c>
      <c r="O38" s="2" t="s">
        <v>118</v>
      </c>
      <c r="P38" s="2">
        <v>0</v>
      </c>
      <c r="Q38" s="2">
        <f>_xlfn.FLOOR.MATH((((2*VLOOKUP(F38, 'EV and Base'!$A$1:$N$671, 9, FALSE))+$P38)*$H38)/100)+$H38+10</f>
        <v>32</v>
      </c>
      <c r="R38" s="2">
        <f>_xlfn.FLOOR.MATH((_xlfn.FLOOR.MATH((((2*VLOOKUP($F38, 'EV and Base'!$A$1:$N$671, 10, FALSE))+$P38)*$H38)/100)+5)*
IF(OR($I38="Lonely", $I38="Brave", $I38="Adamant", $I38="Naughty"), 1.1,
IF(OR($I38="Bold", $I38="Timid", $I38="Modest", $I38="Calm"), 0.9, 1)))</f>
        <v>18</v>
      </c>
      <c r="S38" s="2">
        <f>_xlfn.FLOOR.MATH((_xlfn.FLOOR.MATH((((2*VLOOKUP($F38, 'EV and Base'!$A$1:$N$671, 11, FALSE))+$P38)*$H38)/100)+5)*
IF(OR($I38="Bold", $I38="Relaxed", $I38="Impish", $I38="Lax"), 1.1,
IF(OR($I38="Lonely", $I38="Hasty", $I38="Mild", $I38="Gentle"), 0.9, 1)))</f>
        <v>14</v>
      </c>
      <c r="T38" s="2">
        <f>_xlfn.FLOOR.MATH((_xlfn.FLOOR.MATH((((2*VLOOKUP($F38, 'EV and Base'!$A$1:$N$671, 12, FALSE))+$P38)*$H38)/100)+5)*
IF(OR($I38="Modest", $I38="Mild", $I38="Quiet", $I38="Rash"), 1.1,
IF(OR($I38="Adamant", $I38="Impish", $I38="Jolly", $I38="Careful"), 0.9, 1)))</f>
        <v>13</v>
      </c>
      <c r="U38" s="2">
        <f>_xlfn.FLOOR.MATH((_xlfn.FLOOR.MATH((((2*VLOOKUP($F38, 'EV and Base'!$A$1:$N$671, 13, FALSE))+$P38)*$H38)/100)+5)*
IF(OR($I38="Calm", $I38="Gentle", $I38="Sassy", $I38="Careful"), 1.1,
IF(OR($I38="Naughty", $I38="Lax", $I38="Naive", $I38="Rash"), 0.9, 1)))</f>
        <v>14</v>
      </c>
      <c r="V38" s="2">
        <f>_xlfn.FLOOR.MATH((_xlfn.FLOOR.MATH((((2*VLOOKUP($F38, 'EV and Base'!$A$1:$N$671, 14, FALSE))+$P38)*$H38)/100)+5)*
IF(OR($I38="Timid", $I38="Hasty", $I38="Jolly", $I38="Naive"), 1.1,
IF(OR($I38="Brave", $I38="Relaxed", $I38="Quiet", $I38="Sassy"), 0.9, 1)))</f>
        <v>15</v>
      </c>
      <c r="AZ38" s="3" t="e" cm="1">
        <f t="array" aca="1" ref="AZ38" ca="1">IF(NOT(ISNUMBER(INDEX($A:$A, LOOKUP(2, 1 / ($A$1:INDIRECT("$A$"&amp;ROW($A38)) &lt;&gt; ""),ROW($A$1:INDIRECT("$A$"&amp;ROW($A38)))), 1))), "",#REF!-INDEX(#REF!, LOOKUP(
2, 1 / (#REF!:INDIRECT("$AV$"&amp;ROW(#REF!)-1) &lt;&gt; ""),ROW(#REF!:INDIRECT("$AV$"&amp;ROW(#REF!)-1))), 1))</f>
        <v>#REF!</v>
      </c>
      <c r="BA38" s="3" t="e" cm="1">
        <f t="array" aca="1" ref="BA38" ca="1">IF(NOT(ISNUMBER(INDEX($A:$A, LOOKUP(2, 1 / ($A$1:INDIRECT("$A$"&amp;ROW($A38)) &lt;&gt; ""),ROW($A$1:INDIRECT("$A$"&amp;ROW($A38)))), 1))), "",
INDEX(#REF!, LOOKUP(2, 1 / (#REF!:INDIRECT("$Y$"&amp;ROW(#REF!)-1) &lt;&gt; ""),ROW(#REF!:INDIRECT("$Y$"&amp;ROW(#REF!)-1))), 1))</f>
        <v>#REF!</v>
      </c>
      <c r="BB38" s="1" t="str">
        <f>IFERROR(VLOOKUP(#REF!, 'Medium-Slow'!$A$1:$B$101, 2, TRUE),"")</f>
        <v/>
      </c>
    </row>
    <row r="39" spans="1:54" x14ac:dyDescent="0.45">
      <c r="A39" s="29">
        <v>25</v>
      </c>
      <c r="B39" s="29" t="s">
        <v>120</v>
      </c>
      <c r="C39" s="29" t="s">
        <v>23</v>
      </c>
      <c r="D39" s="29" t="s">
        <v>93</v>
      </c>
      <c r="E39" s="29" t="s">
        <v>25</v>
      </c>
      <c r="F39" s="2" t="s">
        <v>121</v>
      </c>
      <c r="G39" s="2" t="s">
        <v>27</v>
      </c>
      <c r="H39" s="2">
        <v>13</v>
      </c>
      <c r="I39" s="2"/>
      <c r="J39" s="2" t="s">
        <v>122</v>
      </c>
      <c r="K39" s="2" t="s">
        <v>30</v>
      </c>
      <c r="L39" s="2" t="s">
        <v>123</v>
      </c>
      <c r="M39" s="2" t="s">
        <v>32</v>
      </c>
      <c r="N39" s="2" t="s">
        <v>124</v>
      </c>
      <c r="O39" s="2" t="s">
        <v>125</v>
      </c>
      <c r="P39" s="2">
        <v>6</v>
      </c>
      <c r="Q39" s="2">
        <f>_xlfn.FLOOR.MATH((((2*VLOOKUP(F39, 'EV and Base'!$A$1:$N$671, 9, FALSE))+$P39)*$H39)/100)+$H39+10</f>
        <v>35</v>
      </c>
      <c r="R39" s="2">
        <f>_xlfn.FLOOR.MATH((_xlfn.FLOOR.MATH((((2*VLOOKUP($F39, 'EV and Base'!$A$1:$N$671, 10, FALSE))+$P39)*$H39)/100)+5)*
IF(OR($I39="Lonely", $I39="Brave", $I39="Adamant", $I39="Naughty"), 1.1,
IF(OR($I39="Bold", $I39="Timid", $I39="Modest", $I39="Calm"), 0.9, 1)))</f>
        <v>21</v>
      </c>
      <c r="S39" s="2">
        <f>_xlfn.FLOOR.MATH((_xlfn.FLOOR.MATH((((2*VLOOKUP($F39, 'EV and Base'!$A$1:$N$671, 11, FALSE))+$P39)*$H39)/100)+5)*
IF(OR($I39="Bold", $I39="Relaxed", $I39="Impish", $I39="Lax"), 1.1,
IF(OR($I39="Lonely", $I39="Hasty", $I39="Mild", $I39="Gentle"), 0.9, 1)))</f>
        <v>14</v>
      </c>
      <c r="T39" s="2">
        <f>_xlfn.FLOOR.MATH((_xlfn.FLOOR.MATH((((2*VLOOKUP($F39, 'EV and Base'!$A$1:$N$671, 12, FALSE))+$P39)*$H39)/100)+5)*
IF(OR($I39="Modest", $I39="Mild", $I39="Quiet", $I39="Rash"), 1.1,
IF(OR($I39="Adamant", $I39="Impish", $I39="Jolly", $I39="Careful"), 0.9, 1)))</f>
        <v>18</v>
      </c>
      <c r="U39" s="2">
        <f>_xlfn.FLOOR.MATH((_xlfn.FLOOR.MATH((((2*VLOOKUP($F39, 'EV and Base'!$A$1:$N$671, 13, FALSE))+$P39)*$H39)/100)+5)*
IF(OR($I39="Calm", $I39="Gentle", $I39="Sassy", $I39="Careful"), 1.1,
IF(OR($I39="Naughty", $I39="Lax", $I39="Naive", $I39="Rash"), 0.9, 1)))</f>
        <v>14</v>
      </c>
      <c r="V39" s="2">
        <f>_xlfn.FLOOR.MATH((_xlfn.FLOOR.MATH((((2*VLOOKUP($F39, 'EV and Base'!$A$1:$N$671, 14, FALSE))+$P39)*$H39)/100)+5)*
IF(OR($I39="Timid", $I39="Hasty", $I39="Jolly", $I39="Naive"), 1.1,
IF(OR($I39="Brave", $I39="Relaxed", $I39="Quiet", $I39="Sassy"), 0.9, 1)))</f>
        <v>25</v>
      </c>
      <c r="AZ39" s="3" t="e" cm="1">
        <f t="array" aca="1" ref="AZ39" ca="1">IF(NOT(ISNUMBER(INDEX($A:$A, LOOKUP(2, 1 / ($A$1:INDIRECT("$A$"&amp;ROW($A39)) &lt;&gt; ""),ROW($A$1:INDIRECT("$A$"&amp;ROW($A39)))), 1))), "",#REF!-INDEX(#REF!, LOOKUP(
2, 1 / (#REF!:INDIRECT("$AV$"&amp;ROW(#REF!)-1) &lt;&gt; ""),ROW(#REF!:INDIRECT("$AV$"&amp;ROW(#REF!)-1))), 1))</f>
        <v>#REF!</v>
      </c>
      <c r="BA39" s="3" t="e" cm="1">
        <f t="array" aca="1" ref="BA39" ca="1">IF(NOT(ISNUMBER(INDEX($A:$A, LOOKUP(2, 1 / ($A$1:INDIRECT("$A$"&amp;ROW($A39)) &lt;&gt; ""),ROW($A$1:INDIRECT("$A$"&amp;ROW($A39)))), 1))), "",
INDEX(#REF!, LOOKUP(2, 1 / (#REF!:INDIRECT("$Y$"&amp;ROW(#REF!)-1) &lt;&gt; ""),ROW(#REF!:INDIRECT("$Y$"&amp;ROW(#REF!)-1))), 1))</f>
        <v>#REF!</v>
      </c>
      <c r="BB39" s="1" t="str">
        <f>IFERROR(VLOOKUP(#REF!, 'Medium-Slow'!$A$1:$B$101, 2, TRUE),"")</f>
        <v/>
      </c>
    </row>
    <row r="40" spans="1:54" x14ac:dyDescent="0.45">
      <c r="A40" s="29">
        <v>26</v>
      </c>
      <c r="B40" s="29" t="s">
        <v>126</v>
      </c>
      <c r="C40" s="29" t="s">
        <v>23</v>
      </c>
      <c r="D40" s="29" t="s">
        <v>93</v>
      </c>
      <c r="E40" s="29" t="s">
        <v>25</v>
      </c>
      <c r="F40" s="2" t="s">
        <v>127</v>
      </c>
      <c r="G40" s="2" t="s">
        <v>53</v>
      </c>
      <c r="H40" s="2">
        <v>13</v>
      </c>
      <c r="I40" s="2"/>
      <c r="J40" s="2" t="s">
        <v>128</v>
      </c>
      <c r="K40" s="2" t="s">
        <v>30</v>
      </c>
      <c r="L40" s="2" t="s">
        <v>129</v>
      </c>
      <c r="M40" s="2" t="s">
        <v>60</v>
      </c>
      <c r="N40" s="2" t="s">
        <v>116</v>
      </c>
      <c r="O40" s="2" t="s">
        <v>130</v>
      </c>
      <c r="P40" s="2">
        <v>6</v>
      </c>
      <c r="Q40" s="2">
        <f>_xlfn.FLOOR.MATH((((2*VLOOKUP(F40, 'EV and Base'!$A$1:$N$671, 9, FALSE))+$P40)*$H40)/100)+$H40+10</f>
        <v>38</v>
      </c>
      <c r="R40" s="2">
        <f>_xlfn.FLOOR.MATH((_xlfn.FLOOR.MATH((((2*VLOOKUP($F40, 'EV and Base'!$A$1:$N$671, 10, FALSE))+$P40)*$H40)/100)+5)*
IF(OR($I40="Lonely", $I40="Brave", $I40="Adamant", $I40="Naughty"), 1.1,
IF(OR($I40="Bold", $I40="Timid", $I40="Modest", $I40="Calm"), 0.9, 1)))</f>
        <v>17</v>
      </c>
      <c r="S40" s="2">
        <f>_xlfn.FLOOR.MATH((_xlfn.FLOOR.MATH((((2*VLOOKUP($F40, 'EV and Base'!$A$1:$N$671, 11, FALSE))+$P40)*$H40)/100)+5)*
IF(OR($I40="Bold", $I40="Relaxed", $I40="Impish", $I40="Lax"), 1.1,
IF(OR($I40="Lonely", $I40="Hasty", $I40="Mild", $I40="Gentle"), 0.9, 1)))</f>
        <v>16</v>
      </c>
      <c r="T40" s="2">
        <f>_xlfn.FLOOR.MATH((_xlfn.FLOOR.MATH((((2*VLOOKUP($F40, 'EV and Base'!$A$1:$N$671, 12, FALSE))+$P40)*$H40)/100)+5)*
IF(OR($I40="Modest", $I40="Mild", $I40="Quiet", $I40="Rash"), 1.1,
IF(OR($I40="Adamant", $I40="Impish", $I40="Jolly", $I40="Careful"), 0.9, 1)))</f>
        <v>20</v>
      </c>
      <c r="U40" s="2">
        <f>_xlfn.FLOOR.MATH((_xlfn.FLOOR.MATH((((2*VLOOKUP($F40, 'EV and Base'!$A$1:$N$671, 13, FALSE))+$P40)*$H40)/100)+5)*
IF(OR($I40="Calm", $I40="Gentle", $I40="Sassy", $I40="Careful"), 1.1,
IF(OR($I40="Naughty", $I40="Lax", $I40="Naive", $I40="Rash"), 0.9, 1)))</f>
        <v>16</v>
      </c>
      <c r="V40" s="2">
        <f>_xlfn.FLOOR.MATH((_xlfn.FLOOR.MATH((((2*VLOOKUP($F40, 'EV and Base'!$A$1:$N$671, 14, FALSE))+$P40)*$H40)/100)+5)*
IF(OR($I40="Timid", $I40="Hasty", $I40="Jolly", $I40="Naive"), 1.1,
IF(OR($I40="Brave", $I40="Relaxed", $I40="Quiet", $I40="Sassy"), 0.9, 1)))</f>
        <v>24</v>
      </c>
      <c r="AZ40" s="3" t="e" cm="1">
        <f t="array" aca="1" ref="AZ40" ca="1">IF(NOT(ISNUMBER(INDEX($A:$A, LOOKUP(2, 1 / ($A$1:INDIRECT("$A$"&amp;ROW($A40)) &lt;&gt; ""),ROW($A$1:INDIRECT("$A$"&amp;ROW($A40)))), 1))), "",#REF!-INDEX(#REF!, LOOKUP(
2, 1 / (#REF!:INDIRECT("$AV$"&amp;ROW(#REF!)-1) &lt;&gt; ""),ROW(#REF!:INDIRECT("$AV$"&amp;ROW(#REF!)-1))), 1))</f>
        <v>#REF!</v>
      </c>
      <c r="BA40" s="3" t="e" cm="1">
        <f t="array" aca="1" ref="BA40" ca="1">IF(NOT(ISNUMBER(INDEX($A:$A, LOOKUP(2, 1 / ($A$1:INDIRECT("$A$"&amp;ROW($A40)) &lt;&gt; ""),ROW($A$1:INDIRECT("$A$"&amp;ROW($A40)))), 1))), "",
INDEX(#REF!, LOOKUP(2, 1 / (#REF!:INDIRECT("$Y$"&amp;ROW(#REF!)-1) &lt;&gt; ""),ROW(#REF!:INDIRECT("$Y$"&amp;ROW(#REF!)-1))), 1))</f>
        <v>#REF!</v>
      </c>
      <c r="BB40" s="1" t="str">
        <f>IFERROR(VLOOKUP(#REF!, 'Medium-Slow'!$A$1:$B$101, 2, TRUE),"")</f>
        <v/>
      </c>
    </row>
    <row r="41" spans="1:54" x14ac:dyDescent="0.45">
      <c r="A41" s="38">
        <v>27</v>
      </c>
      <c r="B41" s="38" t="s">
        <v>131</v>
      </c>
      <c r="C41" s="38" t="s">
        <v>23</v>
      </c>
      <c r="D41" s="38" t="s">
        <v>93</v>
      </c>
      <c r="E41" s="38" t="s">
        <v>25</v>
      </c>
      <c r="F41" s="2" t="s">
        <v>47</v>
      </c>
      <c r="G41" s="2" t="s">
        <v>53</v>
      </c>
      <c r="H41" s="2">
        <v>12</v>
      </c>
      <c r="I41" s="2"/>
      <c r="J41" s="2" t="s">
        <v>74</v>
      </c>
      <c r="K41" s="2" t="s">
        <v>30</v>
      </c>
      <c r="L41" s="2" t="s">
        <v>50</v>
      </c>
      <c r="M41" s="2" t="s">
        <v>51</v>
      </c>
      <c r="N41" s="2" t="s">
        <v>75</v>
      </c>
      <c r="O41" s="2" t="s">
        <v>118</v>
      </c>
      <c r="P41" s="2">
        <v>6</v>
      </c>
      <c r="Q41" s="2">
        <f>_xlfn.FLOOR.MATH((((2*VLOOKUP(F41, 'EV and Base'!$A$1:$N$671, 9, FALSE))+$P41)*$H41)/100)+$H41+10</f>
        <v>33</v>
      </c>
      <c r="R41" s="2">
        <f>_xlfn.FLOOR.MATH((_xlfn.FLOOR.MATH((((2*VLOOKUP($F41, 'EV and Base'!$A$1:$N$671, 10, FALSE))+$P41)*$H41)/100)+5)*
IF(OR($I41="Lonely", $I41="Brave", $I41="Adamant", $I41="Naughty"), 1.1,
IF(OR($I41="Bold", $I41="Timid", $I41="Modest", $I41="Calm"), 0.9, 1)))</f>
        <v>18</v>
      </c>
      <c r="S41" s="2">
        <f>_xlfn.FLOOR.MATH((_xlfn.FLOOR.MATH((((2*VLOOKUP($F41, 'EV and Base'!$A$1:$N$671, 11, FALSE))+$P41)*$H41)/100)+5)*
IF(OR($I41="Bold", $I41="Relaxed", $I41="Impish", $I41="Lax"), 1.1,
IF(OR($I41="Lonely", $I41="Hasty", $I41="Mild", $I41="Gentle"), 0.9, 1)))</f>
        <v>15</v>
      </c>
      <c r="T41" s="2">
        <f>_xlfn.FLOOR.MATH((_xlfn.FLOOR.MATH((((2*VLOOKUP($F41, 'EV and Base'!$A$1:$N$671, 12, FALSE))+$P41)*$H41)/100)+5)*
IF(OR($I41="Modest", $I41="Mild", $I41="Quiet", $I41="Rash"), 1.1,
IF(OR($I41="Adamant", $I41="Impish", $I41="Jolly", $I41="Careful"), 0.9, 1)))</f>
        <v>14</v>
      </c>
      <c r="U41" s="2">
        <f>_xlfn.FLOOR.MATH((_xlfn.FLOOR.MATH((((2*VLOOKUP($F41, 'EV and Base'!$A$1:$N$671, 13, FALSE))+$P41)*$H41)/100)+5)*
IF(OR($I41="Calm", $I41="Gentle", $I41="Sassy", $I41="Careful"), 1.1,
IF(OR($I41="Naughty", $I41="Lax", $I41="Naive", $I41="Rash"), 0.9, 1)))</f>
        <v>15</v>
      </c>
      <c r="V41" s="2">
        <f>_xlfn.FLOOR.MATH((_xlfn.FLOOR.MATH((((2*VLOOKUP($F41, 'EV and Base'!$A$1:$N$671, 14, FALSE))+$P41)*$H41)/100)+5)*
IF(OR($I41="Timid", $I41="Hasty", $I41="Jolly", $I41="Naive"), 1.1,
IF(OR($I41="Brave", $I41="Relaxed", $I41="Quiet", $I41="Sassy"), 0.9, 1)))</f>
        <v>15</v>
      </c>
      <c r="AZ41" s="3" t="e" cm="1">
        <f t="array" aca="1" ref="AZ41" ca="1">IF(NOT(ISNUMBER(INDEX($A:$A, LOOKUP(2, 1 / ($A$1:INDIRECT("$A$"&amp;ROW($A41)) &lt;&gt; ""),ROW($A$1:INDIRECT("$A$"&amp;ROW($A41)))), 1))), "",#REF!-INDEX(#REF!, LOOKUP(
2, 1 / (#REF!:INDIRECT("$AV$"&amp;ROW(#REF!)-1) &lt;&gt; ""),ROW(#REF!:INDIRECT("$AV$"&amp;ROW(#REF!)-1))), 1))</f>
        <v>#REF!</v>
      </c>
      <c r="BA41" s="3" t="e" cm="1">
        <f t="array" aca="1" ref="BA41" ca="1">IF(NOT(ISNUMBER(INDEX($A:$A, LOOKUP(2, 1 / ($A$1:INDIRECT("$A$"&amp;ROW($A41)) &lt;&gt; ""),ROW($A$1:INDIRECT("$A$"&amp;ROW($A41)))), 1))), "",
INDEX(#REF!, LOOKUP(2, 1 / (#REF!:INDIRECT("$Y$"&amp;ROW(#REF!)-1) &lt;&gt; ""),ROW(#REF!:INDIRECT("$Y$"&amp;ROW(#REF!)-1))), 1))</f>
        <v>#REF!</v>
      </c>
      <c r="BB41" s="1" t="str">
        <f>IFERROR(VLOOKUP(#REF!, 'Medium-Slow'!$A$1:$B$101, 2, TRUE),"")</f>
        <v/>
      </c>
    </row>
    <row r="42" spans="1:54" x14ac:dyDescent="0.45">
      <c r="A42" s="40"/>
      <c r="B42" s="40"/>
      <c r="C42" s="40" t="str">
        <f>$C41</f>
        <v>Single</v>
      </c>
      <c r="D42" s="40"/>
      <c r="E42" s="40"/>
      <c r="F42" s="2" t="s">
        <v>40</v>
      </c>
      <c r="G42" s="2" t="s">
        <v>53</v>
      </c>
      <c r="H42" s="2">
        <v>12</v>
      </c>
      <c r="I42" s="2"/>
      <c r="J42" s="2" t="s">
        <v>42</v>
      </c>
      <c r="K42" s="2" t="s">
        <v>30</v>
      </c>
      <c r="L42" s="2" t="s">
        <v>44</v>
      </c>
      <c r="M42" s="2" t="s">
        <v>55</v>
      </c>
      <c r="N42" s="2" t="s">
        <v>77</v>
      </c>
      <c r="O42" s="2" t="s">
        <v>111</v>
      </c>
      <c r="P42" s="2">
        <v>6</v>
      </c>
      <c r="Q42" s="2">
        <f>_xlfn.FLOOR.MATH((((2*VLOOKUP(F42, 'EV and Base'!$A$1:$N$671, 9, FALSE))+$P42)*$H42)/100)+$H42+10</f>
        <v>32</v>
      </c>
      <c r="R42" s="2">
        <f>_xlfn.FLOOR.MATH((_xlfn.FLOOR.MATH((((2*VLOOKUP($F42, 'EV and Base'!$A$1:$N$671, 10, FALSE))+$P42)*$H42)/100)+5)*
IF(OR($I42="Lonely", $I42="Brave", $I42="Adamant", $I42="Naughty"), 1.1,
IF(OR($I42="Bold", $I42="Timid", $I42="Modest", $I42="Calm"), 0.9, 1)))</f>
        <v>17</v>
      </c>
      <c r="S42" s="2">
        <f>_xlfn.FLOOR.MATH((_xlfn.FLOOR.MATH((((2*VLOOKUP($F42, 'EV and Base'!$A$1:$N$671, 11, FALSE))+$P42)*$H42)/100)+5)*
IF(OR($I42="Bold", $I42="Relaxed", $I42="Impish", $I42="Lax"), 1.1,
IF(OR($I42="Lonely", $I42="Hasty", $I42="Mild", $I42="Gentle"), 0.9, 1)))</f>
        <v>14</v>
      </c>
      <c r="T42" s="2">
        <f>_xlfn.FLOOR.MATH((_xlfn.FLOOR.MATH((((2*VLOOKUP($F42, 'EV and Base'!$A$1:$N$671, 12, FALSE))+$P42)*$H42)/100)+5)*
IF(OR($I42="Modest", $I42="Mild", $I42="Quiet", $I42="Rash"), 1.1,
IF(OR($I42="Adamant", $I42="Impish", $I42="Jolly", $I42="Careful"), 0.9, 1)))</f>
        <v>17</v>
      </c>
      <c r="U42" s="2">
        <f>_xlfn.FLOOR.MATH((_xlfn.FLOOR.MATH((((2*VLOOKUP($F42, 'EV and Base'!$A$1:$N$671, 13, FALSE))+$P42)*$H42)/100)+5)*
IF(OR($I42="Calm", $I42="Gentle", $I42="Sassy", $I42="Careful"), 1.1,
IF(OR($I42="Naughty", $I42="Lax", $I42="Naive", $I42="Rash"), 0.9, 1)))</f>
        <v>14</v>
      </c>
      <c r="V42" s="2">
        <f>_xlfn.FLOOR.MATH((_xlfn.FLOOR.MATH((((2*VLOOKUP($F42, 'EV and Base'!$A$1:$N$671, 14, FALSE))+$P42)*$H42)/100)+5)*
IF(OR($I42="Timid", $I42="Hasty", $I42="Jolly", $I42="Naive"), 1.1,
IF(OR($I42="Brave", $I42="Relaxed", $I42="Quiet", $I42="Sassy"), 0.9, 1)))</f>
        <v>21</v>
      </c>
      <c r="AZ42" s="3" t="e" cm="1">
        <f t="array" aca="1" ref="AZ42" ca="1">IF(NOT(ISNUMBER(INDEX($A:$A, LOOKUP(2, 1 / ($A$1:INDIRECT("$A$"&amp;ROW($A42)) &lt;&gt; ""),ROW($A$1:INDIRECT("$A$"&amp;ROW($A42)))), 1))), "",#REF!-INDEX(#REF!, LOOKUP(
2, 1 / (#REF!:INDIRECT("$AV$"&amp;ROW(#REF!)-1) &lt;&gt; ""),ROW(#REF!:INDIRECT("$AV$"&amp;ROW(#REF!)-1))), 1))</f>
        <v>#REF!</v>
      </c>
      <c r="BA42" s="3" t="e" cm="1">
        <f t="array" aca="1" ref="BA42" ca="1">IF(NOT(ISNUMBER(INDEX($A:$A, LOOKUP(2, 1 / ($A$1:INDIRECT("$A$"&amp;ROW($A42)) &lt;&gt; ""),ROW($A$1:INDIRECT("$A$"&amp;ROW($A42)))), 1))), "",
INDEX(#REF!, LOOKUP(2, 1 / (#REF!:INDIRECT("$Y$"&amp;ROW(#REF!)-1) &lt;&gt; ""),ROW(#REF!:INDIRECT("$Y$"&amp;ROW(#REF!)-1))), 1))</f>
        <v>#REF!</v>
      </c>
      <c r="BB42" s="1" t="str">
        <f>IFERROR(VLOOKUP(#REF!, 'Medium-Slow'!$A$1:$B$101, 2, TRUE),"")</f>
        <v/>
      </c>
    </row>
    <row r="43" spans="1:54" x14ac:dyDescent="0.45">
      <c r="A43" s="38">
        <v>28</v>
      </c>
      <c r="B43" s="38" t="s">
        <v>132</v>
      </c>
      <c r="C43" s="38" t="s">
        <v>23</v>
      </c>
      <c r="D43" s="38" t="s">
        <v>93</v>
      </c>
      <c r="E43" s="38" t="s">
        <v>25</v>
      </c>
      <c r="F43" s="2" t="s">
        <v>114</v>
      </c>
      <c r="G43" s="2" t="s">
        <v>27</v>
      </c>
      <c r="H43" s="2">
        <v>12</v>
      </c>
      <c r="I43" s="2"/>
      <c r="J43" s="2" t="s">
        <v>134</v>
      </c>
      <c r="K43" s="2" t="s">
        <v>30</v>
      </c>
      <c r="L43" s="2" t="s">
        <v>116</v>
      </c>
      <c r="M43" s="2" t="s">
        <v>44</v>
      </c>
      <c r="N43" s="2" t="s">
        <v>50</v>
      </c>
      <c r="O43" s="2" t="s">
        <v>123</v>
      </c>
      <c r="P43" s="2">
        <v>6</v>
      </c>
      <c r="Q43" s="2">
        <f>_xlfn.FLOOR.MATH((((2*VLOOKUP(F43, 'EV and Base'!$A$1:$N$671, 9, FALSE))+$P43)*$H43)/100)+$H43+10</f>
        <v>34</v>
      </c>
      <c r="R43" s="2">
        <f>_xlfn.FLOOR.MATH((_xlfn.FLOOR.MATH((((2*VLOOKUP($F43, 'EV and Base'!$A$1:$N$671, 10, FALSE))+$P43)*$H43)/100)+5)*
IF(OR($I43="Lonely", $I43="Brave", $I43="Adamant", $I43="Naughty"), 1.1,
IF(OR($I43="Bold", $I43="Timid", $I43="Modest", $I43="Calm"), 0.9, 1)))</f>
        <v>18</v>
      </c>
      <c r="S43" s="2">
        <f>_xlfn.FLOOR.MATH((_xlfn.FLOOR.MATH((((2*VLOOKUP($F43, 'EV and Base'!$A$1:$N$671, 11, FALSE))+$P43)*$H43)/100)+5)*
IF(OR($I43="Bold", $I43="Relaxed", $I43="Impish", $I43="Lax"), 1.1,
IF(OR($I43="Lonely", $I43="Hasty", $I43="Mild", $I43="Gentle"), 0.9, 1)))</f>
        <v>17</v>
      </c>
      <c r="T43" s="2">
        <f>_xlfn.FLOOR.MATH((_xlfn.FLOOR.MATH((((2*VLOOKUP($F43, 'EV and Base'!$A$1:$N$671, 12, FALSE))+$P43)*$H43)/100)+5)*
IF(OR($I43="Modest", $I43="Mild", $I43="Quiet", $I43="Rash"), 1.1,
IF(OR($I43="Adamant", $I43="Impish", $I43="Jolly", $I43="Careful"), 0.9, 1)))</f>
        <v>14</v>
      </c>
      <c r="U43" s="2">
        <f>_xlfn.FLOOR.MATH((_xlfn.FLOOR.MATH((((2*VLOOKUP($F43, 'EV and Base'!$A$1:$N$671, 13, FALSE))+$P43)*$H43)/100)+5)*
IF(OR($I43="Calm", $I43="Gentle", $I43="Sassy", $I43="Careful"), 1.1,
IF(OR($I43="Naughty", $I43="Lax", $I43="Naive", $I43="Rash"), 0.9, 1)))</f>
        <v>12</v>
      </c>
      <c r="V43" s="2">
        <f>_xlfn.FLOOR.MATH((_xlfn.FLOOR.MATH((((2*VLOOKUP($F43, 'EV and Base'!$A$1:$N$671, 14, FALSE))+$P43)*$H43)/100)+5)*
IF(OR($I43="Timid", $I43="Hasty", $I43="Jolly", $I43="Naive"), 1.1,
IF(OR($I43="Brave", $I43="Relaxed", $I43="Quiet", $I43="Sassy"), 0.9, 1)))</f>
        <v>16</v>
      </c>
      <c r="AZ43" s="3" t="e" cm="1">
        <f t="array" aca="1" ref="AZ43" ca="1">IF(NOT(ISNUMBER(INDEX($A:$A, LOOKUP(2, 1 / ($A$1:INDIRECT("$A$"&amp;ROW($A43)) &lt;&gt; ""),ROW($A$1:INDIRECT("$A$"&amp;ROW($A43)))), 1))), "",#REF!-INDEX(#REF!, LOOKUP(
2, 1 / (#REF!:INDIRECT("$AV$"&amp;ROW(#REF!)-1) &lt;&gt; ""),ROW(#REF!:INDIRECT("$AV$"&amp;ROW(#REF!)-1))), 1))</f>
        <v>#REF!</v>
      </c>
      <c r="BA43" s="3" t="e" cm="1">
        <f t="array" aca="1" ref="BA43" ca="1">IF(NOT(ISNUMBER(INDEX($A:$A, LOOKUP(2, 1 / ($A$1:INDIRECT("$A$"&amp;ROW($A43)) &lt;&gt; ""),ROW($A$1:INDIRECT("$A$"&amp;ROW($A43)))), 1))), "",
INDEX(#REF!, LOOKUP(2, 1 / (#REF!:INDIRECT("$Y$"&amp;ROW(#REF!)-1) &lt;&gt; ""),ROW(#REF!:INDIRECT("$Y$"&amp;ROW(#REF!)-1))), 1))</f>
        <v>#REF!</v>
      </c>
      <c r="BB43" s="1" t="str">
        <f>IFERROR(VLOOKUP(#REF!, 'Medium-Slow'!$A$1:$B$101, 2, TRUE),"")</f>
        <v/>
      </c>
    </row>
    <row r="44" spans="1:54" x14ac:dyDescent="0.45">
      <c r="A44" s="40"/>
      <c r="B44" s="40"/>
      <c r="C44" s="40" t="str">
        <f>$C43</f>
        <v>Single</v>
      </c>
      <c r="D44" s="40"/>
      <c r="E44" s="40"/>
      <c r="F44" s="2" t="s">
        <v>135</v>
      </c>
      <c r="G44" s="2" t="s">
        <v>27</v>
      </c>
      <c r="H44" s="2">
        <v>12</v>
      </c>
      <c r="I44" s="2"/>
      <c r="J44" s="2" t="s">
        <v>137</v>
      </c>
      <c r="K44" s="2" t="s">
        <v>30</v>
      </c>
      <c r="L44" s="2" t="s">
        <v>31</v>
      </c>
      <c r="M44" s="2" t="s">
        <v>138</v>
      </c>
      <c r="N44" s="2" t="s">
        <v>77</v>
      </c>
      <c r="O44" s="2" t="s">
        <v>139</v>
      </c>
      <c r="P44" s="2">
        <v>6</v>
      </c>
      <c r="Q44" s="2">
        <f>_xlfn.FLOOR.MATH((((2*VLOOKUP(F44, 'EV and Base'!$A$1:$N$671, 9, FALSE))+$P44)*$H44)/100)+$H44+10</f>
        <v>35</v>
      </c>
      <c r="R44" s="2">
        <f>_xlfn.FLOOR.MATH((_xlfn.FLOOR.MATH((((2*VLOOKUP($F44, 'EV and Base'!$A$1:$N$671, 10, FALSE))+$P44)*$H44)/100)+5)*
IF(OR($I44="Lonely", $I44="Brave", $I44="Adamant", $I44="Naughty"), 1.1,
IF(OR($I44="Bold", $I44="Timid", $I44="Modest", $I44="Calm"), 0.9, 1)))</f>
        <v>23</v>
      </c>
      <c r="S44" s="2">
        <f>_xlfn.FLOOR.MATH((_xlfn.FLOOR.MATH((((2*VLOOKUP($F44, 'EV and Base'!$A$1:$N$671, 11, FALSE))+$P44)*$H44)/100)+5)*
IF(OR($I44="Bold", $I44="Relaxed", $I44="Impish", $I44="Lax"), 1.1,
IF(OR($I44="Lonely", $I44="Hasty", $I44="Mild", $I44="Gentle"), 0.9, 1)))</f>
        <v>26</v>
      </c>
      <c r="T44" s="2">
        <f>_xlfn.FLOOR.MATH((_xlfn.FLOOR.MATH((((2*VLOOKUP($F44, 'EV and Base'!$A$1:$N$671, 12, FALSE))+$P44)*$H44)/100)+5)*
IF(OR($I44="Modest", $I44="Mild", $I44="Quiet", $I44="Rash"), 1.1,
IF(OR($I44="Adamant", $I44="Impish", $I44="Jolly", $I44="Careful"), 0.9, 1)))</f>
        <v>11</v>
      </c>
      <c r="U44" s="2">
        <f>_xlfn.FLOOR.MATH((_xlfn.FLOOR.MATH((((2*VLOOKUP($F44, 'EV and Base'!$A$1:$N$671, 13, FALSE))+$P44)*$H44)/100)+5)*
IF(OR($I44="Calm", $I44="Gentle", $I44="Sassy", $I44="Careful"), 1.1,
IF(OR($I44="Naughty", $I44="Lax", $I44="Naive", $I44="Rash"), 0.9, 1)))</f>
        <v>11</v>
      </c>
      <c r="V44" s="2">
        <f>_xlfn.FLOOR.MATH((_xlfn.FLOOR.MATH((((2*VLOOKUP($F44, 'EV and Base'!$A$1:$N$671, 14, FALSE))+$P44)*$H44)/100)+5)*
IF(OR($I44="Timid", $I44="Hasty", $I44="Jolly", $I44="Naive"), 1.1,
IF(OR($I44="Brave", $I44="Relaxed", $I44="Quiet", $I44="Sassy"), 0.9, 1)))</f>
        <v>9</v>
      </c>
      <c r="AZ44" s="3" t="e" cm="1">
        <f t="array" aca="1" ref="AZ44" ca="1">IF(NOT(ISNUMBER(INDEX($A:$A, LOOKUP(2, 1 / ($A$1:INDIRECT("$A$"&amp;ROW($A44)) &lt;&gt; ""),ROW($A$1:INDIRECT("$A$"&amp;ROW($A44)))), 1))), "",#REF!-INDEX(#REF!, LOOKUP(
2, 1 / (#REF!:INDIRECT("$AV$"&amp;ROW(#REF!)-1) &lt;&gt; ""),ROW(#REF!:INDIRECT("$AV$"&amp;ROW(#REF!)-1))), 1))</f>
        <v>#REF!</v>
      </c>
      <c r="BA44" s="3" t="e" cm="1">
        <f t="array" aca="1" ref="BA44" ca="1">IF(NOT(ISNUMBER(INDEX($A:$A, LOOKUP(2, 1 / ($A$1:INDIRECT("$A$"&amp;ROW($A44)) &lt;&gt; ""),ROW($A$1:INDIRECT("$A$"&amp;ROW($A44)))), 1))), "",
INDEX(#REF!, LOOKUP(2, 1 / (#REF!:INDIRECT("$Y$"&amp;ROW(#REF!)-1) &lt;&gt; ""),ROW(#REF!:INDIRECT("$Y$"&amp;ROW(#REF!)-1))), 1))</f>
        <v>#REF!</v>
      </c>
      <c r="BB44" s="1" t="str">
        <f>IFERROR(VLOOKUP(#REF!, 'Medium-Slow'!$A$1:$B$101, 2, TRUE),"")</f>
        <v/>
      </c>
    </row>
    <row r="45" spans="1:54" x14ac:dyDescent="0.45">
      <c r="A45" s="38">
        <v>29</v>
      </c>
      <c r="B45" s="38" t="s">
        <v>140</v>
      </c>
      <c r="C45" s="38" t="s">
        <v>23</v>
      </c>
      <c r="D45" s="38" t="s">
        <v>141</v>
      </c>
      <c r="E45" s="38" t="s">
        <v>25</v>
      </c>
      <c r="F45" s="2" t="s">
        <v>114</v>
      </c>
      <c r="G45" s="2" t="s">
        <v>27</v>
      </c>
      <c r="H45" s="2">
        <v>13</v>
      </c>
      <c r="I45" s="2"/>
      <c r="J45" s="2" t="s">
        <v>134</v>
      </c>
      <c r="K45" s="2" t="s">
        <v>30</v>
      </c>
      <c r="L45" s="2" t="s">
        <v>116</v>
      </c>
      <c r="M45" s="2" t="s">
        <v>44</v>
      </c>
      <c r="N45" s="2" t="s">
        <v>50</v>
      </c>
      <c r="O45" s="2" t="s">
        <v>123</v>
      </c>
      <c r="P45" s="2">
        <v>12</v>
      </c>
      <c r="Q45" s="2">
        <f>_xlfn.FLOOR.MATH((((2*VLOOKUP(F45, 'EV and Base'!$A$1:$N$671, 9, FALSE))+$P45)*$H45)/100)+$H45+10</f>
        <v>37</v>
      </c>
      <c r="R45" s="2">
        <f>_xlfn.FLOOR.MATH((_xlfn.FLOOR.MATH((((2*VLOOKUP($F45, 'EV and Base'!$A$1:$N$671, 10, FALSE))+$P45)*$H45)/100)+5)*
IF(OR($I45="Lonely", $I45="Brave", $I45="Adamant", $I45="Naughty"), 1.1,
IF(OR($I45="Bold", $I45="Timid", $I45="Modest", $I45="Calm"), 0.9, 1)))</f>
        <v>20</v>
      </c>
      <c r="S45" s="2">
        <f>_xlfn.FLOOR.MATH((_xlfn.FLOOR.MATH((((2*VLOOKUP($F45, 'EV and Base'!$A$1:$N$671, 11, FALSE))+$P45)*$H45)/100)+5)*
IF(OR($I45="Bold", $I45="Relaxed", $I45="Impish", $I45="Lax"), 1.1,
IF(OR($I45="Lonely", $I45="Hasty", $I45="Mild", $I45="Gentle"), 0.9, 1)))</f>
        <v>19</v>
      </c>
      <c r="T45" s="2">
        <f>_xlfn.FLOOR.MATH((_xlfn.FLOOR.MATH((((2*VLOOKUP($F45, 'EV and Base'!$A$1:$N$671, 12, FALSE))+$P45)*$H45)/100)+5)*
IF(OR($I45="Modest", $I45="Mild", $I45="Quiet", $I45="Rash"), 1.1,
IF(OR($I45="Adamant", $I45="Impish", $I45="Jolly", $I45="Careful"), 0.9, 1)))</f>
        <v>15</v>
      </c>
      <c r="U45" s="2">
        <f>_xlfn.FLOOR.MATH((_xlfn.FLOOR.MATH((((2*VLOOKUP($F45, 'EV and Base'!$A$1:$N$671, 13, FALSE))+$P45)*$H45)/100)+5)*
IF(OR($I45="Calm", $I45="Gentle", $I45="Sassy", $I45="Careful"), 1.1,
IF(OR($I45="Naughty", $I45="Lax", $I45="Naive", $I45="Rash"), 0.9, 1)))</f>
        <v>14</v>
      </c>
      <c r="V45" s="2">
        <f>_xlfn.FLOOR.MATH((_xlfn.FLOOR.MATH((((2*VLOOKUP($F45, 'EV and Base'!$A$1:$N$671, 14, FALSE))+$P45)*$H45)/100)+5)*
IF(OR($I45="Timid", $I45="Hasty", $I45="Jolly", $I45="Naive"), 1.1,
IF(OR($I45="Brave", $I45="Relaxed", $I45="Quiet", $I45="Sassy"), 0.9, 1)))</f>
        <v>17</v>
      </c>
      <c r="AZ45" s="3" t="e" cm="1">
        <f t="array" aca="1" ref="AZ45" ca="1">IF(NOT(ISNUMBER(INDEX($A:$A, LOOKUP(2, 1 / ($A$1:INDIRECT("$A$"&amp;ROW($A45)) &lt;&gt; ""),ROW($A$1:INDIRECT("$A$"&amp;ROW($A45)))), 1))), "",#REF!-INDEX(#REF!, LOOKUP(
2, 1 / (#REF!:INDIRECT("$AV$"&amp;ROW(#REF!)-1) &lt;&gt; ""),ROW(#REF!:INDIRECT("$AV$"&amp;ROW(#REF!)-1))), 1))</f>
        <v>#REF!</v>
      </c>
      <c r="BA45" s="3" t="e" cm="1">
        <f t="array" aca="1" ref="BA45" ca="1">IF(NOT(ISNUMBER(INDEX($A:$A, LOOKUP(2, 1 / ($A$1:INDIRECT("$A$"&amp;ROW($A45)) &lt;&gt; ""),ROW($A$1:INDIRECT("$A$"&amp;ROW($A45)))), 1))), "",
INDEX(#REF!, LOOKUP(2, 1 / (#REF!:INDIRECT("$Y$"&amp;ROW(#REF!)-1) &lt;&gt; ""),ROW(#REF!:INDIRECT("$Y$"&amp;ROW(#REF!)-1))), 1))</f>
        <v>#REF!</v>
      </c>
      <c r="BB45" s="1" t="str">
        <f>IFERROR(VLOOKUP(#REF!, 'Medium-Slow'!$A$1:$B$101, 2, TRUE),"")</f>
        <v/>
      </c>
    </row>
    <row r="46" spans="1:54" x14ac:dyDescent="0.45">
      <c r="A46" s="39"/>
      <c r="B46" s="39"/>
      <c r="C46" s="39" t="str">
        <f t="shared" ref="C46:C47" si="2">$C45</f>
        <v>Single</v>
      </c>
      <c r="D46" s="39"/>
      <c r="E46" s="39"/>
      <c r="F46" s="2" t="s">
        <v>142</v>
      </c>
      <c r="G46" s="2" t="s">
        <v>27</v>
      </c>
      <c r="H46" s="2">
        <v>13</v>
      </c>
      <c r="I46" s="2"/>
      <c r="J46" s="2" t="s">
        <v>143</v>
      </c>
      <c r="K46" s="2" t="s">
        <v>30</v>
      </c>
      <c r="L46" s="2" t="s">
        <v>50</v>
      </c>
      <c r="M46" s="2" t="s">
        <v>144</v>
      </c>
      <c r="N46" s="2" t="s">
        <v>75</v>
      </c>
      <c r="O46" s="2" t="s">
        <v>145</v>
      </c>
      <c r="P46" s="2">
        <v>12</v>
      </c>
      <c r="Q46" s="2">
        <f>_xlfn.FLOOR.MATH((((2*VLOOKUP(F46, 'EV and Base'!$A$1:$N$671, 9, FALSE))+$P46)*$H46)/100)+$H46+10</f>
        <v>44</v>
      </c>
      <c r="R46" s="2">
        <f>_xlfn.FLOOR.MATH((_xlfn.FLOOR.MATH((((2*VLOOKUP($F46, 'EV and Base'!$A$1:$N$671, 10, FALSE))+$P46)*$H46)/100)+5)*
IF(OR($I46="Lonely", $I46="Brave", $I46="Adamant", $I46="Naughty"), 1.1,
IF(OR($I46="Bold", $I46="Timid", $I46="Modest", $I46="Calm"), 0.9, 1)))</f>
        <v>27</v>
      </c>
      <c r="S46" s="2">
        <f>_xlfn.FLOOR.MATH((_xlfn.FLOOR.MATH((((2*VLOOKUP($F46, 'EV and Base'!$A$1:$N$671, 11, FALSE))+$P46)*$H46)/100)+5)*
IF(OR($I46="Bold", $I46="Relaxed", $I46="Impish", $I46="Lax"), 1.1,
IF(OR($I46="Lonely", $I46="Hasty", $I46="Mild", $I46="Gentle"), 0.9, 1)))</f>
        <v>20</v>
      </c>
      <c r="T46" s="2">
        <f>_xlfn.FLOOR.MATH((_xlfn.FLOOR.MATH((((2*VLOOKUP($F46, 'EV and Base'!$A$1:$N$671, 12, FALSE))+$P46)*$H46)/100)+5)*
IF(OR($I46="Modest", $I46="Mild", $I46="Quiet", $I46="Rash"), 1.1,
IF(OR($I46="Adamant", $I46="Impish", $I46="Jolly", $I46="Careful"), 0.9, 1)))</f>
        <v>13</v>
      </c>
      <c r="U46" s="2">
        <f>_xlfn.FLOOR.MATH((_xlfn.FLOOR.MATH((((2*VLOOKUP($F46, 'EV and Base'!$A$1:$N$671, 13, FALSE))+$P46)*$H46)/100)+5)*
IF(OR($I46="Calm", $I46="Gentle", $I46="Sassy", $I46="Careful"), 1.1,
IF(OR($I46="Naughty", $I46="Lax", $I46="Naive", $I46="Rash"), 0.9, 1)))</f>
        <v>15</v>
      </c>
      <c r="V46" s="2">
        <f>_xlfn.FLOOR.MATH((_xlfn.FLOOR.MATH((((2*VLOOKUP($F46, 'EV and Base'!$A$1:$N$671, 14, FALSE))+$P46)*$H46)/100)+5)*
IF(OR($I46="Timid", $I46="Hasty", $I46="Jolly", $I46="Naive"), 1.1,
IF(OR($I46="Brave", $I46="Relaxed", $I46="Quiet", $I46="Sassy"), 0.9, 1)))</f>
        <v>15</v>
      </c>
      <c r="AZ46" s="3" t="e" cm="1">
        <f t="array" aca="1" ref="AZ46" ca="1">IF(NOT(ISNUMBER(INDEX($A:$A, LOOKUP(2, 1 / ($A$1:INDIRECT("$A$"&amp;ROW($A46)) &lt;&gt; ""),ROW($A$1:INDIRECT("$A$"&amp;ROW($A46)))), 1))), "",#REF!-INDEX(#REF!, LOOKUP(
2, 1 / (#REF!:INDIRECT("$AV$"&amp;ROW(#REF!)-1) &lt;&gt; ""),ROW(#REF!:INDIRECT("$AV$"&amp;ROW(#REF!)-1))), 1))</f>
        <v>#REF!</v>
      </c>
      <c r="BA46" s="3" t="e" cm="1">
        <f t="array" aca="1" ref="BA46" ca="1">IF(NOT(ISNUMBER(INDEX($A:$A, LOOKUP(2, 1 / ($A$1:INDIRECT("$A$"&amp;ROW($A46)) &lt;&gt; ""),ROW($A$1:INDIRECT("$A$"&amp;ROW($A46)))), 1))), "",
INDEX(#REF!, LOOKUP(2, 1 / (#REF!:INDIRECT("$Y$"&amp;ROW(#REF!)-1) &lt;&gt; ""),ROW(#REF!:INDIRECT("$Y$"&amp;ROW(#REF!)-1))), 1))</f>
        <v>#REF!</v>
      </c>
      <c r="BB46" s="1" t="str">
        <f>IFERROR(VLOOKUP(#REF!, 'Medium-Slow'!$A$1:$B$101, 2, TRUE),"")</f>
        <v/>
      </c>
    </row>
    <row r="47" spans="1:54" x14ac:dyDescent="0.45">
      <c r="A47" s="40"/>
      <c r="B47" s="40"/>
      <c r="C47" s="40" t="str">
        <f t="shared" si="2"/>
        <v>Single</v>
      </c>
      <c r="D47" s="40"/>
      <c r="E47" s="40"/>
      <c r="F47" s="2" t="s">
        <v>146</v>
      </c>
      <c r="G47" s="2" t="s">
        <v>27</v>
      </c>
      <c r="H47" s="2">
        <v>13</v>
      </c>
      <c r="I47" s="2"/>
      <c r="J47" s="2" t="s">
        <v>147</v>
      </c>
      <c r="K47" s="2" t="s">
        <v>30</v>
      </c>
      <c r="L47" s="2" t="s">
        <v>44</v>
      </c>
      <c r="M47" s="2" t="s">
        <v>148</v>
      </c>
      <c r="N47" s="2" t="s">
        <v>149</v>
      </c>
      <c r="O47" s="2" t="s">
        <v>150</v>
      </c>
      <c r="P47" s="2">
        <v>12</v>
      </c>
      <c r="Q47" s="2">
        <f>_xlfn.FLOOR.MATH((((2*VLOOKUP(F47, 'EV and Base'!$A$1:$N$671, 9, FALSE))+$P47)*$H47)/100)+$H47+10</f>
        <v>37</v>
      </c>
      <c r="R47" s="2">
        <f>_xlfn.FLOOR.MATH((_xlfn.FLOOR.MATH((((2*VLOOKUP($F47, 'EV and Base'!$A$1:$N$671, 10, FALSE))+$P47)*$H47)/100)+5)*
IF(OR($I47="Lonely", $I47="Brave", $I47="Adamant", $I47="Naughty"), 1.1,
IF(OR($I47="Bold", $I47="Timid", $I47="Modest", $I47="Calm"), 0.9, 1)))</f>
        <v>19</v>
      </c>
      <c r="S47" s="2">
        <f>_xlfn.FLOOR.MATH((_xlfn.FLOOR.MATH((((2*VLOOKUP($F47, 'EV and Base'!$A$1:$N$671, 11, FALSE))+$P47)*$H47)/100)+5)*
IF(OR($I47="Bold", $I47="Relaxed", $I47="Impish", $I47="Lax"), 1.1,
IF(OR($I47="Lonely", $I47="Hasty", $I47="Mild", $I47="Gentle"), 0.9, 1)))</f>
        <v>16</v>
      </c>
      <c r="T47" s="2">
        <f>_xlfn.FLOOR.MATH((_xlfn.FLOOR.MATH((((2*VLOOKUP($F47, 'EV and Base'!$A$1:$N$671, 12, FALSE))+$P47)*$H47)/100)+5)*
IF(OR($I47="Modest", $I47="Mild", $I47="Quiet", $I47="Rash"), 1.1,
IF(OR($I47="Adamant", $I47="Impish", $I47="Jolly", $I47="Careful"), 0.9, 1)))</f>
        <v>19</v>
      </c>
      <c r="U47" s="2">
        <f>_xlfn.FLOOR.MATH((_xlfn.FLOOR.MATH((((2*VLOOKUP($F47, 'EV and Base'!$A$1:$N$671, 13, FALSE))+$P47)*$H47)/100)+5)*
IF(OR($I47="Calm", $I47="Gentle", $I47="Sassy", $I47="Careful"), 1.1,
IF(OR($I47="Naughty", $I47="Lax", $I47="Naive", $I47="Rash"), 0.9, 1)))</f>
        <v>16</v>
      </c>
      <c r="V47" s="2">
        <f>_xlfn.FLOOR.MATH((_xlfn.FLOOR.MATH((((2*VLOOKUP($F47, 'EV and Base'!$A$1:$N$671, 14, FALSE))+$P47)*$H47)/100)+5)*
IF(OR($I47="Timid", $I47="Hasty", $I47="Jolly", $I47="Naive"), 1.1,
IF(OR($I47="Brave", $I47="Relaxed", $I47="Quiet", $I47="Sassy"), 0.9, 1)))</f>
        <v>23</v>
      </c>
      <c r="AZ47" s="3" t="e" cm="1">
        <f t="array" aca="1" ref="AZ47" ca="1">IF(NOT(ISNUMBER(INDEX($A:$A, LOOKUP(2, 1 / ($A$1:INDIRECT("$A$"&amp;ROW($A47)) &lt;&gt; ""),ROW($A$1:INDIRECT("$A$"&amp;ROW($A47)))), 1))), "",#REF!-INDEX(#REF!, LOOKUP(
2, 1 / (#REF!:INDIRECT("$AV$"&amp;ROW(#REF!)-1) &lt;&gt; ""),ROW(#REF!:INDIRECT("$AV$"&amp;ROW(#REF!)-1))), 1))</f>
        <v>#REF!</v>
      </c>
      <c r="BA47" s="3" t="e" cm="1">
        <f t="array" aca="1" ref="BA47" ca="1">IF(NOT(ISNUMBER(INDEX($A:$A, LOOKUP(2, 1 / ($A$1:INDIRECT("$A$"&amp;ROW($A47)) &lt;&gt; ""),ROW($A$1:INDIRECT("$A$"&amp;ROW($A47)))), 1))), "",
INDEX(#REF!, LOOKUP(2, 1 / (#REF!:INDIRECT("$Y$"&amp;ROW(#REF!)-1) &lt;&gt; ""),ROW(#REF!:INDIRECT("$Y$"&amp;ROW(#REF!)-1))), 1))</f>
        <v>#REF!</v>
      </c>
      <c r="BB47" s="1" t="str">
        <f>IFERROR(VLOOKUP(#REF!, 'Medium-Slow'!$A$1:$B$101, 2, TRUE),"")</f>
        <v/>
      </c>
    </row>
    <row r="48" spans="1:54" x14ac:dyDescent="0.45">
      <c r="A48" s="29">
        <v>30</v>
      </c>
      <c r="B48" s="29" t="s">
        <v>151</v>
      </c>
      <c r="C48" s="29" t="s">
        <v>23</v>
      </c>
      <c r="D48" s="29" t="s">
        <v>152</v>
      </c>
      <c r="E48" s="29" t="s">
        <v>25</v>
      </c>
      <c r="F48" s="2" t="s">
        <v>47</v>
      </c>
      <c r="G48" s="2" t="s">
        <v>27</v>
      </c>
      <c r="H48" s="2">
        <v>17</v>
      </c>
      <c r="I48" s="2"/>
      <c r="J48" s="2" t="s">
        <v>74</v>
      </c>
      <c r="K48" s="2" t="s">
        <v>30</v>
      </c>
      <c r="L48" s="2" t="s">
        <v>75</v>
      </c>
      <c r="M48" s="2" t="s">
        <v>118</v>
      </c>
      <c r="N48" s="2" t="s">
        <v>77</v>
      </c>
      <c r="O48" s="2" t="s">
        <v>153</v>
      </c>
      <c r="P48" s="2">
        <v>6</v>
      </c>
      <c r="Q48" s="2">
        <f>_xlfn.FLOOR.MATH((((2*VLOOKUP(F48, 'EV and Base'!$A$1:$N$671, 9, FALSE))+$P48)*$H48)/100)+$H48+10</f>
        <v>43</v>
      </c>
      <c r="R48" s="2">
        <f>_xlfn.FLOOR.MATH((_xlfn.FLOOR.MATH((((2*VLOOKUP($F48, 'EV and Base'!$A$1:$N$671, 10, FALSE))+$P48)*$H48)/100)+5)*
IF(OR($I48="Lonely", $I48="Brave", $I48="Adamant", $I48="Naughty"), 1.1,
IF(OR($I48="Bold", $I48="Timid", $I48="Modest", $I48="Calm"), 0.9, 1)))</f>
        <v>24</v>
      </c>
      <c r="S48" s="2">
        <f>_xlfn.FLOOR.MATH((_xlfn.FLOOR.MATH((((2*VLOOKUP($F48, 'EV and Base'!$A$1:$N$671, 11, FALSE))+$P48)*$H48)/100)+5)*
IF(OR($I48="Bold", $I48="Relaxed", $I48="Impish", $I48="Lax"), 1.1,
IF(OR($I48="Lonely", $I48="Hasty", $I48="Mild", $I48="Gentle"), 0.9, 1)))</f>
        <v>19</v>
      </c>
      <c r="T48" s="2">
        <f>_xlfn.FLOOR.MATH((_xlfn.FLOOR.MATH((((2*VLOOKUP($F48, 'EV and Base'!$A$1:$N$671, 12, FALSE))+$P48)*$H48)/100)+5)*
IF(OR($I48="Modest", $I48="Mild", $I48="Quiet", $I48="Rash"), 1.1,
IF(OR($I48="Adamant", $I48="Impish", $I48="Jolly", $I48="Careful"), 0.9, 1)))</f>
        <v>17</v>
      </c>
      <c r="U48" s="2">
        <f>_xlfn.FLOOR.MATH((_xlfn.FLOOR.MATH((((2*VLOOKUP($F48, 'EV and Base'!$A$1:$N$671, 13, FALSE))+$P48)*$H48)/100)+5)*
IF(OR($I48="Calm", $I48="Gentle", $I48="Sassy", $I48="Careful"), 1.1,
IF(OR($I48="Naughty", $I48="Lax", $I48="Naive", $I48="Rash"), 0.9, 1)))</f>
        <v>19</v>
      </c>
      <c r="V48" s="2">
        <f>_xlfn.FLOOR.MATH((_xlfn.FLOOR.MATH((((2*VLOOKUP($F48, 'EV and Base'!$A$1:$N$671, 14, FALSE))+$P48)*$H48)/100)+5)*
IF(OR($I48="Timid", $I48="Hasty", $I48="Jolly", $I48="Naive"), 1.1,
IF(OR($I48="Brave", $I48="Relaxed", $I48="Quiet", $I48="Sassy"), 0.9, 1)))</f>
        <v>20</v>
      </c>
      <c r="AZ48" s="3" t="e" cm="1">
        <f t="array" aca="1" ref="AZ48" ca="1">IF(NOT(ISNUMBER(INDEX($A:$A, LOOKUP(2, 1 / ($A$1:INDIRECT("$A$"&amp;ROW($A48)) &lt;&gt; ""),ROW($A$1:INDIRECT("$A$"&amp;ROW($A48)))), 1))), "",#REF!-INDEX(#REF!, LOOKUP(
2, 1 / (#REF!:INDIRECT("$AV$"&amp;ROW(#REF!)-1) &lt;&gt; ""),ROW(#REF!:INDIRECT("$AV$"&amp;ROW(#REF!)-1))), 1))</f>
        <v>#REF!</v>
      </c>
      <c r="BA48" s="3" t="e" cm="1">
        <f t="array" aca="1" ref="BA48" ca="1">IF(NOT(ISNUMBER(INDEX($A:$A, LOOKUP(2, 1 / ($A$1:INDIRECT("$A$"&amp;ROW($A48)) &lt;&gt; ""),ROW($A$1:INDIRECT("$A$"&amp;ROW($A48)))), 1))), "",
INDEX(#REF!, LOOKUP(2, 1 / (#REF!:INDIRECT("$Y$"&amp;ROW(#REF!)-1) &lt;&gt; ""),ROW(#REF!:INDIRECT("$Y$"&amp;ROW(#REF!)-1))), 1))</f>
        <v>#REF!</v>
      </c>
      <c r="BB48" s="1" t="str">
        <f>IFERROR(VLOOKUP(#REF!, 'Medium-Slow'!$A$1:$B$101, 2, TRUE),"")</f>
        <v/>
      </c>
    </row>
    <row r="49" spans="1:54" x14ac:dyDescent="0.45">
      <c r="A49" s="29">
        <v>31</v>
      </c>
      <c r="B49" s="29" t="s">
        <v>154</v>
      </c>
      <c r="C49" s="29" t="s">
        <v>23</v>
      </c>
      <c r="D49" s="29" t="s">
        <v>152</v>
      </c>
      <c r="E49" s="29" t="s">
        <v>25</v>
      </c>
      <c r="F49" s="2" t="s">
        <v>155</v>
      </c>
      <c r="G49" s="2" t="s">
        <v>53</v>
      </c>
      <c r="H49" s="2">
        <v>17</v>
      </c>
      <c r="I49" s="2"/>
      <c r="J49" s="2" t="s">
        <v>157</v>
      </c>
      <c r="K49" s="2" t="s">
        <v>30</v>
      </c>
      <c r="L49" s="2" t="s">
        <v>31</v>
      </c>
      <c r="M49" s="2" t="s">
        <v>51</v>
      </c>
      <c r="N49" s="2" t="s">
        <v>50</v>
      </c>
      <c r="O49" s="19" t="s">
        <v>33</v>
      </c>
      <c r="P49" s="19">
        <v>12</v>
      </c>
      <c r="Q49" s="2">
        <f>_xlfn.FLOOR.MATH((((2*VLOOKUP(F49, 'EV and Base'!$A$1:$N$671, 9, FALSE))+$P49)*$H49)/100)+$H49+10</f>
        <v>51</v>
      </c>
      <c r="R49" s="2">
        <f>_xlfn.FLOOR.MATH((_xlfn.FLOOR.MATH((((2*VLOOKUP($F49, 'EV and Base'!$A$1:$N$671, 10, FALSE))+$P49)*$H49)/100)+5)*
IF(OR($I49="Lonely", $I49="Brave", $I49="Adamant", $I49="Naughty"), 1.1,
IF(OR($I49="Bold", $I49="Timid", $I49="Modest", $I49="Calm"), 0.9, 1)))</f>
        <v>34</v>
      </c>
      <c r="S49" s="2">
        <f>_xlfn.FLOOR.MATH((_xlfn.FLOOR.MATH((((2*VLOOKUP($F49, 'EV and Base'!$A$1:$N$671, 11, FALSE))+$P49)*$H49)/100)+5)*
IF(OR($I49="Bold", $I49="Relaxed", $I49="Impish", $I49="Lax"), 1.1,
IF(OR($I49="Lonely", $I49="Hasty", $I49="Mild", $I49="Gentle"), 0.9, 1)))</f>
        <v>29</v>
      </c>
      <c r="T49" s="2">
        <f>_xlfn.FLOOR.MATH((_xlfn.FLOOR.MATH((((2*VLOOKUP($F49, 'EV and Base'!$A$1:$N$671, 12, FALSE))+$P49)*$H49)/100)+5)*
IF(OR($I49="Modest", $I49="Mild", $I49="Quiet", $I49="Rash"), 1.1,
IF(OR($I49="Adamant", $I49="Impish", $I49="Jolly", $I49="Careful"), 0.9, 1)))</f>
        <v>18</v>
      </c>
      <c r="U49" s="2">
        <f>_xlfn.FLOOR.MATH((_xlfn.FLOOR.MATH((((2*VLOOKUP($F49, 'EV and Base'!$A$1:$N$671, 13, FALSE))+$P49)*$H49)/100)+5)*
IF(OR($I49="Calm", $I49="Gentle", $I49="Sassy", $I49="Careful"), 1.1,
IF(OR($I49="Naughty", $I49="Lax", $I49="Naive", $I49="Rash"), 0.9, 1)))</f>
        <v>29</v>
      </c>
      <c r="V49" s="2">
        <f>_xlfn.FLOOR.MATH((_xlfn.FLOOR.MATH((((2*VLOOKUP($F49, 'EV and Base'!$A$1:$N$671, 14, FALSE))+$P49)*$H49)/100)+5)*
IF(OR($I49="Timid", $I49="Hasty", $I49="Jolly", $I49="Naive"), 1.1,
IF(OR($I49="Brave", $I49="Relaxed", $I49="Quiet", $I49="Sassy"), 0.9, 1)))</f>
        <v>27</v>
      </c>
      <c r="AZ49" s="3" t="e" cm="1">
        <f t="array" aca="1" ref="AZ49" ca="1">IF(NOT(ISNUMBER(INDEX($A:$A, LOOKUP(2, 1 / ($A$1:INDIRECT("$A$"&amp;ROW($A49)) &lt;&gt; ""),ROW($A$1:INDIRECT("$A$"&amp;ROW($A49)))), 1))), "",#REF!-INDEX(#REF!, LOOKUP(
2, 1 / (#REF!:INDIRECT("$AV$"&amp;ROW(#REF!)-1) &lt;&gt; ""),ROW(#REF!:INDIRECT("$AV$"&amp;ROW(#REF!)-1))), 1))</f>
        <v>#REF!</v>
      </c>
      <c r="BA49" s="3" t="e" cm="1">
        <f t="array" aca="1" ref="BA49" ca="1">IF(NOT(ISNUMBER(INDEX($A:$A, LOOKUP(2, 1 / ($A$1:INDIRECT("$A$"&amp;ROW($A49)) &lt;&gt; ""),ROW($A$1:INDIRECT("$A$"&amp;ROW($A49)))), 1))), "",
INDEX(#REF!, LOOKUP(2, 1 / (#REF!:INDIRECT("$Y$"&amp;ROW(#REF!)-1) &lt;&gt; ""),ROW(#REF!:INDIRECT("$Y$"&amp;ROW(#REF!)-1))), 1))</f>
        <v>#REF!</v>
      </c>
      <c r="BB49" s="1" t="str">
        <f>IFERROR(VLOOKUP(#REF!, 'Medium-Slow'!$A$1:$B$101, 2, TRUE),"")</f>
        <v/>
      </c>
    </row>
    <row r="50" spans="1:54" x14ac:dyDescent="0.45">
      <c r="A50" s="38">
        <v>32</v>
      </c>
      <c r="B50" s="38" t="s">
        <v>158</v>
      </c>
      <c r="C50" s="38" t="s">
        <v>23</v>
      </c>
      <c r="D50" s="38" t="s">
        <v>152</v>
      </c>
      <c r="E50" s="38" t="s">
        <v>25</v>
      </c>
      <c r="F50" s="2" t="s">
        <v>57</v>
      </c>
      <c r="G50" s="2" t="s">
        <v>53</v>
      </c>
      <c r="H50" s="2">
        <v>15</v>
      </c>
      <c r="I50" s="2"/>
      <c r="J50" s="2" t="s">
        <v>59</v>
      </c>
      <c r="K50" s="2" t="s">
        <v>30</v>
      </c>
      <c r="L50" s="2" t="s">
        <v>31</v>
      </c>
      <c r="M50" s="2" t="s">
        <v>51</v>
      </c>
      <c r="N50" s="2" t="s">
        <v>50</v>
      </c>
      <c r="O50" s="19" t="s">
        <v>33</v>
      </c>
      <c r="P50" s="19">
        <v>6</v>
      </c>
      <c r="Q50" s="2">
        <f>_xlfn.FLOOR.MATH((((2*VLOOKUP(F50, 'EV and Base'!$A$1:$N$671, 9, FALSE))+$P50)*$H50)/100)+$H50+10</f>
        <v>39</v>
      </c>
      <c r="R50" s="2">
        <f>_xlfn.FLOOR.MATH((_xlfn.FLOOR.MATH((((2*VLOOKUP($F50, 'EV and Base'!$A$1:$N$671, 10, FALSE))+$P50)*$H50)/100)+5)*
IF(OR($I50="Lonely", $I50="Brave", $I50="Adamant", $I50="Naughty"), 1.1,
IF(OR($I50="Bold", $I50="Timid", $I50="Modest", $I50="Calm"), 0.9, 1)))</f>
        <v>23</v>
      </c>
      <c r="S50" s="2">
        <f>_xlfn.FLOOR.MATH((_xlfn.FLOOR.MATH((((2*VLOOKUP($F50, 'EV and Base'!$A$1:$N$671, 11, FALSE))+$P50)*$H50)/100)+5)*
IF(OR($I50="Bold", $I50="Relaxed", $I50="Impish", $I50="Lax"), 1.1,
IF(OR($I50="Lonely", $I50="Hasty", $I50="Mild", $I50="Gentle"), 0.9, 1)))</f>
        <v>19</v>
      </c>
      <c r="T50" s="2">
        <f>_xlfn.FLOOR.MATH((_xlfn.FLOOR.MATH((((2*VLOOKUP($F50, 'EV and Base'!$A$1:$N$671, 12, FALSE))+$P50)*$H50)/100)+5)*
IF(OR($I50="Modest", $I50="Mild", $I50="Quiet", $I50="Rash"), 1.1,
IF(OR($I50="Adamant", $I50="Impish", $I50="Jolly", $I50="Careful"), 0.9, 1)))</f>
        <v>13</v>
      </c>
      <c r="U50" s="2">
        <f>_xlfn.FLOOR.MATH((_xlfn.FLOOR.MATH((((2*VLOOKUP($F50, 'EV and Base'!$A$1:$N$671, 13, FALSE))+$P50)*$H50)/100)+5)*
IF(OR($I50="Calm", $I50="Gentle", $I50="Sassy", $I50="Careful"), 1.1,
IF(OR($I50="Naughty", $I50="Lax", $I50="Naive", $I50="Rash"), 0.9, 1)))</f>
        <v>19</v>
      </c>
      <c r="V50" s="2">
        <f>_xlfn.FLOOR.MATH((_xlfn.FLOOR.MATH((((2*VLOOKUP($F50, 'EV and Base'!$A$1:$N$671, 14, FALSE))+$P50)*$H50)/100)+5)*
IF(OR($I50="Timid", $I50="Hasty", $I50="Jolly", $I50="Naive"), 1.1,
IF(OR($I50="Brave", $I50="Relaxed", $I50="Quiet", $I50="Sassy"), 0.9, 1)))</f>
        <v>22</v>
      </c>
      <c r="AZ50" s="3" t="e" cm="1">
        <f t="array" aca="1" ref="AZ50" ca="1">IF(NOT(ISNUMBER(INDEX($A:$A, LOOKUP(2, 1 / ($A$1:INDIRECT("$A$"&amp;ROW($A50)) &lt;&gt; ""),ROW($A$1:INDIRECT("$A$"&amp;ROW($A50)))), 1))), "",#REF!-INDEX(#REF!, LOOKUP(
2, 1 / (#REF!:INDIRECT("$AV$"&amp;ROW(#REF!)-1) &lt;&gt; ""),ROW(#REF!:INDIRECT("$AV$"&amp;ROW(#REF!)-1))), 1))</f>
        <v>#REF!</v>
      </c>
      <c r="BA50" s="3" t="e" cm="1">
        <f t="array" aca="1" ref="BA50" ca="1">IF(NOT(ISNUMBER(INDEX($A:$A, LOOKUP(2, 1 / ($A$1:INDIRECT("$A$"&amp;ROW($A50)) &lt;&gt; ""),ROW($A$1:INDIRECT("$A$"&amp;ROW($A50)))), 1))), "",
INDEX(#REF!, LOOKUP(2, 1 / (#REF!:INDIRECT("$Y$"&amp;ROW(#REF!)-1) &lt;&gt; ""),ROW(#REF!:INDIRECT("$Y$"&amp;ROW(#REF!)-1))), 1))</f>
        <v>#REF!</v>
      </c>
      <c r="BB50" s="1" t="str">
        <f>IFERROR(VLOOKUP(#REF!, 'Medium-Slow'!$A$1:$B$101, 2, TRUE),"")</f>
        <v/>
      </c>
    </row>
    <row r="51" spans="1:54" x14ac:dyDescent="0.45">
      <c r="A51" s="39"/>
      <c r="B51" s="39"/>
      <c r="C51" s="39" t="str">
        <f t="shared" ref="C51:C52" si="3">$C50</f>
        <v>Single</v>
      </c>
      <c r="D51" s="39"/>
      <c r="E51" s="39"/>
      <c r="F51" s="2" t="s">
        <v>57</v>
      </c>
      <c r="G51" s="2" t="s">
        <v>53</v>
      </c>
      <c r="H51" s="2">
        <v>15</v>
      </c>
      <c r="I51" s="2"/>
      <c r="J51" s="2" t="s">
        <v>59</v>
      </c>
      <c r="K51" s="2" t="s">
        <v>30</v>
      </c>
      <c r="L51" s="2" t="s">
        <v>31</v>
      </c>
      <c r="M51" s="2" t="s">
        <v>51</v>
      </c>
      <c r="N51" s="2" t="s">
        <v>50</v>
      </c>
      <c r="O51" s="19" t="s">
        <v>33</v>
      </c>
      <c r="P51" s="19">
        <v>6</v>
      </c>
      <c r="Q51" s="2">
        <f>_xlfn.FLOOR.MATH((((2*VLOOKUP(F51, 'EV and Base'!$A$1:$N$671, 9, FALSE))+$P51)*$H51)/100)+$H51+10</f>
        <v>39</v>
      </c>
      <c r="R51" s="2">
        <f>_xlfn.FLOOR.MATH((_xlfn.FLOOR.MATH((((2*VLOOKUP($F51, 'EV and Base'!$A$1:$N$671, 10, FALSE))+$P51)*$H51)/100)+5)*
IF(OR($I51="Lonely", $I51="Brave", $I51="Adamant", $I51="Naughty"), 1.1,
IF(OR($I51="Bold", $I51="Timid", $I51="Modest", $I51="Calm"), 0.9, 1)))</f>
        <v>23</v>
      </c>
      <c r="S51" s="2">
        <f>_xlfn.FLOOR.MATH((_xlfn.FLOOR.MATH((((2*VLOOKUP($F51, 'EV and Base'!$A$1:$N$671, 11, FALSE))+$P51)*$H51)/100)+5)*
IF(OR($I51="Bold", $I51="Relaxed", $I51="Impish", $I51="Lax"), 1.1,
IF(OR($I51="Lonely", $I51="Hasty", $I51="Mild", $I51="Gentle"), 0.9, 1)))</f>
        <v>19</v>
      </c>
      <c r="T51" s="2">
        <f>_xlfn.FLOOR.MATH((_xlfn.FLOOR.MATH((((2*VLOOKUP($F51, 'EV and Base'!$A$1:$N$671, 12, FALSE))+$P51)*$H51)/100)+5)*
IF(OR($I51="Modest", $I51="Mild", $I51="Quiet", $I51="Rash"), 1.1,
IF(OR($I51="Adamant", $I51="Impish", $I51="Jolly", $I51="Careful"), 0.9, 1)))</f>
        <v>13</v>
      </c>
      <c r="U51" s="2">
        <f>_xlfn.FLOOR.MATH((_xlfn.FLOOR.MATH((((2*VLOOKUP($F51, 'EV and Base'!$A$1:$N$671, 13, FALSE))+$P51)*$H51)/100)+5)*
IF(OR($I51="Calm", $I51="Gentle", $I51="Sassy", $I51="Careful"), 1.1,
IF(OR($I51="Naughty", $I51="Lax", $I51="Naive", $I51="Rash"), 0.9, 1)))</f>
        <v>19</v>
      </c>
      <c r="V51" s="2">
        <f>_xlfn.FLOOR.MATH((_xlfn.FLOOR.MATH((((2*VLOOKUP($F51, 'EV and Base'!$A$1:$N$671, 14, FALSE))+$P51)*$H51)/100)+5)*
IF(OR($I51="Timid", $I51="Hasty", $I51="Jolly", $I51="Naive"), 1.1,
IF(OR($I51="Brave", $I51="Relaxed", $I51="Quiet", $I51="Sassy"), 0.9, 1)))</f>
        <v>22</v>
      </c>
      <c r="AZ51" s="3" t="e" cm="1">
        <f t="array" aca="1" ref="AZ51" ca="1">IF(NOT(ISNUMBER(INDEX($A:$A, LOOKUP(2, 1 / ($A$1:INDIRECT("$A$"&amp;ROW($A51)) &lt;&gt; ""),ROW($A$1:INDIRECT("$A$"&amp;ROW($A51)))), 1))), "",#REF!-INDEX(#REF!, LOOKUP(
2, 1 / (#REF!:INDIRECT("$AV$"&amp;ROW(#REF!)-1) &lt;&gt; ""),ROW(#REF!:INDIRECT("$AV$"&amp;ROW(#REF!)-1))), 1))</f>
        <v>#REF!</v>
      </c>
      <c r="BA51" s="3" t="e" cm="1">
        <f t="array" aca="1" ref="BA51" ca="1">IF(NOT(ISNUMBER(INDEX($A:$A, LOOKUP(2, 1 / ($A$1:INDIRECT("$A$"&amp;ROW($A51)) &lt;&gt; ""),ROW($A$1:INDIRECT("$A$"&amp;ROW($A51)))), 1))), "",
INDEX(#REF!, LOOKUP(2, 1 / (#REF!:INDIRECT("$Y$"&amp;ROW(#REF!)-1) &lt;&gt; ""),ROW(#REF!:INDIRECT("$Y$"&amp;ROW(#REF!)-1))), 1))</f>
        <v>#REF!</v>
      </c>
      <c r="BB51" s="1" t="str">
        <f>IFERROR(VLOOKUP(#REF!, 'Medium-Slow'!$A$1:$B$101, 2, TRUE),"")</f>
        <v/>
      </c>
    </row>
    <row r="52" spans="1:54" x14ac:dyDescent="0.45">
      <c r="A52" s="40"/>
      <c r="B52" s="40"/>
      <c r="C52" s="40" t="str">
        <f t="shared" si="3"/>
        <v>Single</v>
      </c>
      <c r="D52" s="40"/>
      <c r="E52" s="40"/>
      <c r="F52" s="2" t="s">
        <v>57</v>
      </c>
      <c r="G52" s="2" t="s">
        <v>53</v>
      </c>
      <c r="H52" s="2">
        <v>15</v>
      </c>
      <c r="I52" s="2"/>
      <c r="J52" s="2" t="s">
        <v>59</v>
      </c>
      <c r="K52" s="2" t="s">
        <v>30</v>
      </c>
      <c r="L52" s="2" t="s">
        <v>31</v>
      </c>
      <c r="M52" s="2" t="s">
        <v>51</v>
      </c>
      <c r="N52" s="2" t="s">
        <v>50</v>
      </c>
      <c r="O52" s="19" t="s">
        <v>33</v>
      </c>
      <c r="P52" s="19">
        <v>6</v>
      </c>
      <c r="Q52" s="2">
        <f>_xlfn.FLOOR.MATH((((2*VLOOKUP(F52, 'EV and Base'!$A$1:$N$671, 9, FALSE))+$P52)*$H52)/100)+$H52+10</f>
        <v>39</v>
      </c>
      <c r="R52" s="2">
        <f>_xlfn.FLOOR.MATH((_xlfn.FLOOR.MATH((((2*VLOOKUP($F52, 'EV and Base'!$A$1:$N$671, 10, FALSE))+$P52)*$H52)/100)+5)*
IF(OR($I52="Lonely", $I52="Brave", $I52="Adamant", $I52="Naughty"), 1.1,
IF(OR($I52="Bold", $I52="Timid", $I52="Modest", $I52="Calm"), 0.9, 1)))</f>
        <v>23</v>
      </c>
      <c r="S52" s="2">
        <f>_xlfn.FLOOR.MATH((_xlfn.FLOOR.MATH((((2*VLOOKUP($F52, 'EV and Base'!$A$1:$N$671, 11, FALSE))+$P52)*$H52)/100)+5)*
IF(OR($I52="Bold", $I52="Relaxed", $I52="Impish", $I52="Lax"), 1.1,
IF(OR($I52="Lonely", $I52="Hasty", $I52="Mild", $I52="Gentle"), 0.9, 1)))</f>
        <v>19</v>
      </c>
      <c r="T52" s="2">
        <f>_xlfn.FLOOR.MATH((_xlfn.FLOOR.MATH((((2*VLOOKUP($F52, 'EV and Base'!$A$1:$N$671, 12, FALSE))+$P52)*$H52)/100)+5)*
IF(OR($I52="Modest", $I52="Mild", $I52="Quiet", $I52="Rash"), 1.1,
IF(OR($I52="Adamant", $I52="Impish", $I52="Jolly", $I52="Careful"), 0.9, 1)))</f>
        <v>13</v>
      </c>
      <c r="U52" s="2">
        <f>_xlfn.FLOOR.MATH((_xlfn.FLOOR.MATH((((2*VLOOKUP($F52, 'EV and Base'!$A$1:$N$671, 13, FALSE))+$P52)*$H52)/100)+5)*
IF(OR($I52="Calm", $I52="Gentle", $I52="Sassy", $I52="Careful"), 1.1,
IF(OR($I52="Naughty", $I52="Lax", $I52="Naive", $I52="Rash"), 0.9, 1)))</f>
        <v>19</v>
      </c>
      <c r="V52" s="2">
        <f>_xlfn.FLOOR.MATH((_xlfn.FLOOR.MATH((((2*VLOOKUP($F52, 'EV and Base'!$A$1:$N$671, 14, FALSE))+$P52)*$H52)/100)+5)*
IF(OR($I52="Timid", $I52="Hasty", $I52="Jolly", $I52="Naive"), 1.1,
IF(OR($I52="Brave", $I52="Relaxed", $I52="Quiet", $I52="Sassy"), 0.9, 1)))</f>
        <v>22</v>
      </c>
      <c r="AZ52" s="3" t="e" cm="1">
        <f t="array" aca="1" ref="AZ52" ca="1">IF(NOT(ISNUMBER(INDEX($A:$A, LOOKUP(2, 1 / ($A$1:INDIRECT("$A$"&amp;ROW($A52)) &lt;&gt; ""),ROW($A$1:INDIRECT("$A$"&amp;ROW($A52)))), 1))), "",#REF!-INDEX(#REF!, LOOKUP(
2, 1 / (#REF!:INDIRECT("$AV$"&amp;ROW(#REF!)-1) &lt;&gt; ""),ROW(#REF!:INDIRECT("$AV$"&amp;ROW(#REF!)-1))), 1))</f>
        <v>#REF!</v>
      </c>
      <c r="BA52" s="3" t="e" cm="1">
        <f t="array" aca="1" ref="BA52" ca="1">IF(NOT(ISNUMBER(INDEX($A:$A, LOOKUP(2, 1 / ($A$1:INDIRECT("$A$"&amp;ROW($A52)) &lt;&gt; ""),ROW($A$1:INDIRECT("$A$"&amp;ROW($A52)))), 1))), "",
INDEX(#REF!, LOOKUP(2, 1 / (#REF!:INDIRECT("$Y$"&amp;ROW(#REF!)-1) &lt;&gt; ""),ROW(#REF!:INDIRECT("$Y$"&amp;ROW(#REF!)-1))), 1))</f>
        <v>#REF!</v>
      </c>
      <c r="BB52" s="1" t="str">
        <f>IFERROR(VLOOKUP(#REF!, 'Medium-Slow'!$A$1:$B$101, 2, TRUE),"")</f>
        <v/>
      </c>
    </row>
    <row r="53" spans="1:54" x14ac:dyDescent="0.45">
      <c r="A53" s="38">
        <v>33</v>
      </c>
      <c r="B53" s="38" t="s">
        <v>159</v>
      </c>
      <c r="C53" s="38" t="s">
        <v>23</v>
      </c>
      <c r="D53" s="38" t="s">
        <v>152</v>
      </c>
      <c r="E53" s="38" t="s">
        <v>25</v>
      </c>
      <c r="F53" s="2" t="s">
        <v>155</v>
      </c>
      <c r="G53" s="2" t="s">
        <v>53</v>
      </c>
      <c r="H53" s="2">
        <v>18</v>
      </c>
      <c r="I53" s="2"/>
      <c r="J53" s="2" t="s">
        <v>160</v>
      </c>
      <c r="K53" s="2" t="s">
        <v>30</v>
      </c>
      <c r="L53" s="2" t="s">
        <v>161</v>
      </c>
      <c r="M53" s="2" t="s">
        <v>51</v>
      </c>
      <c r="N53" s="2" t="s">
        <v>162</v>
      </c>
      <c r="O53" s="2" t="s">
        <v>50</v>
      </c>
      <c r="P53" s="2">
        <v>6</v>
      </c>
      <c r="Q53" s="2">
        <f>_xlfn.FLOOR.MATH((((2*VLOOKUP(F53, 'EV and Base'!$A$1:$N$671, 9, FALSE))+$P53)*$H53)/100)+$H53+10</f>
        <v>52</v>
      </c>
      <c r="R53" s="2">
        <f>_xlfn.FLOOR.MATH((_xlfn.FLOOR.MATH((((2*VLOOKUP($F53, 'EV and Base'!$A$1:$N$671, 10, FALSE))+$P53)*$H53)/100)+5)*
IF(OR($I53="Lonely", $I53="Brave", $I53="Adamant", $I53="Naughty"), 1.1,
IF(OR($I53="Bold", $I53="Timid", $I53="Modest", $I53="Calm"), 0.9, 1)))</f>
        <v>34</v>
      </c>
      <c r="S53" s="2">
        <f>_xlfn.FLOOR.MATH((_xlfn.FLOOR.MATH((((2*VLOOKUP($F53, 'EV and Base'!$A$1:$N$671, 11, FALSE))+$P53)*$H53)/100)+5)*
IF(OR($I53="Bold", $I53="Relaxed", $I53="Impish", $I53="Lax"), 1.1,
IF(OR($I53="Lonely", $I53="Hasty", $I53="Mild", $I53="Gentle"), 0.9, 1)))</f>
        <v>29</v>
      </c>
      <c r="T53" s="2">
        <f>_xlfn.FLOOR.MATH((_xlfn.FLOOR.MATH((((2*VLOOKUP($F53, 'EV and Base'!$A$1:$N$671, 12, FALSE))+$P53)*$H53)/100)+5)*
IF(OR($I53="Modest", $I53="Mild", $I53="Quiet", $I53="Rash"), 1.1,
IF(OR($I53="Adamant", $I53="Impish", $I53="Jolly", $I53="Careful"), 0.9, 1)))</f>
        <v>18</v>
      </c>
      <c r="U53" s="2">
        <f>_xlfn.FLOOR.MATH((_xlfn.FLOOR.MATH((((2*VLOOKUP($F53, 'EV and Base'!$A$1:$N$671, 13, FALSE))+$P53)*$H53)/100)+5)*
IF(OR($I53="Calm", $I53="Gentle", $I53="Sassy", $I53="Careful"), 1.1,
IF(OR($I53="Naughty", $I53="Lax", $I53="Naive", $I53="Rash"), 0.9, 1)))</f>
        <v>29</v>
      </c>
      <c r="V53" s="2">
        <f>_xlfn.FLOOR.MATH((_xlfn.FLOOR.MATH((((2*VLOOKUP($F53, 'EV and Base'!$A$1:$N$671, 14, FALSE))+$P53)*$H53)/100)+5)*
IF(OR($I53="Timid", $I53="Hasty", $I53="Jolly", $I53="Naive"), 1.1,
IF(OR($I53="Brave", $I53="Relaxed", $I53="Quiet", $I53="Sassy"), 0.9, 1)))</f>
        <v>27</v>
      </c>
      <c r="AZ53" s="3" t="e" cm="1">
        <f t="array" aca="1" ref="AZ53" ca="1">IF(NOT(ISNUMBER(INDEX($A:$A, LOOKUP(2, 1 / ($A$1:INDIRECT("$A$"&amp;ROW($A53)) &lt;&gt; ""),ROW($A$1:INDIRECT("$A$"&amp;ROW($A53)))), 1))), "",#REF!-INDEX(#REF!, LOOKUP(
2, 1 / (#REF!:INDIRECT("$AV$"&amp;ROW(#REF!)-1) &lt;&gt; ""),ROW(#REF!:INDIRECT("$AV$"&amp;ROW(#REF!)-1))), 1))</f>
        <v>#REF!</v>
      </c>
      <c r="BA53" s="3" t="e" cm="1">
        <f t="array" aca="1" ref="BA53" ca="1">IF(NOT(ISNUMBER(INDEX($A:$A, LOOKUP(2, 1 / ($A$1:INDIRECT("$A$"&amp;ROW($A53)) &lt;&gt; ""),ROW($A$1:INDIRECT("$A$"&amp;ROW($A53)))), 1))), "",
INDEX(#REF!, LOOKUP(2, 1 / (#REF!:INDIRECT("$Y$"&amp;ROW(#REF!)-1) &lt;&gt; ""),ROW(#REF!:INDIRECT("$Y$"&amp;ROW(#REF!)-1))), 1))</f>
        <v>#REF!</v>
      </c>
      <c r="BB53" s="1" t="str">
        <f>IFERROR(VLOOKUP(#REF!, 'Medium-Slow'!$A$1:$B$101, 2, TRUE),"")</f>
        <v/>
      </c>
    </row>
    <row r="54" spans="1:54" x14ac:dyDescent="0.45">
      <c r="A54" s="40"/>
      <c r="B54" s="40"/>
      <c r="C54" s="40" t="str">
        <f>$C53</f>
        <v>Single</v>
      </c>
      <c r="D54" s="40"/>
      <c r="E54" s="40"/>
      <c r="F54" s="2" t="s">
        <v>163</v>
      </c>
      <c r="G54" s="2" t="s">
        <v>53</v>
      </c>
      <c r="H54" s="2">
        <v>20</v>
      </c>
      <c r="I54" s="2"/>
      <c r="J54" s="2" t="s">
        <v>164</v>
      </c>
      <c r="K54" s="2" t="s">
        <v>30</v>
      </c>
      <c r="L54" s="2" t="s">
        <v>50</v>
      </c>
      <c r="M54" s="2" t="s">
        <v>153</v>
      </c>
      <c r="N54" s="2" t="s">
        <v>162</v>
      </c>
      <c r="O54" s="2" t="s">
        <v>165</v>
      </c>
      <c r="P54" s="2">
        <v>12</v>
      </c>
      <c r="Q54" s="2">
        <f>_xlfn.FLOOR.MATH((((2*VLOOKUP(F54, 'EV and Base'!$A$1:$N$671, 9, FALSE))+$P54)*$H54)/100)+$H54+10</f>
        <v>56</v>
      </c>
      <c r="R54" s="2">
        <f>_xlfn.FLOOR.MATH((_xlfn.FLOOR.MATH((((2*VLOOKUP($F54, 'EV and Base'!$A$1:$N$671, 10, FALSE))+$P54)*$H54)/100)+5)*
IF(OR($I54="Lonely", $I54="Brave", $I54="Adamant", $I54="Naughty"), 1.1,
IF(OR($I54="Bold", $I54="Timid", $I54="Modest", $I54="Calm"), 0.9, 1)))</f>
        <v>41</v>
      </c>
      <c r="S54" s="2">
        <f>_xlfn.FLOOR.MATH((_xlfn.FLOOR.MATH((((2*VLOOKUP($F54, 'EV and Base'!$A$1:$N$671, 11, FALSE))+$P54)*$H54)/100)+5)*
IF(OR($I54="Bold", $I54="Relaxed", $I54="Impish", $I54="Lax"), 1.1,
IF(OR($I54="Lonely", $I54="Hasty", $I54="Mild", $I54="Gentle"), 0.9, 1)))</f>
        <v>35</v>
      </c>
      <c r="T54" s="2">
        <f>_xlfn.FLOOR.MATH((_xlfn.FLOOR.MATH((((2*VLOOKUP($F54, 'EV and Base'!$A$1:$N$671, 12, FALSE))+$P54)*$H54)/100)+5)*
IF(OR($I54="Modest", $I54="Mild", $I54="Quiet", $I54="Rash"), 1.1,
IF(OR($I54="Adamant", $I54="Impish", $I54="Jolly", $I54="Careful"), 0.9, 1)))</f>
        <v>31</v>
      </c>
      <c r="U54" s="2">
        <f>_xlfn.FLOOR.MATH((_xlfn.FLOOR.MATH((((2*VLOOKUP($F54, 'EV and Base'!$A$1:$N$671, 13, FALSE))+$P54)*$H54)/100)+5)*
IF(OR($I54="Calm", $I54="Gentle", $I54="Sassy", $I54="Careful"), 1.1,
IF(OR($I54="Naughty", $I54="Lax", $I54="Naive", $I54="Rash"), 0.9, 1)))</f>
        <v>35</v>
      </c>
      <c r="V54" s="2">
        <f>_xlfn.FLOOR.MATH((_xlfn.FLOOR.MATH((((2*VLOOKUP($F54, 'EV and Base'!$A$1:$N$671, 14, FALSE))+$P54)*$H54)/100)+5)*
IF(OR($I54="Timid", $I54="Hasty", $I54="Jolly", $I54="Naive"), 1.1,
IF(OR($I54="Brave", $I54="Relaxed", $I54="Quiet", $I54="Sassy"), 0.9, 1)))</f>
        <v>38</v>
      </c>
      <c r="AZ54" s="3" t="e" cm="1">
        <f t="array" aca="1" ref="AZ54" ca="1">IF(NOT(ISNUMBER(INDEX($A:$A, LOOKUP(2, 1 / ($A$1:INDIRECT("$A$"&amp;ROW($A54)) &lt;&gt; ""),ROW($A$1:INDIRECT("$A$"&amp;ROW($A54)))), 1))), "",#REF!-INDEX(#REF!, LOOKUP(
2, 1 / (#REF!:INDIRECT("$AV$"&amp;ROW(#REF!)-1) &lt;&gt; ""),ROW(#REF!:INDIRECT("$AV$"&amp;ROW(#REF!)-1))), 1))</f>
        <v>#REF!</v>
      </c>
      <c r="BA54" s="3" t="e" cm="1">
        <f t="array" aca="1" ref="BA54" ca="1">IF(NOT(ISNUMBER(INDEX($A:$A, LOOKUP(2, 1 / ($A$1:INDIRECT("$A$"&amp;ROW($A54)) &lt;&gt; ""),ROW($A$1:INDIRECT("$A$"&amp;ROW($A54)))), 1))), "",
INDEX(#REF!, LOOKUP(2, 1 / (#REF!:INDIRECT("$Y$"&amp;ROW(#REF!)-1) &lt;&gt; ""),ROW(#REF!:INDIRECT("$Y$"&amp;ROW(#REF!)-1))), 1))</f>
        <v>#REF!</v>
      </c>
      <c r="BB54" s="1" t="str">
        <f>IFERROR(VLOOKUP(#REF!, 'Medium-Slow'!$A$1:$B$101, 2, TRUE),"")</f>
        <v/>
      </c>
    </row>
    <row r="55" spans="1:54" x14ac:dyDescent="0.45">
      <c r="A55" s="29">
        <v>34</v>
      </c>
      <c r="B55" s="29" t="s">
        <v>166</v>
      </c>
      <c r="C55" s="29" t="s">
        <v>23</v>
      </c>
      <c r="D55" s="29" t="s">
        <v>167</v>
      </c>
      <c r="E55" s="29" t="s">
        <v>25</v>
      </c>
      <c r="F55" s="2" t="s">
        <v>95</v>
      </c>
      <c r="G55" s="2" t="s">
        <v>53</v>
      </c>
      <c r="H55" s="2">
        <v>15</v>
      </c>
      <c r="I55" s="2"/>
      <c r="J55" s="2" t="s">
        <v>97</v>
      </c>
      <c r="K55" s="2" t="s">
        <v>30</v>
      </c>
      <c r="L55" s="2" t="s">
        <v>100</v>
      </c>
      <c r="M55" s="2" t="s">
        <v>101</v>
      </c>
      <c r="N55" s="2" t="s">
        <v>169</v>
      </c>
      <c r="O55" s="2" t="s">
        <v>170</v>
      </c>
      <c r="P55" s="2">
        <v>0</v>
      </c>
      <c r="Q55" s="2">
        <f>_xlfn.FLOOR.MATH((((2*VLOOKUP(F55, 'EV and Base'!$A$1:$N$671, 9, FALSE))+$P55)*$H55)/100)+$H55+10</f>
        <v>47</v>
      </c>
      <c r="R55" s="2">
        <f>_xlfn.FLOOR.MATH((_xlfn.FLOOR.MATH((((2*VLOOKUP($F55, 'EV and Base'!$A$1:$N$671, 10, FALSE))+$P55)*$H55)/100)+5)*
IF(OR($I55="Lonely", $I55="Brave", $I55="Adamant", $I55="Naughty"), 1.1,
IF(OR($I55="Bold", $I55="Timid", $I55="Modest", $I55="Calm"), 0.9, 1)))</f>
        <v>12</v>
      </c>
      <c r="S55" s="2">
        <f>_xlfn.FLOOR.MATH((_xlfn.FLOOR.MATH((((2*VLOOKUP($F55, 'EV and Base'!$A$1:$N$671, 11, FALSE))+$P55)*$H55)/100)+5)*
IF(OR($I55="Bold", $I55="Relaxed", $I55="Impish", $I55="Lax"), 1.1,
IF(OR($I55="Lonely", $I55="Hasty", $I55="Mild", $I55="Gentle"), 0.9, 1)))</f>
        <v>18</v>
      </c>
      <c r="T55" s="2">
        <f>_xlfn.FLOOR.MATH((_xlfn.FLOOR.MATH((((2*VLOOKUP($F55, 'EV and Base'!$A$1:$N$671, 12, FALSE))+$P55)*$H55)/100)+5)*
IF(OR($I55="Modest", $I55="Mild", $I55="Quiet", $I55="Rash"), 1.1,
IF(OR($I55="Adamant", $I55="Impish", $I55="Jolly", $I55="Careful"), 0.9, 1)))</f>
        <v>25</v>
      </c>
      <c r="U55" s="2">
        <f>_xlfn.FLOOR.MATH((_xlfn.FLOOR.MATH((((2*VLOOKUP($F55, 'EV and Base'!$A$1:$N$671, 13, FALSE))+$P55)*$H55)/100)+5)*
IF(OR($I55="Calm", $I55="Gentle", $I55="Sassy", $I55="Careful"), 1.1,
IF(OR($I55="Naughty", $I55="Lax", $I55="Naive", $I55="Rash"), 0.9, 1)))</f>
        <v>21</v>
      </c>
      <c r="V55" s="2">
        <f>_xlfn.FLOOR.MATH((_xlfn.FLOOR.MATH((((2*VLOOKUP($F55, 'EV and Base'!$A$1:$N$671, 14, FALSE))+$P55)*$H55)/100)+5)*
IF(OR($I55="Timid", $I55="Hasty", $I55="Jolly", $I55="Naive"), 1.1,
IF(OR($I55="Brave", $I55="Relaxed", $I55="Quiet", $I55="Sassy"), 0.9, 1)))</f>
        <v>12</v>
      </c>
      <c r="AZ55" s="3" t="e" cm="1">
        <f t="array" aca="1" ref="AZ55" ca="1">IF(NOT(ISNUMBER(INDEX($A:$A, LOOKUP(2, 1 / ($A$1:INDIRECT("$A$"&amp;ROW($A55)) &lt;&gt; ""),ROW($A$1:INDIRECT("$A$"&amp;ROW($A55)))), 1))), "",#REF!-INDEX(#REF!, LOOKUP(
2, 1 / (#REF!:INDIRECT("$AV$"&amp;ROW(#REF!)-1) &lt;&gt; ""),ROW(#REF!:INDIRECT("$AV$"&amp;ROW(#REF!)-1))), 1))</f>
        <v>#REF!</v>
      </c>
      <c r="BA55" s="3" t="e" cm="1">
        <f t="array" aca="1" ref="BA55" ca="1">IF(NOT(ISNUMBER(INDEX($A:$A, LOOKUP(2, 1 / ($A$1:INDIRECT("$A$"&amp;ROW($A55)) &lt;&gt; ""),ROW($A$1:INDIRECT("$A$"&amp;ROW($A55)))), 1))), "",
INDEX(#REF!, LOOKUP(2, 1 / (#REF!:INDIRECT("$Y$"&amp;ROW(#REF!)-1) &lt;&gt; ""),ROW(#REF!:INDIRECT("$Y$"&amp;ROW(#REF!)-1))), 1))</f>
        <v>#REF!</v>
      </c>
      <c r="BB55" s="1" t="str">
        <f>IFERROR(VLOOKUP(#REF!, 'Medium-Slow'!$A$1:$B$101, 2, TRUE),"")</f>
        <v/>
      </c>
    </row>
    <row r="56" spans="1:54" x14ac:dyDescent="0.45">
      <c r="A56" s="38">
        <v>35</v>
      </c>
      <c r="B56" s="38" t="s">
        <v>171</v>
      </c>
      <c r="C56" s="38" t="s">
        <v>23</v>
      </c>
      <c r="D56" s="38" t="s">
        <v>167</v>
      </c>
      <c r="E56" s="38" t="s">
        <v>25</v>
      </c>
      <c r="F56" s="2" t="s">
        <v>172</v>
      </c>
      <c r="G56" s="2" t="s">
        <v>53</v>
      </c>
      <c r="H56" s="2">
        <v>13</v>
      </c>
      <c r="I56" s="2"/>
      <c r="J56" s="2" t="s">
        <v>174</v>
      </c>
      <c r="K56" s="2" t="s">
        <v>30</v>
      </c>
      <c r="L56" s="2" t="s">
        <v>175</v>
      </c>
      <c r="M56" s="2" t="s">
        <v>176</v>
      </c>
      <c r="N56" s="2" t="s">
        <v>177</v>
      </c>
      <c r="O56" s="2" t="s">
        <v>178</v>
      </c>
      <c r="P56" s="2">
        <v>0</v>
      </c>
      <c r="Q56" s="2">
        <f>_xlfn.FLOOR.MATH((((2*VLOOKUP(F56, 'EV and Base'!$A$1:$N$671, 9, FALSE))+$P56)*$H56)/100)+$H56+10</f>
        <v>33</v>
      </c>
      <c r="R56" s="2">
        <f>_xlfn.FLOOR.MATH((_xlfn.FLOOR.MATH((((2*VLOOKUP($F56, 'EV and Base'!$A$1:$N$671, 10, FALSE))+$P56)*$H56)/100)+5)*
IF(OR($I56="Lonely", $I56="Brave", $I56="Adamant", $I56="Naughty"), 1.1,
IF(OR($I56="Bold", $I56="Timid", $I56="Modest", $I56="Calm"), 0.9, 1)))</f>
        <v>12</v>
      </c>
      <c r="S56" s="2">
        <f>_xlfn.FLOOR.MATH((_xlfn.FLOOR.MATH((((2*VLOOKUP($F56, 'EV and Base'!$A$1:$N$671, 11, FALSE))+$P56)*$H56)/100)+5)*
IF(OR($I56="Bold", $I56="Relaxed", $I56="Impish", $I56="Lax"), 1.1,
IF(OR($I56="Lonely", $I56="Hasty", $I56="Mild", $I56="Gentle"), 0.9, 1)))</f>
        <v>20</v>
      </c>
      <c r="T56" s="2">
        <f>_xlfn.FLOOR.MATH((_xlfn.FLOOR.MATH((((2*VLOOKUP($F56, 'EV and Base'!$A$1:$N$671, 12, FALSE))+$P56)*$H56)/100)+5)*
IF(OR($I56="Modest", $I56="Mild", $I56="Quiet", $I56="Rash"), 1.1,
IF(OR($I56="Adamant", $I56="Impish", $I56="Jolly", $I56="Careful"), 0.9, 1)))</f>
        <v>14</v>
      </c>
      <c r="U56" s="2">
        <f>_xlfn.FLOOR.MATH((_xlfn.FLOOR.MATH((((2*VLOOKUP($F56, 'EV and Base'!$A$1:$N$671, 13, FALSE))+$P56)*$H56)/100)+5)*
IF(OR($I56="Calm", $I56="Gentle", $I56="Sassy", $I56="Careful"), 1.1,
IF(OR($I56="Naughty", $I56="Lax", $I56="Naive", $I56="Rash"), 0.9, 1)))</f>
        <v>18</v>
      </c>
      <c r="V56" s="2">
        <f>_xlfn.FLOOR.MATH((_xlfn.FLOOR.MATH((((2*VLOOKUP($F56, 'EV and Base'!$A$1:$N$671, 14, FALSE))+$P56)*$H56)/100)+5)*
IF(OR($I56="Timid", $I56="Hasty", $I56="Jolly", $I56="Naive"), 1.1,
IF(OR($I56="Brave", $I56="Relaxed", $I56="Quiet", $I56="Sassy"), 0.9, 1)))</f>
        <v>22</v>
      </c>
      <c r="AZ56" s="3" t="e" cm="1">
        <f t="array" aca="1" ref="AZ56" ca="1">IF(NOT(ISNUMBER(INDEX($A:$A, LOOKUP(2, 1 / ($A$1:INDIRECT("$A$"&amp;ROW($A56)) &lt;&gt; ""),ROW($A$1:INDIRECT("$A$"&amp;ROW($A56)))), 1))), "",#REF!-INDEX(#REF!, LOOKUP(
2, 1 / (#REF!:INDIRECT("$AV$"&amp;ROW(#REF!)-1) &lt;&gt; ""),ROW(#REF!:INDIRECT("$AV$"&amp;ROW(#REF!)-1))), 1))</f>
        <v>#REF!</v>
      </c>
      <c r="BA56" s="3" t="e" cm="1">
        <f t="array" aca="1" ref="BA56" ca="1">IF(NOT(ISNUMBER(INDEX($A:$A, LOOKUP(2, 1 / ($A$1:INDIRECT("$A$"&amp;ROW($A56)) &lt;&gt; ""),ROW($A$1:INDIRECT("$A$"&amp;ROW($A56)))), 1))), "",
INDEX(#REF!, LOOKUP(2, 1 / (#REF!:INDIRECT("$Y$"&amp;ROW(#REF!)-1) &lt;&gt; ""),ROW(#REF!:INDIRECT("$Y$"&amp;ROW(#REF!)-1))), 1))</f>
        <v>#REF!</v>
      </c>
      <c r="BB56" s="1" t="str">
        <f>IFERROR(VLOOKUP(#REF!, 'Medium-Slow'!$A$1:$B$101, 2, TRUE),"")</f>
        <v/>
      </c>
    </row>
    <row r="57" spans="1:54" x14ac:dyDescent="0.45">
      <c r="A57" s="40"/>
      <c r="B57" s="40"/>
      <c r="C57" s="40" t="str">
        <f>$C56</f>
        <v>Single</v>
      </c>
      <c r="D57" s="40"/>
      <c r="E57" s="40"/>
      <c r="F57" s="2" t="s">
        <v>179</v>
      </c>
      <c r="G57" s="2" t="s">
        <v>53</v>
      </c>
      <c r="H57" s="2">
        <v>13</v>
      </c>
      <c r="I57" s="2"/>
      <c r="J57" s="2" t="s">
        <v>180</v>
      </c>
      <c r="K57" s="2" t="s">
        <v>30</v>
      </c>
      <c r="L57" s="2" t="s">
        <v>175</v>
      </c>
      <c r="M57" s="2" t="s">
        <v>176</v>
      </c>
      <c r="N57" s="2" t="s">
        <v>181</v>
      </c>
      <c r="O57" s="2" t="s">
        <v>178</v>
      </c>
      <c r="P57" s="2">
        <v>0</v>
      </c>
      <c r="Q57" s="2">
        <f>_xlfn.FLOOR.MATH((((2*VLOOKUP(F57, 'EV and Base'!$A$1:$N$671, 9, FALSE))+$P57)*$H57)/100)+$H57+10</f>
        <v>34</v>
      </c>
      <c r="R57" s="2">
        <f>_xlfn.FLOOR.MATH((_xlfn.FLOOR.MATH((((2*VLOOKUP($F57, 'EV and Base'!$A$1:$N$671, 10, FALSE))+$P57)*$H57)/100)+5)*
IF(OR($I57="Lonely", $I57="Brave", $I57="Adamant", $I57="Naughty"), 1.1,
IF(OR($I57="Bold", $I57="Timid", $I57="Modest", $I57="Calm"), 0.9, 1)))</f>
        <v>14</v>
      </c>
      <c r="S57" s="2">
        <f>_xlfn.FLOOR.MATH((_xlfn.FLOOR.MATH((((2*VLOOKUP($F57, 'EV and Base'!$A$1:$N$671, 11, FALSE))+$P57)*$H57)/100)+5)*
IF(OR($I57="Bold", $I57="Relaxed", $I57="Impish", $I57="Lax"), 1.1,
IF(OR($I57="Lonely", $I57="Hasty", $I57="Mild", $I57="Gentle"), 0.9, 1)))</f>
        <v>18</v>
      </c>
      <c r="T57" s="2">
        <f>_xlfn.FLOOR.MATH((_xlfn.FLOOR.MATH((((2*VLOOKUP($F57, 'EV and Base'!$A$1:$N$671, 12, FALSE))+$P57)*$H57)/100)+5)*
IF(OR($I57="Modest", $I57="Mild", $I57="Quiet", $I57="Rash"), 1.1,
IF(OR($I57="Adamant", $I57="Impish", $I57="Jolly", $I57="Careful"), 0.9, 1)))</f>
        <v>23</v>
      </c>
      <c r="U57" s="2">
        <f>_xlfn.FLOOR.MATH((_xlfn.FLOOR.MATH((((2*VLOOKUP($F57, 'EV and Base'!$A$1:$N$671, 13, FALSE))+$P57)*$H57)/100)+5)*
IF(OR($I57="Calm", $I57="Gentle", $I57="Sassy", $I57="Careful"), 1.1,
IF(OR($I57="Naughty", $I57="Lax", $I57="Naive", $I57="Rash"), 0.9, 1)))</f>
        <v>18</v>
      </c>
      <c r="V57" s="2">
        <f>_xlfn.FLOOR.MATH((_xlfn.FLOOR.MATH((((2*VLOOKUP($F57, 'EV and Base'!$A$1:$N$671, 14, FALSE))+$P57)*$H57)/100)+5)*
IF(OR($I57="Timid", $I57="Hasty", $I57="Jolly", $I57="Naive"), 1.1,
IF(OR($I57="Brave", $I57="Relaxed", $I57="Quiet", $I57="Sassy"), 0.9, 1)))</f>
        <v>12</v>
      </c>
      <c r="AZ57" s="3" t="e" cm="1">
        <f t="array" aca="1" ref="AZ57" ca="1">IF(NOT(ISNUMBER(INDEX($A:$A, LOOKUP(2, 1 / ($A$1:INDIRECT("$A$"&amp;ROW($A57)) &lt;&gt; ""),ROW($A$1:INDIRECT("$A$"&amp;ROW($A57)))), 1))), "",#REF!-INDEX(#REF!, LOOKUP(
2, 1 / (#REF!:INDIRECT("$AV$"&amp;ROW(#REF!)-1) &lt;&gt; ""),ROW(#REF!:INDIRECT("$AV$"&amp;ROW(#REF!)-1))), 1))</f>
        <v>#REF!</v>
      </c>
      <c r="BA57" s="3" t="e" cm="1">
        <f t="array" aca="1" ref="BA57" ca="1">IF(NOT(ISNUMBER(INDEX($A:$A, LOOKUP(2, 1 / ($A$1:INDIRECT("$A$"&amp;ROW($A57)) &lt;&gt; ""),ROW($A$1:INDIRECT("$A$"&amp;ROW($A57)))), 1))), "",
INDEX(#REF!, LOOKUP(2, 1 / (#REF!:INDIRECT("$Y$"&amp;ROW(#REF!)-1) &lt;&gt; ""),ROW(#REF!:INDIRECT("$Y$"&amp;ROW(#REF!)-1))), 1))</f>
        <v>#REF!</v>
      </c>
      <c r="BB57" s="1" t="str">
        <f>IFERROR(VLOOKUP(#REF!, 'Medium-Slow'!$A$1:$B$101, 2, TRUE),"")</f>
        <v/>
      </c>
    </row>
    <row r="58" spans="1:54" x14ac:dyDescent="0.45">
      <c r="A58" s="29">
        <v>36</v>
      </c>
      <c r="B58" s="29" t="s">
        <v>182</v>
      </c>
      <c r="C58" s="29" t="s">
        <v>23</v>
      </c>
      <c r="D58" s="29" t="s">
        <v>167</v>
      </c>
      <c r="E58" s="29" t="s">
        <v>25</v>
      </c>
      <c r="F58" s="2" t="s">
        <v>135</v>
      </c>
      <c r="G58" s="2" t="s">
        <v>27</v>
      </c>
      <c r="H58" s="2">
        <v>14</v>
      </c>
      <c r="I58" s="2"/>
      <c r="J58" s="2" t="s">
        <v>137</v>
      </c>
      <c r="K58" s="2" t="s">
        <v>30</v>
      </c>
      <c r="L58" s="2" t="s">
        <v>138</v>
      </c>
      <c r="M58" s="2" t="s">
        <v>77</v>
      </c>
      <c r="N58" s="2" t="s">
        <v>139</v>
      </c>
      <c r="O58" s="2" t="s">
        <v>183</v>
      </c>
      <c r="P58" s="2">
        <v>0</v>
      </c>
      <c r="Q58" s="2">
        <f>_xlfn.FLOOR.MATH((((2*VLOOKUP(F58, 'EV and Base'!$A$1:$N$671, 9, FALSE))+$P58)*$H58)/100)+$H58+10</f>
        <v>39</v>
      </c>
      <c r="R58" s="2">
        <f>_xlfn.FLOOR.MATH((_xlfn.FLOOR.MATH((((2*VLOOKUP($F58, 'EV and Base'!$A$1:$N$671, 10, FALSE))+$P58)*$H58)/100)+5)*
IF(OR($I58="Lonely", $I58="Brave", $I58="Adamant", $I58="Naughty"), 1.1,
IF(OR($I58="Bold", $I58="Timid", $I58="Modest", $I58="Calm"), 0.9, 1)))</f>
        <v>26</v>
      </c>
      <c r="S58" s="2">
        <f>_xlfn.FLOOR.MATH((_xlfn.FLOOR.MATH((((2*VLOOKUP($F58, 'EV and Base'!$A$1:$N$671, 11, FALSE))+$P58)*$H58)/100)+5)*
IF(OR($I58="Bold", $I58="Relaxed", $I58="Impish", $I58="Lax"), 1.1,
IF(OR($I58="Lonely", $I58="Hasty", $I58="Mild", $I58="Gentle"), 0.9, 1)))</f>
        <v>28</v>
      </c>
      <c r="T58" s="2">
        <f>_xlfn.FLOOR.MATH((_xlfn.FLOOR.MATH((((2*VLOOKUP($F58, 'EV and Base'!$A$1:$N$671, 12, FALSE))+$P58)*$H58)/100)+5)*
IF(OR($I58="Modest", $I58="Mild", $I58="Quiet", $I58="Rash"), 1.1,
IF(OR($I58="Adamant", $I58="Impish", $I58="Jolly", $I58="Careful"), 0.9, 1)))</f>
        <v>12</v>
      </c>
      <c r="U58" s="2">
        <f>_xlfn.FLOOR.MATH((_xlfn.FLOOR.MATH((((2*VLOOKUP($F58, 'EV and Base'!$A$1:$N$671, 13, FALSE))+$P58)*$H58)/100)+5)*
IF(OR($I58="Calm", $I58="Gentle", $I58="Sassy", $I58="Careful"), 1.1,
IF(OR($I58="Naughty", $I58="Lax", $I58="Naive", $I58="Rash"), 0.9, 1)))</f>
        <v>12</v>
      </c>
      <c r="V58" s="2">
        <f>_xlfn.FLOOR.MATH((_xlfn.FLOOR.MATH((((2*VLOOKUP($F58, 'EV and Base'!$A$1:$N$671, 14, FALSE))+$P58)*$H58)/100)+5)*
IF(OR($I58="Timid", $I58="Hasty", $I58="Jolly", $I58="Naive"), 1.1,
IF(OR($I58="Brave", $I58="Relaxed", $I58="Quiet", $I58="Sassy"), 0.9, 1)))</f>
        <v>9</v>
      </c>
      <c r="AZ58" s="3" t="e" cm="1">
        <f t="array" aca="1" ref="AZ58" ca="1">IF(NOT(ISNUMBER(INDEX($A:$A, LOOKUP(2, 1 / ($A$1:INDIRECT("$A$"&amp;ROW($A58)) &lt;&gt; ""),ROW($A$1:INDIRECT("$A$"&amp;ROW($A58)))), 1))), "",#REF!-INDEX(#REF!, LOOKUP(
2, 1 / (#REF!:INDIRECT("$AV$"&amp;ROW(#REF!)-1) &lt;&gt; ""),ROW(#REF!:INDIRECT("$AV$"&amp;ROW(#REF!)-1))), 1))</f>
        <v>#REF!</v>
      </c>
      <c r="BA58" s="3" t="e" cm="1">
        <f t="array" aca="1" ref="BA58" ca="1">IF(NOT(ISNUMBER(INDEX($A:$A, LOOKUP(2, 1 / ($A$1:INDIRECT("$A$"&amp;ROW($A58)) &lt;&gt; ""),ROW($A$1:INDIRECT("$A$"&amp;ROW($A58)))), 1))), "",
INDEX(#REF!, LOOKUP(2, 1 / (#REF!:INDIRECT("$Y$"&amp;ROW(#REF!)-1) &lt;&gt; ""),ROW(#REF!:INDIRECT("$Y$"&amp;ROW(#REF!)-1))), 1))</f>
        <v>#REF!</v>
      </c>
      <c r="BB58" s="1" t="str">
        <f>IFERROR(VLOOKUP(#REF!, 'Medium-Slow'!$A$1:$B$101, 2, TRUE),"")</f>
        <v/>
      </c>
    </row>
    <row r="59" spans="1:54" x14ac:dyDescent="0.45">
      <c r="A59" s="38">
        <v>37</v>
      </c>
      <c r="B59" s="38" t="s">
        <v>184</v>
      </c>
      <c r="C59" s="38" t="s">
        <v>23</v>
      </c>
      <c r="D59" s="38" t="s">
        <v>167</v>
      </c>
      <c r="E59" s="38" t="s">
        <v>25</v>
      </c>
      <c r="F59" s="2" t="s">
        <v>146</v>
      </c>
      <c r="G59" s="2" t="s">
        <v>27</v>
      </c>
      <c r="H59" s="2">
        <v>13</v>
      </c>
      <c r="I59" s="2"/>
      <c r="J59" s="2" t="s">
        <v>147</v>
      </c>
      <c r="K59" s="2" t="s">
        <v>30</v>
      </c>
      <c r="L59" s="2" t="s">
        <v>44</v>
      </c>
      <c r="M59" s="2" t="s">
        <v>148</v>
      </c>
      <c r="N59" s="2" t="s">
        <v>149</v>
      </c>
      <c r="O59" s="2" t="s">
        <v>150</v>
      </c>
      <c r="P59" s="2">
        <v>0</v>
      </c>
      <c r="Q59" s="2">
        <f>_xlfn.FLOOR.MATH((((2*VLOOKUP(F59, 'EV and Base'!$A$1:$N$671, 9, FALSE))+$P59)*$H59)/100)+$H59+10</f>
        <v>36</v>
      </c>
      <c r="R59" s="2">
        <f>_xlfn.FLOOR.MATH((_xlfn.FLOOR.MATH((((2*VLOOKUP($F59, 'EV and Base'!$A$1:$N$671, 10, FALSE))+$P59)*$H59)/100)+5)*
IF(OR($I59="Lonely", $I59="Brave", $I59="Adamant", $I59="Naughty"), 1.1,
IF(OR($I59="Bold", $I59="Timid", $I59="Modest", $I59="Calm"), 0.9, 1)))</f>
        <v>18</v>
      </c>
      <c r="S59" s="2">
        <f>_xlfn.FLOOR.MATH((_xlfn.FLOOR.MATH((((2*VLOOKUP($F59, 'EV and Base'!$A$1:$N$671, 11, FALSE))+$P59)*$H59)/100)+5)*
IF(OR($I59="Bold", $I59="Relaxed", $I59="Impish", $I59="Lax"), 1.1,
IF(OR($I59="Lonely", $I59="Hasty", $I59="Mild", $I59="Gentle"), 0.9, 1)))</f>
        <v>15</v>
      </c>
      <c r="T59" s="2">
        <f>_xlfn.FLOOR.MATH((_xlfn.FLOOR.MATH((((2*VLOOKUP($F59, 'EV and Base'!$A$1:$N$671, 12, FALSE))+$P59)*$H59)/100)+5)*
IF(OR($I59="Modest", $I59="Mild", $I59="Quiet", $I59="Rash"), 1.1,
IF(OR($I59="Adamant", $I59="Impish", $I59="Jolly", $I59="Careful"), 0.9, 1)))</f>
        <v>18</v>
      </c>
      <c r="U59" s="2">
        <f>_xlfn.FLOOR.MATH((_xlfn.FLOOR.MATH((((2*VLOOKUP($F59, 'EV and Base'!$A$1:$N$671, 13, FALSE))+$P59)*$H59)/100)+5)*
IF(OR($I59="Calm", $I59="Gentle", $I59="Sassy", $I59="Careful"), 1.1,
IF(OR($I59="Naughty", $I59="Lax", $I59="Naive", $I59="Rash"), 0.9, 1)))</f>
        <v>15</v>
      </c>
      <c r="V59" s="2">
        <f>_xlfn.FLOOR.MATH((_xlfn.FLOOR.MATH((((2*VLOOKUP($F59, 'EV and Base'!$A$1:$N$671, 14, FALSE))+$P59)*$H59)/100)+5)*
IF(OR($I59="Timid", $I59="Hasty", $I59="Jolly", $I59="Naive"), 1.1,
IF(OR($I59="Brave", $I59="Relaxed", $I59="Quiet", $I59="Sassy"), 0.9, 1)))</f>
        <v>21</v>
      </c>
      <c r="AZ59" s="3" t="e" cm="1">
        <f t="array" aca="1" ref="AZ59" ca="1">IF(NOT(ISNUMBER(INDEX($A:$A, LOOKUP(2, 1 / ($A$1:INDIRECT("$A$"&amp;ROW($A59)) &lt;&gt; ""),ROW($A$1:INDIRECT("$A$"&amp;ROW($A59)))), 1))), "",#REF!-INDEX(#REF!, LOOKUP(
2, 1 / (#REF!:INDIRECT("$AV$"&amp;ROW(#REF!)-1) &lt;&gt; ""),ROW(#REF!:INDIRECT("$AV$"&amp;ROW(#REF!)-1))), 1))</f>
        <v>#REF!</v>
      </c>
      <c r="BA59" s="3" t="e" cm="1">
        <f t="array" aca="1" ref="BA59" ca="1">IF(NOT(ISNUMBER(INDEX($A:$A, LOOKUP(2, 1 / ($A$1:INDIRECT("$A$"&amp;ROW($A59)) &lt;&gt; ""),ROW($A$1:INDIRECT("$A$"&amp;ROW($A59)))), 1))), "",
INDEX(#REF!, LOOKUP(2, 1 / (#REF!:INDIRECT("$Y$"&amp;ROW(#REF!)-1) &lt;&gt; ""),ROW(#REF!:INDIRECT("$Y$"&amp;ROW(#REF!)-1))), 1))</f>
        <v>#REF!</v>
      </c>
      <c r="BB59" s="1" t="str">
        <f>IFERROR(VLOOKUP(#REF!, 'Medium-Slow'!$A$1:$B$101, 2, TRUE),"")</f>
        <v/>
      </c>
    </row>
    <row r="60" spans="1:54" x14ac:dyDescent="0.45">
      <c r="A60" s="39"/>
      <c r="B60" s="39"/>
      <c r="C60" s="39" t="str">
        <f t="shared" ref="C60:C61" si="4">$C59</f>
        <v>Single</v>
      </c>
      <c r="D60" s="39"/>
      <c r="E60" s="39"/>
      <c r="F60" s="2" t="s">
        <v>146</v>
      </c>
      <c r="G60" s="2" t="s">
        <v>27</v>
      </c>
      <c r="H60" s="2">
        <v>13</v>
      </c>
      <c r="I60" s="2"/>
      <c r="J60" s="2" t="s">
        <v>147</v>
      </c>
      <c r="K60" s="2" t="s">
        <v>30</v>
      </c>
      <c r="L60" s="2" t="s">
        <v>44</v>
      </c>
      <c r="M60" s="2" t="s">
        <v>148</v>
      </c>
      <c r="N60" s="2" t="s">
        <v>149</v>
      </c>
      <c r="O60" s="2" t="s">
        <v>150</v>
      </c>
      <c r="P60" s="2">
        <v>0</v>
      </c>
      <c r="Q60" s="2">
        <f>_xlfn.FLOOR.MATH((((2*VLOOKUP(F60, 'EV and Base'!$A$1:$N$671, 9, FALSE))+$P60)*$H60)/100)+$H60+10</f>
        <v>36</v>
      </c>
      <c r="R60" s="2">
        <f>_xlfn.FLOOR.MATH((_xlfn.FLOOR.MATH((((2*VLOOKUP($F60, 'EV and Base'!$A$1:$N$671, 10, FALSE))+$P60)*$H60)/100)+5)*
IF(OR($I60="Lonely", $I60="Brave", $I60="Adamant", $I60="Naughty"), 1.1,
IF(OR($I60="Bold", $I60="Timid", $I60="Modest", $I60="Calm"), 0.9, 1)))</f>
        <v>18</v>
      </c>
      <c r="S60" s="2">
        <f>_xlfn.FLOOR.MATH((_xlfn.FLOOR.MATH((((2*VLOOKUP($F60, 'EV and Base'!$A$1:$N$671, 11, FALSE))+$P60)*$H60)/100)+5)*
IF(OR($I60="Bold", $I60="Relaxed", $I60="Impish", $I60="Lax"), 1.1,
IF(OR($I60="Lonely", $I60="Hasty", $I60="Mild", $I60="Gentle"), 0.9, 1)))</f>
        <v>15</v>
      </c>
      <c r="T60" s="2">
        <f>_xlfn.FLOOR.MATH((_xlfn.FLOOR.MATH((((2*VLOOKUP($F60, 'EV and Base'!$A$1:$N$671, 12, FALSE))+$P60)*$H60)/100)+5)*
IF(OR($I60="Modest", $I60="Mild", $I60="Quiet", $I60="Rash"), 1.1,
IF(OR($I60="Adamant", $I60="Impish", $I60="Jolly", $I60="Careful"), 0.9, 1)))</f>
        <v>18</v>
      </c>
      <c r="U60" s="2">
        <f>_xlfn.FLOOR.MATH((_xlfn.FLOOR.MATH((((2*VLOOKUP($F60, 'EV and Base'!$A$1:$N$671, 13, FALSE))+$P60)*$H60)/100)+5)*
IF(OR($I60="Calm", $I60="Gentle", $I60="Sassy", $I60="Careful"), 1.1,
IF(OR($I60="Naughty", $I60="Lax", $I60="Naive", $I60="Rash"), 0.9, 1)))</f>
        <v>15</v>
      </c>
      <c r="V60" s="2">
        <f>_xlfn.FLOOR.MATH((_xlfn.FLOOR.MATH((((2*VLOOKUP($F60, 'EV and Base'!$A$1:$N$671, 14, FALSE))+$P60)*$H60)/100)+5)*
IF(OR($I60="Timid", $I60="Hasty", $I60="Jolly", $I60="Naive"), 1.1,
IF(OR($I60="Brave", $I60="Relaxed", $I60="Quiet", $I60="Sassy"), 0.9, 1)))</f>
        <v>21</v>
      </c>
      <c r="AZ60" s="3" t="e" cm="1">
        <f t="array" aca="1" ref="AZ60" ca="1">IF(NOT(ISNUMBER(INDEX($A:$A, LOOKUP(2, 1 / ($A$1:INDIRECT("$A$"&amp;ROW($A60)) &lt;&gt; ""),ROW($A$1:INDIRECT("$A$"&amp;ROW($A60)))), 1))), "",#REF!-INDEX(#REF!, LOOKUP(
2, 1 / (#REF!:INDIRECT("$AV$"&amp;ROW(#REF!)-1) &lt;&gt; ""),ROW(#REF!:INDIRECT("$AV$"&amp;ROW(#REF!)-1))), 1))</f>
        <v>#REF!</v>
      </c>
      <c r="BA60" s="3" t="e" cm="1">
        <f t="array" aca="1" ref="BA60" ca="1">IF(NOT(ISNUMBER(INDEX($A:$A, LOOKUP(2, 1 / ($A$1:INDIRECT("$A$"&amp;ROW($A60)) &lt;&gt; ""),ROW($A$1:INDIRECT("$A$"&amp;ROW($A60)))), 1))), "",
INDEX(#REF!, LOOKUP(2, 1 / (#REF!:INDIRECT("$Y$"&amp;ROW(#REF!)-1) &lt;&gt; ""),ROW(#REF!:INDIRECT("$Y$"&amp;ROW(#REF!)-1))), 1))</f>
        <v>#REF!</v>
      </c>
      <c r="BB60" s="1" t="str">
        <f>IFERROR(VLOOKUP(#REF!, 'Medium-Slow'!$A$1:$B$101, 2, TRUE),"")</f>
        <v/>
      </c>
    </row>
    <row r="61" spans="1:54" x14ac:dyDescent="0.45">
      <c r="A61" s="40"/>
      <c r="B61" s="40"/>
      <c r="C61" s="40" t="str">
        <f t="shared" si="4"/>
        <v>Single</v>
      </c>
      <c r="D61" s="40"/>
      <c r="E61" s="40"/>
      <c r="F61" s="2" t="s">
        <v>146</v>
      </c>
      <c r="G61" s="2" t="s">
        <v>27</v>
      </c>
      <c r="H61" s="2">
        <v>13</v>
      </c>
      <c r="I61" s="2"/>
      <c r="J61" s="2" t="s">
        <v>147</v>
      </c>
      <c r="K61" s="2" t="s">
        <v>30</v>
      </c>
      <c r="L61" s="2" t="s">
        <v>44</v>
      </c>
      <c r="M61" s="2" t="s">
        <v>148</v>
      </c>
      <c r="N61" s="2" t="s">
        <v>149</v>
      </c>
      <c r="O61" s="2" t="s">
        <v>150</v>
      </c>
      <c r="P61" s="2">
        <v>0</v>
      </c>
      <c r="Q61" s="2">
        <f>_xlfn.FLOOR.MATH((((2*VLOOKUP(F61, 'EV and Base'!$A$1:$N$671, 9, FALSE))+$P61)*$H61)/100)+$H61+10</f>
        <v>36</v>
      </c>
      <c r="R61" s="2">
        <f>_xlfn.FLOOR.MATH((_xlfn.FLOOR.MATH((((2*VLOOKUP($F61, 'EV and Base'!$A$1:$N$671, 10, FALSE))+$P61)*$H61)/100)+5)*
IF(OR($I61="Lonely", $I61="Brave", $I61="Adamant", $I61="Naughty"), 1.1,
IF(OR($I61="Bold", $I61="Timid", $I61="Modest", $I61="Calm"), 0.9, 1)))</f>
        <v>18</v>
      </c>
      <c r="S61" s="2">
        <f>_xlfn.FLOOR.MATH((_xlfn.FLOOR.MATH((((2*VLOOKUP($F61, 'EV and Base'!$A$1:$N$671, 11, FALSE))+$P61)*$H61)/100)+5)*
IF(OR($I61="Bold", $I61="Relaxed", $I61="Impish", $I61="Lax"), 1.1,
IF(OR($I61="Lonely", $I61="Hasty", $I61="Mild", $I61="Gentle"), 0.9, 1)))</f>
        <v>15</v>
      </c>
      <c r="T61" s="2">
        <f>_xlfn.FLOOR.MATH((_xlfn.FLOOR.MATH((((2*VLOOKUP($F61, 'EV and Base'!$A$1:$N$671, 12, FALSE))+$P61)*$H61)/100)+5)*
IF(OR($I61="Modest", $I61="Mild", $I61="Quiet", $I61="Rash"), 1.1,
IF(OR($I61="Adamant", $I61="Impish", $I61="Jolly", $I61="Careful"), 0.9, 1)))</f>
        <v>18</v>
      </c>
      <c r="U61" s="2">
        <f>_xlfn.FLOOR.MATH((_xlfn.FLOOR.MATH((((2*VLOOKUP($F61, 'EV and Base'!$A$1:$N$671, 13, FALSE))+$P61)*$H61)/100)+5)*
IF(OR($I61="Calm", $I61="Gentle", $I61="Sassy", $I61="Careful"), 1.1,
IF(OR($I61="Naughty", $I61="Lax", $I61="Naive", $I61="Rash"), 0.9, 1)))</f>
        <v>15</v>
      </c>
      <c r="V61" s="2">
        <f>_xlfn.FLOOR.MATH((_xlfn.FLOOR.MATH((((2*VLOOKUP($F61, 'EV and Base'!$A$1:$N$671, 14, FALSE))+$P61)*$H61)/100)+5)*
IF(OR($I61="Timid", $I61="Hasty", $I61="Jolly", $I61="Naive"), 1.1,
IF(OR($I61="Brave", $I61="Relaxed", $I61="Quiet", $I61="Sassy"), 0.9, 1)))</f>
        <v>21</v>
      </c>
      <c r="AZ61" s="3" t="e" cm="1">
        <f t="array" aca="1" ref="AZ61" ca="1">IF(NOT(ISNUMBER(INDEX($A:$A, LOOKUP(2, 1 / ($A$1:INDIRECT("$A$"&amp;ROW($A61)) &lt;&gt; ""),ROW($A$1:INDIRECT("$A$"&amp;ROW($A61)))), 1))), "",#REF!-INDEX(#REF!, LOOKUP(
2, 1 / (#REF!:INDIRECT("$AV$"&amp;ROW(#REF!)-1) &lt;&gt; ""),ROW(#REF!:INDIRECT("$AV$"&amp;ROW(#REF!)-1))), 1))</f>
        <v>#REF!</v>
      </c>
      <c r="BA61" s="3" t="e" cm="1">
        <f t="array" aca="1" ref="BA61" ca="1">IF(NOT(ISNUMBER(INDEX($A:$A, LOOKUP(2, 1 / ($A$1:INDIRECT("$A$"&amp;ROW($A61)) &lt;&gt; ""),ROW($A$1:INDIRECT("$A$"&amp;ROW($A61)))), 1))), "",
INDEX(#REF!, LOOKUP(2, 1 / (#REF!:INDIRECT("$Y$"&amp;ROW(#REF!)-1) &lt;&gt; ""),ROW(#REF!:INDIRECT("$Y$"&amp;ROW(#REF!)-1))), 1))</f>
        <v>#REF!</v>
      </c>
      <c r="BB61" s="1" t="str">
        <f>IFERROR(VLOOKUP(#REF!, 'Medium-Slow'!$A$1:$B$101, 2, TRUE),"")</f>
        <v/>
      </c>
    </row>
    <row r="62" spans="1:54" x14ac:dyDescent="0.45">
      <c r="A62" s="38">
        <v>38</v>
      </c>
      <c r="B62" s="38" t="s">
        <v>185</v>
      </c>
      <c r="C62" s="38" t="s">
        <v>23</v>
      </c>
      <c r="D62" s="38" t="s">
        <v>167</v>
      </c>
      <c r="E62" s="38" t="s">
        <v>25</v>
      </c>
      <c r="F62" s="2" t="s">
        <v>186</v>
      </c>
      <c r="G62" s="2" t="s">
        <v>27</v>
      </c>
      <c r="H62" s="2">
        <v>14</v>
      </c>
      <c r="I62" s="2"/>
      <c r="J62" s="2" t="s">
        <v>187</v>
      </c>
      <c r="K62" s="2" t="s">
        <v>30</v>
      </c>
      <c r="L62" s="2" t="s">
        <v>188</v>
      </c>
      <c r="M62" s="2" t="s">
        <v>189</v>
      </c>
      <c r="N62" s="2" t="s">
        <v>190</v>
      </c>
      <c r="O62" s="2" t="s">
        <v>191</v>
      </c>
      <c r="P62" s="2">
        <v>0</v>
      </c>
      <c r="Q62" s="2">
        <f>_xlfn.FLOOR.MATH((((2*VLOOKUP(F62, 'EV and Base'!$A$1:$N$671, 9, FALSE))+$P62)*$H62)/100)+$H62+10</f>
        <v>32</v>
      </c>
      <c r="R62" s="2">
        <f>_xlfn.FLOOR.MATH((_xlfn.FLOOR.MATH((((2*VLOOKUP($F62, 'EV and Base'!$A$1:$N$671, 10, FALSE))+$P62)*$H62)/100)+5)*
IF(OR($I62="Lonely", $I62="Brave", $I62="Adamant", $I62="Naughty"), 1.1,
IF(OR($I62="Bold", $I62="Timid", $I62="Modest", $I62="Calm"), 0.9, 1)))</f>
        <v>17</v>
      </c>
      <c r="S62" s="2">
        <f>_xlfn.FLOOR.MATH((_xlfn.FLOOR.MATH((((2*VLOOKUP($F62, 'EV and Base'!$A$1:$N$671, 11, FALSE))+$P62)*$H62)/100)+5)*
IF(OR($I62="Bold", $I62="Relaxed", $I62="Impish", $I62="Lax"), 1.1,
IF(OR($I62="Lonely", $I62="Hasty", $I62="Mild", $I62="Gentle"), 0.9, 1)))</f>
        <v>21</v>
      </c>
      <c r="T62" s="2">
        <f>_xlfn.FLOOR.MATH((_xlfn.FLOOR.MATH((((2*VLOOKUP($F62, 'EV and Base'!$A$1:$N$671, 12, FALSE))+$P62)*$H62)/100)+5)*
IF(OR($I62="Modest", $I62="Mild", $I62="Quiet", $I62="Rash"), 1.1,
IF(OR($I62="Adamant", $I62="Impish", $I62="Jolly", $I62="Careful"), 0.9, 1)))</f>
        <v>13</v>
      </c>
      <c r="U62" s="2">
        <f>_xlfn.FLOOR.MATH((_xlfn.FLOOR.MATH((((2*VLOOKUP($F62, 'EV and Base'!$A$1:$N$671, 13, FALSE))+$P62)*$H62)/100)+5)*
IF(OR($I62="Calm", $I62="Gentle", $I62="Sassy", $I62="Careful"), 1.1,
IF(OR($I62="Naughty", $I62="Lax", $I62="Naive", $I62="Rash"), 0.9, 1)))</f>
        <v>15</v>
      </c>
      <c r="V62" s="2">
        <f>_xlfn.FLOOR.MATH((_xlfn.FLOOR.MATH((((2*VLOOKUP($F62, 'EV and Base'!$A$1:$N$671, 14, FALSE))+$P62)*$H62)/100)+5)*
IF(OR($I62="Timid", $I62="Hasty", $I62="Jolly", $I62="Naive"), 1.1,
IF(OR($I62="Brave", $I62="Relaxed", $I62="Quiet", $I62="Sassy"), 0.9, 1)))</f>
        <v>20</v>
      </c>
      <c r="AZ62" s="3" t="e" cm="1">
        <f t="array" aca="1" ref="AZ62" ca="1">IF(NOT(ISNUMBER(INDEX($A:$A, LOOKUP(2, 1 / ($A$1:INDIRECT("$A$"&amp;ROW($A62)) &lt;&gt; ""),ROW($A$1:INDIRECT("$A$"&amp;ROW($A62)))), 1))), "",#REF!-INDEX(#REF!, LOOKUP(
2, 1 / (#REF!:INDIRECT("$AV$"&amp;ROW(#REF!)-1) &lt;&gt; ""),ROW(#REF!:INDIRECT("$AV$"&amp;ROW(#REF!)-1))), 1))</f>
        <v>#REF!</v>
      </c>
      <c r="BA62" s="3" t="e" cm="1">
        <f t="array" aca="1" ref="BA62" ca="1">IF(NOT(ISNUMBER(INDEX($A:$A, LOOKUP(2, 1 / ($A$1:INDIRECT("$A$"&amp;ROW($A62)) &lt;&gt; ""),ROW($A$1:INDIRECT("$A$"&amp;ROW($A62)))), 1))), "",
INDEX(#REF!, LOOKUP(2, 1 / (#REF!:INDIRECT("$Y$"&amp;ROW(#REF!)-1) &lt;&gt; ""),ROW(#REF!:INDIRECT("$Y$"&amp;ROW(#REF!)-1))), 1))</f>
        <v>#REF!</v>
      </c>
      <c r="BB62" s="1" t="str">
        <f>IFERROR(VLOOKUP(#REF!, 'Medium-Slow'!$A$1:$B$101, 2, TRUE),"")</f>
        <v/>
      </c>
    </row>
    <row r="63" spans="1:54" x14ac:dyDescent="0.45">
      <c r="A63" s="40"/>
      <c r="B63" s="40"/>
      <c r="C63" s="40" t="str">
        <f>$C62</f>
        <v>Single</v>
      </c>
      <c r="D63" s="40"/>
      <c r="E63" s="40"/>
      <c r="F63" s="2" t="s">
        <v>57</v>
      </c>
      <c r="G63" s="2" t="s">
        <v>27</v>
      </c>
      <c r="H63" s="2">
        <v>14</v>
      </c>
      <c r="I63" s="2"/>
      <c r="J63" s="2" t="s">
        <v>62</v>
      </c>
      <c r="K63" s="2" t="s">
        <v>30</v>
      </c>
      <c r="L63" s="2" t="s">
        <v>31</v>
      </c>
      <c r="M63" s="2" t="s">
        <v>60</v>
      </c>
      <c r="N63" s="2" t="s">
        <v>51</v>
      </c>
      <c r="O63" s="2" t="s">
        <v>192</v>
      </c>
      <c r="P63" s="2">
        <v>0</v>
      </c>
      <c r="Q63" s="2">
        <f>_xlfn.FLOOR.MATH((((2*VLOOKUP(F63, 'EV and Base'!$A$1:$N$671, 9, FALSE))+$P63)*$H63)/100)+$H63+10</f>
        <v>36</v>
      </c>
      <c r="R63" s="2">
        <f>_xlfn.FLOOR.MATH((_xlfn.FLOOR.MATH((((2*VLOOKUP($F63, 'EV and Base'!$A$1:$N$671, 10, FALSE))+$P63)*$H63)/100)+5)*
IF(OR($I63="Lonely", $I63="Brave", $I63="Adamant", $I63="Naughty"), 1.1,
IF(OR($I63="Bold", $I63="Timid", $I63="Modest", $I63="Calm"), 0.9, 1)))</f>
        <v>21</v>
      </c>
      <c r="S63" s="2">
        <f>_xlfn.FLOOR.MATH((_xlfn.FLOOR.MATH((((2*VLOOKUP($F63, 'EV and Base'!$A$1:$N$671, 11, FALSE))+$P63)*$H63)/100)+5)*
IF(OR($I63="Bold", $I63="Relaxed", $I63="Impish", $I63="Lax"), 1.1,
IF(OR($I63="Lonely", $I63="Hasty", $I63="Mild", $I63="Gentle"), 0.9, 1)))</f>
        <v>17</v>
      </c>
      <c r="T63" s="2">
        <f>_xlfn.FLOOR.MATH((_xlfn.FLOOR.MATH((((2*VLOOKUP($F63, 'EV and Base'!$A$1:$N$671, 12, FALSE))+$P63)*$H63)/100)+5)*
IF(OR($I63="Modest", $I63="Mild", $I63="Quiet", $I63="Rash"), 1.1,
IF(OR($I63="Adamant", $I63="Impish", $I63="Jolly", $I63="Careful"), 0.9, 1)))</f>
        <v>12</v>
      </c>
      <c r="U63" s="2">
        <f>_xlfn.FLOOR.MATH((_xlfn.FLOOR.MATH((((2*VLOOKUP($F63, 'EV and Base'!$A$1:$N$671, 13, FALSE))+$P63)*$H63)/100)+5)*
IF(OR($I63="Calm", $I63="Gentle", $I63="Sassy", $I63="Careful"), 1.1,
IF(OR($I63="Naughty", $I63="Lax", $I63="Naive", $I63="Rash"), 0.9, 1)))</f>
        <v>17</v>
      </c>
      <c r="V63" s="2">
        <f>_xlfn.FLOOR.MATH((_xlfn.FLOOR.MATH((((2*VLOOKUP($F63, 'EV and Base'!$A$1:$N$671, 14, FALSE))+$P63)*$H63)/100)+5)*
IF(OR($I63="Timid", $I63="Hasty", $I63="Jolly", $I63="Naive"), 1.1,
IF(OR($I63="Brave", $I63="Relaxed", $I63="Quiet", $I63="Sassy"), 0.9, 1)))</f>
        <v>20</v>
      </c>
      <c r="AZ63" s="3" t="e" cm="1">
        <f t="array" aca="1" ref="AZ63" ca="1">IF(NOT(ISNUMBER(INDEX($A:$A, LOOKUP(2, 1 / ($A$1:INDIRECT("$A$"&amp;ROW($A63)) &lt;&gt; ""),ROW($A$1:INDIRECT("$A$"&amp;ROW($A63)))), 1))), "",#REF!-INDEX(#REF!, LOOKUP(
2, 1 / (#REF!:INDIRECT("$AV$"&amp;ROW(#REF!)-1) &lt;&gt; ""),ROW(#REF!:INDIRECT("$AV$"&amp;ROW(#REF!)-1))), 1))</f>
        <v>#REF!</v>
      </c>
      <c r="BA63" s="3" t="e" cm="1">
        <f t="array" aca="1" ref="BA63" ca="1">IF(NOT(ISNUMBER(INDEX($A:$A, LOOKUP(2, 1 / ($A$1:INDIRECT("$A$"&amp;ROW($A63)) &lt;&gt; ""),ROW($A$1:INDIRECT("$A$"&amp;ROW($A63)))), 1))), "",
INDEX(#REF!, LOOKUP(2, 1 / (#REF!:INDIRECT("$Y$"&amp;ROW(#REF!)-1) &lt;&gt; ""),ROW(#REF!:INDIRECT("$Y$"&amp;ROW(#REF!)-1))), 1))</f>
        <v>#REF!</v>
      </c>
      <c r="BB63" s="1" t="str">
        <f>IFERROR(VLOOKUP(#REF!, 'Medium-Slow'!$A$1:$B$101, 2, TRUE),"")</f>
        <v/>
      </c>
    </row>
    <row r="64" spans="1:54" x14ac:dyDescent="0.45">
      <c r="A64" s="29">
        <v>39</v>
      </c>
      <c r="B64" s="29" t="s">
        <v>193</v>
      </c>
      <c r="C64" s="29" t="s">
        <v>23</v>
      </c>
      <c r="D64" s="29" t="s">
        <v>167</v>
      </c>
      <c r="E64" s="29" t="s">
        <v>25</v>
      </c>
      <c r="F64" s="2" t="s">
        <v>142</v>
      </c>
      <c r="G64" s="2" t="s">
        <v>27</v>
      </c>
      <c r="H64" s="2">
        <v>16</v>
      </c>
      <c r="I64" s="2"/>
      <c r="J64" s="2" t="s">
        <v>143</v>
      </c>
      <c r="K64" s="2" t="s">
        <v>30</v>
      </c>
      <c r="L64" s="2" t="s">
        <v>144</v>
      </c>
      <c r="M64" s="2" t="s">
        <v>75</v>
      </c>
      <c r="N64" s="2" t="s">
        <v>145</v>
      </c>
      <c r="O64" s="2" t="s">
        <v>194</v>
      </c>
      <c r="P64" s="2">
        <v>12</v>
      </c>
      <c r="Q64" s="2">
        <f>_xlfn.FLOOR.MATH((((2*VLOOKUP(F64, 'EV and Base'!$A$1:$N$671, 9, FALSE))+$P64)*$H64)/100)+$H64+10</f>
        <v>51</v>
      </c>
      <c r="R64" s="2">
        <f>_xlfn.FLOOR.MATH((_xlfn.FLOOR.MATH((((2*VLOOKUP($F64, 'EV and Base'!$A$1:$N$671, 10, FALSE))+$P64)*$H64)/100)+5)*
IF(OR($I64="Lonely", $I64="Brave", $I64="Adamant", $I64="Naughty"), 1.1,
IF(OR($I64="Bold", $I64="Timid", $I64="Modest", $I64="Calm"), 0.9, 1)))</f>
        <v>32</v>
      </c>
      <c r="S64" s="2">
        <f>_xlfn.FLOOR.MATH((_xlfn.FLOOR.MATH((((2*VLOOKUP($F64, 'EV and Base'!$A$1:$N$671, 11, FALSE))+$P64)*$H64)/100)+5)*
IF(OR($I64="Bold", $I64="Relaxed", $I64="Impish", $I64="Lax"), 1.1,
IF(OR($I64="Lonely", $I64="Hasty", $I64="Mild", $I64="Gentle"), 0.9, 1)))</f>
        <v>24</v>
      </c>
      <c r="T64" s="2">
        <f>_xlfn.FLOOR.MATH((_xlfn.FLOOR.MATH((((2*VLOOKUP($F64, 'EV and Base'!$A$1:$N$671, 12, FALSE))+$P64)*$H64)/100)+5)*
IF(OR($I64="Modest", $I64="Mild", $I64="Quiet", $I64="Rash"), 1.1,
IF(OR($I64="Adamant", $I64="Impish", $I64="Jolly", $I64="Careful"), 0.9, 1)))</f>
        <v>14</v>
      </c>
      <c r="U64" s="2">
        <f>_xlfn.FLOOR.MATH((_xlfn.FLOOR.MATH((((2*VLOOKUP($F64, 'EV and Base'!$A$1:$N$671, 13, FALSE))+$P64)*$H64)/100)+5)*
IF(OR($I64="Calm", $I64="Gentle", $I64="Sassy", $I64="Careful"), 1.1,
IF(OR($I64="Naughty", $I64="Lax", $I64="Naive", $I64="Rash"), 0.9, 1)))</f>
        <v>18</v>
      </c>
      <c r="V64" s="2">
        <f>_xlfn.FLOOR.MATH((_xlfn.FLOOR.MATH((((2*VLOOKUP($F64, 'EV and Base'!$A$1:$N$671, 14, FALSE))+$P64)*$H64)/100)+5)*
IF(OR($I64="Timid", $I64="Hasty", $I64="Jolly", $I64="Naive"), 1.1,
IF(OR($I64="Brave", $I64="Relaxed", $I64="Quiet", $I64="Sassy"), 0.9, 1)))</f>
        <v>18</v>
      </c>
      <c r="AZ64" s="3" t="e" cm="1">
        <f t="array" aca="1" ref="AZ64" ca="1">IF(NOT(ISNUMBER(INDEX($A:$A, LOOKUP(2, 1 / ($A$1:INDIRECT("$A$"&amp;ROW($A64)) &lt;&gt; ""),ROW($A$1:INDIRECT("$A$"&amp;ROW($A64)))), 1))), "",#REF!-INDEX(#REF!, LOOKUP(
2, 1 / (#REF!:INDIRECT("$AV$"&amp;ROW(#REF!)-1) &lt;&gt; ""),ROW(#REF!:INDIRECT("$AV$"&amp;ROW(#REF!)-1))), 1))</f>
        <v>#REF!</v>
      </c>
      <c r="BA64" s="3" t="e" cm="1">
        <f t="array" aca="1" ref="BA64" ca="1">IF(NOT(ISNUMBER(INDEX($A:$A, LOOKUP(2, 1 / ($A$1:INDIRECT("$A$"&amp;ROW($A64)) &lt;&gt; ""),ROW($A$1:INDIRECT("$A$"&amp;ROW($A64)))), 1))), "",
INDEX(#REF!, LOOKUP(2, 1 / (#REF!:INDIRECT("$Y$"&amp;ROW(#REF!)-1) &lt;&gt; ""),ROW(#REF!:INDIRECT("$Y$"&amp;ROW(#REF!)-1))), 1))</f>
        <v>#REF!</v>
      </c>
      <c r="BB64" s="1" t="str">
        <f>IFERROR(VLOOKUP(#REF!, 'Medium-Slow'!$A$1:$B$101, 2, TRUE),"")</f>
        <v/>
      </c>
    </row>
    <row r="65" spans="1:54" x14ac:dyDescent="0.45">
      <c r="A65" s="29">
        <v>40</v>
      </c>
      <c r="B65" s="29" t="s">
        <v>195</v>
      </c>
      <c r="C65" s="29" t="s">
        <v>23</v>
      </c>
      <c r="D65" s="29" t="s">
        <v>167</v>
      </c>
      <c r="E65" s="29" t="s">
        <v>25</v>
      </c>
      <c r="F65" s="2" t="s">
        <v>142</v>
      </c>
      <c r="G65" s="2" t="s">
        <v>27</v>
      </c>
      <c r="H65" s="2">
        <v>16</v>
      </c>
      <c r="I65" s="2"/>
      <c r="J65" s="2" t="s">
        <v>143</v>
      </c>
      <c r="K65" s="2" t="s">
        <v>30</v>
      </c>
      <c r="L65" s="2" t="s">
        <v>144</v>
      </c>
      <c r="M65" s="2" t="s">
        <v>75</v>
      </c>
      <c r="N65" s="2" t="s">
        <v>145</v>
      </c>
      <c r="O65" s="2" t="s">
        <v>194</v>
      </c>
      <c r="P65" s="2">
        <v>12</v>
      </c>
      <c r="Q65" s="2">
        <f>_xlfn.FLOOR.MATH((((2*VLOOKUP(F65, 'EV and Base'!$A$1:$N$671, 9, FALSE))+$P65)*$H65)/100)+$H65+10</f>
        <v>51</v>
      </c>
      <c r="R65" s="2">
        <f>_xlfn.FLOOR.MATH((_xlfn.FLOOR.MATH((((2*VLOOKUP($F65, 'EV and Base'!$A$1:$N$671, 10, FALSE))+$P65)*$H65)/100)+5)*
IF(OR($I65="Lonely", $I65="Brave", $I65="Adamant", $I65="Naughty"), 1.1,
IF(OR($I65="Bold", $I65="Timid", $I65="Modest", $I65="Calm"), 0.9, 1)))</f>
        <v>32</v>
      </c>
      <c r="S65" s="2">
        <f>_xlfn.FLOOR.MATH((_xlfn.FLOOR.MATH((((2*VLOOKUP($F65, 'EV and Base'!$A$1:$N$671, 11, FALSE))+$P65)*$H65)/100)+5)*
IF(OR($I65="Bold", $I65="Relaxed", $I65="Impish", $I65="Lax"), 1.1,
IF(OR($I65="Lonely", $I65="Hasty", $I65="Mild", $I65="Gentle"), 0.9, 1)))</f>
        <v>24</v>
      </c>
      <c r="T65" s="2">
        <f>_xlfn.FLOOR.MATH((_xlfn.FLOOR.MATH((((2*VLOOKUP($F65, 'EV and Base'!$A$1:$N$671, 12, FALSE))+$P65)*$H65)/100)+5)*
IF(OR($I65="Modest", $I65="Mild", $I65="Quiet", $I65="Rash"), 1.1,
IF(OR($I65="Adamant", $I65="Impish", $I65="Jolly", $I65="Careful"), 0.9, 1)))</f>
        <v>14</v>
      </c>
      <c r="U65" s="2">
        <f>_xlfn.FLOOR.MATH((_xlfn.FLOOR.MATH((((2*VLOOKUP($F65, 'EV and Base'!$A$1:$N$671, 13, FALSE))+$P65)*$H65)/100)+5)*
IF(OR($I65="Calm", $I65="Gentle", $I65="Sassy", $I65="Careful"), 1.1,
IF(OR($I65="Naughty", $I65="Lax", $I65="Naive", $I65="Rash"), 0.9, 1)))</f>
        <v>18</v>
      </c>
      <c r="V65" s="2">
        <f>_xlfn.FLOOR.MATH((_xlfn.FLOOR.MATH((((2*VLOOKUP($F65, 'EV and Base'!$A$1:$N$671, 14, FALSE))+$P65)*$H65)/100)+5)*
IF(OR($I65="Timid", $I65="Hasty", $I65="Jolly", $I65="Naive"), 1.1,
IF(OR($I65="Brave", $I65="Relaxed", $I65="Quiet", $I65="Sassy"), 0.9, 1)))</f>
        <v>18</v>
      </c>
      <c r="AZ65" s="3" t="e" cm="1">
        <f t="array" aca="1" ref="AZ65" ca="1">IF(NOT(ISNUMBER(INDEX($A:$A, LOOKUP(2, 1 / ($A$1:INDIRECT("$A$"&amp;ROW($A65)) &lt;&gt; ""),ROW($A$1:INDIRECT("$A$"&amp;ROW($A65)))), 1))), "",#REF!-INDEX(#REF!, LOOKUP(
2, 1 / (#REF!:INDIRECT("$AV$"&amp;ROW(#REF!)-1) &lt;&gt; ""),ROW(#REF!:INDIRECT("$AV$"&amp;ROW(#REF!)-1))), 1))</f>
        <v>#REF!</v>
      </c>
      <c r="BA65" s="3" t="e" cm="1">
        <f t="array" aca="1" ref="BA65" ca="1">IF(NOT(ISNUMBER(INDEX($A:$A, LOOKUP(2, 1 / ($A$1:INDIRECT("$A$"&amp;ROW($A65)) &lt;&gt; ""),ROW($A$1:INDIRECT("$A$"&amp;ROW($A65)))), 1))), "",
INDEX(#REF!, LOOKUP(2, 1 / (#REF!:INDIRECT("$Y$"&amp;ROW(#REF!)-1) &lt;&gt; ""),ROW(#REF!:INDIRECT("$Y$"&amp;ROW(#REF!)-1))), 1))</f>
        <v>#REF!</v>
      </c>
      <c r="BB65" s="1" t="str">
        <f>IFERROR(VLOOKUP(#REF!, 'Medium-Slow'!$A$1:$B$101, 2, TRUE),"")</f>
        <v/>
      </c>
    </row>
    <row r="66" spans="1:54" x14ac:dyDescent="0.45">
      <c r="A66" s="38">
        <v>41</v>
      </c>
      <c r="B66" s="38" t="s">
        <v>196</v>
      </c>
      <c r="C66" s="38" t="s">
        <v>197</v>
      </c>
      <c r="D66" s="38" t="s">
        <v>167</v>
      </c>
      <c r="E66" s="38" t="s">
        <v>25</v>
      </c>
      <c r="F66" s="2" t="s">
        <v>198</v>
      </c>
      <c r="G66" s="2" t="s">
        <v>53</v>
      </c>
      <c r="H66" s="2">
        <v>16</v>
      </c>
      <c r="I66" s="2"/>
      <c r="J66" s="2" t="s">
        <v>187</v>
      </c>
      <c r="K66" s="2" t="s">
        <v>30</v>
      </c>
      <c r="L66" s="2" t="s">
        <v>31</v>
      </c>
      <c r="M66" s="2" t="s">
        <v>200</v>
      </c>
      <c r="N66" s="2" t="s">
        <v>201</v>
      </c>
      <c r="O66" s="2" t="s">
        <v>202</v>
      </c>
      <c r="P66" s="2">
        <v>0</v>
      </c>
      <c r="Q66" s="2">
        <f>_xlfn.FLOOR.MATH((((2*VLOOKUP(F66, 'EV and Base'!$A$1:$N$671, 9, FALSE))+$P66)*$H66)/100)+$H66+10</f>
        <v>40</v>
      </c>
      <c r="R66" s="2">
        <f>_xlfn.FLOOR.MATH((_xlfn.FLOOR.MATH((((2*VLOOKUP($F66, 'EV and Base'!$A$1:$N$671, 10, FALSE))+$P66)*$H66)/100)+5)*
IF(OR($I66="Lonely", $I66="Brave", $I66="Adamant", $I66="Naughty"), 1.1,
IF(OR($I66="Bold", $I66="Timid", $I66="Modest", $I66="Calm"), 0.9, 1)))</f>
        <v>21</v>
      </c>
      <c r="S66" s="2">
        <f>_xlfn.FLOOR.MATH((_xlfn.FLOOR.MATH((((2*VLOOKUP($F66, 'EV and Base'!$A$1:$N$671, 11, FALSE))+$P66)*$H66)/100)+5)*
IF(OR($I66="Bold", $I66="Relaxed", $I66="Impish", $I66="Lax"), 1.1,
IF(OR($I66="Lonely", $I66="Hasty", $I66="Mild", $I66="Gentle"), 0.9, 1)))</f>
        <v>27</v>
      </c>
      <c r="T66" s="2">
        <f>_xlfn.FLOOR.MATH((_xlfn.FLOOR.MATH((((2*VLOOKUP($F66, 'EV and Base'!$A$1:$N$671, 12, FALSE))+$P66)*$H66)/100)+5)*
IF(OR($I66="Modest", $I66="Mild", $I66="Quiet", $I66="Rash"), 1.1,
IF(OR($I66="Adamant", $I66="Impish", $I66="Jolly", $I66="Careful"), 0.9, 1)))</f>
        <v>17</v>
      </c>
      <c r="U66" s="2">
        <f>_xlfn.FLOOR.MATH((_xlfn.FLOOR.MATH((((2*VLOOKUP($F66, 'EV and Base'!$A$1:$N$671, 13, FALSE))+$P66)*$H66)/100)+5)*
IF(OR($I66="Calm", $I66="Gentle", $I66="Sassy", $I66="Careful"), 1.1,
IF(OR($I66="Naughty", $I66="Lax", $I66="Naive", $I66="Rash"), 0.9, 1)))</f>
        <v>24</v>
      </c>
      <c r="V66" s="2">
        <f>_xlfn.FLOOR.MATH((_xlfn.FLOOR.MATH((((2*VLOOKUP($F66, 'EV and Base'!$A$1:$N$671, 14, FALSE))+$P66)*$H66)/100)+5)*
IF(OR($I66="Timid", $I66="Hasty", $I66="Jolly", $I66="Naive"), 1.1,
IF(OR($I66="Brave", $I66="Relaxed", $I66="Quiet", $I66="Sassy"), 0.9, 1)))</f>
        <v>18</v>
      </c>
      <c r="AZ66" s="3" t="e" cm="1">
        <f t="array" aca="1" ref="AZ66" ca="1">IF(NOT(ISNUMBER(INDEX($A:$A, LOOKUP(2, 1 / ($A$1:INDIRECT("$A$"&amp;ROW($A66)) &lt;&gt; ""),ROW($A$1:INDIRECT("$A$"&amp;ROW($A66)))), 1))), "",#REF!-INDEX(#REF!, LOOKUP(
2, 1 / (#REF!:INDIRECT("$AV$"&amp;ROW(#REF!)-1) &lt;&gt; ""),ROW(#REF!:INDIRECT("$AV$"&amp;ROW(#REF!)-1))), 1))</f>
        <v>#REF!</v>
      </c>
      <c r="BA66" s="3" t="e" cm="1">
        <f t="array" aca="1" ref="BA66" ca="1">IF(NOT(ISNUMBER(INDEX($A:$A, LOOKUP(2, 1 / ($A$1:INDIRECT("$A$"&amp;ROW($A66)) &lt;&gt; ""),ROW($A$1:INDIRECT("$A$"&amp;ROW($A66)))), 1))), "",
INDEX(#REF!, LOOKUP(2, 1 / (#REF!:INDIRECT("$Y$"&amp;ROW(#REF!)-1) &lt;&gt; ""),ROW(#REF!:INDIRECT("$Y$"&amp;ROW(#REF!)-1))), 1))</f>
        <v>#REF!</v>
      </c>
      <c r="BB66" s="1" t="str">
        <f>IFERROR(VLOOKUP(#REF!, 'Medium-Slow'!$A$1:$B$101, 2, TRUE),"")</f>
        <v/>
      </c>
    </row>
    <row r="67" spans="1:54" x14ac:dyDescent="0.45">
      <c r="A67" s="40"/>
      <c r="B67" s="40"/>
      <c r="C67" s="40" t="str">
        <f>$C66</f>
        <v>(Double)</v>
      </c>
      <c r="D67" s="40"/>
      <c r="E67" s="40"/>
      <c r="F67" s="2" t="s">
        <v>198</v>
      </c>
      <c r="G67" s="2" t="s">
        <v>53</v>
      </c>
      <c r="H67" s="2">
        <v>16</v>
      </c>
      <c r="I67" s="2"/>
      <c r="J67" s="2" t="s">
        <v>187</v>
      </c>
      <c r="K67" s="2" t="s">
        <v>30</v>
      </c>
      <c r="L67" s="2" t="s">
        <v>31</v>
      </c>
      <c r="M67" s="2" t="s">
        <v>200</v>
      </c>
      <c r="N67" s="2" t="s">
        <v>201</v>
      </c>
      <c r="O67" s="2" t="s">
        <v>202</v>
      </c>
      <c r="P67" s="2">
        <v>0</v>
      </c>
      <c r="Q67" s="2">
        <f>_xlfn.FLOOR.MATH((((2*VLOOKUP(F67, 'EV and Base'!$A$1:$N$671, 9, FALSE))+$P67)*$H67)/100)+$H67+10</f>
        <v>40</v>
      </c>
      <c r="R67" s="2">
        <f>_xlfn.FLOOR.MATH((_xlfn.FLOOR.MATH((((2*VLOOKUP($F67, 'EV and Base'!$A$1:$N$671, 10, FALSE))+$P67)*$H67)/100)+5)*
IF(OR($I67="Lonely", $I67="Brave", $I67="Adamant", $I67="Naughty"), 1.1,
IF(OR($I67="Bold", $I67="Timid", $I67="Modest", $I67="Calm"), 0.9, 1)))</f>
        <v>21</v>
      </c>
      <c r="S67" s="2">
        <f>_xlfn.FLOOR.MATH((_xlfn.FLOOR.MATH((((2*VLOOKUP($F67, 'EV and Base'!$A$1:$N$671, 11, FALSE))+$P67)*$H67)/100)+5)*
IF(OR($I67="Bold", $I67="Relaxed", $I67="Impish", $I67="Lax"), 1.1,
IF(OR($I67="Lonely", $I67="Hasty", $I67="Mild", $I67="Gentle"), 0.9, 1)))</f>
        <v>27</v>
      </c>
      <c r="T67" s="2">
        <f>_xlfn.FLOOR.MATH((_xlfn.FLOOR.MATH((((2*VLOOKUP($F67, 'EV and Base'!$A$1:$N$671, 12, FALSE))+$P67)*$H67)/100)+5)*
IF(OR($I67="Modest", $I67="Mild", $I67="Quiet", $I67="Rash"), 1.1,
IF(OR($I67="Adamant", $I67="Impish", $I67="Jolly", $I67="Careful"), 0.9, 1)))</f>
        <v>17</v>
      </c>
      <c r="U67" s="2">
        <f>_xlfn.FLOOR.MATH((_xlfn.FLOOR.MATH((((2*VLOOKUP($F67, 'EV and Base'!$A$1:$N$671, 13, FALSE))+$P67)*$H67)/100)+5)*
IF(OR($I67="Calm", $I67="Gentle", $I67="Sassy", $I67="Careful"), 1.1,
IF(OR($I67="Naughty", $I67="Lax", $I67="Naive", $I67="Rash"), 0.9, 1)))</f>
        <v>24</v>
      </c>
      <c r="V67" s="2">
        <f>_xlfn.FLOOR.MATH((_xlfn.FLOOR.MATH((((2*VLOOKUP($F67, 'EV and Base'!$A$1:$N$671, 14, FALSE))+$P67)*$H67)/100)+5)*
IF(OR($I67="Timid", $I67="Hasty", $I67="Jolly", $I67="Naive"), 1.1,
IF(OR($I67="Brave", $I67="Relaxed", $I67="Quiet", $I67="Sassy"), 0.9, 1)))</f>
        <v>18</v>
      </c>
      <c r="AZ67" s="3" t="e" cm="1">
        <f t="array" aca="1" ref="AZ67" ca="1">IF(NOT(ISNUMBER(INDEX($A:$A, LOOKUP(2, 1 / ($A$1:INDIRECT("$A$"&amp;ROW($A67)) &lt;&gt; ""),ROW($A$1:INDIRECT("$A$"&amp;ROW($A67)))), 1))), "",#REF!-INDEX(#REF!, LOOKUP(
2, 1 / (#REF!:INDIRECT("$AV$"&amp;ROW(#REF!)-1) &lt;&gt; ""),ROW(#REF!:INDIRECT("$AV$"&amp;ROW(#REF!)-1))), 1))</f>
        <v>#REF!</v>
      </c>
      <c r="BA67" s="3" t="e" cm="1">
        <f t="array" aca="1" ref="BA67" ca="1">IF(NOT(ISNUMBER(INDEX($A:$A, LOOKUP(2, 1 / ($A$1:INDIRECT("$A$"&amp;ROW($A67)) &lt;&gt; ""),ROW($A$1:INDIRECT("$A$"&amp;ROW($A67)))), 1))), "",
INDEX(#REF!, LOOKUP(2, 1 / (#REF!:INDIRECT("$Y$"&amp;ROW(#REF!)-1) &lt;&gt; ""),ROW(#REF!:INDIRECT("$Y$"&amp;ROW(#REF!)-1))), 1))</f>
        <v>#REF!</v>
      </c>
      <c r="BB67" s="1" t="str">
        <f>IFERROR(VLOOKUP(#REF!, 'Medium-Slow'!$A$1:$B$101, 2, TRUE),"")</f>
        <v/>
      </c>
    </row>
    <row r="68" spans="1:54" x14ac:dyDescent="0.45">
      <c r="A68" s="29">
        <v>42</v>
      </c>
      <c r="B68" s="29" t="s">
        <v>203</v>
      </c>
      <c r="C68" s="29" t="s">
        <v>23</v>
      </c>
      <c r="D68" s="29" t="s">
        <v>167</v>
      </c>
      <c r="E68" s="29" t="s">
        <v>25</v>
      </c>
      <c r="F68" s="2" t="s">
        <v>95</v>
      </c>
      <c r="G68" s="2" t="s">
        <v>27</v>
      </c>
      <c r="H68" s="2">
        <v>17</v>
      </c>
      <c r="I68" s="2"/>
      <c r="J68" s="2" t="s">
        <v>204</v>
      </c>
      <c r="K68" s="2" t="s">
        <v>30</v>
      </c>
      <c r="L68" s="2" t="s">
        <v>101</v>
      </c>
      <c r="M68" s="2" t="s">
        <v>169</v>
      </c>
      <c r="N68" s="2" t="s">
        <v>170</v>
      </c>
      <c r="O68" s="2" t="s">
        <v>205</v>
      </c>
      <c r="P68" s="2">
        <v>6</v>
      </c>
      <c r="Q68" s="2">
        <f>_xlfn.FLOOR.MATH((((2*VLOOKUP(F68, 'EV and Base'!$A$1:$N$671, 9, FALSE))+$P68)*$H68)/100)+$H68+10</f>
        <v>53</v>
      </c>
      <c r="R68" s="2">
        <f>_xlfn.FLOOR.MATH((_xlfn.FLOOR.MATH((((2*VLOOKUP($F68, 'EV and Base'!$A$1:$N$671, 10, FALSE))+$P68)*$H68)/100)+5)*
IF(OR($I68="Lonely", $I68="Brave", $I68="Adamant", $I68="Naughty"), 1.1,
IF(OR($I68="Bold", $I68="Timid", $I68="Modest", $I68="Calm"), 0.9, 1)))</f>
        <v>14</v>
      </c>
      <c r="S68" s="2">
        <f>_xlfn.FLOOR.MATH((_xlfn.FLOOR.MATH((((2*VLOOKUP($F68, 'EV and Base'!$A$1:$N$671, 11, FALSE))+$P68)*$H68)/100)+5)*
IF(OR($I68="Bold", $I68="Relaxed", $I68="Impish", $I68="Lax"), 1.1,
IF(OR($I68="Lonely", $I68="Hasty", $I68="Mild", $I68="Gentle"), 0.9, 1)))</f>
        <v>21</v>
      </c>
      <c r="T68" s="2">
        <f>_xlfn.FLOOR.MATH((_xlfn.FLOOR.MATH((((2*VLOOKUP($F68, 'EV and Base'!$A$1:$N$671, 12, FALSE))+$P68)*$H68)/100)+5)*
IF(OR($I68="Modest", $I68="Mild", $I68="Quiet", $I68="Rash"), 1.1,
IF(OR($I68="Adamant", $I68="Impish", $I68="Jolly", $I68="Careful"), 0.9, 1)))</f>
        <v>28</v>
      </c>
      <c r="U68" s="2">
        <f>_xlfn.FLOOR.MATH((_xlfn.FLOOR.MATH((((2*VLOOKUP($F68, 'EV and Base'!$A$1:$N$671, 13, FALSE))+$P68)*$H68)/100)+5)*
IF(OR($I68="Calm", $I68="Gentle", $I68="Sassy", $I68="Careful"), 1.1,
IF(OR($I68="Naughty", $I68="Lax", $I68="Naive", $I68="Rash"), 0.9, 1)))</f>
        <v>24</v>
      </c>
      <c r="V68" s="2">
        <f>_xlfn.FLOOR.MATH((_xlfn.FLOOR.MATH((((2*VLOOKUP($F68, 'EV and Base'!$A$1:$N$671, 14, FALSE))+$P68)*$H68)/100)+5)*
IF(OR($I68="Timid", $I68="Hasty", $I68="Jolly", $I68="Naive"), 1.1,
IF(OR($I68="Brave", $I68="Relaxed", $I68="Quiet", $I68="Sassy"), 0.9, 1)))</f>
        <v>14</v>
      </c>
      <c r="AZ68" s="3" t="e" cm="1">
        <f t="array" aca="1" ref="AZ68" ca="1">IF(NOT(ISNUMBER(INDEX($A:$A, LOOKUP(2, 1 / ($A$1:INDIRECT("$A$"&amp;ROW($A68)) &lt;&gt; ""),ROW($A$1:INDIRECT("$A$"&amp;ROW($A68)))), 1))), "",#REF!-INDEX(#REF!, LOOKUP(
2, 1 / (#REF!:INDIRECT("$AV$"&amp;ROW(#REF!)-1) &lt;&gt; ""),ROW(#REF!:INDIRECT("$AV$"&amp;ROW(#REF!)-1))), 1))</f>
        <v>#REF!</v>
      </c>
      <c r="BA68" s="3" t="e" cm="1">
        <f t="array" aca="1" ref="BA68" ca="1">IF(NOT(ISNUMBER(INDEX($A:$A, LOOKUP(2, 1 / ($A$1:INDIRECT("$A$"&amp;ROW($A68)) &lt;&gt; ""),ROW($A$1:INDIRECT("$A$"&amp;ROW($A68)))), 1))), "",
INDEX(#REF!, LOOKUP(2, 1 / (#REF!:INDIRECT("$Y$"&amp;ROW(#REF!)-1) &lt;&gt; ""),ROW(#REF!:INDIRECT("$Y$"&amp;ROW(#REF!)-1))), 1))</f>
        <v>#REF!</v>
      </c>
      <c r="BB68" s="1" t="str">
        <f>IFERROR(VLOOKUP(#REF!, 'Medium-Slow'!$A$1:$B$101, 2, TRUE),"")</f>
        <v/>
      </c>
    </row>
    <row r="69" spans="1:54" x14ac:dyDescent="0.45">
      <c r="A69" s="38">
        <v>43</v>
      </c>
      <c r="B69" s="38" t="s">
        <v>206</v>
      </c>
      <c r="C69" s="38" t="s">
        <v>23</v>
      </c>
      <c r="D69" s="38" t="s">
        <v>167</v>
      </c>
      <c r="E69" s="38" t="s">
        <v>25</v>
      </c>
      <c r="F69" s="2" t="s">
        <v>127</v>
      </c>
      <c r="G69" s="2" t="s">
        <v>53</v>
      </c>
      <c r="H69" s="2">
        <v>15</v>
      </c>
      <c r="I69" s="2"/>
      <c r="J69" s="2" t="s">
        <v>128</v>
      </c>
      <c r="K69" s="2" t="s">
        <v>30</v>
      </c>
      <c r="L69" s="2" t="s">
        <v>60</v>
      </c>
      <c r="M69" s="2" t="s">
        <v>116</v>
      </c>
      <c r="N69" s="2" t="s">
        <v>130</v>
      </c>
      <c r="O69" s="2" t="s">
        <v>207</v>
      </c>
      <c r="P69" s="2">
        <v>0</v>
      </c>
      <c r="Q69" s="2">
        <f>_xlfn.FLOOR.MATH((((2*VLOOKUP(F69, 'EV and Base'!$A$1:$N$671, 9, FALSE))+$P69)*$H69)/100)+$H69+10</f>
        <v>41</v>
      </c>
      <c r="R69" s="2">
        <f>_xlfn.FLOOR.MATH((_xlfn.FLOOR.MATH((((2*VLOOKUP($F69, 'EV and Base'!$A$1:$N$671, 10, FALSE))+$P69)*$H69)/100)+5)*
IF(OR($I69="Lonely", $I69="Brave", $I69="Adamant", $I69="Naughty"), 1.1,
IF(OR($I69="Bold", $I69="Timid", $I69="Modest", $I69="Calm"), 0.9, 1)))</f>
        <v>18</v>
      </c>
      <c r="S69" s="2">
        <f>_xlfn.FLOOR.MATH((_xlfn.FLOOR.MATH((((2*VLOOKUP($F69, 'EV and Base'!$A$1:$N$671, 11, FALSE))+$P69)*$H69)/100)+5)*
IF(OR($I69="Bold", $I69="Relaxed", $I69="Impish", $I69="Lax"), 1.1,
IF(OR($I69="Lonely", $I69="Hasty", $I69="Mild", $I69="Gentle"), 0.9, 1)))</f>
        <v>17</v>
      </c>
      <c r="T69" s="2">
        <f>_xlfn.FLOOR.MATH((_xlfn.FLOOR.MATH((((2*VLOOKUP($F69, 'EV and Base'!$A$1:$N$671, 12, FALSE))+$P69)*$H69)/100)+5)*
IF(OR($I69="Modest", $I69="Mild", $I69="Quiet", $I69="Rash"), 1.1,
IF(OR($I69="Adamant", $I69="Impish", $I69="Jolly", $I69="Careful"), 0.9, 1)))</f>
        <v>21</v>
      </c>
      <c r="U69" s="2">
        <f>_xlfn.FLOOR.MATH((_xlfn.FLOOR.MATH((((2*VLOOKUP($F69, 'EV and Base'!$A$1:$N$671, 13, FALSE))+$P69)*$H69)/100)+5)*
IF(OR($I69="Calm", $I69="Gentle", $I69="Sassy", $I69="Careful"), 1.1,
IF(OR($I69="Naughty", $I69="Lax", $I69="Naive", $I69="Rash"), 0.9, 1)))</f>
        <v>17</v>
      </c>
      <c r="V69" s="2">
        <f>_xlfn.FLOOR.MATH((_xlfn.FLOOR.MATH((((2*VLOOKUP($F69, 'EV and Base'!$A$1:$N$671, 14, FALSE))+$P69)*$H69)/100)+5)*
IF(OR($I69="Timid", $I69="Hasty", $I69="Jolly", $I69="Naive"), 1.1,
IF(OR($I69="Brave", $I69="Relaxed", $I69="Quiet", $I69="Sassy"), 0.9, 1)))</f>
        <v>26</v>
      </c>
      <c r="AZ69" s="3" t="e" cm="1">
        <f t="array" aca="1" ref="AZ69" ca="1">IF(NOT(ISNUMBER(INDEX($A:$A, LOOKUP(2, 1 / ($A$1:INDIRECT("$A$"&amp;ROW($A69)) &lt;&gt; ""),ROW($A$1:INDIRECT("$A$"&amp;ROW($A69)))), 1))), "",#REF!-INDEX(#REF!, LOOKUP(
2, 1 / (#REF!:INDIRECT("$AV$"&amp;ROW(#REF!)-1) &lt;&gt; ""),ROW(#REF!:INDIRECT("$AV$"&amp;ROW(#REF!)-1))), 1))</f>
        <v>#REF!</v>
      </c>
      <c r="BA69" s="3" t="e" cm="1">
        <f t="array" aca="1" ref="BA69" ca="1">IF(NOT(ISNUMBER(INDEX($A:$A, LOOKUP(2, 1 / ($A$1:INDIRECT("$A$"&amp;ROW($A69)) &lt;&gt; ""),ROW($A$1:INDIRECT("$A$"&amp;ROW($A69)))), 1))), "",
INDEX(#REF!, LOOKUP(2, 1 / (#REF!:INDIRECT("$Y$"&amp;ROW(#REF!)-1) &lt;&gt; ""),ROW(#REF!:INDIRECT("$Y$"&amp;ROW(#REF!)-1))), 1))</f>
        <v>#REF!</v>
      </c>
      <c r="BB69" s="1" t="str">
        <f>IFERROR(VLOOKUP(#REF!, 'Medium-Slow'!$A$1:$B$101, 2, TRUE),"")</f>
        <v/>
      </c>
    </row>
    <row r="70" spans="1:54" x14ac:dyDescent="0.45">
      <c r="A70" s="39"/>
      <c r="B70" s="39"/>
      <c r="C70" s="39" t="str">
        <f t="shared" ref="C70:C71" si="5">$C69</f>
        <v>Single</v>
      </c>
      <c r="D70" s="39"/>
      <c r="E70" s="39"/>
      <c r="F70" s="2" t="s">
        <v>127</v>
      </c>
      <c r="G70" s="2" t="s">
        <v>53</v>
      </c>
      <c r="H70" s="2">
        <v>15</v>
      </c>
      <c r="I70" s="2"/>
      <c r="J70" s="2" t="s">
        <v>128</v>
      </c>
      <c r="K70" s="2" t="s">
        <v>30</v>
      </c>
      <c r="L70" s="2" t="s">
        <v>60</v>
      </c>
      <c r="M70" s="2" t="s">
        <v>116</v>
      </c>
      <c r="N70" s="2" t="s">
        <v>130</v>
      </c>
      <c r="O70" s="2" t="s">
        <v>207</v>
      </c>
      <c r="P70" s="2">
        <v>0</v>
      </c>
      <c r="Q70" s="2">
        <f>_xlfn.FLOOR.MATH((((2*VLOOKUP(F70, 'EV and Base'!$A$1:$N$671, 9, FALSE))+$P70)*$H70)/100)+$H70+10</f>
        <v>41</v>
      </c>
      <c r="R70" s="2">
        <f>_xlfn.FLOOR.MATH((_xlfn.FLOOR.MATH((((2*VLOOKUP($F70, 'EV and Base'!$A$1:$N$671, 10, FALSE))+$P70)*$H70)/100)+5)*
IF(OR($I70="Lonely", $I70="Brave", $I70="Adamant", $I70="Naughty"), 1.1,
IF(OR($I70="Bold", $I70="Timid", $I70="Modest", $I70="Calm"), 0.9, 1)))</f>
        <v>18</v>
      </c>
      <c r="S70" s="2">
        <f>_xlfn.FLOOR.MATH((_xlfn.FLOOR.MATH((((2*VLOOKUP($F70, 'EV and Base'!$A$1:$N$671, 11, FALSE))+$P70)*$H70)/100)+5)*
IF(OR($I70="Bold", $I70="Relaxed", $I70="Impish", $I70="Lax"), 1.1,
IF(OR($I70="Lonely", $I70="Hasty", $I70="Mild", $I70="Gentle"), 0.9, 1)))</f>
        <v>17</v>
      </c>
      <c r="T70" s="2">
        <f>_xlfn.FLOOR.MATH((_xlfn.FLOOR.MATH((((2*VLOOKUP($F70, 'EV and Base'!$A$1:$N$671, 12, FALSE))+$P70)*$H70)/100)+5)*
IF(OR($I70="Modest", $I70="Mild", $I70="Quiet", $I70="Rash"), 1.1,
IF(OR($I70="Adamant", $I70="Impish", $I70="Jolly", $I70="Careful"), 0.9, 1)))</f>
        <v>21</v>
      </c>
      <c r="U70" s="2">
        <f>_xlfn.FLOOR.MATH((_xlfn.FLOOR.MATH((((2*VLOOKUP($F70, 'EV and Base'!$A$1:$N$671, 13, FALSE))+$P70)*$H70)/100)+5)*
IF(OR($I70="Calm", $I70="Gentle", $I70="Sassy", $I70="Careful"), 1.1,
IF(OR($I70="Naughty", $I70="Lax", $I70="Naive", $I70="Rash"), 0.9, 1)))</f>
        <v>17</v>
      </c>
      <c r="V70" s="2">
        <f>_xlfn.FLOOR.MATH((_xlfn.FLOOR.MATH((((2*VLOOKUP($F70, 'EV and Base'!$A$1:$N$671, 14, FALSE))+$P70)*$H70)/100)+5)*
IF(OR($I70="Timid", $I70="Hasty", $I70="Jolly", $I70="Naive"), 1.1,
IF(OR($I70="Brave", $I70="Relaxed", $I70="Quiet", $I70="Sassy"), 0.9, 1)))</f>
        <v>26</v>
      </c>
      <c r="AZ70" s="3" t="e" cm="1">
        <f t="array" aca="1" ref="AZ70" ca="1">IF(NOT(ISNUMBER(INDEX($A:$A, LOOKUP(2, 1 / ($A$1:INDIRECT("$A$"&amp;ROW($A70)) &lt;&gt; ""),ROW($A$1:INDIRECT("$A$"&amp;ROW($A70)))), 1))), "",#REF!-INDEX(#REF!, LOOKUP(
2, 1 / (#REF!:INDIRECT("$AV$"&amp;ROW(#REF!)-1) &lt;&gt; ""),ROW(#REF!:INDIRECT("$AV$"&amp;ROW(#REF!)-1))), 1))</f>
        <v>#REF!</v>
      </c>
      <c r="BA70" s="3" t="e" cm="1">
        <f t="array" aca="1" ref="BA70" ca="1">IF(NOT(ISNUMBER(INDEX($A:$A, LOOKUP(2, 1 / ($A$1:INDIRECT("$A$"&amp;ROW($A70)) &lt;&gt; ""),ROW($A$1:INDIRECT("$A$"&amp;ROW($A70)))), 1))), "",
INDEX(#REF!, LOOKUP(2, 1 / (#REF!:INDIRECT("$Y$"&amp;ROW(#REF!)-1) &lt;&gt; ""),ROW(#REF!:INDIRECT("$Y$"&amp;ROW(#REF!)-1))), 1))</f>
        <v>#REF!</v>
      </c>
      <c r="BB70" s="1" t="str">
        <f>IFERROR(VLOOKUP(#REF!, 'Medium-Slow'!$A$1:$B$101, 2, TRUE),"")</f>
        <v/>
      </c>
    </row>
    <row r="71" spans="1:54" x14ac:dyDescent="0.45">
      <c r="A71" s="40"/>
      <c r="B71" s="40"/>
      <c r="C71" s="40" t="str">
        <f t="shared" si="5"/>
        <v>Single</v>
      </c>
      <c r="D71" s="40"/>
      <c r="E71" s="40"/>
      <c r="F71" s="2" t="s">
        <v>127</v>
      </c>
      <c r="G71" s="2" t="s">
        <v>53</v>
      </c>
      <c r="H71" s="2">
        <v>15</v>
      </c>
      <c r="I71" s="2"/>
      <c r="J71" s="2" t="s">
        <v>128</v>
      </c>
      <c r="K71" s="2" t="s">
        <v>30</v>
      </c>
      <c r="L71" s="2" t="s">
        <v>60</v>
      </c>
      <c r="M71" s="2" t="s">
        <v>116</v>
      </c>
      <c r="N71" s="2" t="s">
        <v>130</v>
      </c>
      <c r="O71" s="2" t="s">
        <v>207</v>
      </c>
      <c r="P71" s="2">
        <v>0</v>
      </c>
      <c r="Q71" s="2">
        <f>_xlfn.FLOOR.MATH((((2*VLOOKUP(F71, 'EV and Base'!$A$1:$N$671, 9, FALSE))+$P71)*$H71)/100)+$H71+10</f>
        <v>41</v>
      </c>
      <c r="R71" s="2">
        <f>_xlfn.FLOOR.MATH((_xlfn.FLOOR.MATH((((2*VLOOKUP($F71, 'EV and Base'!$A$1:$N$671, 10, FALSE))+$P71)*$H71)/100)+5)*
IF(OR($I71="Lonely", $I71="Brave", $I71="Adamant", $I71="Naughty"), 1.1,
IF(OR($I71="Bold", $I71="Timid", $I71="Modest", $I71="Calm"), 0.9, 1)))</f>
        <v>18</v>
      </c>
      <c r="S71" s="2">
        <f>_xlfn.FLOOR.MATH((_xlfn.FLOOR.MATH((((2*VLOOKUP($F71, 'EV and Base'!$A$1:$N$671, 11, FALSE))+$P71)*$H71)/100)+5)*
IF(OR($I71="Bold", $I71="Relaxed", $I71="Impish", $I71="Lax"), 1.1,
IF(OR($I71="Lonely", $I71="Hasty", $I71="Mild", $I71="Gentle"), 0.9, 1)))</f>
        <v>17</v>
      </c>
      <c r="T71" s="2">
        <f>_xlfn.FLOOR.MATH((_xlfn.FLOOR.MATH((((2*VLOOKUP($F71, 'EV and Base'!$A$1:$N$671, 12, FALSE))+$P71)*$H71)/100)+5)*
IF(OR($I71="Modest", $I71="Mild", $I71="Quiet", $I71="Rash"), 1.1,
IF(OR($I71="Adamant", $I71="Impish", $I71="Jolly", $I71="Careful"), 0.9, 1)))</f>
        <v>21</v>
      </c>
      <c r="U71" s="2">
        <f>_xlfn.FLOOR.MATH((_xlfn.FLOOR.MATH((((2*VLOOKUP($F71, 'EV and Base'!$A$1:$N$671, 13, FALSE))+$P71)*$H71)/100)+5)*
IF(OR($I71="Calm", $I71="Gentle", $I71="Sassy", $I71="Careful"), 1.1,
IF(OR($I71="Naughty", $I71="Lax", $I71="Naive", $I71="Rash"), 0.9, 1)))</f>
        <v>17</v>
      </c>
      <c r="V71" s="2">
        <f>_xlfn.FLOOR.MATH((_xlfn.FLOOR.MATH((((2*VLOOKUP($F71, 'EV and Base'!$A$1:$N$671, 14, FALSE))+$P71)*$H71)/100)+5)*
IF(OR($I71="Timid", $I71="Hasty", $I71="Jolly", $I71="Naive"), 1.1,
IF(OR($I71="Brave", $I71="Relaxed", $I71="Quiet", $I71="Sassy"), 0.9, 1)))</f>
        <v>26</v>
      </c>
      <c r="AZ71" s="3" t="e" cm="1">
        <f t="array" aca="1" ref="AZ71" ca="1">IF(NOT(ISNUMBER(INDEX($A:$A, LOOKUP(2, 1 / ($A$1:INDIRECT("$A$"&amp;ROW($A71)) &lt;&gt; ""),ROW($A$1:INDIRECT("$A$"&amp;ROW($A71)))), 1))), "",#REF!-INDEX(#REF!, LOOKUP(
2, 1 / (#REF!:INDIRECT("$AV$"&amp;ROW(#REF!)-1) &lt;&gt; ""),ROW(#REF!:INDIRECT("$AV$"&amp;ROW(#REF!)-1))), 1))</f>
        <v>#REF!</v>
      </c>
      <c r="BA71" s="3" t="e" cm="1">
        <f t="array" aca="1" ref="BA71" ca="1">IF(NOT(ISNUMBER(INDEX($A:$A, LOOKUP(2, 1 / ($A$1:INDIRECT("$A$"&amp;ROW($A71)) &lt;&gt; ""),ROW($A$1:INDIRECT("$A$"&amp;ROW($A71)))), 1))), "",
INDEX(#REF!, LOOKUP(2, 1 / (#REF!:INDIRECT("$Y$"&amp;ROW(#REF!)-1) &lt;&gt; ""),ROW(#REF!:INDIRECT("$Y$"&amp;ROW(#REF!)-1))), 1))</f>
        <v>#REF!</v>
      </c>
      <c r="BB71" s="1" t="str">
        <f>IFERROR(VLOOKUP(#REF!, 'Medium-Slow'!$A$1:$B$101, 2, TRUE),"")</f>
        <v/>
      </c>
    </row>
    <row r="72" spans="1:54" x14ac:dyDescent="0.45">
      <c r="A72" s="38">
        <v>44</v>
      </c>
      <c r="B72" s="38" t="s">
        <v>208</v>
      </c>
      <c r="C72" s="38" t="s">
        <v>23</v>
      </c>
      <c r="D72" s="38" t="s">
        <v>167</v>
      </c>
      <c r="E72" s="38" t="s">
        <v>25</v>
      </c>
      <c r="F72" s="2" t="s">
        <v>114</v>
      </c>
      <c r="G72" s="2" t="s">
        <v>53</v>
      </c>
      <c r="H72" s="2">
        <v>16</v>
      </c>
      <c r="I72" s="2"/>
      <c r="J72" s="2" t="s">
        <v>134</v>
      </c>
      <c r="K72" s="2" t="s">
        <v>30</v>
      </c>
      <c r="L72" s="2" t="s">
        <v>44</v>
      </c>
      <c r="M72" s="2" t="s">
        <v>50</v>
      </c>
      <c r="N72" s="2" t="s">
        <v>123</v>
      </c>
      <c r="O72" s="2" t="s">
        <v>209</v>
      </c>
      <c r="P72" s="2">
        <v>6</v>
      </c>
      <c r="Q72" s="2">
        <f>_xlfn.FLOOR.MATH((((2*VLOOKUP(F72, 'EV and Base'!$A$1:$N$671, 9, FALSE))+$P72)*$H72)/100)+$H72+10</f>
        <v>42</v>
      </c>
      <c r="R72" s="2">
        <f>_xlfn.FLOOR.MATH((_xlfn.FLOOR.MATH((((2*VLOOKUP($F72, 'EV and Base'!$A$1:$N$671, 10, FALSE))+$P72)*$H72)/100)+5)*
IF(OR($I72="Lonely", $I72="Brave", $I72="Adamant", $I72="Naughty"), 1.1,
IF(OR($I72="Bold", $I72="Timid", $I72="Modest", $I72="Calm"), 0.9, 1)))</f>
        <v>23</v>
      </c>
      <c r="S72" s="2">
        <f>_xlfn.FLOOR.MATH((_xlfn.FLOOR.MATH((((2*VLOOKUP($F72, 'EV and Base'!$A$1:$N$671, 11, FALSE))+$P72)*$H72)/100)+5)*
IF(OR($I72="Bold", $I72="Relaxed", $I72="Impish", $I72="Lax"), 1.1,
IF(OR($I72="Lonely", $I72="Hasty", $I72="Mild", $I72="Gentle"), 0.9, 1)))</f>
        <v>21</v>
      </c>
      <c r="T72" s="2">
        <f>_xlfn.FLOOR.MATH((_xlfn.FLOOR.MATH((((2*VLOOKUP($F72, 'EV and Base'!$A$1:$N$671, 12, FALSE))+$P72)*$H72)/100)+5)*
IF(OR($I72="Modest", $I72="Mild", $I72="Quiet", $I72="Rash"), 1.1,
IF(OR($I72="Adamant", $I72="Impish", $I72="Jolly", $I72="Careful"), 0.9, 1)))</f>
        <v>17</v>
      </c>
      <c r="U72" s="2">
        <f>_xlfn.FLOOR.MATH((_xlfn.FLOOR.MATH((((2*VLOOKUP($F72, 'EV and Base'!$A$1:$N$671, 13, FALSE))+$P72)*$H72)/100)+5)*
IF(OR($I72="Calm", $I72="Gentle", $I72="Sassy", $I72="Careful"), 1.1,
IF(OR($I72="Naughty", $I72="Lax", $I72="Naive", $I72="Rash"), 0.9, 1)))</f>
        <v>15</v>
      </c>
      <c r="V72" s="2">
        <f>_xlfn.FLOOR.MATH((_xlfn.FLOOR.MATH((((2*VLOOKUP($F72, 'EV and Base'!$A$1:$N$671, 14, FALSE))+$P72)*$H72)/100)+5)*
IF(OR($I72="Timid", $I72="Hasty", $I72="Jolly", $I72="Naive"), 1.1,
IF(OR($I72="Brave", $I72="Relaxed", $I72="Quiet", $I72="Sassy"), 0.9, 1)))</f>
        <v>19</v>
      </c>
      <c r="AZ72" s="3" t="e" cm="1">
        <f t="array" aca="1" ref="AZ72" ca="1">IF(NOT(ISNUMBER(INDEX($A:$A, LOOKUP(2, 1 / ($A$1:INDIRECT("$A$"&amp;ROW($A72)) &lt;&gt; ""),ROW($A$1:INDIRECT("$A$"&amp;ROW($A72)))), 1))), "",#REF!-INDEX(#REF!, LOOKUP(
2, 1 / (#REF!:INDIRECT("$AV$"&amp;ROW(#REF!)-1) &lt;&gt; ""),ROW(#REF!:INDIRECT("$AV$"&amp;ROW(#REF!)-1))), 1))</f>
        <v>#REF!</v>
      </c>
      <c r="BA72" s="3" t="e" cm="1">
        <f t="array" aca="1" ref="BA72" ca="1">IF(NOT(ISNUMBER(INDEX($A:$A, LOOKUP(2, 1 / ($A$1:INDIRECT("$A$"&amp;ROW($A72)) &lt;&gt; ""),ROW($A$1:INDIRECT("$A$"&amp;ROW($A72)))), 1))), "",
INDEX(#REF!, LOOKUP(2, 1 / (#REF!:INDIRECT("$Y$"&amp;ROW(#REF!)-1) &lt;&gt; ""),ROW(#REF!:INDIRECT("$Y$"&amp;ROW(#REF!)-1))), 1))</f>
        <v>#REF!</v>
      </c>
      <c r="BB72" s="1" t="str">
        <f>IFERROR(VLOOKUP(#REF!, 'Medium-Slow'!$A$1:$B$101, 2, TRUE),"")</f>
        <v/>
      </c>
    </row>
    <row r="73" spans="1:54" x14ac:dyDescent="0.45">
      <c r="A73" s="40"/>
      <c r="B73" s="40"/>
      <c r="C73" s="40" t="str">
        <f>$C72</f>
        <v>Single</v>
      </c>
      <c r="D73" s="40"/>
      <c r="E73" s="40"/>
      <c r="F73" s="2" t="s">
        <v>40</v>
      </c>
      <c r="G73" s="2" t="s">
        <v>53</v>
      </c>
      <c r="H73" s="2">
        <v>16</v>
      </c>
      <c r="I73" s="2"/>
      <c r="J73" s="2" t="s">
        <v>76</v>
      </c>
      <c r="K73" s="2" t="s">
        <v>30</v>
      </c>
      <c r="L73" s="2" t="s">
        <v>55</v>
      </c>
      <c r="M73" s="2" t="s">
        <v>77</v>
      </c>
      <c r="N73" s="2" t="s">
        <v>111</v>
      </c>
      <c r="O73" s="2" t="s">
        <v>191</v>
      </c>
      <c r="P73" s="2">
        <v>6</v>
      </c>
      <c r="Q73" s="2">
        <f>_xlfn.FLOOR.MATH((((2*VLOOKUP(F73, 'EV and Base'!$A$1:$N$671, 9, FALSE))+$P73)*$H73)/100)+$H73+10</f>
        <v>40</v>
      </c>
      <c r="R73" s="2">
        <f>_xlfn.FLOOR.MATH((_xlfn.FLOOR.MATH((((2*VLOOKUP($F73, 'EV and Base'!$A$1:$N$671, 10, FALSE))+$P73)*$H73)/100)+5)*
IF(OR($I73="Lonely", $I73="Brave", $I73="Adamant", $I73="Naughty"), 1.1,
IF(OR($I73="Bold", $I73="Timid", $I73="Modest", $I73="Calm"), 0.9, 1)))</f>
        <v>21</v>
      </c>
      <c r="S73" s="2">
        <f>_xlfn.FLOOR.MATH((_xlfn.FLOOR.MATH((((2*VLOOKUP($F73, 'EV and Base'!$A$1:$N$671, 11, FALSE))+$P73)*$H73)/100)+5)*
IF(OR($I73="Bold", $I73="Relaxed", $I73="Impish", $I73="Lax"), 1.1,
IF(OR($I73="Lonely", $I73="Hasty", $I73="Mild", $I73="Gentle"), 0.9, 1)))</f>
        <v>17</v>
      </c>
      <c r="T73" s="2">
        <f>_xlfn.FLOOR.MATH((_xlfn.FLOOR.MATH((((2*VLOOKUP($F73, 'EV and Base'!$A$1:$N$671, 12, FALSE))+$P73)*$H73)/100)+5)*
IF(OR($I73="Modest", $I73="Mild", $I73="Quiet", $I73="Rash"), 1.1,
IF(OR($I73="Adamant", $I73="Impish", $I73="Jolly", $I73="Careful"), 0.9, 1)))</f>
        <v>21</v>
      </c>
      <c r="U73" s="2">
        <f>_xlfn.FLOOR.MATH((_xlfn.FLOOR.MATH((((2*VLOOKUP($F73, 'EV and Base'!$A$1:$N$671, 13, FALSE))+$P73)*$H73)/100)+5)*
IF(OR($I73="Calm", $I73="Gentle", $I73="Sassy", $I73="Careful"), 1.1,
IF(OR($I73="Naughty", $I73="Lax", $I73="Naive", $I73="Rash"), 0.9, 1)))</f>
        <v>17</v>
      </c>
      <c r="V73" s="2">
        <f>_xlfn.FLOOR.MATH((_xlfn.FLOOR.MATH((((2*VLOOKUP($F73, 'EV and Base'!$A$1:$N$671, 14, FALSE))+$P73)*$H73)/100)+5)*
IF(OR($I73="Timid", $I73="Hasty", $I73="Jolly", $I73="Naive"), 1.1,
IF(OR($I73="Brave", $I73="Relaxed", $I73="Quiet", $I73="Sassy"), 0.9, 1)))</f>
        <v>27</v>
      </c>
      <c r="AZ73" s="3" t="e" cm="1">
        <f t="array" aca="1" ref="AZ73" ca="1">IF(NOT(ISNUMBER(INDEX($A:$A, LOOKUP(2, 1 / ($A$1:INDIRECT("$A$"&amp;ROW($A73)) &lt;&gt; ""),ROW($A$1:INDIRECT("$A$"&amp;ROW($A73)))), 1))), "",#REF!-INDEX(#REF!, LOOKUP(
2, 1 / (#REF!:INDIRECT("$AV$"&amp;ROW(#REF!)-1) &lt;&gt; ""),ROW(#REF!:INDIRECT("$AV$"&amp;ROW(#REF!)-1))), 1))</f>
        <v>#REF!</v>
      </c>
      <c r="BA73" s="3" t="e" cm="1">
        <f t="array" aca="1" ref="BA73" ca="1">IF(NOT(ISNUMBER(INDEX($A:$A, LOOKUP(2, 1 / ($A$1:INDIRECT("$A$"&amp;ROW($A73)) &lt;&gt; ""),ROW($A$1:INDIRECT("$A$"&amp;ROW($A73)))), 1))), "",
INDEX(#REF!, LOOKUP(2, 1 / (#REF!:INDIRECT("$Y$"&amp;ROW(#REF!)-1) &lt;&gt; ""),ROW(#REF!:INDIRECT("$Y$"&amp;ROW(#REF!)-1))), 1))</f>
        <v>#REF!</v>
      </c>
      <c r="BB73" s="1" t="str">
        <f>IFERROR(VLOOKUP(#REF!, 'Medium-Slow'!$A$1:$B$101, 2, TRUE),"")</f>
        <v/>
      </c>
    </row>
    <row r="74" spans="1:54" x14ac:dyDescent="0.45">
      <c r="A74" s="29">
        <v>45</v>
      </c>
      <c r="B74" s="29" t="s">
        <v>90</v>
      </c>
      <c r="C74" s="29" t="s">
        <v>23</v>
      </c>
      <c r="D74" s="29" t="s">
        <v>167</v>
      </c>
      <c r="E74" s="29" t="s">
        <v>25</v>
      </c>
      <c r="F74" s="2" t="s">
        <v>210</v>
      </c>
      <c r="G74" s="2" t="s">
        <v>27</v>
      </c>
      <c r="H74" s="2">
        <v>16</v>
      </c>
      <c r="I74" s="2"/>
      <c r="J74" s="2" t="s">
        <v>160</v>
      </c>
      <c r="K74" s="2" t="s">
        <v>30</v>
      </c>
      <c r="L74" s="2" t="s">
        <v>77</v>
      </c>
      <c r="M74" s="2" t="s">
        <v>211</v>
      </c>
      <c r="N74" s="2" t="s">
        <v>212</v>
      </c>
      <c r="O74" s="2" t="s">
        <v>130</v>
      </c>
      <c r="P74" s="2">
        <v>0</v>
      </c>
      <c r="Q74" s="2">
        <f>_xlfn.FLOOR.MATH((((2*VLOOKUP(F74, 'EV and Base'!$A$1:$N$671, 9, FALSE))+$P74)*$H74)/100)+$H74+10</f>
        <v>42</v>
      </c>
      <c r="R74" s="2">
        <f>_xlfn.FLOOR.MATH((_xlfn.FLOOR.MATH((((2*VLOOKUP($F74, 'EV and Base'!$A$1:$N$671, 10, FALSE))+$P74)*$H74)/100)+5)*
IF(OR($I74="Lonely", $I74="Brave", $I74="Adamant", $I74="Naughty"), 1.1,
IF(OR($I74="Bold", $I74="Timid", $I74="Modest", $I74="Calm"), 0.9, 1)))</f>
        <v>28</v>
      </c>
      <c r="S74" s="2">
        <f>_xlfn.FLOOR.MATH((_xlfn.FLOOR.MATH((((2*VLOOKUP($F74, 'EV and Base'!$A$1:$N$671, 11, FALSE))+$P74)*$H74)/100)+5)*
IF(OR($I74="Bold", $I74="Relaxed", $I74="Impish", $I74="Lax"), 1.1,
IF(OR($I74="Lonely", $I74="Hasty", $I74="Mild", $I74="Gentle"), 0.9, 1)))</f>
        <v>16</v>
      </c>
      <c r="T74" s="2">
        <f>_xlfn.FLOOR.MATH((_xlfn.FLOOR.MATH((((2*VLOOKUP($F74, 'EV and Base'!$A$1:$N$671, 12, FALSE))+$P74)*$H74)/100)+5)*
IF(OR($I74="Modest", $I74="Mild", $I74="Quiet", $I74="Rash"), 1.1,
IF(OR($I74="Adamant", $I74="Impish", $I74="Jolly", $I74="Careful"), 0.9, 1)))</f>
        <v>16</v>
      </c>
      <c r="U74" s="2">
        <f>_xlfn.FLOOR.MATH((_xlfn.FLOOR.MATH((((2*VLOOKUP($F74, 'EV and Base'!$A$1:$N$671, 13, FALSE))+$P74)*$H74)/100)+5)*
IF(OR($I74="Calm", $I74="Gentle", $I74="Sassy", $I74="Careful"), 1.1,
IF(OR($I74="Naughty", $I74="Lax", $I74="Naive", $I74="Rash"), 0.9, 1)))</f>
        <v>16</v>
      </c>
      <c r="V74" s="2">
        <f>_xlfn.FLOOR.MATH((_xlfn.FLOOR.MATH((((2*VLOOKUP($F74, 'EV and Base'!$A$1:$N$671, 14, FALSE))+$P74)*$H74)/100)+5)*
IF(OR($I74="Timid", $I74="Hasty", $I74="Jolly", $I74="Naive"), 1.1,
IF(OR($I74="Brave", $I74="Relaxed", $I74="Quiet", $I74="Sassy"), 0.9, 1)))</f>
        <v>25</v>
      </c>
      <c r="AZ74" s="3" t="e" cm="1">
        <f t="array" aca="1" ref="AZ74" ca="1">IF(NOT(ISNUMBER(INDEX($A:$A, LOOKUP(2, 1 / ($A$1:INDIRECT("$A$"&amp;ROW($A74)) &lt;&gt; ""),ROW($A$1:INDIRECT("$A$"&amp;ROW($A74)))), 1))), "",#REF!-INDEX(#REF!, LOOKUP(
2, 1 / (#REF!:INDIRECT("$AV$"&amp;ROW(#REF!)-1) &lt;&gt; ""),ROW(#REF!:INDIRECT("$AV$"&amp;ROW(#REF!)-1))), 1))</f>
        <v>#REF!</v>
      </c>
      <c r="BA74" s="3" t="e" cm="1">
        <f t="array" aca="1" ref="BA74" ca="1">IF(NOT(ISNUMBER(INDEX($A:$A, LOOKUP(2, 1 / ($A$1:INDIRECT("$A$"&amp;ROW($A74)) &lt;&gt; ""),ROW($A$1:INDIRECT("$A$"&amp;ROW($A74)))), 1))), "",
INDEX(#REF!, LOOKUP(2, 1 / (#REF!:INDIRECT("$Y$"&amp;ROW(#REF!)-1) &lt;&gt; ""),ROW(#REF!:INDIRECT("$Y$"&amp;ROW(#REF!)-1))), 1))</f>
        <v>#REF!</v>
      </c>
      <c r="BB74" s="1" t="str">
        <f>IFERROR(VLOOKUP(#REF!, 'Medium-Slow'!$A$1:$B$101, 2, TRUE),"")</f>
        <v/>
      </c>
    </row>
    <row r="75" spans="1:54" x14ac:dyDescent="0.45">
      <c r="A75" s="29">
        <v>46</v>
      </c>
      <c r="B75" s="29" t="s">
        <v>90</v>
      </c>
      <c r="C75" s="29" t="s">
        <v>23</v>
      </c>
      <c r="D75" s="29" t="s">
        <v>167</v>
      </c>
      <c r="E75" s="29" t="s">
        <v>25</v>
      </c>
      <c r="F75" s="2" t="s">
        <v>40</v>
      </c>
      <c r="G75" s="2" t="s">
        <v>53</v>
      </c>
      <c r="H75" s="2">
        <v>16</v>
      </c>
      <c r="I75" s="2"/>
      <c r="J75" s="2" t="s">
        <v>42</v>
      </c>
      <c r="K75" s="2" t="s">
        <v>30</v>
      </c>
      <c r="L75" s="2" t="s">
        <v>55</v>
      </c>
      <c r="M75" s="2" t="s">
        <v>77</v>
      </c>
      <c r="N75" s="2" t="s">
        <v>111</v>
      </c>
      <c r="O75" s="2" t="s">
        <v>191</v>
      </c>
      <c r="P75" s="2">
        <v>0</v>
      </c>
      <c r="Q75" s="2">
        <f>_xlfn.FLOOR.MATH((((2*VLOOKUP(F75, 'EV and Base'!$A$1:$N$671, 9, FALSE))+$P75)*$H75)/100)+$H75+10</f>
        <v>39</v>
      </c>
      <c r="R75" s="2">
        <f>_xlfn.FLOOR.MATH((_xlfn.FLOOR.MATH((((2*VLOOKUP($F75, 'EV and Base'!$A$1:$N$671, 10, FALSE))+$P75)*$H75)/100)+5)*
IF(OR($I75="Lonely", $I75="Brave", $I75="Adamant", $I75="Naughty"), 1.1,
IF(OR($I75="Bold", $I75="Timid", $I75="Modest", $I75="Calm"), 0.9, 1)))</f>
        <v>21</v>
      </c>
      <c r="S75" s="2">
        <f>_xlfn.FLOOR.MATH((_xlfn.FLOOR.MATH((((2*VLOOKUP($F75, 'EV and Base'!$A$1:$N$671, 11, FALSE))+$P75)*$H75)/100)+5)*
IF(OR($I75="Bold", $I75="Relaxed", $I75="Impish", $I75="Lax"), 1.1,
IF(OR($I75="Lonely", $I75="Hasty", $I75="Mild", $I75="Gentle"), 0.9, 1)))</f>
        <v>16</v>
      </c>
      <c r="T75" s="2">
        <f>_xlfn.FLOOR.MATH((_xlfn.FLOOR.MATH((((2*VLOOKUP($F75, 'EV and Base'!$A$1:$N$671, 12, FALSE))+$P75)*$H75)/100)+5)*
IF(OR($I75="Modest", $I75="Mild", $I75="Quiet", $I75="Rash"), 1.1,
IF(OR($I75="Adamant", $I75="Impish", $I75="Jolly", $I75="Careful"), 0.9, 1)))</f>
        <v>21</v>
      </c>
      <c r="U75" s="2">
        <f>_xlfn.FLOOR.MATH((_xlfn.FLOOR.MATH((((2*VLOOKUP($F75, 'EV and Base'!$A$1:$N$671, 13, FALSE))+$P75)*$H75)/100)+5)*
IF(OR($I75="Calm", $I75="Gentle", $I75="Sassy", $I75="Careful"), 1.1,
IF(OR($I75="Naughty", $I75="Lax", $I75="Naive", $I75="Rash"), 0.9, 1)))</f>
        <v>16</v>
      </c>
      <c r="V75" s="2">
        <f>_xlfn.FLOOR.MATH((_xlfn.FLOOR.MATH((((2*VLOOKUP($F75, 'EV and Base'!$A$1:$N$671, 14, FALSE))+$P75)*$H75)/100)+5)*
IF(OR($I75="Timid", $I75="Hasty", $I75="Jolly", $I75="Naive"), 1.1,
IF(OR($I75="Brave", $I75="Relaxed", $I75="Quiet", $I75="Sassy"), 0.9, 1)))</f>
        <v>26</v>
      </c>
      <c r="AZ75" s="3" t="e" cm="1">
        <f t="array" aca="1" ref="AZ75" ca="1">IF(NOT(ISNUMBER(INDEX($A:$A, LOOKUP(2, 1 / ($A$1:INDIRECT("$A$"&amp;ROW($A75)) &lt;&gt; ""),ROW($A$1:INDIRECT("$A$"&amp;ROW($A75)))), 1))), "",#REF!-INDEX(#REF!, LOOKUP(
2, 1 / (#REF!:INDIRECT("$AV$"&amp;ROW(#REF!)-1) &lt;&gt; ""),ROW(#REF!:INDIRECT("$AV$"&amp;ROW(#REF!)-1))), 1))</f>
        <v>#REF!</v>
      </c>
      <c r="BA75" s="3" t="e" cm="1">
        <f t="array" aca="1" ref="BA75" ca="1">IF(NOT(ISNUMBER(INDEX($A:$A, LOOKUP(2, 1 / ($A$1:INDIRECT("$A$"&amp;ROW($A75)) &lt;&gt; ""),ROW($A$1:INDIRECT("$A$"&amp;ROW($A75)))), 1))), "",
INDEX(#REF!, LOOKUP(2, 1 / (#REF!:INDIRECT("$Y$"&amp;ROW(#REF!)-1) &lt;&gt; ""),ROW(#REF!:INDIRECT("$Y$"&amp;ROW(#REF!)-1))), 1))</f>
        <v>#REF!</v>
      </c>
      <c r="BB75" s="1" t="str">
        <f>IFERROR(VLOOKUP(#REF!, 'Medium-Slow'!$A$1:$B$101, 2, TRUE),"")</f>
        <v/>
      </c>
    </row>
    <row r="76" spans="1:54" x14ac:dyDescent="0.45">
      <c r="A76" s="29">
        <v>47</v>
      </c>
      <c r="B76" s="29" t="s">
        <v>213</v>
      </c>
      <c r="C76" s="29" t="s">
        <v>23</v>
      </c>
      <c r="D76" s="29" t="s">
        <v>167</v>
      </c>
      <c r="E76" s="29" t="s">
        <v>25</v>
      </c>
      <c r="F76" s="2" t="s">
        <v>155</v>
      </c>
      <c r="G76" s="2" t="s">
        <v>27</v>
      </c>
      <c r="H76" s="2">
        <v>18</v>
      </c>
      <c r="I76" s="2"/>
      <c r="J76" s="2" t="s">
        <v>157</v>
      </c>
      <c r="K76" s="2" t="s">
        <v>30</v>
      </c>
      <c r="L76" s="2" t="s">
        <v>60</v>
      </c>
      <c r="M76" s="2" t="s">
        <v>51</v>
      </c>
      <c r="N76" s="2" t="s">
        <v>192</v>
      </c>
      <c r="O76" s="2" t="s">
        <v>161</v>
      </c>
      <c r="P76" s="2">
        <v>12</v>
      </c>
      <c r="Q76" s="2">
        <f>_xlfn.FLOOR.MATH((((2*VLOOKUP(F76, 'EV and Base'!$A$1:$N$671, 9, FALSE))+$P76)*$H76)/100)+$H76+10</f>
        <v>53</v>
      </c>
      <c r="R76" s="2">
        <f>_xlfn.FLOOR.MATH((_xlfn.FLOOR.MATH((((2*VLOOKUP($F76, 'EV and Base'!$A$1:$N$671, 10, FALSE))+$P76)*$H76)/100)+5)*
IF(OR($I76="Lonely", $I76="Brave", $I76="Adamant", $I76="Naughty"), 1.1,
IF(OR($I76="Bold", $I76="Timid", $I76="Modest", $I76="Calm"), 0.9, 1)))</f>
        <v>35</v>
      </c>
      <c r="S76" s="2">
        <f>_xlfn.FLOOR.MATH((_xlfn.FLOOR.MATH((((2*VLOOKUP($F76, 'EV and Base'!$A$1:$N$671, 11, FALSE))+$P76)*$H76)/100)+5)*
IF(OR($I76="Bold", $I76="Relaxed", $I76="Impish", $I76="Lax"), 1.1,
IF(OR($I76="Lonely", $I76="Hasty", $I76="Mild", $I76="Gentle"), 0.9, 1)))</f>
        <v>30</v>
      </c>
      <c r="T76" s="2">
        <f>_xlfn.FLOOR.MATH((_xlfn.FLOOR.MATH((((2*VLOOKUP($F76, 'EV and Base'!$A$1:$N$671, 12, FALSE))+$P76)*$H76)/100)+5)*
IF(OR($I76="Modest", $I76="Mild", $I76="Quiet", $I76="Rash"), 1.1,
IF(OR($I76="Adamant", $I76="Impish", $I76="Jolly", $I76="Careful"), 0.9, 1)))</f>
        <v>19</v>
      </c>
      <c r="U76" s="2">
        <f>_xlfn.FLOOR.MATH((_xlfn.FLOOR.MATH((((2*VLOOKUP($F76, 'EV and Base'!$A$1:$N$671, 13, FALSE))+$P76)*$H76)/100)+5)*
IF(OR($I76="Calm", $I76="Gentle", $I76="Sassy", $I76="Careful"), 1.1,
IF(OR($I76="Naughty", $I76="Lax", $I76="Naive", $I76="Rash"), 0.9, 1)))</f>
        <v>30</v>
      </c>
      <c r="V76" s="2">
        <f>_xlfn.FLOOR.MATH((_xlfn.FLOOR.MATH((((2*VLOOKUP($F76, 'EV and Base'!$A$1:$N$671, 14, FALSE))+$P76)*$H76)/100)+5)*
IF(OR($I76="Timid", $I76="Hasty", $I76="Jolly", $I76="Naive"), 1.1,
IF(OR($I76="Brave", $I76="Relaxed", $I76="Quiet", $I76="Sassy"), 0.9, 1)))</f>
        <v>28</v>
      </c>
      <c r="AZ76" s="3" t="e" cm="1">
        <f t="array" aca="1" ref="AZ76" ca="1">IF(NOT(ISNUMBER(INDEX($A:$A, LOOKUP(2, 1 / ($A$1:INDIRECT("$A$"&amp;ROW($A76)) &lt;&gt; ""),ROW($A$1:INDIRECT("$A$"&amp;ROW($A76)))), 1))), "",#REF!-INDEX(#REF!, LOOKUP(
2, 1 / (#REF!:INDIRECT("$AV$"&amp;ROW(#REF!)-1) &lt;&gt; ""),ROW(#REF!:INDIRECT("$AV$"&amp;ROW(#REF!)-1))), 1))</f>
        <v>#REF!</v>
      </c>
      <c r="BA76" s="3" t="e" cm="1">
        <f t="array" aca="1" ref="BA76" ca="1">IF(NOT(ISNUMBER(INDEX($A:$A, LOOKUP(2, 1 / ($A$1:INDIRECT("$A$"&amp;ROW($A76)) &lt;&gt; ""),ROW($A$1:INDIRECT("$A$"&amp;ROW($A76)))), 1))), "",
INDEX(#REF!, LOOKUP(2, 1 / (#REF!:INDIRECT("$Y$"&amp;ROW(#REF!)-1) &lt;&gt; ""),ROW(#REF!:INDIRECT("$Y$"&amp;ROW(#REF!)-1))), 1))</f>
        <v>#REF!</v>
      </c>
      <c r="BB76" s="1" t="str">
        <f>IFERROR(VLOOKUP(#REF!, 'Medium-Slow'!$A$1:$B$101, 2, TRUE),"")</f>
        <v/>
      </c>
    </row>
    <row r="77" spans="1:54" x14ac:dyDescent="0.45">
      <c r="A77" s="38">
        <v>48</v>
      </c>
      <c r="B77" s="38" t="s">
        <v>214</v>
      </c>
      <c r="C77" s="38" t="s">
        <v>23</v>
      </c>
      <c r="D77" s="38" t="s">
        <v>167</v>
      </c>
      <c r="E77" s="38" t="s">
        <v>25</v>
      </c>
      <c r="F77" s="2" t="s">
        <v>186</v>
      </c>
      <c r="G77" s="2" t="s">
        <v>27</v>
      </c>
      <c r="H77" s="2">
        <v>16</v>
      </c>
      <c r="I77" s="2"/>
      <c r="J77" s="2" t="s">
        <v>215</v>
      </c>
      <c r="K77" s="2" t="s">
        <v>30</v>
      </c>
      <c r="L77" s="2" t="s">
        <v>189</v>
      </c>
      <c r="M77" s="2" t="s">
        <v>190</v>
      </c>
      <c r="N77" s="2" t="s">
        <v>191</v>
      </c>
      <c r="O77" s="2" t="s">
        <v>216</v>
      </c>
      <c r="P77" s="2">
        <v>0</v>
      </c>
      <c r="Q77" s="2">
        <f>_xlfn.FLOOR.MATH((((2*VLOOKUP(F77, 'EV and Base'!$A$1:$N$671, 9, FALSE))+$P77)*$H77)/100)+$H77+10</f>
        <v>35</v>
      </c>
      <c r="R77" s="2">
        <f>_xlfn.FLOOR.MATH((_xlfn.FLOOR.MATH((((2*VLOOKUP($F77, 'EV and Base'!$A$1:$N$671, 10, FALSE))+$P77)*$H77)/100)+5)*
IF(OR($I77="Lonely", $I77="Brave", $I77="Adamant", $I77="Naughty"), 1.1,
IF(OR($I77="Bold", $I77="Timid", $I77="Modest", $I77="Calm"), 0.9, 1)))</f>
        <v>19</v>
      </c>
      <c r="S77" s="2">
        <f>_xlfn.FLOOR.MATH((_xlfn.FLOOR.MATH((((2*VLOOKUP($F77, 'EV and Base'!$A$1:$N$671, 11, FALSE))+$P77)*$H77)/100)+5)*
IF(OR($I77="Bold", $I77="Relaxed", $I77="Impish", $I77="Lax"), 1.1,
IF(OR($I77="Lonely", $I77="Hasty", $I77="Mild", $I77="Gentle"), 0.9, 1)))</f>
        <v>23</v>
      </c>
      <c r="T77" s="2">
        <f>_xlfn.FLOOR.MATH((_xlfn.FLOOR.MATH((((2*VLOOKUP($F77, 'EV and Base'!$A$1:$N$671, 12, FALSE))+$P77)*$H77)/100)+5)*
IF(OR($I77="Modest", $I77="Mild", $I77="Quiet", $I77="Rash"), 1.1,
IF(OR($I77="Adamant", $I77="Impish", $I77="Jolly", $I77="Careful"), 0.9, 1)))</f>
        <v>14</v>
      </c>
      <c r="U77" s="2">
        <f>_xlfn.FLOOR.MATH((_xlfn.FLOOR.MATH((((2*VLOOKUP($F77, 'EV and Base'!$A$1:$N$671, 13, FALSE))+$P77)*$H77)/100)+5)*
IF(OR($I77="Calm", $I77="Gentle", $I77="Sassy", $I77="Careful"), 1.1,
IF(OR($I77="Naughty", $I77="Lax", $I77="Naive", $I77="Rash"), 0.9, 1)))</f>
        <v>17</v>
      </c>
      <c r="V77" s="2">
        <f>_xlfn.FLOOR.MATH((_xlfn.FLOOR.MATH((((2*VLOOKUP($F77, 'EV and Base'!$A$1:$N$671, 14, FALSE))+$P77)*$H77)/100)+5)*
IF(OR($I77="Timid", $I77="Hasty", $I77="Jolly", $I77="Naive"), 1.1,
IF(OR($I77="Brave", $I77="Relaxed", $I77="Quiet", $I77="Sassy"), 0.9, 1)))</f>
        <v>23</v>
      </c>
      <c r="AZ77" s="3" t="e" cm="1">
        <f t="array" aca="1" ref="AZ77" ca="1">IF(NOT(ISNUMBER(INDEX($A:$A, LOOKUP(2, 1 / ($A$1:INDIRECT("$A$"&amp;ROW($A77)) &lt;&gt; ""),ROW($A$1:INDIRECT("$A$"&amp;ROW($A77)))), 1))), "",#REF!-INDEX(#REF!, LOOKUP(
2, 1 / (#REF!:INDIRECT("$AV$"&amp;ROW(#REF!)-1) &lt;&gt; ""),ROW(#REF!:INDIRECT("$AV$"&amp;ROW(#REF!)-1))), 1))</f>
        <v>#REF!</v>
      </c>
      <c r="BA77" s="3" t="e" cm="1">
        <f t="array" aca="1" ref="BA77" ca="1">IF(NOT(ISNUMBER(INDEX($A:$A, LOOKUP(2, 1 / ($A$1:INDIRECT("$A$"&amp;ROW($A77)) &lt;&gt; ""),ROW($A$1:INDIRECT("$A$"&amp;ROW($A77)))), 1))), "",
INDEX(#REF!, LOOKUP(2, 1 / (#REF!:INDIRECT("$Y$"&amp;ROW(#REF!)-1) &lt;&gt; ""),ROW(#REF!:INDIRECT("$Y$"&amp;ROW(#REF!)-1))), 1))</f>
        <v>#REF!</v>
      </c>
      <c r="BB77" s="1" t="str">
        <f>IFERROR(VLOOKUP(#REF!, 'Medium-Slow'!$A$1:$B$101, 2, TRUE),"")</f>
        <v/>
      </c>
    </row>
    <row r="78" spans="1:54" x14ac:dyDescent="0.45">
      <c r="A78" s="40"/>
      <c r="B78" s="40"/>
      <c r="C78" s="40" t="str">
        <f>$C77</f>
        <v>Single</v>
      </c>
      <c r="D78" s="40"/>
      <c r="E78" s="40"/>
      <c r="F78" s="2" t="s">
        <v>142</v>
      </c>
      <c r="G78" s="2" t="s">
        <v>27</v>
      </c>
      <c r="H78" s="2">
        <v>16</v>
      </c>
      <c r="I78" s="2"/>
      <c r="J78" s="2" t="s">
        <v>143</v>
      </c>
      <c r="K78" s="2" t="s">
        <v>30</v>
      </c>
      <c r="L78" s="2" t="s">
        <v>144</v>
      </c>
      <c r="M78" s="2" t="s">
        <v>75</v>
      </c>
      <c r="N78" s="2" t="s">
        <v>145</v>
      </c>
      <c r="O78" s="2" t="s">
        <v>194</v>
      </c>
      <c r="P78" s="2">
        <v>0</v>
      </c>
      <c r="Q78" s="2">
        <f>_xlfn.FLOOR.MATH((((2*VLOOKUP(F78, 'EV and Base'!$A$1:$N$671, 9, FALSE))+$P78)*$H78)/100)+$H78+10</f>
        <v>50</v>
      </c>
      <c r="R78" s="2">
        <f>_xlfn.FLOOR.MATH((_xlfn.FLOOR.MATH((((2*VLOOKUP($F78, 'EV and Base'!$A$1:$N$671, 10, FALSE))+$P78)*$H78)/100)+5)*
IF(OR($I78="Lonely", $I78="Brave", $I78="Adamant", $I78="Naughty"), 1.1,
IF(OR($I78="Bold", $I78="Timid", $I78="Modest", $I78="Calm"), 0.9, 1)))</f>
        <v>30</v>
      </c>
      <c r="S78" s="2">
        <f>_xlfn.FLOOR.MATH((_xlfn.FLOOR.MATH((((2*VLOOKUP($F78, 'EV and Base'!$A$1:$N$671, 11, FALSE))+$P78)*$H78)/100)+5)*
IF(OR($I78="Bold", $I78="Relaxed", $I78="Impish", $I78="Lax"), 1.1,
IF(OR($I78="Lonely", $I78="Hasty", $I78="Mild", $I78="Gentle"), 0.9, 1)))</f>
        <v>22</v>
      </c>
      <c r="T78" s="2">
        <f>_xlfn.FLOOR.MATH((_xlfn.FLOOR.MATH((((2*VLOOKUP($F78, 'EV and Base'!$A$1:$N$671, 12, FALSE))+$P78)*$H78)/100)+5)*
IF(OR($I78="Modest", $I78="Mild", $I78="Quiet", $I78="Rash"), 1.1,
IF(OR($I78="Adamant", $I78="Impish", $I78="Jolly", $I78="Careful"), 0.9, 1)))</f>
        <v>13</v>
      </c>
      <c r="U78" s="2">
        <f>_xlfn.FLOOR.MATH((_xlfn.FLOOR.MATH((((2*VLOOKUP($F78, 'EV and Base'!$A$1:$N$671, 13, FALSE))+$P78)*$H78)/100)+5)*
IF(OR($I78="Calm", $I78="Gentle", $I78="Sassy", $I78="Careful"), 1.1,
IF(OR($I78="Naughty", $I78="Lax", $I78="Naive", $I78="Rash"), 0.9, 1)))</f>
        <v>16</v>
      </c>
      <c r="V78" s="2">
        <f>_xlfn.FLOOR.MATH((_xlfn.FLOOR.MATH((((2*VLOOKUP($F78, 'EV and Base'!$A$1:$N$671, 14, FALSE))+$P78)*$H78)/100)+5)*
IF(OR($I78="Timid", $I78="Hasty", $I78="Jolly", $I78="Naive"), 1.1,
IF(OR($I78="Brave", $I78="Relaxed", $I78="Quiet", $I78="Sassy"), 0.9, 1)))</f>
        <v>16</v>
      </c>
      <c r="AZ78" s="3" t="e" cm="1">
        <f t="array" aca="1" ref="AZ78" ca="1">IF(NOT(ISNUMBER(INDEX($A:$A, LOOKUP(2, 1 / ($A$1:INDIRECT("$A$"&amp;ROW($A78)) &lt;&gt; ""),ROW($A$1:INDIRECT("$A$"&amp;ROW($A78)))), 1))), "",#REF!-INDEX(#REF!, LOOKUP(
2, 1 / (#REF!:INDIRECT("$AV$"&amp;ROW(#REF!)-1) &lt;&gt; ""),ROW(#REF!:INDIRECT("$AV$"&amp;ROW(#REF!)-1))), 1))</f>
        <v>#REF!</v>
      </c>
      <c r="BA78" s="3" t="e" cm="1">
        <f t="array" aca="1" ref="BA78" ca="1">IF(NOT(ISNUMBER(INDEX($A:$A, LOOKUP(2, 1 / ($A$1:INDIRECT("$A$"&amp;ROW($A78)) &lt;&gt; ""),ROW($A$1:INDIRECT("$A$"&amp;ROW($A78)))), 1))), "",
INDEX(#REF!, LOOKUP(2, 1 / (#REF!:INDIRECT("$Y$"&amp;ROW(#REF!)-1) &lt;&gt; ""),ROW(#REF!:INDIRECT("$Y$"&amp;ROW(#REF!)-1))), 1))</f>
        <v>#REF!</v>
      </c>
      <c r="BB78" s="1" t="str">
        <f>IFERROR(VLOOKUP(#REF!, 'Medium-Slow'!$A$1:$B$101, 2, TRUE),"")</f>
        <v/>
      </c>
    </row>
    <row r="79" spans="1:54" x14ac:dyDescent="0.45">
      <c r="A79" s="29">
        <v>49</v>
      </c>
      <c r="B79" s="29" t="s">
        <v>217</v>
      </c>
      <c r="C79" s="29" t="s">
        <v>23</v>
      </c>
      <c r="D79" s="29" t="s">
        <v>167</v>
      </c>
      <c r="E79" s="29" t="s">
        <v>25</v>
      </c>
      <c r="F79" s="2" t="s">
        <v>107</v>
      </c>
      <c r="G79" s="2" t="s">
        <v>27</v>
      </c>
      <c r="H79" s="2">
        <v>18</v>
      </c>
      <c r="I79" s="2"/>
      <c r="J79" s="2" t="s">
        <v>83</v>
      </c>
      <c r="K79" s="2" t="s">
        <v>30</v>
      </c>
      <c r="L79" s="2" t="s">
        <v>104</v>
      </c>
      <c r="M79" s="2" t="s">
        <v>109</v>
      </c>
      <c r="N79" s="2" t="s">
        <v>111</v>
      </c>
      <c r="O79" s="2" t="s">
        <v>176</v>
      </c>
      <c r="P79" s="2">
        <v>12</v>
      </c>
      <c r="Q79" s="2">
        <f>_xlfn.FLOOR.MATH((((2*VLOOKUP(F79, 'EV and Base'!$A$1:$N$671, 9, FALSE))+$P79)*$H79)/100)+$H79+10</f>
        <v>48</v>
      </c>
      <c r="R79" s="2">
        <f>_xlfn.FLOOR.MATH((_xlfn.FLOOR.MATH((((2*VLOOKUP($F79, 'EV and Base'!$A$1:$N$671, 10, FALSE))+$P79)*$H79)/100)+5)*
IF(OR($I79="Lonely", $I79="Brave", $I79="Adamant", $I79="Naughty"), 1.1,
IF(OR($I79="Bold", $I79="Timid", $I79="Modest", $I79="Calm"), 0.9, 1)))</f>
        <v>26</v>
      </c>
      <c r="S79" s="2">
        <f>_xlfn.FLOOR.MATH((_xlfn.FLOOR.MATH((((2*VLOOKUP($F79, 'EV and Base'!$A$1:$N$671, 11, FALSE))+$P79)*$H79)/100)+5)*
IF(OR($I79="Bold", $I79="Relaxed", $I79="Impish", $I79="Lax"), 1.1,
IF(OR($I79="Lonely", $I79="Hasty", $I79="Mild", $I79="Gentle"), 0.9, 1)))</f>
        <v>24</v>
      </c>
      <c r="T79" s="2">
        <f>_xlfn.FLOOR.MATH((_xlfn.FLOOR.MATH((((2*VLOOKUP($F79, 'EV and Base'!$A$1:$N$671, 12, FALSE))+$P79)*$H79)/100)+5)*
IF(OR($I79="Modest", $I79="Mild", $I79="Quiet", $I79="Rash"), 1.1,
IF(OR($I79="Adamant", $I79="Impish", $I79="Jolly", $I79="Careful"), 0.9, 1)))</f>
        <v>26</v>
      </c>
      <c r="U79" s="2">
        <f>_xlfn.FLOOR.MATH((_xlfn.FLOOR.MATH((((2*VLOOKUP($F79, 'EV and Base'!$A$1:$N$671, 13, FALSE))+$P79)*$H79)/100)+5)*
IF(OR($I79="Calm", $I79="Gentle", $I79="Sassy", $I79="Careful"), 1.1,
IF(OR($I79="Naughty", $I79="Lax", $I79="Naive", $I79="Rash"), 0.9, 1)))</f>
        <v>24</v>
      </c>
      <c r="V79" s="2">
        <f>_xlfn.FLOOR.MATH((_xlfn.FLOOR.MATH((((2*VLOOKUP($F79, 'EV and Base'!$A$1:$N$671, 14, FALSE))+$P79)*$H79)/100)+5)*
IF(OR($I79="Timid", $I79="Hasty", $I79="Jolly", $I79="Naive"), 1.1,
IF(OR($I79="Brave", $I79="Relaxed", $I79="Quiet", $I79="Sassy"), 0.9, 1)))</f>
        <v>30</v>
      </c>
      <c r="AZ79" s="3" t="e" cm="1">
        <f t="array" aca="1" ref="AZ79" ca="1">IF(NOT(ISNUMBER(INDEX($A:$A, LOOKUP(2, 1 / ($A$1:INDIRECT("$A$"&amp;ROW($A79)) &lt;&gt; ""),ROW($A$1:INDIRECT("$A$"&amp;ROW($A79)))), 1))), "",#REF!-INDEX(#REF!, LOOKUP(
2, 1 / (#REF!:INDIRECT("$AV$"&amp;ROW(#REF!)-1) &lt;&gt; ""),ROW(#REF!:INDIRECT("$AV$"&amp;ROW(#REF!)-1))), 1))</f>
        <v>#REF!</v>
      </c>
      <c r="BA79" s="3" t="e" cm="1">
        <f t="array" aca="1" ref="BA79" ca="1">IF(NOT(ISNUMBER(INDEX($A:$A, LOOKUP(2, 1 / ($A$1:INDIRECT("$A$"&amp;ROW($A79)) &lt;&gt; ""),ROW($A$1:INDIRECT("$A$"&amp;ROW($A79)))), 1))), "",
INDEX(#REF!, LOOKUP(2, 1 / (#REF!:INDIRECT("$Y$"&amp;ROW(#REF!)-1) &lt;&gt; ""),ROW(#REF!:INDIRECT("$Y$"&amp;ROW(#REF!)-1))), 1))</f>
        <v>#REF!</v>
      </c>
      <c r="BB79" s="1" t="str">
        <f>IFERROR(VLOOKUP(#REF!, 'Medium-Slow'!$A$1:$B$101, 2, TRUE),"")</f>
        <v/>
      </c>
    </row>
    <row r="80" spans="1:54" x14ac:dyDescent="0.45">
      <c r="A80" s="29">
        <v>50</v>
      </c>
      <c r="B80" s="29" t="s">
        <v>218</v>
      </c>
      <c r="C80" s="29" t="s">
        <v>23</v>
      </c>
      <c r="D80" s="29" t="s">
        <v>167</v>
      </c>
      <c r="E80" s="29" t="s">
        <v>25</v>
      </c>
      <c r="F80" s="2" t="s">
        <v>103</v>
      </c>
      <c r="G80" s="2" t="s">
        <v>27</v>
      </c>
      <c r="H80" s="2">
        <v>18</v>
      </c>
      <c r="I80" s="2"/>
      <c r="J80" s="2" t="s">
        <v>83</v>
      </c>
      <c r="K80" s="2" t="s">
        <v>30</v>
      </c>
      <c r="L80" s="2" t="s">
        <v>104</v>
      </c>
      <c r="M80" s="2" t="s">
        <v>64</v>
      </c>
      <c r="N80" s="2" t="s">
        <v>111</v>
      </c>
      <c r="O80" s="2" t="s">
        <v>219</v>
      </c>
      <c r="P80" s="2">
        <v>12</v>
      </c>
      <c r="Q80" s="2">
        <f>_xlfn.FLOOR.MATH((((2*VLOOKUP(F80, 'EV and Base'!$A$1:$N$671, 9, FALSE))+$P80)*$H80)/100)+$H80+10</f>
        <v>48</v>
      </c>
      <c r="R80" s="2">
        <f>_xlfn.FLOOR.MATH((_xlfn.FLOOR.MATH((((2*VLOOKUP($F80, 'EV and Base'!$A$1:$N$671, 10, FALSE))+$P80)*$H80)/100)+5)*
IF(OR($I80="Lonely", $I80="Brave", $I80="Adamant", $I80="Naughty"), 1.1,
IF(OR($I80="Bold", $I80="Timid", $I80="Modest", $I80="Calm"), 0.9, 1)))</f>
        <v>26</v>
      </c>
      <c r="S80" s="2">
        <f>_xlfn.FLOOR.MATH((_xlfn.FLOOR.MATH((((2*VLOOKUP($F80, 'EV and Base'!$A$1:$N$671, 11, FALSE))+$P80)*$H80)/100)+5)*
IF(OR($I80="Bold", $I80="Relaxed", $I80="Impish", $I80="Lax"), 1.1,
IF(OR($I80="Lonely", $I80="Hasty", $I80="Mild", $I80="Gentle"), 0.9, 1)))</f>
        <v>24</v>
      </c>
      <c r="T80" s="2">
        <f>_xlfn.FLOOR.MATH((_xlfn.FLOOR.MATH((((2*VLOOKUP($F80, 'EV and Base'!$A$1:$N$671, 12, FALSE))+$P80)*$H80)/100)+5)*
IF(OR($I80="Modest", $I80="Mild", $I80="Quiet", $I80="Rash"), 1.1,
IF(OR($I80="Adamant", $I80="Impish", $I80="Jolly", $I80="Careful"), 0.9, 1)))</f>
        <v>26</v>
      </c>
      <c r="U80" s="2">
        <f>_xlfn.FLOOR.MATH((_xlfn.FLOOR.MATH((((2*VLOOKUP($F80, 'EV and Base'!$A$1:$N$671, 13, FALSE))+$P80)*$H80)/100)+5)*
IF(OR($I80="Calm", $I80="Gentle", $I80="Sassy", $I80="Careful"), 1.1,
IF(OR($I80="Naughty", $I80="Lax", $I80="Naive", $I80="Rash"), 0.9, 1)))</f>
        <v>24</v>
      </c>
      <c r="V80" s="2">
        <f>_xlfn.FLOOR.MATH((_xlfn.FLOOR.MATH((((2*VLOOKUP($F80, 'EV and Base'!$A$1:$N$671, 14, FALSE))+$P80)*$H80)/100)+5)*
IF(OR($I80="Timid", $I80="Hasty", $I80="Jolly", $I80="Naive"), 1.1,
IF(OR($I80="Brave", $I80="Relaxed", $I80="Quiet", $I80="Sassy"), 0.9, 1)))</f>
        <v>30</v>
      </c>
      <c r="AZ80" s="3" t="e" cm="1">
        <f t="array" aca="1" ref="AZ80" ca="1">IF(NOT(ISNUMBER(INDEX($A:$A, LOOKUP(2, 1 / ($A$1:INDIRECT("$A$"&amp;ROW($A80)) &lt;&gt; ""),ROW($A$1:INDIRECT("$A$"&amp;ROW($A80)))), 1))), "",#REF!-INDEX(#REF!, LOOKUP(
2, 1 / (#REF!:INDIRECT("$AV$"&amp;ROW(#REF!)-1) &lt;&gt; ""),ROW(#REF!:INDIRECT("$AV$"&amp;ROW(#REF!)-1))), 1))</f>
        <v>#REF!</v>
      </c>
      <c r="BA80" s="3" t="e" cm="1">
        <f t="array" aca="1" ref="BA80" ca="1">IF(NOT(ISNUMBER(INDEX($A:$A, LOOKUP(2, 1 / ($A$1:INDIRECT("$A$"&amp;ROW($A80)) &lt;&gt; ""),ROW($A$1:INDIRECT("$A$"&amp;ROW($A80)))), 1))), "",
INDEX(#REF!, LOOKUP(2, 1 / (#REF!:INDIRECT("$Y$"&amp;ROW(#REF!)-1) &lt;&gt; ""),ROW(#REF!:INDIRECT("$Y$"&amp;ROW(#REF!)-1))), 1))</f>
        <v>#REF!</v>
      </c>
      <c r="BB80" s="1" t="str">
        <f>IFERROR(VLOOKUP(#REF!, 'Medium-Slow'!$A$1:$B$101, 2, TRUE),"")</f>
        <v/>
      </c>
    </row>
    <row r="81" spans="1:54" x14ac:dyDescent="0.45">
      <c r="A81" s="29">
        <v>51</v>
      </c>
      <c r="B81" s="29" t="s">
        <v>90</v>
      </c>
      <c r="C81" s="29" t="s">
        <v>23</v>
      </c>
      <c r="D81" s="29" t="s">
        <v>167</v>
      </c>
      <c r="E81" s="29" t="s">
        <v>25</v>
      </c>
      <c r="F81" s="2" t="s">
        <v>47</v>
      </c>
      <c r="G81" s="2" t="s">
        <v>27</v>
      </c>
      <c r="H81" s="2">
        <v>16</v>
      </c>
      <c r="I81" s="2"/>
      <c r="J81" s="2" t="s">
        <v>74</v>
      </c>
      <c r="K81" s="2" t="s">
        <v>30</v>
      </c>
      <c r="L81" s="2" t="s">
        <v>75</v>
      </c>
      <c r="M81" s="2" t="s">
        <v>118</v>
      </c>
      <c r="N81" s="2" t="s">
        <v>77</v>
      </c>
      <c r="O81" s="2" t="s">
        <v>153</v>
      </c>
      <c r="P81" s="2">
        <v>0</v>
      </c>
      <c r="Q81" s="2">
        <f>_xlfn.FLOOR.MATH((((2*VLOOKUP(F81, 'EV and Base'!$A$1:$N$671, 9, FALSE))+$P81)*$H81)/100)+$H81+10</f>
        <v>40</v>
      </c>
      <c r="R81" s="2">
        <f>_xlfn.FLOOR.MATH((_xlfn.FLOOR.MATH((((2*VLOOKUP($F81, 'EV and Base'!$A$1:$N$671, 10, FALSE))+$P81)*$H81)/100)+5)*
IF(OR($I81="Lonely", $I81="Brave", $I81="Adamant", $I81="Naughty"), 1.1,
IF(OR($I81="Bold", $I81="Timid", $I81="Modest", $I81="Calm"), 0.9, 1)))</f>
        <v>22</v>
      </c>
      <c r="S81" s="2">
        <f>_xlfn.FLOOR.MATH((_xlfn.FLOOR.MATH((((2*VLOOKUP($F81, 'EV and Base'!$A$1:$N$671, 11, FALSE))+$P81)*$H81)/100)+5)*
IF(OR($I81="Bold", $I81="Relaxed", $I81="Impish", $I81="Lax"), 1.1,
IF(OR($I81="Lonely", $I81="Hasty", $I81="Mild", $I81="Gentle"), 0.9, 1)))</f>
        <v>17</v>
      </c>
      <c r="T81" s="2">
        <f>_xlfn.FLOOR.MATH((_xlfn.FLOOR.MATH((((2*VLOOKUP($F81, 'EV and Base'!$A$1:$N$671, 12, FALSE))+$P81)*$H81)/100)+5)*
IF(OR($I81="Modest", $I81="Mild", $I81="Quiet", $I81="Rash"), 1.1,
IF(OR($I81="Adamant", $I81="Impish", $I81="Jolly", $I81="Careful"), 0.9, 1)))</f>
        <v>16</v>
      </c>
      <c r="U81" s="2">
        <f>_xlfn.FLOOR.MATH((_xlfn.FLOOR.MATH((((2*VLOOKUP($F81, 'EV and Base'!$A$1:$N$671, 13, FALSE))+$P81)*$H81)/100)+5)*
IF(OR($I81="Calm", $I81="Gentle", $I81="Sassy", $I81="Careful"), 1.1,
IF(OR($I81="Naughty", $I81="Lax", $I81="Naive", $I81="Rash"), 0.9, 1)))</f>
        <v>17</v>
      </c>
      <c r="V81" s="2">
        <f>_xlfn.FLOOR.MATH((_xlfn.FLOOR.MATH((((2*VLOOKUP($F81, 'EV and Base'!$A$1:$N$671, 14, FALSE))+$P81)*$H81)/100)+5)*
IF(OR($I81="Timid", $I81="Hasty", $I81="Jolly", $I81="Naive"), 1.1,
IF(OR($I81="Brave", $I81="Relaxed", $I81="Quiet", $I81="Sassy"), 0.9, 1)))</f>
        <v>18</v>
      </c>
      <c r="AZ81" s="3" t="e" cm="1">
        <f t="array" aca="1" ref="AZ81" ca="1">IF(NOT(ISNUMBER(INDEX($A:$A, LOOKUP(2, 1 / ($A$1:INDIRECT("$A$"&amp;ROW($A81)) &lt;&gt; ""),ROW($A$1:INDIRECT("$A$"&amp;ROW($A81)))), 1))), "",#REF!-INDEX(#REF!, LOOKUP(
2, 1 / (#REF!:INDIRECT("$AV$"&amp;ROW(#REF!)-1) &lt;&gt; ""),ROW(#REF!:INDIRECT("$AV$"&amp;ROW(#REF!)-1))), 1))</f>
        <v>#REF!</v>
      </c>
      <c r="BA81" s="3" t="e" cm="1">
        <f t="array" aca="1" ref="BA81" ca="1">IF(NOT(ISNUMBER(INDEX($A:$A, LOOKUP(2, 1 / ($A$1:INDIRECT("$A$"&amp;ROW($A81)) &lt;&gt; ""),ROW($A$1:INDIRECT("$A$"&amp;ROW($A81)))), 1))), "",
INDEX(#REF!, LOOKUP(2, 1 / (#REF!:INDIRECT("$Y$"&amp;ROW(#REF!)-1) &lt;&gt; ""),ROW(#REF!:INDIRECT("$Y$"&amp;ROW(#REF!)-1))), 1))</f>
        <v>#REF!</v>
      </c>
      <c r="BB81" s="1" t="str">
        <f>IFERROR(VLOOKUP(#REF!, 'Medium-Slow'!$A$1:$B$101, 2, TRUE),"")</f>
        <v/>
      </c>
    </row>
    <row r="82" spans="1:54" x14ac:dyDescent="0.45">
      <c r="A82" s="29">
        <v>52</v>
      </c>
      <c r="B82" s="29" t="s">
        <v>220</v>
      </c>
      <c r="C82" s="29" t="s">
        <v>23</v>
      </c>
      <c r="D82" s="29" t="s">
        <v>167</v>
      </c>
      <c r="E82" s="29" t="s">
        <v>25</v>
      </c>
      <c r="F82" s="2" t="s">
        <v>81</v>
      </c>
      <c r="G82" s="2" t="s">
        <v>27</v>
      </c>
      <c r="H82" s="2">
        <v>18</v>
      </c>
      <c r="I82" s="2"/>
      <c r="J82" s="2" t="s">
        <v>83</v>
      </c>
      <c r="K82" s="2" t="s">
        <v>30</v>
      </c>
      <c r="L82" s="2" t="s">
        <v>104</v>
      </c>
      <c r="M82" s="2" t="s">
        <v>84</v>
      </c>
      <c r="N82" s="2" t="s">
        <v>111</v>
      </c>
      <c r="O82" s="2" t="s">
        <v>101</v>
      </c>
      <c r="P82" s="2">
        <v>12</v>
      </c>
      <c r="Q82" s="2">
        <f>_xlfn.FLOOR.MATH((((2*VLOOKUP(F82, 'EV and Base'!$A$1:$N$671, 9, FALSE))+$P82)*$H82)/100)+$H82+10</f>
        <v>48</v>
      </c>
      <c r="R82" s="2">
        <f>_xlfn.FLOOR.MATH((_xlfn.FLOOR.MATH((((2*VLOOKUP($F82, 'EV and Base'!$A$1:$N$671, 10, FALSE))+$P82)*$H82)/100)+5)*
IF(OR($I82="Lonely", $I82="Brave", $I82="Adamant", $I82="Naughty"), 1.1,
IF(OR($I82="Bold", $I82="Timid", $I82="Modest", $I82="Calm"), 0.9, 1)))</f>
        <v>26</v>
      </c>
      <c r="S82" s="2">
        <f>_xlfn.FLOOR.MATH((_xlfn.FLOOR.MATH((((2*VLOOKUP($F82, 'EV and Base'!$A$1:$N$671, 11, FALSE))+$P82)*$H82)/100)+5)*
IF(OR($I82="Bold", $I82="Relaxed", $I82="Impish", $I82="Lax"), 1.1,
IF(OR($I82="Lonely", $I82="Hasty", $I82="Mild", $I82="Gentle"), 0.9, 1)))</f>
        <v>24</v>
      </c>
      <c r="T82" s="2">
        <f>_xlfn.FLOOR.MATH((_xlfn.FLOOR.MATH((((2*VLOOKUP($F82, 'EV and Base'!$A$1:$N$671, 12, FALSE))+$P82)*$H82)/100)+5)*
IF(OR($I82="Modest", $I82="Mild", $I82="Quiet", $I82="Rash"), 1.1,
IF(OR($I82="Adamant", $I82="Impish", $I82="Jolly", $I82="Careful"), 0.9, 1)))</f>
        <v>26</v>
      </c>
      <c r="U82" s="2">
        <f>_xlfn.FLOOR.MATH((_xlfn.FLOOR.MATH((((2*VLOOKUP($F82, 'EV and Base'!$A$1:$N$671, 13, FALSE))+$P82)*$H82)/100)+5)*
IF(OR($I82="Calm", $I82="Gentle", $I82="Sassy", $I82="Careful"), 1.1,
IF(OR($I82="Naughty", $I82="Lax", $I82="Naive", $I82="Rash"), 0.9, 1)))</f>
        <v>24</v>
      </c>
      <c r="V82" s="2">
        <f>_xlfn.FLOOR.MATH((_xlfn.FLOOR.MATH((((2*VLOOKUP($F82, 'EV and Base'!$A$1:$N$671, 14, FALSE))+$P82)*$H82)/100)+5)*
IF(OR($I82="Timid", $I82="Hasty", $I82="Jolly", $I82="Naive"), 1.1,
IF(OR($I82="Brave", $I82="Relaxed", $I82="Quiet", $I82="Sassy"), 0.9, 1)))</f>
        <v>30</v>
      </c>
      <c r="AZ82" s="3" t="e" cm="1">
        <f t="array" aca="1" ref="AZ82" ca="1">IF(NOT(ISNUMBER(INDEX($A:$A, LOOKUP(2, 1 / ($A$1:INDIRECT("$A$"&amp;ROW($A82)) &lt;&gt; ""),ROW($A$1:INDIRECT("$A$"&amp;ROW($A82)))), 1))), "",#REF!-INDEX(#REF!, LOOKUP(
2, 1 / (#REF!:INDIRECT("$AV$"&amp;ROW(#REF!)-1) &lt;&gt; ""),ROW(#REF!:INDIRECT("$AV$"&amp;ROW(#REF!)-1))), 1))</f>
        <v>#REF!</v>
      </c>
      <c r="BA82" s="3" t="e" cm="1">
        <f t="array" aca="1" ref="BA82" ca="1">IF(NOT(ISNUMBER(INDEX($A:$A, LOOKUP(2, 1 / ($A$1:INDIRECT("$A$"&amp;ROW($A82)) &lt;&gt; ""),ROW($A$1:INDIRECT("$A$"&amp;ROW($A82)))), 1))), "",
INDEX(#REF!, LOOKUP(2, 1 / (#REF!:INDIRECT("$Y$"&amp;ROW(#REF!)-1) &lt;&gt; ""),ROW(#REF!:INDIRECT("$Y$"&amp;ROW(#REF!)-1))), 1))</f>
        <v>#REF!</v>
      </c>
      <c r="BB82" s="1" t="str">
        <f>IFERROR(VLOOKUP(#REF!, 'Medium-Slow'!$A$1:$B$101, 2, TRUE),"")</f>
        <v/>
      </c>
    </row>
    <row r="83" spans="1:54" x14ac:dyDescent="0.45">
      <c r="A83" s="38">
        <v>53</v>
      </c>
      <c r="B83" s="38" t="s">
        <v>90</v>
      </c>
      <c r="C83" s="38" t="s">
        <v>23</v>
      </c>
      <c r="D83" s="38" t="s">
        <v>167</v>
      </c>
      <c r="E83" s="38" t="s">
        <v>25</v>
      </c>
      <c r="F83" s="2" t="s">
        <v>47</v>
      </c>
      <c r="G83" s="2" t="s">
        <v>27</v>
      </c>
      <c r="H83" s="2">
        <v>14</v>
      </c>
      <c r="I83" s="2"/>
      <c r="J83" s="2" t="s">
        <v>74</v>
      </c>
      <c r="K83" s="2" t="s">
        <v>30</v>
      </c>
      <c r="L83" s="2" t="s">
        <v>51</v>
      </c>
      <c r="M83" s="2" t="s">
        <v>75</v>
      </c>
      <c r="N83" s="2" t="s">
        <v>118</v>
      </c>
      <c r="O83" s="2" t="s">
        <v>77</v>
      </c>
      <c r="P83" s="2">
        <v>0</v>
      </c>
      <c r="Q83" s="2">
        <f>_xlfn.FLOOR.MATH((((2*VLOOKUP(F83, 'EV and Base'!$A$1:$N$671, 9, FALSE))+$P83)*$H83)/100)+$H83+10</f>
        <v>36</v>
      </c>
      <c r="R83" s="2">
        <f>_xlfn.FLOOR.MATH((_xlfn.FLOOR.MATH((((2*VLOOKUP($F83, 'EV and Base'!$A$1:$N$671, 10, FALSE))+$P83)*$H83)/100)+5)*
IF(OR($I83="Lonely", $I83="Brave", $I83="Adamant", $I83="Naughty"), 1.1,
IF(OR($I83="Bold", $I83="Timid", $I83="Modest", $I83="Calm"), 0.9, 1)))</f>
        <v>20</v>
      </c>
      <c r="S83" s="2">
        <f>_xlfn.FLOOR.MATH((_xlfn.FLOOR.MATH((((2*VLOOKUP($F83, 'EV and Base'!$A$1:$N$671, 11, FALSE))+$P83)*$H83)/100)+5)*
IF(OR($I83="Bold", $I83="Relaxed", $I83="Impish", $I83="Lax"), 1.1,
IF(OR($I83="Lonely", $I83="Hasty", $I83="Mild", $I83="Gentle"), 0.9, 1)))</f>
        <v>15</v>
      </c>
      <c r="T83" s="2">
        <f>_xlfn.FLOOR.MATH((_xlfn.FLOOR.MATH((((2*VLOOKUP($F83, 'EV and Base'!$A$1:$N$671, 12, FALSE))+$P83)*$H83)/100)+5)*
IF(OR($I83="Modest", $I83="Mild", $I83="Quiet", $I83="Rash"), 1.1,
IF(OR($I83="Adamant", $I83="Impish", $I83="Jolly", $I83="Careful"), 0.9, 1)))</f>
        <v>14</v>
      </c>
      <c r="U83" s="2">
        <f>_xlfn.FLOOR.MATH((_xlfn.FLOOR.MATH((((2*VLOOKUP($F83, 'EV and Base'!$A$1:$N$671, 13, FALSE))+$P83)*$H83)/100)+5)*
IF(OR($I83="Calm", $I83="Gentle", $I83="Sassy", $I83="Careful"), 1.1,
IF(OR($I83="Naughty", $I83="Lax", $I83="Naive", $I83="Rash"), 0.9, 1)))</f>
        <v>15</v>
      </c>
      <c r="V83" s="2">
        <f>_xlfn.FLOOR.MATH((_xlfn.FLOOR.MATH((((2*VLOOKUP($F83, 'EV and Base'!$A$1:$N$671, 14, FALSE))+$P83)*$H83)/100)+5)*
IF(OR($I83="Timid", $I83="Hasty", $I83="Jolly", $I83="Naive"), 1.1,
IF(OR($I83="Brave", $I83="Relaxed", $I83="Quiet", $I83="Sassy"), 0.9, 1)))</f>
        <v>16</v>
      </c>
      <c r="AZ83" s="3" t="e" cm="1">
        <f t="array" aca="1" ref="AZ83" ca="1">IF(NOT(ISNUMBER(INDEX($A:$A, LOOKUP(2, 1 / ($A$1:INDIRECT("$A$"&amp;ROW($A83)) &lt;&gt; ""),ROW($A$1:INDIRECT("$A$"&amp;ROW($A83)))), 1))), "",#REF!-INDEX(#REF!, LOOKUP(
2, 1 / (#REF!:INDIRECT("$AV$"&amp;ROW(#REF!)-1) &lt;&gt; ""),ROW(#REF!:INDIRECT("$AV$"&amp;ROW(#REF!)-1))), 1))</f>
        <v>#REF!</v>
      </c>
      <c r="BA83" s="3" t="e" cm="1">
        <f t="array" aca="1" ref="BA83" ca="1">IF(NOT(ISNUMBER(INDEX($A:$A, LOOKUP(2, 1 / ($A$1:INDIRECT("$A$"&amp;ROW($A83)) &lt;&gt; ""),ROW($A$1:INDIRECT("$A$"&amp;ROW($A83)))), 1))), "",
INDEX(#REF!, LOOKUP(2, 1 / (#REF!:INDIRECT("$Y$"&amp;ROW(#REF!)-1) &lt;&gt; ""),ROW(#REF!:INDIRECT("$Y$"&amp;ROW(#REF!)-1))), 1))</f>
        <v>#REF!</v>
      </c>
      <c r="BB83" s="1" t="str">
        <f>IFERROR(VLOOKUP(#REF!, 'Medium-Slow'!$A$1:$B$101, 2, TRUE),"")</f>
        <v/>
      </c>
    </row>
    <row r="84" spans="1:54" x14ac:dyDescent="0.45">
      <c r="A84" s="39"/>
      <c r="B84" s="39"/>
      <c r="C84" s="39" t="str">
        <f t="shared" ref="C84:C85" si="6">$C83</f>
        <v>Single</v>
      </c>
      <c r="D84" s="39"/>
      <c r="E84" s="39"/>
      <c r="F84" s="2" t="s">
        <v>47</v>
      </c>
      <c r="G84" s="2" t="s">
        <v>27</v>
      </c>
      <c r="H84" s="2">
        <v>14</v>
      </c>
      <c r="I84" s="2"/>
      <c r="J84" s="2" t="s">
        <v>74</v>
      </c>
      <c r="K84" s="2" t="s">
        <v>30</v>
      </c>
      <c r="L84" s="2" t="s">
        <v>51</v>
      </c>
      <c r="M84" s="2" t="s">
        <v>75</v>
      </c>
      <c r="N84" s="2" t="s">
        <v>118</v>
      </c>
      <c r="O84" s="2" t="s">
        <v>77</v>
      </c>
      <c r="P84" s="2">
        <v>0</v>
      </c>
      <c r="Q84" s="2">
        <f>_xlfn.FLOOR.MATH((((2*VLOOKUP(F84, 'EV and Base'!$A$1:$N$671, 9, FALSE))+$P84)*$H84)/100)+$H84+10</f>
        <v>36</v>
      </c>
      <c r="R84" s="2">
        <f>_xlfn.FLOOR.MATH((_xlfn.FLOOR.MATH((((2*VLOOKUP($F84, 'EV and Base'!$A$1:$N$671, 10, FALSE))+$P84)*$H84)/100)+5)*
IF(OR($I84="Lonely", $I84="Brave", $I84="Adamant", $I84="Naughty"), 1.1,
IF(OR($I84="Bold", $I84="Timid", $I84="Modest", $I84="Calm"), 0.9, 1)))</f>
        <v>20</v>
      </c>
      <c r="S84" s="2">
        <f>_xlfn.FLOOR.MATH((_xlfn.FLOOR.MATH((((2*VLOOKUP($F84, 'EV and Base'!$A$1:$N$671, 11, FALSE))+$P84)*$H84)/100)+5)*
IF(OR($I84="Bold", $I84="Relaxed", $I84="Impish", $I84="Lax"), 1.1,
IF(OR($I84="Lonely", $I84="Hasty", $I84="Mild", $I84="Gentle"), 0.9, 1)))</f>
        <v>15</v>
      </c>
      <c r="T84" s="2">
        <f>_xlfn.FLOOR.MATH((_xlfn.FLOOR.MATH((((2*VLOOKUP($F84, 'EV and Base'!$A$1:$N$671, 12, FALSE))+$P84)*$H84)/100)+5)*
IF(OR($I84="Modest", $I84="Mild", $I84="Quiet", $I84="Rash"), 1.1,
IF(OR($I84="Adamant", $I84="Impish", $I84="Jolly", $I84="Careful"), 0.9, 1)))</f>
        <v>14</v>
      </c>
      <c r="U84" s="2">
        <f>_xlfn.FLOOR.MATH((_xlfn.FLOOR.MATH((((2*VLOOKUP($F84, 'EV and Base'!$A$1:$N$671, 13, FALSE))+$P84)*$H84)/100)+5)*
IF(OR($I84="Calm", $I84="Gentle", $I84="Sassy", $I84="Careful"), 1.1,
IF(OR($I84="Naughty", $I84="Lax", $I84="Naive", $I84="Rash"), 0.9, 1)))</f>
        <v>15</v>
      </c>
      <c r="V84" s="2">
        <f>_xlfn.FLOOR.MATH((_xlfn.FLOOR.MATH((((2*VLOOKUP($F84, 'EV and Base'!$A$1:$N$671, 14, FALSE))+$P84)*$H84)/100)+5)*
IF(OR($I84="Timid", $I84="Hasty", $I84="Jolly", $I84="Naive"), 1.1,
IF(OR($I84="Brave", $I84="Relaxed", $I84="Quiet", $I84="Sassy"), 0.9, 1)))</f>
        <v>16</v>
      </c>
      <c r="AZ84" s="3" t="e" cm="1">
        <f t="array" aca="1" ref="AZ84" ca="1">IF(NOT(ISNUMBER(INDEX($A:$A, LOOKUP(2, 1 / ($A$1:INDIRECT("$A$"&amp;ROW($A84)) &lt;&gt; ""),ROW($A$1:INDIRECT("$A$"&amp;ROW($A84)))), 1))), "",#REF!-INDEX(#REF!, LOOKUP(
2, 1 / (#REF!:INDIRECT("$AV$"&amp;ROW(#REF!)-1) &lt;&gt; ""),ROW(#REF!:INDIRECT("$AV$"&amp;ROW(#REF!)-1))), 1))</f>
        <v>#REF!</v>
      </c>
      <c r="BA84" s="3" t="e" cm="1">
        <f t="array" aca="1" ref="BA84" ca="1">IF(NOT(ISNUMBER(INDEX($A:$A, LOOKUP(2, 1 / ($A$1:INDIRECT("$A$"&amp;ROW($A84)) &lt;&gt; ""),ROW($A$1:INDIRECT("$A$"&amp;ROW($A84)))), 1))), "",
INDEX(#REF!, LOOKUP(2, 1 / (#REF!:INDIRECT("$Y$"&amp;ROW(#REF!)-1) &lt;&gt; ""),ROW(#REF!:INDIRECT("$Y$"&amp;ROW(#REF!)-1))), 1))</f>
        <v>#REF!</v>
      </c>
      <c r="BB84" s="1" t="str">
        <f>IFERROR(VLOOKUP(#REF!, 'Medium-Slow'!$A$1:$B$101, 2, TRUE),"")</f>
        <v/>
      </c>
    </row>
    <row r="85" spans="1:54" x14ac:dyDescent="0.45">
      <c r="A85" s="40"/>
      <c r="B85" s="40"/>
      <c r="C85" s="40" t="str">
        <f t="shared" si="6"/>
        <v>Single</v>
      </c>
      <c r="D85" s="40"/>
      <c r="E85" s="40"/>
      <c r="F85" s="2" t="s">
        <v>210</v>
      </c>
      <c r="G85" s="2" t="s">
        <v>27</v>
      </c>
      <c r="H85" s="2">
        <v>14</v>
      </c>
      <c r="I85" s="2"/>
      <c r="J85" s="2" t="s">
        <v>160</v>
      </c>
      <c r="K85" s="2" t="s">
        <v>30</v>
      </c>
      <c r="L85" s="2" t="s">
        <v>51</v>
      </c>
      <c r="M85" s="2" t="s">
        <v>77</v>
      </c>
      <c r="N85" s="2" t="s">
        <v>211</v>
      </c>
      <c r="O85" s="2" t="s">
        <v>212</v>
      </c>
      <c r="P85" s="2">
        <v>0</v>
      </c>
      <c r="Q85" s="2">
        <f>_xlfn.FLOOR.MATH((((2*VLOOKUP(F85, 'EV and Base'!$A$1:$N$671, 9, FALSE))+$P85)*$H85)/100)+$H85+10</f>
        <v>38</v>
      </c>
      <c r="R85" s="2">
        <f>_xlfn.FLOOR.MATH((_xlfn.FLOOR.MATH((((2*VLOOKUP($F85, 'EV and Base'!$A$1:$N$671, 10, FALSE))+$P85)*$H85)/100)+5)*
IF(OR($I85="Lonely", $I85="Brave", $I85="Adamant", $I85="Naughty"), 1.1,
IF(OR($I85="Bold", $I85="Timid", $I85="Modest", $I85="Calm"), 0.9, 1)))</f>
        <v>25</v>
      </c>
      <c r="S85" s="2">
        <f>_xlfn.FLOOR.MATH((_xlfn.FLOOR.MATH((((2*VLOOKUP($F85, 'EV and Base'!$A$1:$N$671, 11, FALSE))+$P85)*$H85)/100)+5)*
IF(OR($I85="Bold", $I85="Relaxed", $I85="Impish", $I85="Lax"), 1.1,
IF(OR($I85="Lonely", $I85="Hasty", $I85="Mild", $I85="Gentle"), 0.9, 1)))</f>
        <v>14</v>
      </c>
      <c r="T85" s="2">
        <f>_xlfn.FLOOR.MATH((_xlfn.FLOOR.MATH((((2*VLOOKUP($F85, 'EV and Base'!$A$1:$N$671, 12, FALSE))+$P85)*$H85)/100)+5)*
IF(OR($I85="Modest", $I85="Mild", $I85="Quiet", $I85="Rash"), 1.1,
IF(OR($I85="Adamant", $I85="Impish", $I85="Jolly", $I85="Careful"), 0.9, 1)))</f>
        <v>14</v>
      </c>
      <c r="U85" s="2">
        <f>_xlfn.FLOOR.MATH((_xlfn.FLOOR.MATH((((2*VLOOKUP($F85, 'EV and Base'!$A$1:$N$671, 13, FALSE))+$P85)*$H85)/100)+5)*
IF(OR($I85="Calm", $I85="Gentle", $I85="Sassy", $I85="Careful"), 1.1,
IF(OR($I85="Naughty", $I85="Lax", $I85="Naive", $I85="Rash"), 0.9, 1)))</f>
        <v>14</v>
      </c>
      <c r="V85" s="2">
        <f>_xlfn.FLOOR.MATH((_xlfn.FLOOR.MATH((((2*VLOOKUP($F85, 'EV and Base'!$A$1:$N$671, 14, FALSE))+$P85)*$H85)/100)+5)*
IF(OR($I85="Timid", $I85="Hasty", $I85="Jolly", $I85="Naive"), 1.1,
IF(OR($I85="Brave", $I85="Relaxed", $I85="Quiet", $I85="Sassy"), 0.9, 1)))</f>
        <v>23</v>
      </c>
      <c r="AZ85" s="3" t="e" cm="1">
        <f t="array" aca="1" ref="AZ85" ca="1">IF(NOT(ISNUMBER(INDEX($A:$A, LOOKUP(2, 1 / ($A$1:INDIRECT("$A$"&amp;ROW($A85)) &lt;&gt; ""),ROW($A$1:INDIRECT("$A$"&amp;ROW($A85)))), 1))), "",#REF!-INDEX(#REF!, LOOKUP(
2, 1 / (#REF!:INDIRECT("$AV$"&amp;ROW(#REF!)-1) &lt;&gt; ""),ROW(#REF!:INDIRECT("$AV$"&amp;ROW(#REF!)-1))), 1))</f>
        <v>#REF!</v>
      </c>
      <c r="BA85" s="3" t="e" cm="1">
        <f t="array" aca="1" ref="BA85" ca="1">IF(NOT(ISNUMBER(INDEX($A:$A, LOOKUP(2, 1 / ($A$1:INDIRECT("$A$"&amp;ROW($A85)) &lt;&gt; ""),ROW($A$1:INDIRECT("$A$"&amp;ROW($A85)))), 1))), "",
INDEX(#REF!, LOOKUP(2, 1 / (#REF!:INDIRECT("$Y$"&amp;ROW(#REF!)-1) &lt;&gt; ""),ROW(#REF!:INDIRECT("$Y$"&amp;ROW(#REF!)-1))), 1))</f>
        <v>#REF!</v>
      </c>
      <c r="BB85" s="1" t="str">
        <f>IFERROR(VLOOKUP(#REF!, 'Medium-Slow'!$A$1:$B$101, 2, TRUE),"")</f>
        <v/>
      </c>
    </row>
    <row r="86" spans="1:54" x14ac:dyDescent="0.45">
      <c r="A86" s="29">
        <v>54</v>
      </c>
      <c r="B86" s="29" t="s">
        <v>221</v>
      </c>
      <c r="C86" s="29" t="s">
        <v>23</v>
      </c>
      <c r="D86" s="29" t="s">
        <v>222</v>
      </c>
      <c r="E86" s="29" t="s">
        <v>25</v>
      </c>
      <c r="F86" s="2" t="s">
        <v>155</v>
      </c>
      <c r="G86" s="2" t="s">
        <v>53</v>
      </c>
      <c r="H86" s="2">
        <v>19</v>
      </c>
      <c r="I86" s="2"/>
      <c r="J86" s="2" t="s">
        <v>160</v>
      </c>
      <c r="K86" s="2" t="s">
        <v>30</v>
      </c>
      <c r="L86" s="2" t="s">
        <v>60</v>
      </c>
      <c r="M86" s="2" t="s">
        <v>51</v>
      </c>
      <c r="N86" s="2" t="s">
        <v>192</v>
      </c>
      <c r="O86" s="2" t="s">
        <v>161</v>
      </c>
      <c r="P86" s="2">
        <v>0</v>
      </c>
      <c r="Q86" s="2">
        <f>_xlfn.FLOOR.MATH((((2*VLOOKUP(F86, 'EV and Base'!$A$1:$N$671, 9, FALSE))+$P86)*$H86)/100)+$H86+10</f>
        <v>53</v>
      </c>
      <c r="R86" s="2">
        <f>_xlfn.FLOOR.MATH((_xlfn.FLOOR.MATH((((2*VLOOKUP($F86, 'EV and Base'!$A$1:$N$671, 10, FALSE))+$P86)*$H86)/100)+5)*
IF(OR($I86="Lonely", $I86="Brave", $I86="Adamant", $I86="Naughty"), 1.1,
IF(OR($I86="Bold", $I86="Timid", $I86="Modest", $I86="Calm"), 0.9, 1)))</f>
        <v>35</v>
      </c>
      <c r="S86" s="2">
        <f>_xlfn.FLOOR.MATH((_xlfn.FLOOR.MATH((((2*VLOOKUP($F86, 'EV and Base'!$A$1:$N$671, 11, FALSE))+$P86)*$H86)/100)+5)*
IF(OR($I86="Bold", $I86="Relaxed", $I86="Impish", $I86="Lax"), 1.1,
IF(OR($I86="Lonely", $I86="Hasty", $I86="Mild", $I86="Gentle"), 0.9, 1)))</f>
        <v>29</v>
      </c>
      <c r="T86" s="2">
        <f>_xlfn.FLOOR.MATH((_xlfn.FLOOR.MATH((((2*VLOOKUP($F86, 'EV and Base'!$A$1:$N$671, 12, FALSE))+$P86)*$H86)/100)+5)*
IF(OR($I86="Modest", $I86="Mild", $I86="Quiet", $I86="Rash"), 1.1,
IF(OR($I86="Adamant", $I86="Impish", $I86="Jolly", $I86="Careful"), 0.9, 1)))</f>
        <v>18</v>
      </c>
      <c r="U86" s="2">
        <f>_xlfn.FLOOR.MATH((_xlfn.FLOOR.MATH((((2*VLOOKUP($F86, 'EV and Base'!$A$1:$N$671, 13, FALSE))+$P86)*$H86)/100)+5)*
IF(OR($I86="Calm", $I86="Gentle", $I86="Sassy", $I86="Careful"), 1.1,
IF(OR($I86="Naughty", $I86="Lax", $I86="Naive", $I86="Rash"), 0.9, 1)))</f>
        <v>29</v>
      </c>
      <c r="V86" s="2">
        <f>_xlfn.FLOOR.MATH((_xlfn.FLOOR.MATH((((2*VLOOKUP($F86, 'EV and Base'!$A$1:$N$671, 14, FALSE))+$P86)*$H86)/100)+5)*
IF(OR($I86="Timid", $I86="Hasty", $I86="Jolly", $I86="Naive"), 1.1,
IF(OR($I86="Brave", $I86="Relaxed", $I86="Quiet", $I86="Sassy"), 0.9, 1)))</f>
        <v>27</v>
      </c>
      <c r="AZ86" s="3" t="e" cm="1">
        <f t="array" aca="1" ref="AZ86" ca="1">IF(NOT(ISNUMBER(INDEX($A:$A, LOOKUP(2, 1 / ($A$1:INDIRECT("$A$"&amp;ROW($A86)) &lt;&gt; ""),ROW($A$1:INDIRECT("$A$"&amp;ROW($A86)))), 1))), "",#REF!-INDEX(#REF!, LOOKUP(
2, 1 / (#REF!:INDIRECT("$AV$"&amp;ROW(#REF!)-1) &lt;&gt; ""),ROW(#REF!:INDIRECT("$AV$"&amp;ROW(#REF!)-1))), 1))</f>
        <v>#REF!</v>
      </c>
      <c r="BA86" s="3" t="e" cm="1">
        <f t="array" aca="1" ref="BA86" ca="1">IF(NOT(ISNUMBER(INDEX($A:$A, LOOKUP(2, 1 / ($A$1:INDIRECT("$A$"&amp;ROW($A86)) &lt;&gt; ""),ROW($A$1:INDIRECT("$A$"&amp;ROW($A86)))), 1))), "",
INDEX(#REF!, LOOKUP(2, 1 / (#REF!:INDIRECT("$Y$"&amp;ROW(#REF!)-1) &lt;&gt; ""),ROW(#REF!:INDIRECT("$Y$"&amp;ROW(#REF!)-1))), 1))</f>
        <v>#REF!</v>
      </c>
      <c r="BB86" s="1" t="str">
        <f>IFERROR(VLOOKUP(#REF!, 'Medium-Slow'!$A$1:$B$101, 2, TRUE),"")</f>
        <v/>
      </c>
    </row>
    <row r="87" spans="1:54" x14ac:dyDescent="0.45">
      <c r="A87" s="29">
        <v>55</v>
      </c>
      <c r="B87" s="29" t="s">
        <v>223</v>
      </c>
      <c r="C87" s="29" t="s">
        <v>23</v>
      </c>
      <c r="D87" s="29" t="s">
        <v>222</v>
      </c>
      <c r="E87" s="29" t="s">
        <v>25</v>
      </c>
      <c r="F87" s="2" t="s">
        <v>142</v>
      </c>
      <c r="G87" s="2" t="s">
        <v>27</v>
      </c>
      <c r="H87" s="2">
        <v>19</v>
      </c>
      <c r="I87" s="2"/>
      <c r="J87" s="2" t="s">
        <v>143</v>
      </c>
      <c r="K87" s="2" t="s">
        <v>30</v>
      </c>
      <c r="L87" s="2" t="s">
        <v>144</v>
      </c>
      <c r="M87" s="2" t="s">
        <v>75</v>
      </c>
      <c r="N87" s="2" t="s">
        <v>145</v>
      </c>
      <c r="O87" s="2" t="s">
        <v>194</v>
      </c>
      <c r="P87" s="2">
        <v>0</v>
      </c>
      <c r="Q87" s="2">
        <f>_xlfn.FLOOR.MATH((((2*VLOOKUP(F87, 'EV and Base'!$A$1:$N$671, 9, FALSE))+$P87)*$H87)/100)+$H87+10</f>
        <v>57</v>
      </c>
      <c r="R87" s="2">
        <f>_xlfn.FLOOR.MATH((_xlfn.FLOOR.MATH((((2*VLOOKUP($F87, 'EV and Base'!$A$1:$N$671, 10, FALSE))+$P87)*$H87)/100)+5)*
IF(OR($I87="Lonely", $I87="Brave", $I87="Adamant", $I87="Naughty"), 1.1,
IF(OR($I87="Bold", $I87="Timid", $I87="Modest", $I87="Calm"), 0.9, 1)))</f>
        <v>35</v>
      </c>
      <c r="S87" s="2">
        <f>_xlfn.FLOOR.MATH((_xlfn.FLOOR.MATH((((2*VLOOKUP($F87, 'EV and Base'!$A$1:$N$671, 11, FALSE))+$P87)*$H87)/100)+5)*
IF(OR($I87="Bold", $I87="Relaxed", $I87="Impish", $I87="Lax"), 1.1,
IF(OR($I87="Lonely", $I87="Hasty", $I87="Mild", $I87="Gentle"), 0.9, 1)))</f>
        <v>25</v>
      </c>
      <c r="T87" s="2">
        <f>_xlfn.FLOOR.MATH((_xlfn.FLOOR.MATH((((2*VLOOKUP($F87, 'EV and Base'!$A$1:$N$671, 12, FALSE))+$P87)*$H87)/100)+5)*
IF(OR($I87="Modest", $I87="Mild", $I87="Quiet", $I87="Rash"), 1.1,
IF(OR($I87="Adamant", $I87="Impish", $I87="Jolly", $I87="Careful"), 0.9, 1)))</f>
        <v>14</v>
      </c>
      <c r="U87" s="2">
        <f>_xlfn.FLOOR.MATH((_xlfn.FLOOR.MATH((((2*VLOOKUP($F87, 'EV and Base'!$A$1:$N$671, 13, FALSE))+$P87)*$H87)/100)+5)*
IF(OR($I87="Calm", $I87="Gentle", $I87="Sassy", $I87="Careful"), 1.1,
IF(OR($I87="Naughty", $I87="Lax", $I87="Naive", $I87="Rash"), 0.9, 1)))</f>
        <v>18</v>
      </c>
      <c r="V87" s="2">
        <f>_xlfn.FLOOR.MATH((_xlfn.FLOOR.MATH((((2*VLOOKUP($F87, 'EV and Base'!$A$1:$N$671, 14, FALSE))+$P87)*$H87)/100)+5)*
IF(OR($I87="Timid", $I87="Hasty", $I87="Jolly", $I87="Naive"), 1.1,
IF(OR($I87="Brave", $I87="Relaxed", $I87="Quiet", $I87="Sassy"), 0.9, 1)))</f>
        <v>18</v>
      </c>
      <c r="AZ87" s="3" t="e" cm="1">
        <f t="array" aca="1" ref="AZ87" ca="1">IF(NOT(ISNUMBER(INDEX($A:$A, LOOKUP(2, 1 / ($A$1:INDIRECT("$A$"&amp;ROW($A87)) &lt;&gt; ""),ROW($A$1:INDIRECT("$A$"&amp;ROW($A87)))), 1))), "",#REF!-INDEX(#REF!, LOOKUP(
2, 1 / (#REF!:INDIRECT("$AV$"&amp;ROW(#REF!)-1) &lt;&gt; ""),ROW(#REF!:INDIRECT("$AV$"&amp;ROW(#REF!)-1))), 1))</f>
        <v>#REF!</v>
      </c>
      <c r="BA87" s="3" t="e" cm="1">
        <f t="array" aca="1" ref="BA87" ca="1">IF(NOT(ISNUMBER(INDEX($A:$A, LOOKUP(2, 1 / ($A$1:INDIRECT("$A$"&amp;ROW($A87)) &lt;&gt; ""),ROW($A$1:INDIRECT("$A$"&amp;ROW($A87)))), 1))), "",
INDEX(#REF!, LOOKUP(2, 1 / (#REF!:INDIRECT("$Y$"&amp;ROW(#REF!)-1) &lt;&gt; ""),ROW(#REF!:INDIRECT("$Y$"&amp;ROW(#REF!)-1))), 1))</f>
        <v>#REF!</v>
      </c>
      <c r="BB87" s="1" t="str">
        <f>IFERROR(VLOOKUP(#REF!, 'Medium-Slow'!$A$1:$B$101, 2, TRUE),"")</f>
        <v/>
      </c>
    </row>
    <row r="88" spans="1:54" x14ac:dyDescent="0.45">
      <c r="A88" s="29">
        <v>56</v>
      </c>
      <c r="B88" s="29" t="s">
        <v>224</v>
      </c>
      <c r="C88" s="29" t="s">
        <v>23</v>
      </c>
      <c r="D88" s="29" t="s">
        <v>222</v>
      </c>
      <c r="E88" s="29" t="s">
        <v>25</v>
      </c>
      <c r="F88" s="2" t="s">
        <v>135</v>
      </c>
      <c r="G88" s="2" t="s">
        <v>27</v>
      </c>
      <c r="H88" s="2">
        <v>19</v>
      </c>
      <c r="I88" s="2"/>
      <c r="J88" s="2" t="s">
        <v>137</v>
      </c>
      <c r="K88" s="2" t="s">
        <v>30</v>
      </c>
      <c r="L88" s="2" t="s">
        <v>77</v>
      </c>
      <c r="M88" s="2" t="s">
        <v>139</v>
      </c>
      <c r="N88" s="2" t="s">
        <v>183</v>
      </c>
      <c r="O88" s="2" t="s">
        <v>225</v>
      </c>
      <c r="P88" s="2">
        <v>12</v>
      </c>
      <c r="Q88" s="2">
        <f>_xlfn.FLOOR.MATH((((2*VLOOKUP(F88, 'EV and Base'!$A$1:$N$671, 9, FALSE))+$P88)*$H88)/100)+$H88+10</f>
        <v>52</v>
      </c>
      <c r="R88" s="2">
        <f>_xlfn.FLOOR.MATH((_xlfn.FLOOR.MATH((((2*VLOOKUP($F88, 'EV and Base'!$A$1:$N$671, 10, FALSE))+$P88)*$H88)/100)+5)*
IF(OR($I88="Lonely", $I88="Brave", $I88="Adamant", $I88="Naughty"), 1.1,
IF(OR($I88="Bold", $I88="Timid", $I88="Modest", $I88="Calm"), 0.9, 1)))</f>
        <v>35</v>
      </c>
      <c r="S88" s="2">
        <f>_xlfn.FLOOR.MATH((_xlfn.FLOOR.MATH((((2*VLOOKUP($F88, 'EV and Base'!$A$1:$N$671, 11, FALSE))+$P88)*$H88)/100)+5)*
IF(OR($I88="Bold", $I88="Relaxed", $I88="Impish", $I88="Lax"), 1.1,
IF(OR($I88="Lonely", $I88="Hasty", $I88="Mild", $I88="Gentle"), 0.9, 1)))</f>
        <v>39</v>
      </c>
      <c r="T88" s="2">
        <f>_xlfn.FLOOR.MATH((_xlfn.FLOOR.MATH((((2*VLOOKUP($F88, 'EV and Base'!$A$1:$N$671, 12, FALSE))+$P88)*$H88)/100)+5)*
IF(OR($I88="Modest", $I88="Mild", $I88="Quiet", $I88="Rash"), 1.1,
IF(OR($I88="Adamant", $I88="Impish", $I88="Jolly", $I88="Careful"), 0.9, 1)))</f>
        <v>16</v>
      </c>
      <c r="U88" s="2">
        <f>_xlfn.FLOOR.MATH((_xlfn.FLOOR.MATH((((2*VLOOKUP($F88, 'EV and Base'!$A$1:$N$671, 13, FALSE))+$P88)*$H88)/100)+5)*
IF(OR($I88="Calm", $I88="Gentle", $I88="Sassy", $I88="Careful"), 1.1,
IF(OR($I88="Naughty", $I88="Lax", $I88="Naive", $I88="Rash"), 0.9, 1)))</f>
        <v>16</v>
      </c>
      <c r="V88" s="2">
        <f>_xlfn.FLOOR.MATH((_xlfn.FLOOR.MATH((((2*VLOOKUP($F88, 'EV and Base'!$A$1:$N$671, 14, FALSE))+$P88)*$H88)/100)+5)*
IF(OR($I88="Timid", $I88="Hasty", $I88="Jolly", $I88="Naive"), 1.1,
IF(OR($I88="Brave", $I88="Relaxed", $I88="Quiet", $I88="Sassy"), 0.9, 1)))</f>
        <v>12</v>
      </c>
      <c r="AZ88" s="3" t="e" cm="1">
        <f t="array" aca="1" ref="AZ88" ca="1">IF(NOT(ISNUMBER(INDEX($A:$A, LOOKUP(2, 1 / ($A$1:INDIRECT("$A$"&amp;ROW($A88)) &lt;&gt; ""),ROW($A$1:INDIRECT("$A$"&amp;ROW($A88)))), 1))), "",#REF!-INDEX(#REF!, LOOKUP(
2, 1 / (#REF!:INDIRECT("$AV$"&amp;ROW(#REF!)-1) &lt;&gt; ""),ROW(#REF!:INDIRECT("$AV$"&amp;ROW(#REF!)-1))), 1))</f>
        <v>#REF!</v>
      </c>
      <c r="BA88" s="3" t="e" cm="1">
        <f t="array" aca="1" ref="BA88" ca="1">IF(NOT(ISNUMBER(INDEX($A:$A, LOOKUP(2, 1 / ($A$1:INDIRECT("$A$"&amp;ROW($A88)) &lt;&gt; ""),ROW($A$1:INDIRECT("$A$"&amp;ROW($A88)))), 1))), "",
INDEX(#REF!, LOOKUP(2, 1 / (#REF!:INDIRECT("$Y$"&amp;ROW(#REF!)-1) &lt;&gt; ""),ROW(#REF!:INDIRECT("$Y$"&amp;ROW(#REF!)-1))), 1))</f>
        <v>#REF!</v>
      </c>
      <c r="BB88" s="1" t="str">
        <f>IFERROR(VLOOKUP(#REF!, 'Medium-Slow'!$A$1:$B$101, 2, TRUE),"")</f>
        <v/>
      </c>
    </row>
    <row r="89" spans="1:54" x14ac:dyDescent="0.45">
      <c r="A89" s="38">
        <v>57</v>
      </c>
      <c r="B89" s="38" t="s">
        <v>226</v>
      </c>
      <c r="C89" s="38" t="s">
        <v>23</v>
      </c>
      <c r="D89" s="38" t="s">
        <v>222</v>
      </c>
      <c r="E89" s="38" t="s">
        <v>25</v>
      </c>
      <c r="F89" s="2" t="s">
        <v>227</v>
      </c>
      <c r="G89" s="2" t="s">
        <v>27</v>
      </c>
      <c r="H89" s="2">
        <v>17</v>
      </c>
      <c r="I89" s="2"/>
      <c r="J89" s="2" t="s">
        <v>228</v>
      </c>
      <c r="K89" s="2" t="s">
        <v>30</v>
      </c>
      <c r="L89" s="2" t="s">
        <v>139</v>
      </c>
      <c r="M89" s="2" t="s">
        <v>51</v>
      </c>
      <c r="N89" s="2" t="s">
        <v>229</v>
      </c>
      <c r="O89" s="2" t="s">
        <v>230</v>
      </c>
      <c r="P89" s="2">
        <v>0</v>
      </c>
      <c r="Q89" s="2">
        <f>_xlfn.FLOOR.MATH((((2*VLOOKUP(F89, 'EV and Base'!$A$1:$N$671, 9, FALSE))+$P89)*$H89)/100)+$H89+10</f>
        <v>50</v>
      </c>
      <c r="R89" s="2">
        <f>_xlfn.FLOOR.MATH((_xlfn.FLOOR.MATH((((2*VLOOKUP($F89, 'EV and Base'!$A$1:$N$671, 10, FALSE))+$P89)*$H89)/100)+5)*
IF(OR($I89="Lonely", $I89="Brave", $I89="Adamant", $I89="Naughty"), 1.1,
IF(OR($I89="Bold", $I89="Timid", $I89="Modest", $I89="Calm"), 0.9, 1)))</f>
        <v>36</v>
      </c>
      <c r="S89" s="2">
        <f>_xlfn.FLOOR.MATH((_xlfn.FLOOR.MATH((((2*VLOOKUP($F89, 'EV and Base'!$A$1:$N$671, 11, FALSE))+$P89)*$H89)/100)+5)*
IF(OR($I89="Bold", $I89="Relaxed", $I89="Impish", $I89="Lax"), 1.1,
IF(OR($I89="Lonely", $I89="Hasty", $I89="Mild", $I89="Gentle"), 0.9, 1)))</f>
        <v>27</v>
      </c>
      <c r="T89" s="2">
        <f>_xlfn.FLOOR.MATH((_xlfn.FLOOR.MATH((((2*VLOOKUP($F89, 'EV and Base'!$A$1:$N$671, 12, FALSE))+$P89)*$H89)/100)+5)*
IF(OR($I89="Modest", $I89="Mild", $I89="Quiet", $I89="Rash"), 1.1,
IF(OR($I89="Adamant", $I89="Impish", $I89="Jolly", $I89="Careful"), 0.9, 1)))</f>
        <v>32</v>
      </c>
      <c r="U89" s="2">
        <f>_xlfn.FLOOR.MATH((_xlfn.FLOOR.MATH((((2*VLOOKUP($F89, 'EV and Base'!$A$1:$N$671, 13, FALSE))+$P89)*$H89)/100)+5)*
IF(OR($I89="Calm", $I89="Gentle", $I89="Sassy", $I89="Careful"), 1.1,
IF(OR($I89="Naughty", $I89="Lax", $I89="Naive", $I89="Rash"), 0.9, 1)))</f>
        <v>23</v>
      </c>
      <c r="V89" s="2">
        <f>_xlfn.FLOOR.MATH((_xlfn.FLOOR.MATH((((2*VLOOKUP($F89, 'EV and Base'!$A$1:$N$671, 14, FALSE))+$P89)*$H89)/100)+5)*
IF(OR($I89="Timid", $I89="Hasty", $I89="Jolly", $I89="Naive"), 1.1,
IF(OR($I89="Brave", $I89="Relaxed", $I89="Quiet", $I89="Sassy"), 0.9, 1)))</f>
        <v>38</v>
      </c>
      <c r="AZ89" s="3" t="e" cm="1">
        <f t="array" aca="1" ref="AZ89" ca="1">IF(NOT(ISNUMBER(INDEX($A:$A, LOOKUP(2, 1 / ($A$1:INDIRECT("$A$"&amp;ROW($A89)) &lt;&gt; ""),ROW($A$1:INDIRECT("$A$"&amp;ROW($A89)))), 1))), "",#REF!-INDEX(#REF!, LOOKUP(
2, 1 / (#REF!:INDIRECT("$AV$"&amp;ROW(#REF!)-1) &lt;&gt; ""),ROW(#REF!:INDIRECT("$AV$"&amp;ROW(#REF!)-1))), 1))</f>
        <v>#REF!</v>
      </c>
      <c r="BA89" s="3" t="e" cm="1">
        <f t="array" aca="1" ref="BA89" ca="1">IF(NOT(ISNUMBER(INDEX($A:$A, LOOKUP(2, 1 / ($A$1:INDIRECT("$A$"&amp;ROW($A89)) &lt;&gt; ""),ROW($A$1:INDIRECT("$A$"&amp;ROW($A89)))), 1))), "",
INDEX(#REF!, LOOKUP(2, 1 / (#REF!:INDIRECT("$Y$"&amp;ROW(#REF!)-1) &lt;&gt; ""),ROW(#REF!:INDIRECT("$Y$"&amp;ROW(#REF!)-1))), 1))</f>
        <v>#REF!</v>
      </c>
      <c r="BB89" s="1" t="str">
        <f>IFERROR(VLOOKUP(#REF!, 'Medium-Slow'!$A$1:$B$101, 2, TRUE),"")</f>
        <v/>
      </c>
    </row>
    <row r="90" spans="1:54" x14ac:dyDescent="0.45">
      <c r="A90" s="39"/>
      <c r="B90" s="39"/>
      <c r="C90" s="39" t="str">
        <f t="shared" ref="C90:C91" si="7">$C89</f>
        <v>Single</v>
      </c>
      <c r="D90" s="39"/>
      <c r="E90" s="39"/>
      <c r="F90" s="2" t="s">
        <v>231</v>
      </c>
      <c r="G90" s="2" t="s">
        <v>27</v>
      </c>
      <c r="H90" s="2">
        <v>17</v>
      </c>
      <c r="I90" s="2"/>
      <c r="J90" s="2" t="s">
        <v>228</v>
      </c>
      <c r="K90" s="2" t="s">
        <v>30</v>
      </c>
      <c r="L90" s="2" t="s">
        <v>139</v>
      </c>
      <c r="M90" s="2" t="s">
        <v>51</v>
      </c>
      <c r="N90" s="2" t="s">
        <v>229</v>
      </c>
      <c r="O90" s="2" t="s">
        <v>230</v>
      </c>
      <c r="P90" s="2">
        <v>0</v>
      </c>
      <c r="Q90" s="2">
        <f>_xlfn.FLOOR.MATH((((2*VLOOKUP(F90, 'EV and Base'!$A$1:$N$671, 9, FALSE))+$P90)*$H90)/100)+$H90+10</f>
        <v>50</v>
      </c>
      <c r="R90" s="2">
        <f>_xlfn.FLOOR.MATH((_xlfn.FLOOR.MATH((((2*VLOOKUP($F90, 'EV and Base'!$A$1:$N$671, 10, FALSE))+$P90)*$H90)/100)+5)*
IF(OR($I90="Lonely", $I90="Brave", $I90="Adamant", $I90="Naughty"), 1.1,
IF(OR($I90="Bold", $I90="Timid", $I90="Modest", $I90="Calm"), 0.9, 1)))</f>
        <v>36</v>
      </c>
      <c r="S90" s="2">
        <f>_xlfn.FLOOR.MATH((_xlfn.FLOOR.MATH((((2*VLOOKUP($F90, 'EV and Base'!$A$1:$N$671, 11, FALSE))+$P90)*$H90)/100)+5)*
IF(OR($I90="Bold", $I90="Relaxed", $I90="Impish", $I90="Lax"), 1.1,
IF(OR($I90="Lonely", $I90="Hasty", $I90="Mild", $I90="Gentle"), 0.9, 1)))</f>
        <v>27</v>
      </c>
      <c r="T90" s="2">
        <f>_xlfn.FLOOR.MATH((_xlfn.FLOOR.MATH((((2*VLOOKUP($F90, 'EV and Base'!$A$1:$N$671, 12, FALSE))+$P90)*$H90)/100)+5)*
IF(OR($I90="Modest", $I90="Mild", $I90="Quiet", $I90="Rash"), 1.1,
IF(OR($I90="Adamant", $I90="Impish", $I90="Jolly", $I90="Careful"), 0.9, 1)))</f>
        <v>32</v>
      </c>
      <c r="U90" s="2">
        <f>_xlfn.FLOOR.MATH((_xlfn.FLOOR.MATH((((2*VLOOKUP($F90, 'EV and Base'!$A$1:$N$671, 13, FALSE))+$P90)*$H90)/100)+5)*
IF(OR($I90="Calm", $I90="Gentle", $I90="Sassy", $I90="Careful"), 1.1,
IF(OR($I90="Naughty", $I90="Lax", $I90="Naive", $I90="Rash"), 0.9, 1)))</f>
        <v>23</v>
      </c>
      <c r="V90" s="2">
        <f>_xlfn.FLOOR.MATH((_xlfn.FLOOR.MATH((((2*VLOOKUP($F90, 'EV and Base'!$A$1:$N$671, 14, FALSE))+$P90)*$H90)/100)+5)*
IF(OR($I90="Timid", $I90="Hasty", $I90="Jolly", $I90="Naive"), 1.1,
IF(OR($I90="Brave", $I90="Relaxed", $I90="Quiet", $I90="Sassy"), 0.9, 1)))</f>
        <v>38</v>
      </c>
      <c r="AZ90" s="3" t="e" cm="1">
        <f t="array" aca="1" ref="AZ90" ca="1">IF(NOT(ISNUMBER(INDEX($A:$A, LOOKUP(2, 1 / ($A$1:INDIRECT("$A$"&amp;ROW($A90)) &lt;&gt; ""),ROW($A$1:INDIRECT("$A$"&amp;ROW($A90)))), 1))), "",#REF!-INDEX(#REF!, LOOKUP(
2, 1 / (#REF!:INDIRECT("$AV$"&amp;ROW(#REF!)-1) &lt;&gt; ""),ROW(#REF!:INDIRECT("$AV$"&amp;ROW(#REF!)-1))), 1))</f>
        <v>#REF!</v>
      </c>
      <c r="BA90" s="3" t="e" cm="1">
        <f t="array" aca="1" ref="BA90" ca="1">IF(NOT(ISNUMBER(INDEX($A:$A, LOOKUP(2, 1 / ($A$1:INDIRECT("$A$"&amp;ROW($A90)) &lt;&gt; ""),ROW($A$1:INDIRECT("$A$"&amp;ROW($A90)))), 1))), "",
INDEX(#REF!, LOOKUP(2, 1 / (#REF!:INDIRECT("$Y$"&amp;ROW(#REF!)-1) &lt;&gt; ""),ROW(#REF!:INDIRECT("$Y$"&amp;ROW(#REF!)-1))), 1))</f>
        <v>#REF!</v>
      </c>
      <c r="BB90" s="1" t="str">
        <f>IFERROR(VLOOKUP(#REF!, 'Medium-Slow'!$A$1:$B$101, 2, TRUE),"")</f>
        <v/>
      </c>
    </row>
    <row r="91" spans="1:54" x14ac:dyDescent="0.45">
      <c r="A91" s="40"/>
      <c r="B91" s="40"/>
      <c r="C91" s="40" t="str">
        <f t="shared" si="7"/>
        <v>Single</v>
      </c>
      <c r="D91" s="40"/>
      <c r="E91" s="40"/>
      <c r="F91" s="2" t="s">
        <v>227</v>
      </c>
      <c r="G91" s="2" t="s">
        <v>27</v>
      </c>
      <c r="H91" s="2">
        <v>17</v>
      </c>
      <c r="I91" s="2"/>
      <c r="J91" s="2" t="s">
        <v>228</v>
      </c>
      <c r="K91" s="2" t="s">
        <v>30</v>
      </c>
      <c r="L91" s="2" t="s">
        <v>139</v>
      </c>
      <c r="M91" s="2" t="s">
        <v>51</v>
      </c>
      <c r="N91" s="2" t="s">
        <v>229</v>
      </c>
      <c r="O91" s="2" t="s">
        <v>230</v>
      </c>
      <c r="P91" s="2">
        <v>0</v>
      </c>
      <c r="Q91" s="2">
        <f>_xlfn.FLOOR.MATH((((2*VLOOKUP(F91, 'EV and Base'!$A$1:$N$671, 9, FALSE))+$P91)*$H91)/100)+$H91+10</f>
        <v>50</v>
      </c>
      <c r="R91" s="2">
        <f>_xlfn.FLOOR.MATH((_xlfn.FLOOR.MATH((((2*VLOOKUP($F91, 'EV and Base'!$A$1:$N$671, 10, FALSE))+$P91)*$H91)/100)+5)*
IF(OR($I91="Lonely", $I91="Brave", $I91="Adamant", $I91="Naughty"), 1.1,
IF(OR($I91="Bold", $I91="Timid", $I91="Modest", $I91="Calm"), 0.9, 1)))</f>
        <v>36</v>
      </c>
      <c r="S91" s="2">
        <f>_xlfn.FLOOR.MATH((_xlfn.FLOOR.MATH((((2*VLOOKUP($F91, 'EV and Base'!$A$1:$N$671, 11, FALSE))+$P91)*$H91)/100)+5)*
IF(OR($I91="Bold", $I91="Relaxed", $I91="Impish", $I91="Lax"), 1.1,
IF(OR($I91="Lonely", $I91="Hasty", $I91="Mild", $I91="Gentle"), 0.9, 1)))</f>
        <v>27</v>
      </c>
      <c r="T91" s="2">
        <f>_xlfn.FLOOR.MATH((_xlfn.FLOOR.MATH((((2*VLOOKUP($F91, 'EV and Base'!$A$1:$N$671, 12, FALSE))+$P91)*$H91)/100)+5)*
IF(OR($I91="Modest", $I91="Mild", $I91="Quiet", $I91="Rash"), 1.1,
IF(OR($I91="Adamant", $I91="Impish", $I91="Jolly", $I91="Careful"), 0.9, 1)))</f>
        <v>32</v>
      </c>
      <c r="U91" s="2">
        <f>_xlfn.FLOOR.MATH((_xlfn.FLOOR.MATH((((2*VLOOKUP($F91, 'EV and Base'!$A$1:$N$671, 13, FALSE))+$P91)*$H91)/100)+5)*
IF(OR($I91="Calm", $I91="Gentle", $I91="Sassy", $I91="Careful"), 1.1,
IF(OR($I91="Naughty", $I91="Lax", $I91="Naive", $I91="Rash"), 0.9, 1)))</f>
        <v>23</v>
      </c>
      <c r="V91" s="2">
        <f>_xlfn.FLOOR.MATH((_xlfn.FLOOR.MATH((((2*VLOOKUP($F91, 'EV and Base'!$A$1:$N$671, 14, FALSE))+$P91)*$H91)/100)+5)*
IF(OR($I91="Timid", $I91="Hasty", $I91="Jolly", $I91="Naive"), 1.1,
IF(OR($I91="Brave", $I91="Relaxed", $I91="Quiet", $I91="Sassy"), 0.9, 1)))</f>
        <v>38</v>
      </c>
      <c r="AZ91" s="3" t="e" cm="1">
        <f t="array" aca="1" ref="AZ91" ca="1">IF(NOT(ISNUMBER(INDEX($A:$A, LOOKUP(2, 1 / ($A$1:INDIRECT("$A$"&amp;ROW($A91)) &lt;&gt; ""),ROW($A$1:INDIRECT("$A$"&amp;ROW($A91)))), 1))), "",#REF!-INDEX(#REF!, LOOKUP(
2, 1 / (#REF!:INDIRECT("$AV$"&amp;ROW(#REF!)-1) &lt;&gt; ""),ROW(#REF!:INDIRECT("$AV$"&amp;ROW(#REF!)-1))), 1))</f>
        <v>#REF!</v>
      </c>
      <c r="BA91" s="3" t="e" cm="1">
        <f t="array" aca="1" ref="BA91" ca="1">IF(NOT(ISNUMBER(INDEX($A:$A, LOOKUP(2, 1 / ($A$1:INDIRECT("$A$"&amp;ROW($A91)) &lt;&gt; ""),ROW($A$1:INDIRECT("$A$"&amp;ROW($A91)))), 1))), "",
INDEX(#REF!, LOOKUP(2, 1 / (#REF!:INDIRECT("$Y$"&amp;ROW(#REF!)-1) &lt;&gt; ""),ROW(#REF!:INDIRECT("$Y$"&amp;ROW(#REF!)-1))), 1))</f>
        <v>#REF!</v>
      </c>
      <c r="BB91" s="1" t="str">
        <f>IFERROR(VLOOKUP(#REF!, 'Medium-Slow'!$A$1:$B$101, 2, TRUE),"")</f>
        <v/>
      </c>
    </row>
    <row r="92" spans="1:54" x14ac:dyDescent="0.45">
      <c r="A92" s="38">
        <v>58</v>
      </c>
      <c r="B92" s="38" t="s">
        <v>232</v>
      </c>
      <c r="C92" s="38" t="s">
        <v>23</v>
      </c>
      <c r="D92" s="38" t="s">
        <v>222</v>
      </c>
      <c r="E92" s="38" t="s">
        <v>25</v>
      </c>
      <c r="F92" s="2" t="s">
        <v>179</v>
      </c>
      <c r="G92" s="2" t="s">
        <v>53</v>
      </c>
      <c r="H92" s="2">
        <v>18</v>
      </c>
      <c r="I92" s="2"/>
      <c r="J92" s="2" t="s">
        <v>233</v>
      </c>
      <c r="K92" s="2" t="s">
        <v>30</v>
      </c>
      <c r="L92" s="2" t="s">
        <v>176</v>
      </c>
      <c r="M92" s="2" t="s">
        <v>181</v>
      </c>
      <c r="N92" s="2" t="s">
        <v>178</v>
      </c>
      <c r="O92" s="2" t="s">
        <v>234</v>
      </c>
      <c r="P92" s="2">
        <v>0</v>
      </c>
      <c r="Q92" s="2">
        <f>_xlfn.FLOOR.MATH((((2*VLOOKUP(F92, 'EV and Base'!$A$1:$N$671, 9, FALSE))+$P92)*$H92)/100)+$H92+10</f>
        <v>44</v>
      </c>
      <c r="R92" s="2">
        <f>_xlfn.FLOOR.MATH((_xlfn.FLOOR.MATH((((2*VLOOKUP($F92, 'EV and Base'!$A$1:$N$671, 10, FALSE))+$P92)*$H92)/100)+5)*
IF(OR($I92="Lonely", $I92="Brave", $I92="Adamant", $I92="Naughty"), 1.1,
IF(OR($I92="Bold", $I92="Timid", $I92="Modest", $I92="Calm"), 0.9, 1)))</f>
        <v>17</v>
      </c>
      <c r="S92" s="2">
        <f>_xlfn.FLOOR.MATH((_xlfn.FLOOR.MATH((((2*VLOOKUP($F92, 'EV and Base'!$A$1:$N$671, 11, FALSE))+$P92)*$H92)/100)+5)*
IF(OR($I92="Bold", $I92="Relaxed", $I92="Impish", $I92="Lax"), 1.1,
IF(OR($I92="Lonely", $I92="Hasty", $I92="Mild", $I92="Gentle"), 0.9, 1)))</f>
        <v>23</v>
      </c>
      <c r="T92" s="2">
        <f>_xlfn.FLOOR.MATH((_xlfn.FLOOR.MATH((((2*VLOOKUP($F92, 'EV and Base'!$A$1:$N$671, 12, FALSE))+$P92)*$H92)/100)+5)*
IF(OR($I92="Modest", $I92="Mild", $I92="Quiet", $I92="Rash"), 1.1,
IF(OR($I92="Adamant", $I92="Impish", $I92="Jolly", $I92="Careful"), 0.9, 1)))</f>
        <v>30</v>
      </c>
      <c r="U92" s="2">
        <f>_xlfn.FLOOR.MATH((_xlfn.FLOOR.MATH((((2*VLOOKUP($F92, 'EV and Base'!$A$1:$N$671, 13, FALSE))+$P92)*$H92)/100)+5)*
IF(OR($I92="Calm", $I92="Gentle", $I92="Sassy", $I92="Careful"), 1.1,
IF(OR($I92="Naughty", $I92="Lax", $I92="Naive", $I92="Rash"), 0.9, 1)))</f>
        <v>23</v>
      </c>
      <c r="V92" s="2">
        <f>_xlfn.FLOOR.MATH((_xlfn.FLOOR.MATH((((2*VLOOKUP($F92, 'EV and Base'!$A$1:$N$671, 14, FALSE))+$P92)*$H92)/100)+5)*
IF(OR($I92="Timid", $I92="Hasty", $I92="Jolly", $I92="Naive"), 1.1,
IF(OR($I92="Brave", $I92="Relaxed", $I92="Quiet", $I92="Sassy"), 0.9, 1)))</f>
        <v>15</v>
      </c>
      <c r="AZ92" s="3" t="e" cm="1">
        <f t="array" aca="1" ref="AZ92" ca="1">IF(NOT(ISNUMBER(INDEX($A:$A, LOOKUP(2, 1 / ($A$1:INDIRECT("$A$"&amp;ROW($A92)) &lt;&gt; ""),ROW($A$1:INDIRECT("$A$"&amp;ROW($A92)))), 1))), "",#REF!-INDEX(#REF!, LOOKUP(
2, 1 / (#REF!:INDIRECT("$AV$"&amp;ROW(#REF!)-1) &lt;&gt; ""),ROW(#REF!:INDIRECT("$AV$"&amp;ROW(#REF!)-1))), 1))</f>
        <v>#REF!</v>
      </c>
      <c r="BA92" s="3" t="e" cm="1">
        <f t="array" aca="1" ref="BA92" ca="1">IF(NOT(ISNUMBER(INDEX($A:$A, LOOKUP(2, 1 / ($A$1:INDIRECT("$A$"&amp;ROW($A92)) &lt;&gt; ""),ROW($A$1:INDIRECT("$A$"&amp;ROW($A92)))), 1))), "",
INDEX(#REF!, LOOKUP(2, 1 / (#REF!:INDIRECT("$Y$"&amp;ROW(#REF!)-1) &lt;&gt; ""),ROW(#REF!:INDIRECT("$Y$"&amp;ROW(#REF!)-1))), 1))</f>
        <v>#REF!</v>
      </c>
      <c r="BB92" s="1" t="str">
        <f>IFERROR(VLOOKUP(#REF!, 'Medium-Slow'!$A$1:$B$101, 2, TRUE),"")</f>
        <v/>
      </c>
    </row>
    <row r="93" spans="1:54" x14ac:dyDescent="0.45">
      <c r="A93" s="40"/>
      <c r="B93" s="40"/>
      <c r="C93" s="40" t="str">
        <f>$C92</f>
        <v>Single</v>
      </c>
      <c r="D93" s="40"/>
      <c r="E93" s="40"/>
      <c r="F93" s="2" t="s">
        <v>172</v>
      </c>
      <c r="G93" s="2" t="s">
        <v>53</v>
      </c>
      <c r="H93" s="2">
        <v>18</v>
      </c>
      <c r="I93" s="2"/>
      <c r="J93" s="2" t="s">
        <v>235</v>
      </c>
      <c r="K93" s="2" t="s">
        <v>30</v>
      </c>
      <c r="L93" s="2" t="s">
        <v>176</v>
      </c>
      <c r="M93" s="2" t="s">
        <v>177</v>
      </c>
      <c r="N93" s="2" t="s">
        <v>178</v>
      </c>
      <c r="O93" s="2" t="s">
        <v>236</v>
      </c>
      <c r="P93" s="2">
        <v>0</v>
      </c>
      <c r="Q93" s="2">
        <f>_xlfn.FLOOR.MATH((((2*VLOOKUP(F93, 'EV and Base'!$A$1:$N$671, 9, FALSE))+$P93)*$H93)/100)+$H93+10</f>
        <v>42</v>
      </c>
      <c r="R93" s="2">
        <f>_xlfn.FLOOR.MATH((_xlfn.FLOOR.MATH((((2*VLOOKUP($F93, 'EV and Base'!$A$1:$N$671, 10, FALSE))+$P93)*$H93)/100)+5)*
IF(OR($I93="Lonely", $I93="Brave", $I93="Adamant", $I93="Naughty"), 1.1,
IF(OR($I93="Bold", $I93="Timid", $I93="Modest", $I93="Calm"), 0.9, 1)))</f>
        <v>14</v>
      </c>
      <c r="S93" s="2">
        <f>_xlfn.FLOOR.MATH((_xlfn.FLOOR.MATH((((2*VLOOKUP($F93, 'EV and Base'!$A$1:$N$671, 11, FALSE))+$P93)*$H93)/100)+5)*
IF(OR($I93="Bold", $I93="Relaxed", $I93="Impish", $I93="Lax"), 1.1,
IF(OR($I93="Lonely", $I93="Hasty", $I93="Mild", $I93="Gentle"), 0.9, 1)))</f>
        <v>26</v>
      </c>
      <c r="T93" s="2">
        <f>_xlfn.FLOOR.MATH((_xlfn.FLOOR.MATH((((2*VLOOKUP($F93, 'EV and Base'!$A$1:$N$671, 12, FALSE))+$P93)*$H93)/100)+5)*
IF(OR($I93="Modest", $I93="Mild", $I93="Quiet", $I93="Rash"), 1.1,
IF(OR($I93="Adamant", $I93="Impish", $I93="Jolly", $I93="Careful"), 0.9, 1)))</f>
        <v>18</v>
      </c>
      <c r="U93" s="2">
        <f>_xlfn.FLOOR.MATH((_xlfn.FLOOR.MATH((((2*VLOOKUP($F93, 'EV and Base'!$A$1:$N$671, 13, FALSE))+$P93)*$H93)/100)+5)*
IF(OR($I93="Calm", $I93="Gentle", $I93="Sassy", $I93="Careful"), 1.1,
IF(OR($I93="Naughty", $I93="Lax", $I93="Naive", $I93="Rash"), 0.9, 1)))</f>
        <v>23</v>
      </c>
      <c r="V93" s="2">
        <f>_xlfn.FLOOR.MATH((_xlfn.FLOOR.MATH((((2*VLOOKUP($F93, 'EV and Base'!$A$1:$N$671, 14, FALSE))+$P93)*$H93)/100)+5)*
IF(OR($I93="Timid", $I93="Hasty", $I93="Jolly", $I93="Naive"), 1.1,
IF(OR($I93="Brave", $I93="Relaxed", $I93="Quiet", $I93="Sassy"), 0.9, 1)))</f>
        <v>28</v>
      </c>
      <c r="AZ93" s="3" t="e" cm="1">
        <f t="array" aca="1" ref="AZ93" ca="1">IF(NOT(ISNUMBER(INDEX($A:$A, LOOKUP(2, 1 / ($A$1:INDIRECT("$A$"&amp;ROW($A93)) &lt;&gt; ""),ROW($A$1:INDIRECT("$A$"&amp;ROW($A93)))), 1))), "",#REF!-INDEX(#REF!, LOOKUP(
2, 1 / (#REF!:INDIRECT("$AV$"&amp;ROW(#REF!)-1) &lt;&gt; ""),ROW(#REF!:INDIRECT("$AV$"&amp;ROW(#REF!)-1))), 1))</f>
        <v>#REF!</v>
      </c>
      <c r="BA93" s="3" t="e" cm="1">
        <f t="array" aca="1" ref="BA93" ca="1">IF(NOT(ISNUMBER(INDEX($A:$A, LOOKUP(2, 1 / ($A$1:INDIRECT("$A$"&amp;ROW($A93)) &lt;&gt; ""),ROW($A$1:INDIRECT("$A$"&amp;ROW($A93)))), 1))), "",
INDEX(#REF!, LOOKUP(2, 1 / (#REF!:INDIRECT("$Y$"&amp;ROW(#REF!)-1) &lt;&gt; ""),ROW(#REF!:INDIRECT("$Y$"&amp;ROW(#REF!)-1))), 1))</f>
        <v>#REF!</v>
      </c>
      <c r="BB93" s="1" t="str">
        <f>IFERROR(VLOOKUP(#REF!, 'Medium-Slow'!$A$1:$B$101, 2, TRUE),"")</f>
        <v/>
      </c>
    </row>
    <row r="94" spans="1:54" x14ac:dyDescent="0.45">
      <c r="A94" s="29">
        <v>59</v>
      </c>
      <c r="B94" s="29" t="s">
        <v>237</v>
      </c>
      <c r="C94" s="29" t="s">
        <v>23</v>
      </c>
      <c r="D94" s="29" t="s">
        <v>222</v>
      </c>
      <c r="E94" s="29" t="s">
        <v>25</v>
      </c>
      <c r="F94" s="2" t="s">
        <v>127</v>
      </c>
      <c r="G94" s="2" t="s">
        <v>27</v>
      </c>
      <c r="H94" s="2">
        <v>20</v>
      </c>
      <c r="I94" s="2"/>
      <c r="J94" s="2" t="s">
        <v>238</v>
      </c>
      <c r="K94" s="2" t="s">
        <v>30</v>
      </c>
      <c r="L94" s="2" t="s">
        <v>116</v>
      </c>
      <c r="M94" s="2" t="s">
        <v>130</v>
      </c>
      <c r="N94" s="2" t="s">
        <v>207</v>
      </c>
      <c r="O94" s="2" t="s">
        <v>170</v>
      </c>
      <c r="P94" s="2">
        <v>0</v>
      </c>
      <c r="Q94" s="2">
        <f>_xlfn.FLOOR.MATH((((2*VLOOKUP(F94, 'EV and Base'!$A$1:$N$671, 9, FALSE))+$P94)*$H94)/100)+$H94+10</f>
        <v>52</v>
      </c>
      <c r="R94" s="2">
        <f>_xlfn.FLOOR.MATH((_xlfn.FLOOR.MATH((((2*VLOOKUP($F94, 'EV and Base'!$A$1:$N$671, 10, FALSE))+$P94)*$H94)/100)+5)*
IF(OR($I94="Lonely", $I94="Brave", $I94="Adamant", $I94="Naughty"), 1.1,
IF(OR($I94="Bold", $I94="Timid", $I94="Modest", $I94="Calm"), 0.9, 1)))</f>
        <v>23</v>
      </c>
      <c r="S94" s="2">
        <f>_xlfn.FLOOR.MATH((_xlfn.FLOOR.MATH((((2*VLOOKUP($F94, 'EV and Base'!$A$1:$N$671, 11, FALSE))+$P94)*$H94)/100)+5)*
IF(OR($I94="Bold", $I94="Relaxed", $I94="Impish", $I94="Lax"), 1.1,
IF(OR($I94="Lonely", $I94="Hasty", $I94="Mild", $I94="Gentle"), 0.9, 1)))</f>
        <v>22</v>
      </c>
      <c r="T94" s="2">
        <f>_xlfn.FLOOR.MATH((_xlfn.FLOOR.MATH((((2*VLOOKUP($F94, 'EV and Base'!$A$1:$N$671, 12, FALSE))+$P94)*$H94)/100)+5)*
IF(OR($I94="Modest", $I94="Mild", $I94="Quiet", $I94="Rash"), 1.1,
IF(OR($I94="Adamant", $I94="Impish", $I94="Jolly", $I94="Careful"), 0.9, 1)))</f>
        <v>27</v>
      </c>
      <c r="U94" s="2">
        <f>_xlfn.FLOOR.MATH((_xlfn.FLOOR.MATH((((2*VLOOKUP($F94, 'EV and Base'!$A$1:$N$671, 13, FALSE))+$P94)*$H94)/100)+5)*
IF(OR($I94="Calm", $I94="Gentle", $I94="Sassy", $I94="Careful"), 1.1,
IF(OR($I94="Naughty", $I94="Lax", $I94="Naive", $I94="Rash"), 0.9, 1)))</f>
        <v>22</v>
      </c>
      <c r="V94" s="2">
        <f>_xlfn.FLOOR.MATH((_xlfn.FLOOR.MATH((((2*VLOOKUP($F94, 'EV and Base'!$A$1:$N$671, 14, FALSE))+$P94)*$H94)/100)+5)*
IF(OR($I94="Timid", $I94="Hasty", $I94="Jolly", $I94="Naive"), 1.1,
IF(OR($I94="Brave", $I94="Relaxed", $I94="Quiet", $I94="Sassy"), 0.9, 1)))</f>
        <v>33</v>
      </c>
      <c r="AZ94" s="3" t="e" cm="1">
        <f t="array" aca="1" ref="AZ94" ca="1">IF(NOT(ISNUMBER(INDEX($A:$A, LOOKUP(2, 1 / ($A$1:INDIRECT("$A$"&amp;ROW($A94)) &lt;&gt; ""),ROW($A$1:INDIRECT("$A$"&amp;ROW($A94)))), 1))), "",#REF!-INDEX(#REF!, LOOKUP(
2, 1 / (#REF!:INDIRECT("$AV$"&amp;ROW(#REF!)-1) &lt;&gt; ""),ROW(#REF!:INDIRECT("$AV$"&amp;ROW(#REF!)-1))), 1))</f>
        <v>#REF!</v>
      </c>
      <c r="BA94" s="3" t="e" cm="1">
        <f t="array" aca="1" ref="BA94" ca="1">IF(NOT(ISNUMBER(INDEX($A:$A, LOOKUP(2, 1 / ($A$1:INDIRECT("$A$"&amp;ROW($A94)) &lt;&gt; ""),ROW($A$1:INDIRECT("$A$"&amp;ROW($A94)))), 1))), "",
INDEX(#REF!, LOOKUP(2, 1 / (#REF!:INDIRECT("$Y$"&amp;ROW(#REF!)-1) &lt;&gt; ""),ROW(#REF!:INDIRECT("$Y$"&amp;ROW(#REF!)-1))), 1))</f>
        <v>#REF!</v>
      </c>
      <c r="BB94" s="1" t="str">
        <f>IFERROR(VLOOKUP(#REF!, 'Medium-Slow'!$A$1:$B$101, 2, TRUE),"")</f>
        <v/>
      </c>
    </row>
    <row r="95" spans="1:54" x14ac:dyDescent="0.45">
      <c r="A95" s="29">
        <v>60</v>
      </c>
      <c r="B95" s="29" t="s">
        <v>239</v>
      </c>
      <c r="C95" s="29" t="s">
        <v>23</v>
      </c>
      <c r="D95" s="29" t="s">
        <v>222</v>
      </c>
      <c r="E95" s="29" t="s">
        <v>25</v>
      </c>
      <c r="F95" s="2" t="s">
        <v>95</v>
      </c>
      <c r="G95" s="2" t="s">
        <v>53</v>
      </c>
      <c r="H95" s="2">
        <v>20</v>
      </c>
      <c r="I95" s="2"/>
      <c r="J95" s="2" t="s">
        <v>204</v>
      </c>
      <c r="K95" s="2" t="s">
        <v>30</v>
      </c>
      <c r="L95" s="2" t="s">
        <v>169</v>
      </c>
      <c r="M95" s="2" t="s">
        <v>170</v>
      </c>
      <c r="N95" s="2" t="s">
        <v>205</v>
      </c>
      <c r="O95" s="2" t="s">
        <v>165</v>
      </c>
      <c r="P95" s="2">
        <v>12</v>
      </c>
      <c r="Q95" s="2">
        <f>_xlfn.FLOOR.MATH((((2*VLOOKUP(F95, 'EV and Base'!$A$1:$N$671, 9, FALSE))+$P95)*$H95)/100)+$H95+10</f>
        <v>62</v>
      </c>
      <c r="R95" s="2">
        <f>_xlfn.FLOOR.MATH((_xlfn.FLOOR.MATH((((2*VLOOKUP($F95, 'EV and Base'!$A$1:$N$671, 10, FALSE))+$P95)*$H95)/100)+5)*
IF(OR($I95="Lonely", $I95="Brave", $I95="Adamant", $I95="Naughty"), 1.1,
IF(OR($I95="Bold", $I95="Timid", $I95="Modest", $I95="Calm"), 0.9, 1)))</f>
        <v>17</v>
      </c>
      <c r="S95" s="2">
        <f>_xlfn.FLOOR.MATH((_xlfn.FLOOR.MATH((((2*VLOOKUP($F95, 'EV and Base'!$A$1:$N$671, 11, FALSE))+$P95)*$H95)/100)+5)*
IF(OR($I95="Bold", $I95="Relaxed", $I95="Impish", $I95="Lax"), 1.1,
IF(OR($I95="Lonely", $I95="Hasty", $I95="Mild", $I95="Gentle"), 0.9, 1)))</f>
        <v>25</v>
      </c>
      <c r="T95" s="2">
        <f>_xlfn.FLOOR.MATH((_xlfn.FLOOR.MATH((((2*VLOOKUP($F95, 'EV and Base'!$A$1:$N$671, 12, FALSE))+$P95)*$H95)/100)+5)*
IF(OR($I95="Modest", $I95="Mild", $I95="Quiet", $I95="Rash"), 1.1,
IF(OR($I95="Adamant", $I95="Impish", $I95="Jolly", $I95="Careful"), 0.9, 1)))</f>
        <v>34</v>
      </c>
      <c r="U95" s="2">
        <f>_xlfn.FLOOR.MATH((_xlfn.FLOOR.MATH((((2*VLOOKUP($F95, 'EV and Base'!$A$1:$N$671, 13, FALSE))+$P95)*$H95)/100)+5)*
IF(OR($I95="Calm", $I95="Gentle", $I95="Sassy", $I95="Careful"), 1.1,
IF(OR($I95="Naughty", $I95="Lax", $I95="Naive", $I95="Rash"), 0.9, 1)))</f>
        <v>29</v>
      </c>
      <c r="V95" s="2">
        <f>_xlfn.FLOOR.MATH((_xlfn.FLOOR.MATH((((2*VLOOKUP($F95, 'EV and Base'!$A$1:$N$671, 14, FALSE))+$P95)*$H95)/100)+5)*
IF(OR($I95="Timid", $I95="Hasty", $I95="Jolly", $I95="Naive"), 1.1,
IF(OR($I95="Brave", $I95="Relaxed", $I95="Quiet", $I95="Sassy"), 0.9, 1)))</f>
        <v>17</v>
      </c>
      <c r="AZ95" s="3" t="e" cm="1">
        <f t="array" aca="1" ref="AZ95" ca="1">IF(NOT(ISNUMBER(INDEX($A:$A, LOOKUP(2, 1 / ($A$1:INDIRECT("$A$"&amp;ROW($A95)) &lt;&gt; ""),ROW($A$1:INDIRECT("$A$"&amp;ROW($A95)))), 1))), "",#REF!-INDEX(#REF!, LOOKUP(
2, 1 / (#REF!:INDIRECT("$AV$"&amp;ROW(#REF!)-1) &lt;&gt; ""),ROW(#REF!:INDIRECT("$AV$"&amp;ROW(#REF!)-1))), 1))</f>
        <v>#REF!</v>
      </c>
      <c r="BA95" s="3" t="e" cm="1">
        <f t="array" aca="1" ref="BA95" ca="1">IF(NOT(ISNUMBER(INDEX($A:$A, LOOKUP(2, 1 / ($A$1:INDIRECT("$A$"&amp;ROW($A95)) &lt;&gt; ""),ROW($A$1:INDIRECT("$A$"&amp;ROW($A95)))), 1))), "",
INDEX(#REF!, LOOKUP(2, 1 / (#REF!:INDIRECT("$Y$"&amp;ROW(#REF!)-1) &lt;&gt; ""),ROW(#REF!:INDIRECT("$Y$"&amp;ROW(#REF!)-1))), 1))</f>
        <v>#REF!</v>
      </c>
      <c r="BB95" s="1" t="str">
        <f>IFERROR(VLOOKUP(#REF!, 'Medium-Slow'!$A$1:$B$101, 2, TRUE),"")</f>
        <v/>
      </c>
    </row>
    <row r="96" spans="1:54" x14ac:dyDescent="0.45">
      <c r="A96" s="29">
        <v>61</v>
      </c>
      <c r="B96" s="29" t="s">
        <v>240</v>
      </c>
      <c r="C96" s="29" t="s">
        <v>23</v>
      </c>
      <c r="D96" s="29" t="s">
        <v>222</v>
      </c>
      <c r="E96" s="29" t="s">
        <v>25</v>
      </c>
      <c r="F96" s="2" t="s">
        <v>198</v>
      </c>
      <c r="G96" s="2" t="s">
        <v>27</v>
      </c>
      <c r="H96" s="2">
        <v>20</v>
      </c>
      <c r="I96" s="2"/>
      <c r="J96" s="2" t="s">
        <v>187</v>
      </c>
      <c r="K96" s="2" t="s">
        <v>30</v>
      </c>
      <c r="L96" s="2" t="s">
        <v>31</v>
      </c>
      <c r="M96" s="2" t="s">
        <v>200</v>
      </c>
      <c r="N96" s="2" t="s">
        <v>201</v>
      </c>
      <c r="O96" s="2" t="s">
        <v>202</v>
      </c>
      <c r="P96" s="2">
        <v>12</v>
      </c>
      <c r="Q96" s="2">
        <f>_xlfn.FLOOR.MATH((((2*VLOOKUP(F96, 'EV and Base'!$A$1:$N$671, 9, FALSE))+$P96)*$H96)/100)+$H96+10</f>
        <v>50</v>
      </c>
      <c r="R96" s="2">
        <f>_xlfn.FLOOR.MATH((_xlfn.FLOOR.MATH((((2*VLOOKUP($F96, 'EV and Base'!$A$1:$N$671, 10, FALSE))+$P96)*$H96)/100)+5)*
IF(OR($I96="Lonely", $I96="Brave", $I96="Adamant", $I96="Naughty"), 1.1,
IF(OR($I96="Bold", $I96="Timid", $I96="Modest", $I96="Calm"), 0.9, 1)))</f>
        <v>28</v>
      </c>
      <c r="S96" s="2">
        <f>_xlfn.FLOOR.MATH((_xlfn.FLOOR.MATH((((2*VLOOKUP($F96, 'EV and Base'!$A$1:$N$671, 11, FALSE))+$P96)*$H96)/100)+5)*
IF(OR($I96="Bold", $I96="Relaxed", $I96="Impish", $I96="Lax"), 1.1,
IF(OR($I96="Lonely", $I96="Hasty", $I96="Mild", $I96="Gentle"), 0.9, 1)))</f>
        <v>35</v>
      </c>
      <c r="T96" s="2">
        <f>_xlfn.FLOOR.MATH((_xlfn.FLOOR.MATH((((2*VLOOKUP($F96, 'EV and Base'!$A$1:$N$671, 12, FALSE))+$P96)*$H96)/100)+5)*
IF(OR($I96="Modest", $I96="Mild", $I96="Quiet", $I96="Rash"), 1.1,
IF(OR($I96="Adamant", $I96="Impish", $I96="Jolly", $I96="Careful"), 0.9, 1)))</f>
        <v>23</v>
      </c>
      <c r="U96" s="2">
        <f>_xlfn.FLOOR.MATH((_xlfn.FLOOR.MATH((((2*VLOOKUP($F96, 'EV and Base'!$A$1:$N$671, 13, FALSE))+$P96)*$H96)/100)+5)*
IF(OR($I96="Calm", $I96="Gentle", $I96="Sassy", $I96="Careful"), 1.1,
IF(OR($I96="Naughty", $I96="Lax", $I96="Naive", $I96="Rash"), 0.9, 1)))</f>
        <v>31</v>
      </c>
      <c r="V96" s="2">
        <f>_xlfn.FLOOR.MATH((_xlfn.FLOOR.MATH((((2*VLOOKUP($F96, 'EV and Base'!$A$1:$N$671, 14, FALSE))+$P96)*$H96)/100)+5)*
IF(OR($I96="Timid", $I96="Hasty", $I96="Jolly", $I96="Naive"), 1.1,
IF(OR($I96="Brave", $I96="Relaxed", $I96="Quiet", $I96="Sassy"), 0.9, 1)))</f>
        <v>24</v>
      </c>
      <c r="AZ96" s="3" t="e" cm="1">
        <f t="array" aca="1" ref="AZ96" ca="1">IF(NOT(ISNUMBER(INDEX($A:$A, LOOKUP(2, 1 / ($A$1:INDIRECT("$A$"&amp;ROW($A96)) &lt;&gt; ""),ROW($A$1:INDIRECT("$A$"&amp;ROW($A96)))), 1))), "",#REF!-INDEX(#REF!, LOOKUP(
2, 1 / (#REF!:INDIRECT("$AV$"&amp;ROW(#REF!)-1) &lt;&gt; ""),ROW(#REF!:INDIRECT("$AV$"&amp;ROW(#REF!)-1))), 1))</f>
        <v>#REF!</v>
      </c>
      <c r="BA96" s="3" t="e" cm="1">
        <f t="array" aca="1" ref="BA96" ca="1">IF(NOT(ISNUMBER(INDEX($A:$A, LOOKUP(2, 1 / ($A$1:INDIRECT("$A$"&amp;ROW($A96)) &lt;&gt; ""),ROW($A$1:INDIRECT("$A$"&amp;ROW($A96)))), 1))), "",
INDEX(#REF!, LOOKUP(2, 1 / (#REF!:INDIRECT("$Y$"&amp;ROW(#REF!)-1) &lt;&gt; ""),ROW(#REF!:INDIRECT("$Y$"&amp;ROW(#REF!)-1))), 1))</f>
        <v>#REF!</v>
      </c>
      <c r="BB96" s="1" t="str">
        <f>IFERROR(VLOOKUP(#REF!, 'Medium-Slow'!$A$1:$B$101, 2, TRUE),"")</f>
        <v/>
      </c>
    </row>
    <row r="97" spans="1:54" x14ac:dyDescent="0.45">
      <c r="A97" s="38">
        <v>62</v>
      </c>
      <c r="B97" s="38" t="s">
        <v>241</v>
      </c>
      <c r="C97" s="38" t="s">
        <v>23</v>
      </c>
      <c r="D97" s="38" t="s">
        <v>222</v>
      </c>
      <c r="E97" s="38" t="s">
        <v>25</v>
      </c>
      <c r="F97" s="2" t="s">
        <v>81</v>
      </c>
      <c r="G97" s="2" t="s">
        <v>27</v>
      </c>
      <c r="H97" s="2">
        <v>19</v>
      </c>
      <c r="I97" s="2"/>
      <c r="J97" s="2" t="s">
        <v>83</v>
      </c>
      <c r="K97" s="2" t="s">
        <v>30</v>
      </c>
      <c r="L97" s="2" t="s">
        <v>84</v>
      </c>
      <c r="M97" s="2" t="s">
        <v>111</v>
      </c>
      <c r="N97" s="2" t="s">
        <v>101</v>
      </c>
      <c r="O97" s="2" t="s">
        <v>51</v>
      </c>
      <c r="P97" s="2">
        <v>6</v>
      </c>
      <c r="Q97" s="2">
        <f>_xlfn.FLOOR.MATH((((2*VLOOKUP(F97, 'EV and Base'!$A$1:$N$671, 9, FALSE))+$P97)*$H97)/100)+$H97+10</f>
        <v>49</v>
      </c>
      <c r="R97" s="2">
        <f>_xlfn.FLOOR.MATH((_xlfn.FLOOR.MATH((((2*VLOOKUP($F97, 'EV and Base'!$A$1:$N$671, 10, FALSE))+$P97)*$H97)/100)+5)*
IF(OR($I97="Lonely", $I97="Brave", $I97="Adamant", $I97="Naughty"), 1.1,
IF(OR($I97="Bold", $I97="Timid", $I97="Modest", $I97="Calm"), 0.9, 1)))</f>
        <v>26</v>
      </c>
      <c r="S97" s="2">
        <f>_xlfn.FLOOR.MATH((_xlfn.FLOOR.MATH((((2*VLOOKUP($F97, 'EV and Base'!$A$1:$N$671, 11, FALSE))+$P97)*$H97)/100)+5)*
IF(OR($I97="Bold", $I97="Relaxed", $I97="Impish", $I97="Lax"), 1.1,
IF(OR($I97="Lonely", $I97="Hasty", $I97="Mild", $I97="Gentle"), 0.9, 1)))</f>
        <v>24</v>
      </c>
      <c r="T97" s="2">
        <f>_xlfn.FLOOR.MATH((_xlfn.FLOOR.MATH((((2*VLOOKUP($F97, 'EV and Base'!$A$1:$N$671, 12, FALSE))+$P97)*$H97)/100)+5)*
IF(OR($I97="Modest", $I97="Mild", $I97="Quiet", $I97="Rash"), 1.1,
IF(OR($I97="Adamant", $I97="Impish", $I97="Jolly", $I97="Careful"), 0.9, 1)))</f>
        <v>26</v>
      </c>
      <c r="U97" s="2">
        <f>_xlfn.FLOOR.MATH((_xlfn.FLOOR.MATH((((2*VLOOKUP($F97, 'EV and Base'!$A$1:$N$671, 13, FALSE))+$P97)*$H97)/100)+5)*
IF(OR($I97="Calm", $I97="Gentle", $I97="Sassy", $I97="Careful"), 1.1,
IF(OR($I97="Naughty", $I97="Lax", $I97="Naive", $I97="Rash"), 0.9, 1)))</f>
        <v>24</v>
      </c>
      <c r="V97" s="2">
        <f>_xlfn.FLOOR.MATH((_xlfn.FLOOR.MATH((((2*VLOOKUP($F97, 'EV and Base'!$A$1:$N$671, 14, FALSE))+$P97)*$H97)/100)+5)*
IF(OR($I97="Timid", $I97="Hasty", $I97="Jolly", $I97="Naive"), 1.1,
IF(OR($I97="Brave", $I97="Relaxed", $I97="Quiet", $I97="Sassy"), 0.9, 1)))</f>
        <v>30</v>
      </c>
      <c r="AZ97" s="3" t="e" cm="1">
        <f t="array" aca="1" ref="AZ97" ca="1">IF(NOT(ISNUMBER(INDEX($A:$A, LOOKUP(2, 1 / ($A$1:INDIRECT("$A$"&amp;ROW($A97)) &lt;&gt; ""),ROW($A$1:INDIRECT("$A$"&amp;ROW($A97)))), 1))), "",#REF!-INDEX(#REF!, LOOKUP(
2, 1 / (#REF!:INDIRECT("$AV$"&amp;ROW(#REF!)-1) &lt;&gt; ""),ROW(#REF!:INDIRECT("$AV$"&amp;ROW(#REF!)-1))), 1))</f>
        <v>#REF!</v>
      </c>
      <c r="BA97" s="3" t="e" cm="1">
        <f t="array" aca="1" ref="BA97" ca="1">IF(NOT(ISNUMBER(INDEX($A:$A, LOOKUP(2, 1 / ($A$1:INDIRECT("$A$"&amp;ROW($A97)) &lt;&gt; ""),ROW($A$1:INDIRECT("$A$"&amp;ROW($A97)))), 1))), "",
INDEX(#REF!, LOOKUP(2, 1 / (#REF!:INDIRECT("$Y$"&amp;ROW(#REF!)-1) &lt;&gt; ""),ROW(#REF!:INDIRECT("$Y$"&amp;ROW(#REF!)-1))), 1))</f>
        <v>#REF!</v>
      </c>
      <c r="BB97" s="1" t="str">
        <f>IFERROR(VLOOKUP(#REF!, 'Medium-Slow'!$A$1:$B$101, 2, TRUE),"")</f>
        <v/>
      </c>
    </row>
    <row r="98" spans="1:54" x14ac:dyDescent="0.45">
      <c r="A98" s="39"/>
      <c r="B98" s="39"/>
      <c r="C98" s="39" t="str">
        <f t="shared" ref="C98:C99" si="8">$C97</f>
        <v>Single</v>
      </c>
      <c r="D98" s="39"/>
      <c r="E98" s="39"/>
      <c r="F98" s="2" t="s">
        <v>103</v>
      </c>
      <c r="G98" s="2" t="s">
        <v>27</v>
      </c>
      <c r="H98" s="2">
        <v>19</v>
      </c>
      <c r="I98" s="2"/>
      <c r="J98" s="2" t="s">
        <v>83</v>
      </c>
      <c r="K98" s="2" t="s">
        <v>30</v>
      </c>
      <c r="L98" s="2" t="s">
        <v>64</v>
      </c>
      <c r="M98" s="2" t="s">
        <v>111</v>
      </c>
      <c r="N98" s="2" t="s">
        <v>219</v>
      </c>
      <c r="O98" s="2" t="s">
        <v>51</v>
      </c>
      <c r="P98" s="2">
        <v>6</v>
      </c>
      <c r="Q98" s="2">
        <f>_xlfn.FLOOR.MATH((((2*VLOOKUP(F98, 'EV and Base'!$A$1:$N$671, 9, FALSE))+$P98)*$H98)/100)+$H98+10</f>
        <v>49</v>
      </c>
      <c r="R98" s="2">
        <f>_xlfn.FLOOR.MATH((_xlfn.FLOOR.MATH((((2*VLOOKUP($F98, 'EV and Base'!$A$1:$N$671, 10, FALSE))+$P98)*$H98)/100)+5)*
IF(OR($I98="Lonely", $I98="Brave", $I98="Adamant", $I98="Naughty"), 1.1,
IF(OR($I98="Bold", $I98="Timid", $I98="Modest", $I98="Calm"), 0.9, 1)))</f>
        <v>26</v>
      </c>
      <c r="S98" s="2">
        <f>_xlfn.FLOOR.MATH((_xlfn.FLOOR.MATH((((2*VLOOKUP($F98, 'EV and Base'!$A$1:$N$671, 11, FALSE))+$P98)*$H98)/100)+5)*
IF(OR($I98="Bold", $I98="Relaxed", $I98="Impish", $I98="Lax"), 1.1,
IF(OR($I98="Lonely", $I98="Hasty", $I98="Mild", $I98="Gentle"), 0.9, 1)))</f>
        <v>24</v>
      </c>
      <c r="T98" s="2">
        <f>_xlfn.FLOOR.MATH((_xlfn.FLOOR.MATH((((2*VLOOKUP($F98, 'EV and Base'!$A$1:$N$671, 12, FALSE))+$P98)*$H98)/100)+5)*
IF(OR($I98="Modest", $I98="Mild", $I98="Quiet", $I98="Rash"), 1.1,
IF(OR($I98="Adamant", $I98="Impish", $I98="Jolly", $I98="Careful"), 0.9, 1)))</f>
        <v>26</v>
      </c>
      <c r="U98" s="2">
        <f>_xlfn.FLOOR.MATH((_xlfn.FLOOR.MATH((((2*VLOOKUP($F98, 'EV and Base'!$A$1:$N$671, 13, FALSE))+$P98)*$H98)/100)+5)*
IF(OR($I98="Calm", $I98="Gentle", $I98="Sassy", $I98="Careful"), 1.1,
IF(OR($I98="Naughty", $I98="Lax", $I98="Naive", $I98="Rash"), 0.9, 1)))</f>
        <v>24</v>
      </c>
      <c r="V98" s="2">
        <f>_xlfn.FLOOR.MATH((_xlfn.FLOOR.MATH((((2*VLOOKUP($F98, 'EV and Base'!$A$1:$N$671, 14, FALSE))+$P98)*$H98)/100)+5)*
IF(OR($I98="Timid", $I98="Hasty", $I98="Jolly", $I98="Naive"), 1.1,
IF(OR($I98="Brave", $I98="Relaxed", $I98="Quiet", $I98="Sassy"), 0.9, 1)))</f>
        <v>30</v>
      </c>
      <c r="AZ98" s="3" t="e" cm="1">
        <f t="array" aca="1" ref="AZ98" ca="1">IF(NOT(ISNUMBER(INDEX($A:$A, LOOKUP(2, 1 / ($A$1:INDIRECT("$A$"&amp;ROW($A98)) &lt;&gt; ""),ROW($A$1:INDIRECT("$A$"&amp;ROW($A98)))), 1))), "",#REF!-INDEX(#REF!, LOOKUP(
2, 1 / (#REF!:INDIRECT("$AV$"&amp;ROW(#REF!)-1) &lt;&gt; ""),ROW(#REF!:INDIRECT("$AV$"&amp;ROW(#REF!)-1))), 1))</f>
        <v>#REF!</v>
      </c>
      <c r="BA98" s="3" t="e" cm="1">
        <f t="array" aca="1" ref="BA98" ca="1">IF(NOT(ISNUMBER(INDEX($A:$A, LOOKUP(2, 1 / ($A$1:INDIRECT("$A$"&amp;ROW($A98)) &lt;&gt; ""),ROW($A$1:INDIRECT("$A$"&amp;ROW($A98)))), 1))), "",
INDEX(#REF!, LOOKUP(2, 1 / (#REF!:INDIRECT("$Y$"&amp;ROW(#REF!)-1) &lt;&gt; ""),ROW(#REF!:INDIRECT("$Y$"&amp;ROW(#REF!)-1))), 1))</f>
        <v>#REF!</v>
      </c>
      <c r="BB98" s="1" t="str">
        <f>IFERROR(VLOOKUP(#REF!, 'Medium-Slow'!$A$1:$B$101, 2, TRUE),"")</f>
        <v/>
      </c>
    </row>
    <row r="99" spans="1:54" x14ac:dyDescent="0.45">
      <c r="A99" s="40"/>
      <c r="B99" s="40"/>
      <c r="C99" s="40" t="str">
        <f t="shared" si="8"/>
        <v>Single</v>
      </c>
      <c r="D99" s="40"/>
      <c r="E99" s="40"/>
      <c r="F99" s="2" t="s">
        <v>107</v>
      </c>
      <c r="G99" s="2" t="s">
        <v>27</v>
      </c>
      <c r="H99" s="2">
        <v>19</v>
      </c>
      <c r="I99" s="2"/>
      <c r="J99" s="2" t="s">
        <v>83</v>
      </c>
      <c r="K99" s="2" t="s">
        <v>30</v>
      </c>
      <c r="L99" s="2" t="s">
        <v>109</v>
      </c>
      <c r="M99" s="2" t="s">
        <v>111</v>
      </c>
      <c r="N99" s="2" t="s">
        <v>176</v>
      </c>
      <c r="O99" s="2" t="s">
        <v>51</v>
      </c>
      <c r="P99" s="2">
        <v>6</v>
      </c>
      <c r="Q99" s="2">
        <f>_xlfn.FLOOR.MATH((((2*VLOOKUP(F99, 'EV and Base'!$A$1:$N$671, 9, FALSE))+$P99)*$H99)/100)+$H99+10</f>
        <v>49</v>
      </c>
      <c r="R99" s="2">
        <f>_xlfn.FLOOR.MATH((_xlfn.FLOOR.MATH((((2*VLOOKUP($F99, 'EV and Base'!$A$1:$N$671, 10, FALSE))+$P99)*$H99)/100)+5)*
IF(OR($I99="Lonely", $I99="Brave", $I99="Adamant", $I99="Naughty"), 1.1,
IF(OR($I99="Bold", $I99="Timid", $I99="Modest", $I99="Calm"), 0.9, 1)))</f>
        <v>26</v>
      </c>
      <c r="S99" s="2">
        <f>_xlfn.FLOOR.MATH((_xlfn.FLOOR.MATH((((2*VLOOKUP($F99, 'EV and Base'!$A$1:$N$671, 11, FALSE))+$P99)*$H99)/100)+5)*
IF(OR($I99="Bold", $I99="Relaxed", $I99="Impish", $I99="Lax"), 1.1,
IF(OR($I99="Lonely", $I99="Hasty", $I99="Mild", $I99="Gentle"), 0.9, 1)))</f>
        <v>24</v>
      </c>
      <c r="T99" s="2">
        <f>_xlfn.FLOOR.MATH((_xlfn.FLOOR.MATH((((2*VLOOKUP($F99, 'EV and Base'!$A$1:$N$671, 12, FALSE))+$P99)*$H99)/100)+5)*
IF(OR($I99="Modest", $I99="Mild", $I99="Quiet", $I99="Rash"), 1.1,
IF(OR($I99="Adamant", $I99="Impish", $I99="Jolly", $I99="Careful"), 0.9, 1)))</f>
        <v>26</v>
      </c>
      <c r="U99" s="2">
        <f>_xlfn.FLOOR.MATH((_xlfn.FLOOR.MATH((((2*VLOOKUP($F99, 'EV and Base'!$A$1:$N$671, 13, FALSE))+$P99)*$H99)/100)+5)*
IF(OR($I99="Calm", $I99="Gentle", $I99="Sassy", $I99="Careful"), 1.1,
IF(OR($I99="Naughty", $I99="Lax", $I99="Naive", $I99="Rash"), 0.9, 1)))</f>
        <v>24</v>
      </c>
      <c r="V99" s="2">
        <f>_xlfn.FLOOR.MATH((_xlfn.FLOOR.MATH((((2*VLOOKUP($F99, 'EV and Base'!$A$1:$N$671, 14, FALSE))+$P99)*$H99)/100)+5)*
IF(OR($I99="Timid", $I99="Hasty", $I99="Jolly", $I99="Naive"), 1.1,
IF(OR($I99="Brave", $I99="Relaxed", $I99="Quiet", $I99="Sassy"), 0.9, 1)))</f>
        <v>30</v>
      </c>
      <c r="AZ99" s="3" t="e" cm="1">
        <f t="array" aca="1" ref="AZ99" ca="1">IF(NOT(ISNUMBER(INDEX($A:$A, LOOKUP(2, 1 / ($A$1:INDIRECT("$A$"&amp;ROW($A99)) &lt;&gt; ""),ROW($A$1:INDIRECT("$A$"&amp;ROW($A99)))), 1))), "",#REF!-INDEX(#REF!, LOOKUP(
2, 1 / (#REF!:INDIRECT("$AV$"&amp;ROW(#REF!)-1) &lt;&gt; ""),ROW(#REF!:INDIRECT("$AV$"&amp;ROW(#REF!)-1))), 1))</f>
        <v>#REF!</v>
      </c>
      <c r="BA99" s="3" t="e" cm="1">
        <f t="array" aca="1" ref="BA99" ca="1">IF(NOT(ISNUMBER(INDEX($A:$A, LOOKUP(2, 1 / ($A$1:INDIRECT("$A$"&amp;ROW($A99)) &lt;&gt; ""),ROW($A$1:INDIRECT("$A$"&amp;ROW($A99)))), 1))), "",
INDEX(#REF!, LOOKUP(2, 1 / (#REF!:INDIRECT("$Y$"&amp;ROW(#REF!)-1) &lt;&gt; ""),ROW(#REF!:INDIRECT("$Y$"&amp;ROW(#REF!)-1))), 1))</f>
        <v>#REF!</v>
      </c>
      <c r="BB99" s="1" t="str">
        <f>IFERROR(VLOOKUP(#REF!, 'Medium-Slow'!$A$1:$B$101, 2, TRUE),"")</f>
        <v/>
      </c>
    </row>
    <row r="100" spans="1:54" x14ac:dyDescent="0.45">
      <c r="A100" s="38">
        <v>63</v>
      </c>
      <c r="B100" s="38" t="s">
        <v>242</v>
      </c>
      <c r="C100" s="38" t="s">
        <v>23</v>
      </c>
      <c r="D100" s="38" t="s">
        <v>222</v>
      </c>
      <c r="E100" s="38" t="s">
        <v>25</v>
      </c>
      <c r="F100" s="2" t="s">
        <v>243</v>
      </c>
      <c r="G100" s="2" t="s">
        <v>27</v>
      </c>
      <c r="H100" s="2">
        <v>20</v>
      </c>
      <c r="I100" s="2"/>
      <c r="J100" s="2" t="s">
        <v>244</v>
      </c>
      <c r="K100" s="2" t="s">
        <v>30</v>
      </c>
      <c r="L100" s="2" t="s">
        <v>245</v>
      </c>
      <c r="M100" s="2" t="s">
        <v>246</v>
      </c>
      <c r="N100" s="2" t="s">
        <v>247</v>
      </c>
      <c r="O100" s="2" t="s">
        <v>248</v>
      </c>
      <c r="P100" s="2">
        <v>12</v>
      </c>
      <c r="Q100" s="2">
        <f>_xlfn.FLOOR.MATH((((2*VLOOKUP(F100, 'EV and Base'!$A$1:$N$671, 9, FALSE))+$P100)*$H100)/100)+$H100+10</f>
        <v>52</v>
      </c>
      <c r="R100" s="2">
        <f>_xlfn.FLOOR.MATH((_xlfn.FLOOR.MATH((((2*VLOOKUP($F100, 'EV and Base'!$A$1:$N$671, 10, FALSE))+$P100)*$H100)/100)+5)*
IF(OR($I100="Lonely", $I100="Brave", $I100="Adamant", $I100="Naughty"), 1.1,
IF(OR($I100="Bold", $I100="Timid", $I100="Modest", $I100="Calm"), 0.9, 1)))</f>
        <v>27</v>
      </c>
      <c r="S100" s="2">
        <f>_xlfn.FLOOR.MATH((_xlfn.FLOOR.MATH((((2*VLOOKUP($F100, 'EV and Base'!$A$1:$N$671, 11, FALSE))+$P100)*$H100)/100)+5)*
IF(OR($I100="Bold", $I100="Relaxed", $I100="Impish", $I100="Lax"), 1.1,
IF(OR($I100="Lonely", $I100="Hasty", $I100="Mild", $I100="Gentle"), 0.9, 1)))</f>
        <v>32</v>
      </c>
      <c r="T100" s="2">
        <f>_xlfn.FLOOR.MATH((_xlfn.FLOOR.MATH((((2*VLOOKUP($F100, 'EV and Base'!$A$1:$N$671, 12, FALSE))+$P100)*$H100)/100)+5)*
IF(OR($I100="Modest", $I100="Mild", $I100="Quiet", $I100="Rash"), 1.1,
IF(OR($I100="Adamant", $I100="Impish", $I100="Jolly", $I100="Careful"), 0.9, 1)))</f>
        <v>23</v>
      </c>
      <c r="U100" s="2">
        <f>_xlfn.FLOOR.MATH((_xlfn.FLOOR.MATH((((2*VLOOKUP($F100, 'EV and Base'!$A$1:$N$671, 13, FALSE))+$P100)*$H100)/100)+5)*
IF(OR($I100="Calm", $I100="Gentle", $I100="Sassy", $I100="Careful"), 1.1,
IF(OR($I100="Naughty", $I100="Lax", $I100="Naive", $I100="Rash"), 0.9, 1)))</f>
        <v>32</v>
      </c>
      <c r="V100" s="2">
        <f>_xlfn.FLOOR.MATH((_xlfn.FLOOR.MATH((((2*VLOOKUP($F100, 'EV and Base'!$A$1:$N$671, 14, FALSE))+$P100)*$H100)/100)+5)*
IF(OR($I100="Timid", $I100="Hasty", $I100="Jolly", $I100="Naive"), 1.1,
IF(OR($I100="Brave", $I100="Relaxed", $I100="Quiet", $I100="Sassy"), 0.9, 1)))</f>
        <v>33</v>
      </c>
      <c r="AZ100" s="3" t="e" cm="1">
        <f t="array" aca="1" ref="AZ100" ca="1">IF(NOT(ISNUMBER(INDEX($A:$A, LOOKUP(2, 1 / ($A$1:INDIRECT("$A$"&amp;ROW($A100)) &lt;&gt; ""),ROW($A$1:INDIRECT("$A$"&amp;ROW($A100)))), 1))), "",#REF!-INDEX(#REF!, LOOKUP(
2, 1 / (#REF!:INDIRECT("$AV$"&amp;ROW(#REF!)-1) &lt;&gt; ""),ROW(#REF!:INDIRECT("$AV$"&amp;ROW(#REF!)-1))), 1))</f>
        <v>#REF!</v>
      </c>
      <c r="BA100" s="3" t="e" cm="1">
        <f t="array" aca="1" ref="BA100" ca="1">IF(NOT(ISNUMBER(INDEX($A:$A, LOOKUP(2, 1 / ($A$1:INDIRECT("$A$"&amp;ROW($A100)) &lt;&gt; ""),ROW($A$1:INDIRECT("$A$"&amp;ROW($A100)))), 1))), "",
INDEX(#REF!, LOOKUP(2, 1 / (#REF!:INDIRECT("$Y$"&amp;ROW(#REF!)-1) &lt;&gt; ""),ROW(#REF!:INDIRECT("$Y$"&amp;ROW(#REF!)-1))), 1))</f>
        <v>#REF!</v>
      </c>
      <c r="BB100" s="1" t="str">
        <f>IFERROR(VLOOKUP(#REF!, 'Medium-Slow'!$A$1:$B$101, 2, TRUE),"")</f>
        <v/>
      </c>
    </row>
    <row r="101" spans="1:54" x14ac:dyDescent="0.45">
      <c r="A101" s="40"/>
      <c r="B101" s="40"/>
      <c r="C101" s="40" t="str">
        <f>$C100</f>
        <v>Single</v>
      </c>
      <c r="D101" s="40"/>
      <c r="E101" s="40"/>
      <c r="F101" s="2" t="s">
        <v>249</v>
      </c>
      <c r="G101" s="2" t="s">
        <v>53</v>
      </c>
      <c r="H101" s="2">
        <v>20</v>
      </c>
      <c r="I101" s="2"/>
      <c r="J101" s="2" t="s">
        <v>250</v>
      </c>
      <c r="K101" s="2" t="s">
        <v>30</v>
      </c>
      <c r="L101" s="2" t="s">
        <v>251</v>
      </c>
      <c r="M101" s="2" t="s">
        <v>247</v>
      </c>
      <c r="N101" s="2" t="s">
        <v>252</v>
      </c>
      <c r="O101" s="2" t="s">
        <v>253</v>
      </c>
      <c r="P101" s="2">
        <v>12</v>
      </c>
      <c r="Q101" s="2">
        <f>_xlfn.FLOOR.MATH((((2*VLOOKUP(F101, 'EV and Base'!$A$1:$N$671, 9, FALSE))+$P101)*$H101)/100)+$H101+10</f>
        <v>54</v>
      </c>
      <c r="R101" s="2">
        <f>_xlfn.FLOOR.MATH((_xlfn.FLOOR.MATH((((2*VLOOKUP($F101, 'EV and Base'!$A$1:$N$671, 10, FALSE))+$P101)*$H101)/100)+5)*
IF(OR($I101="Lonely", $I101="Brave", $I101="Adamant", $I101="Naughty"), 1.1,
IF(OR($I101="Bold", $I101="Timid", $I101="Modest", $I101="Calm"), 0.9, 1)))</f>
        <v>27</v>
      </c>
      <c r="S101" s="2">
        <f>_xlfn.FLOOR.MATH((_xlfn.FLOOR.MATH((((2*VLOOKUP($F101, 'EV and Base'!$A$1:$N$671, 11, FALSE))+$P101)*$H101)/100)+5)*
IF(OR($I101="Bold", $I101="Relaxed", $I101="Impish", $I101="Lax"), 1.1,
IF(OR($I101="Lonely", $I101="Hasty", $I101="Mild", $I101="Gentle"), 0.9, 1)))</f>
        <v>23</v>
      </c>
      <c r="T101" s="2">
        <f>_xlfn.FLOOR.MATH((_xlfn.FLOOR.MATH((((2*VLOOKUP($F101, 'EV and Base'!$A$1:$N$671, 12, FALSE))+$P101)*$H101)/100)+5)*
IF(OR($I101="Modest", $I101="Mild", $I101="Quiet", $I101="Rash"), 1.1,
IF(OR($I101="Adamant", $I101="Impish", $I101="Jolly", $I101="Careful"), 0.9, 1)))</f>
        <v>23</v>
      </c>
      <c r="U101" s="2">
        <f>_xlfn.FLOOR.MATH((_xlfn.FLOOR.MATH((((2*VLOOKUP($F101, 'EV and Base'!$A$1:$N$671, 13, FALSE))+$P101)*$H101)/100)+5)*
IF(OR($I101="Calm", $I101="Gentle", $I101="Sassy", $I101="Careful"), 1.1,
IF(OR($I101="Naughty", $I101="Lax", $I101="Naive", $I101="Rash"), 0.9, 1)))</f>
        <v>23</v>
      </c>
      <c r="V101" s="2">
        <f>_xlfn.FLOOR.MATH((_xlfn.FLOOR.MATH((((2*VLOOKUP($F101, 'EV and Base'!$A$1:$N$671, 14, FALSE))+$P101)*$H101)/100)+5)*
IF(OR($I101="Timid", $I101="Hasty", $I101="Jolly", $I101="Naive"), 1.1,
IF(OR($I101="Brave", $I101="Relaxed", $I101="Quiet", $I101="Sassy"), 0.9, 1)))</f>
        <v>37</v>
      </c>
      <c r="AZ101" s="3" t="e" cm="1">
        <f t="array" aca="1" ref="AZ101" ca="1">IF(NOT(ISNUMBER(INDEX($A:$A, LOOKUP(2, 1 / ($A$1:INDIRECT("$A$"&amp;ROW($A101)) &lt;&gt; ""),ROW($A$1:INDIRECT("$A$"&amp;ROW($A101)))), 1))), "",#REF!-INDEX(#REF!, LOOKUP(
2, 1 / (#REF!:INDIRECT("$AV$"&amp;ROW(#REF!)-1) &lt;&gt; ""),ROW(#REF!:INDIRECT("$AV$"&amp;ROW(#REF!)-1))), 1))</f>
        <v>#REF!</v>
      </c>
      <c r="BA101" s="3" t="e" cm="1">
        <f t="array" aca="1" ref="BA101" ca="1">IF(NOT(ISNUMBER(INDEX($A:$A, LOOKUP(2, 1 / ($A$1:INDIRECT("$A$"&amp;ROW($A101)) &lt;&gt; ""),ROW($A$1:INDIRECT("$A$"&amp;ROW($A101)))), 1))), "",
INDEX(#REF!, LOOKUP(2, 1 / (#REF!:INDIRECT("$Y$"&amp;ROW(#REF!)-1) &lt;&gt; ""),ROW(#REF!:INDIRECT("$Y$"&amp;ROW(#REF!)-1))), 1))</f>
        <v>#REF!</v>
      </c>
      <c r="BB101" s="1" t="str">
        <f>IFERROR(VLOOKUP(#REF!, 'Medium-Slow'!$A$1:$B$101, 2, TRUE),"")</f>
        <v/>
      </c>
    </row>
    <row r="102" spans="1:54" x14ac:dyDescent="0.45">
      <c r="A102" s="29">
        <v>64</v>
      </c>
      <c r="B102" s="29" t="s">
        <v>254</v>
      </c>
      <c r="C102" s="29" t="s">
        <v>23</v>
      </c>
      <c r="D102" s="29" t="s">
        <v>222</v>
      </c>
      <c r="E102" s="29" t="s">
        <v>25</v>
      </c>
      <c r="F102" s="2" t="s">
        <v>107</v>
      </c>
      <c r="G102" s="2" t="s">
        <v>27</v>
      </c>
      <c r="H102" s="2">
        <v>21</v>
      </c>
      <c r="I102" s="2"/>
      <c r="J102" s="2" t="s">
        <v>83</v>
      </c>
      <c r="K102" s="2" t="s">
        <v>30</v>
      </c>
      <c r="L102" s="2" t="s">
        <v>109</v>
      </c>
      <c r="M102" s="2" t="s">
        <v>111</v>
      </c>
      <c r="N102" s="2" t="s">
        <v>176</v>
      </c>
      <c r="O102" s="2" t="s">
        <v>51</v>
      </c>
      <c r="P102" s="2">
        <v>0</v>
      </c>
      <c r="Q102" s="2">
        <f>_xlfn.FLOOR.MATH((((2*VLOOKUP(F102, 'EV and Base'!$A$1:$N$671, 9, FALSE))+$P102)*$H102)/100)+$H102+10</f>
        <v>52</v>
      </c>
      <c r="R102" s="2">
        <f>_xlfn.FLOOR.MATH((_xlfn.FLOOR.MATH((((2*VLOOKUP($F102, 'EV and Base'!$A$1:$N$671, 10, FALSE))+$P102)*$H102)/100)+5)*
IF(OR($I102="Lonely", $I102="Brave", $I102="Adamant", $I102="Naughty"), 1.1,
IF(OR($I102="Bold", $I102="Timid", $I102="Modest", $I102="Calm"), 0.9, 1)))</f>
        <v>27</v>
      </c>
      <c r="S102" s="2">
        <f>_xlfn.FLOOR.MATH((_xlfn.FLOOR.MATH((((2*VLOOKUP($F102, 'EV and Base'!$A$1:$N$671, 11, FALSE))+$P102)*$H102)/100)+5)*
IF(OR($I102="Bold", $I102="Relaxed", $I102="Impish", $I102="Lax"), 1.1,
IF(OR($I102="Lonely", $I102="Hasty", $I102="Mild", $I102="Gentle"), 0.9, 1)))</f>
        <v>25</v>
      </c>
      <c r="T102" s="2">
        <f>_xlfn.FLOOR.MATH((_xlfn.FLOOR.MATH((((2*VLOOKUP($F102, 'EV and Base'!$A$1:$N$671, 12, FALSE))+$P102)*$H102)/100)+5)*
IF(OR($I102="Modest", $I102="Mild", $I102="Quiet", $I102="Rash"), 1.1,
IF(OR($I102="Adamant", $I102="Impish", $I102="Jolly", $I102="Careful"), 0.9, 1)))</f>
        <v>27</v>
      </c>
      <c r="U102" s="2">
        <f>_xlfn.FLOOR.MATH((_xlfn.FLOOR.MATH((((2*VLOOKUP($F102, 'EV and Base'!$A$1:$N$671, 13, FALSE))+$P102)*$H102)/100)+5)*
IF(OR($I102="Calm", $I102="Gentle", $I102="Sassy", $I102="Careful"), 1.1,
IF(OR($I102="Naughty", $I102="Lax", $I102="Naive", $I102="Rash"), 0.9, 1)))</f>
        <v>25</v>
      </c>
      <c r="V102" s="2">
        <f>_xlfn.FLOOR.MATH((_xlfn.FLOOR.MATH((((2*VLOOKUP($F102, 'EV and Base'!$A$1:$N$671, 14, FALSE))+$P102)*$H102)/100)+5)*
IF(OR($I102="Timid", $I102="Hasty", $I102="Jolly", $I102="Naive"), 1.1,
IF(OR($I102="Brave", $I102="Relaxed", $I102="Quiet", $I102="Sassy"), 0.9, 1)))</f>
        <v>31</v>
      </c>
      <c r="AZ102" s="3" t="e" cm="1">
        <f t="array" aca="1" ref="AZ102" ca="1">IF(NOT(ISNUMBER(INDEX($A:$A, LOOKUP(2, 1 / ($A$1:INDIRECT("$A$"&amp;ROW($A102)) &lt;&gt; ""),ROW($A$1:INDIRECT("$A$"&amp;ROW($A102)))), 1))), "",#REF!-INDEX(#REF!, LOOKUP(
2, 1 / (#REF!:INDIRECT("$AV$"&amp;ROW(#REF!)-1) &lt;&gt; ""),ROW(#REF!:INDIRECT("$AV$"&amp;ROW(#REF!)-1))), 1))</f>
        <v>#REF!</v>
      </c>
      <c r="BA102" s="3" t="e" cm="1">
        <f t="array" aca="1" ref="BA102" ca="1">IF(NOT(ISNUMBER(INDEX($A:$A, LOOKUP(2, 1 / ($A$1:INDIRECT("$A$"&amp;ROW($A102)) &lt;&gt; ""),ROW($A$1:INDIRECT("$A$"&amp;ROW($A102)))), 1))), "",
INDEX(#REF!, LOOKUP(2, 1 / (#REF!:INDIRECT("$Y$"&amp;ROW(#REF!)-1) &lt;&gt; ""),ROW(#REF!:INDIRECT("$Y$"&amp;ROW(#REF!)-1))), 1))</f>
        <v>#REF!</v>
      </c>
      <c r="BB102" s="1" t="str">
        <f>IFERROR(VLOOKUP(#REF!, 'Medium-Slow'!$A$1:$B$101, 2, TRUE),"")</f>
        <v/>
      </c>
    </row>
    <row r="103" spans="1:54" x14ac:dyDescent="0.45">
      <c r="A103" s="29">
        <v>65</v>
      </c>
      <c r="B103" s="29" t="s">
        <v>255</v>
      </c>
      <c r="C103" s="29" t="s">
        <v>23</v>
      </c>
      <c r="D103" s="29" t="s">
        <v>222</v>
      </c>
      <c r="E103" s="29" t="s">
        <v>25</v>
      </c>
      <c r="F103" s="2" t="s">
        <v>103</v>
      </c>
      <c r="G103" s="2" t="s">
        <v>27</v>
      </c>
      <c r="H103" s="2">
        <v>21</v>
      </c>
      <c r="I103" s="2"/>
      <c r="J103" s="2" t="s">
        <v>83</v>
      </c>
      <c r="K103" s="2" t="s">
        <v>30</v>
      </c>
      <c r="L103" s="2" t="s">
        <v>64</v>
      </c>
      <c r="M103" s="2" t="s">
        <v>111</v>
      </c>
      <c r="N103" s="2" t="s">
        <v>219</v>
      </c>
      <c r="O103" s="2" t="s">
        <v>51</v>
      </c>
      <c r="P103" s="2">
        <v>0</v>
      </c>
      <c r="Q103" s="2">
        <f>_xlfn.FLOOR.MATH((((2*VLOOKUP(F103, 'EV and Base'!$A$1:$N$671, 9, FALSE))+$P103)*$H103)/100)+$H103+10</f>
        <v>52</v>
      </c>
      <c r="R103" s="2">
        <f>_xlfn.FLOOR.MATH((_xlfn.FLOOR.MATH((((2*VLOOKUP($F103, 'EV and Base'!$A$1:$N$671, 10, FALSE))+$P103)*$H103)/100)+5)*
IF(OR($I103="Lonely", $I103="Brave", $I103="Adamant", $I103="Naughty"), 1.1,
IF(OR($I103="Bold", $I103="Timid", $I103="Modest", $I103="Calm"), 0.9, 1)))</f>
        <v>27</v>
      </c>
      <c r="S103" s="2">
        <f>_xlfn.FLOOR.MATH((_xlfn.FLOOR.MATH((((2*VLOOKUP($F103, 'EV and Base'!$A$1:$N$671, 11, FALSE))+$P103)*$H103)/100)+5)*
IF(OR($I103="Bold", $I103="Relaxed", $I103="Impish", $I103="Lax"), 1.1,
IF(OR($I103="Lonely", $I103="Hasty", $I103="Mild", $I103="Gentle"), 0.9, 1)))</f>
        <v>25</v>
      </c>
      <c r="T103" s="2">
        <f>_xlfn.FLOOR.MATH((_xlfn.FLOOR.MATH((((2*VLOOKUP($F103, 'EV and Base'!$A$1:$N$671, 12, FALSE))+$P103)*$H103)/100)+5)*
IF(OR($I103="Modest", $I103="Mild", $I103="Quiet", $I103="Rash"), 1.1,
IF(OR($I103="Adamant", $I103="Impish", $I103="Jolly", $I103="Careful"), 0.9, 1)))</f>
        <v>27</v>
      </c>
      <c r="U103" s="2">
        <f>_xlfn.FLOOR.MATH((_xlfn.FLOOR.MATH((((2*VLOOKUP($F103, 'EV and Base'!$A$1:$N$671, 13, FALSE))+$P103)*$H103)/100)+5)*
IF(OR($I103="Calm", $I103="Gentle", $I103="Sassy", $I103="Careful"), 1.1,
IF(OR($I103="Naughty", $I103="Lax", $I103="Naive", $I103="Rash"), 0.9, 1)))</f>
        <v>25</v>
      </c>
      <c r="V103" s="2">
        <f>_xlfn.FLOOR.MATH((_xlfn.FLOOR.MATH((((2*VLOOKUP($F103, 'EV and Base'!$A$1:$N$671, 14, FALSE))+$P103)*$H103)/100)+5)*
IF(OR($I103="Timid", $I103="Hasty", $I103="Jolly", $I103="Naive"), 1.1,
IF(OR($I103="Brave", $I103="Relaxed", $I103="Quiet", $I103="Sassy"), 0.9, 1)))</f>
        <v>31</v>
      </c>
      <c r="AZ103" s="3" t="e" cm="1">
        <f t="array" aca="1" ref="AZ103" ca="1">IF(NOT(ISNUMBER(INDEX($A:$A, LOOKUP(2, 1 / ($A$1:INDIRECT("$A$"&amp;ROW($A103)) &lt;&gt; ""),ROW($A$1:INDIRECT("$A$"&amp;ROW($A103)))), 1))), "",#REF!-INDEX(#REF!, LOOKUP(
2, 1 / (#REF!:INDIRECT("$AV$"&amp;ROW(#REF!)-1) &lt;&gt; ""),ROW(#REF!:INDIRECT("$AV$"&amp;ROW(#REF!)-1))), 1))</f>
        <v>#REF!</v>
      </c>
      <c r="BA103" s="3" t="e" cm="1">
        <f t="array" aca="1" ref="BA103" ca="1">IF(NOT(ISNUMBER(INDEX($A:$A, LOOKUP(2, 1 / ($A$1:INDIRECT("$A$"&amp;ROW($A103)) &lt;&gt; ""),ROW($A$1:INDIRECT("$A$"&amp;ROW($A103)))), 1))), "",
INDEX(#REF!, LOOKUP(2, 1 / (#REF!:INDIRECT("$Y$"&amp;ROW(#REF!)-1) &lt;&gt; ""),ROW(#REF!:INDIRECT("$Y$"&amp;ROW(#REF!)-1))), 1))</f>
        <v>#REF!</v>
      </c>
      <c r="BB103" s="1" t="str">
        <f>IFERROR(VLOOKUP(#REF!, 'Medium-Slow'!$A$1:$B$101, 2, TRUE),"")</f>
        <v/>
      </c>
    </row>
    <row r="104" spans="1:54" x14ac:dyDescent="0.45">
      <c r="A104" s="29">
        <v>66</v>
      </c>
      <c r="B104" s="29" t="s">
        <v>256</v>
      </c>
      <c r="C104" s="29" t="s">
        <v>23</v>
      </c>
      <c r="D104" s="29" t="s">
        <v>222</v>
      </c>
      <c r="E104" s="29" t="s">
        <v>25</v>
      </c>
      <c r="F104" s="2" t="s">
        <v>81</v>
      </c>
      <c r="G104" s="2" t="s">
        <v>27</v>
      </c>
      <c r="H104" s="2">
        <v>21</v>
      </c>
      <c r="I104" s="2"/>
      <c r="J104" s="2" t="s">
        <v>83</v>
      </c>
      <c r="K104" s="2" t="s">
        <v>30</v>
      </c>
      <c r="L104" s="2" t="s">
        <v>84</v>
      </c>
      <c r="M104" s="2" t="s">
        <v>111</v>
      </c>
      <c r="N104" s="2" t="s">
        <v>101</v>
      </c>
      <c r="O104" s="2" t="s">
        <v>51</v>
      </c>
      <c r="P104" s="2">
        <v>0</v>
      </c>
      <c r="Q104" s="2">
        <f>_xlfn.FLOOR.MATH((((2*VLOOKUP(F104, 'EV and Base'!$A$1:$N$671, 9, FALSE))+$P104)*$H104)/100)+$H104+10</f>
        <v>52</v>
      </c>
      <c r="R104" s="2">
        <f>_xlfn.FLOOR.MATH((_xlfn.FLOOR.MATH((((2*VLOOKUP($F104, 'EV and Base'!$A$1:$N$671, 10, FALSE))+$P104)*$H104)/100)+5)*
IF(OR($I104="Lonely", $I104="Brave", $I104="Adamant", $I104="Naughty"), 1.1,
IF(OR($I104="Bold", $I104="Timid", $I104="Modest", $I104="Calm"), 0.9, 1)))</f>
        <v>27</v>
      </c>
      <c r="S104" s="2">
        <f>_xlfn.FLOOR.MATH((_xlfn.FLOOR.MATH((((2*VLOOKUP($F104, 'EV and Base'!$A$1:$N$671, 11, FALSE))+$P104)*$H104)/100)+5)*
IF(OR($I104="Bold", $I104="Relaxed", $I104="Impish", $I104="Lax"), 1.1,
IF(OR($I104="Lonely", $I104="Hasty", $I104="Mild", $I104="Gentle"), 0.9, 1)))</f>
        <v>25</v>
      </c>
      <c r="T104" s="2">
        <f>_xlfn.FLOOR.MATH((_xlfn.FLOOR.MATH((((2*VLOOKUP($F104, 'EV and Base'!$A$1:$N$671, 12, FALSE))+$P104)*$H104)/100)+5)*
IF(OR($I104="Modest", $I104="Mild", $I104="Quiet", $I104="Rash"), 1.1,
IF(OR($I104="Adamant", $I104="Impish", $I104="Jolly", $I104="Careful"), 0.9, 1)))</f>
        <v>27</v>
      </c>
      <c r="U104" s="2">
        <f>_xlfn.FLOOR.MATH((_xlfn.FLOOR.MATH((((2*VLOOKUP($F104, 'EV and Base'!$A$1:$N$671, 13, FALSE))+$P104)*$H104)/100)+5)*
IF(OR($I104="Calm", $I104="Gentle", $I104="Sassy", $I104="Careful"), 1.1,
IF(OR($I104="Naughty", $I104="Lax", $I104="Naive", $I104="Rash"), 0.9, 1)))</f>
        <v>25</v>
      </c>
      <c r="V104" s="2">
        <f>_xlfn.FLOOR.MATH((_xlfn.FLOOR.MATH((((2*VLOOKUP($F104, 'EV and Base'!$A$1:$N$671, 14, FALSE))+$P104)*$H104)/100)+5)*
IF(OR($I104="Timid", $I104="Hasty", $I104="Jolly", $I104="Naive"), 1.1,
IF(OR($I104="Brave", $I104="Relaxed", $I104="Quiet", $I104="Sassy"), 0.9, 1)))</f>
        <v>31</v>
      </c>
      <c r="AZ104" s="3" t="e" cm="1">
        <f t="array" aca="1" ref="AZ104" ca="1">IF(NOT(ISNUMBER(INDEX($A:$A, LOOKUP(2, 1 / ($A$1:INDIRECT("$A$"&amp;ROW($A104)) &lt;&gt; ""),ROW($A$1:INDIRECT("$A$"&amp;ROW($A104)))), 1))), "",#REF!-INDEX(#REF!, LOOKUP(
2, 1 / (#REF!:INDIRECT("$AV$"&amp;ROW(#REF!)-1) &lt;&gt; ""),ROW(#REF!:INDIRECT("$AV$"&amp;ROW(#REF!)-1))), 1))</f>
        <v>#REF!</v>
      </c>
      <c r="BA104" s="3" t="e" cm="1">
        <f t="array" aca="1" ref="BA104" ca="1">IF(NOT(ISNUMBER(INDEX($A:$A, LOOKUP(2, 1 / ($A$1:INDIRECT("$A$"&amp;ROW($A104)) &lt;&gt; ""),ROW($A$1:INDIRECT("$A$"&amp;ROW($A104)))), 1))), "",
INDEX(#REF!, LOOKUP(2, 1 / (#REF!:INDIRECT("$Y$"&amp;ROW(#REF!)-1) &lt;&gt; ""),ROW(#REF!:INDIRECT("$Y$"&amp;ROW(#REF!)-1))), 1))</f>
        <v>#REF!</v>
      </c>
      <c r="BB104" s="1" t="str">
        <f>IFERROR(VLOOKUP(#REF!, 'Medium-Slow'!$A$1:$B$101, 2, TRUE),"")</f>
        <v/>
      </c>
    </row>
    <row r="105" spans="1:54" x14ac:dyDescent="0.45">
      <c r="A105" s="38">
        <v>67</v>
      </c>
      <c r="B105" s="38" t="s">
        <v>90</v>
      </c>
      <c r="C105" s="38" t="s">
        <v>23</v>
      </c>
      <c r="D105" s="38" t="s">
        <v>222</v>
      </c>
      <c r="E105" s="38" t="s">
        <v>25</v>
      </c>
      <c r="F105" s="2" t="s">
        <v>210</v>
      </c>
      <c r="G105" s="2" t="s">
        <v>27</v>
      </c>
      <c r="H105" s="2">
        <v>17</v>
      </c>
      <c r="I105" s="2"/>
      <c r="J105" s="2" t="s">
        <v>257</v>
      </c>
      <c r="K105" s="2" t="s">
        <v>30</v>
      </c>
      <c r="L105" s="2" t="s">
        <v>77</v>
      </c>
      <c r="M105" s="2" t="s">
        <v>211</v>
      </c>
      <c r="N105" s="2" t="s">
        <v>212</v>
      </c>
      <c r="O105" s="2" t="s">
        <v>130</v>
      </c>
      <c r="P105" s="2">
        <v>0</v>
      </c>
      <c r="Q105" s="2">
        <f>_xlfn.FLOOR.MATH((((2*VLOOKUP(F105, 'EV and Base'!$A$1:$N$671, 9, FALSE))+$P105)*$H105)/100)+$H105+10</f>
        <v>44</v>
      </c>
      <c r="R105" s="2">
        <f>_xlfn.FLOOR.MATH((_xlfn.FLOOR.MATH((((2*VLOOKUP($F105, 'EV and Base'!$A$1:$N$671, 10, FALSE))+$P105)*$H105)/100)+5)*
IF(OR($I105="Lonely", $I105="Brave", $I105="Adamant", $I105="Naughty"), 1.1,
IF(OR($I105="Bold", $I105="Timid", $I105="Modest", $I105="Calm"), 0.9, 1)))</f>
        <v>29</v>
      </c>
      <c r="S105" s="2">
        <f>_xlfn.FLOOR.MATH((_xlfn.FLOOR.MATH((((2*VLOOKUP($F105, 'EV and Base'!$A$1:$N$671, 11, FALSE))+$P105)*$H105)/100)+5)*
IF(OR($I105="Bold", $I105="Relaxed", $I105="Impish", $I105="Lax"), 1.1,
IF(OR($I105="Lonely", $I105="Hasty", $I105="Mild", $I105="Gentle"), 0.9, 1)))</f>
        <v>16</v>
      </c>
      <c r="T105" s="2">
        <f>_xlfn.FLOOR.MATH((_xlfn.FLOOR.MATH((((2*VLOOKUP($F105, 'EV and Base'!$A$1:$N$671, 12, FALSE))+$P105)*$H105)/100)+5)*
IF(OR($I105="Modest", $I105="Mild", $I105="Quiet", $I105="Rash"), 1.1,
IF(OR($I105="Adamant", $I105="Impish", $I105="Jolly", $I105="Careful"), 0.9, 1)))</f>
        <v>16</v>
      </c>
      <c r="U105" s="2">
        <f>_xlfn.FLOOR.MATH((_xlfn.FLOOR.MATH((((2*VLOOKUP($F105, 'EV and Base'!$A$1:$N$671, 13, FALSE))+$P105)*$H105)/100)+5)*
IF(OR($I105="Calm", $I105="Gentle", $I105="Sassy", $I105="Careful"), 1.1,
IF(OR($I105="Naughty", $I105="Lax", $I105="Naive", $I105="Rash"), 0.9, 1)))</f>
        <v>16</v>
      </c>
      <c r="V105" s="2">
        <f>_xlfn.FLOOR.MATH((_xlfn.FLOOR.MATH((((2*VLOOKUP($F105, 'EV and Base'!$A$1:$N$671, 14, FALSE))+$P105)*$H105)/100)+5)*
IF(OR($I105="Timid", $I105="Hasty", $I105="Jolly", $I105="Naive"), 1.1,
IF(OR($I105="Brave", $I105="Relaxed", $I105="Quiet", $I105="Sassy"), 0.9, 1)))</f>
        <v>27</v>
      </c>
      <c r="AZ105" s="3" t="e" cm="1">
        <f t="array" aca="1" ref="AZ105" ca="1">IF(NOT(ISNUMBER(INDEX($A:$A, LOOKUP(2, 1 / ($A$1:INDIRECT("$A$"&amp;ROW($A105)) &lt;&gt; ""),ROW($A$1:INDIRECT("$A$"&amp;ROW($A105)))), 1))), "",#REF!-INDEX(#REF!, LOOKUP(
2, 1 / (#REF!:INDIRECT("$AV$"&amp;ROW(#REF!)-1) &lt;&gt; ""),ROW(#REF!:INDIRECT("$AV$"&amp;ROW(#REF!)-1))), 1))</f>
        <v>#REF!</v>
      </c>
      <c r="BA105" s="3" t="e" cm="1">
        <f t="array" aca="1" ref="BA105" ca="1">IF(NOT(ISNUMBER(INDEX($A:$A, LOOKUP(2, 1 / ($A$1:INDIRECT("$A$"&amp;ROW($A105)) &lt;&gt; ""),ROW($A$1:INDIRECT("$A$"&amp;ROW($A105)))), 1))), "",
INDEX(#REF!, LOOKUP(2, 1 / (#REF!:INDIRECT("$Y$"&amp;ROW(#REF!)-1) &lt;&gt; ""),ROW(#REF!:INDIRECT("$Y$"&amp;ROW(#REF!)-1))), 1))</f>
        <v>#REF!</v>
      </c>
      <c r="BB105" s="1" t="str">
        <f>IFERROR(VLOOKUP(#REF!, 'Medium-Slow'!$A$1:$B$101, 2, TRUE),"")</f>
        <v/>
      </c>
    </row>
    <row r="106" spans="1:54" x14ac:dyDescent="0.45">
      <c r="A106" s="40"/>
      <c r="B106" s="40"/>
      <c r="C106" s="40" t="str">
        <f>$C105</f>
        <v>Single</v>
      </c>
      <c r="D106" s="40"/>
      <c r="E106" s="40"/>
      <c r="F106" s="2" t="s">
        <v>210</v>
      </c>
      <c r="G106" s="2" t="s">
        <v>27</v>
      </c>
      <c r="H106" s="2">
        <v>17</v>
      </c>
      <c r="I106" s="2"/>
      <c r="J106" s="2" t="s">
        <v>257</v>
      </c>
      <c r="K106" s="2" t="s">
        <v>30</v>
      </c>
      <c r="L106" s="2" t="s">
        <v>77</v>
      </c>
      <c r="M106" s="2" t="s">
        <v>211</v>
      </c>
      <c r="N106" s="2" t="s">
        <v>212</v>
      </c>
      <c r="O106" s="2" t="s">
        <v>130</v>
      </c>
      <c r="P106" s="2">
        <v>0</v>
      </c>
      <c r="Q106" s="2">
        <f>_xlfn.FLOOR.MATH((((2*VLOOKUP(F106, 'EV and Base'!$A$1:$N$671, 9, FALSE))+$P106)*$H106)/100)+$H106+10</f>
        <v>44</v>
      </c>
      <c r="R106" s="2">
        <f>_xlfn.FLOOR.MATH((_xlfn.FLOOR.MATH((((2*VLOOKUP($F106, 'EV and Base'!$A$1:$N$671, 10, FALSE))+$P106)*$H106)/100)+5)*
IF(OR($I106="Lonely", $I106="Brave", $I106="Adamant", $I106="Naughty"), 1.1,
IF(OR($I106="Bold", $I106="Timid", $I106="Modest", $I106="Calm"), 0.9, 1)))</f>
        <v>29</v>
      </c>
      <c r="S106" s="2">
        <f>_xlfn.FLOOR.MATH((_xlfn.FLOOR.MATH((((2*VLOOKUP($F106, 'EV and Base'!$A$1:$N$671, 11, FALSE))+$P106)*$H106)/100)+5)*
IF(OR($I106="Bold", $I106="Relaxed", $I106="Impish", $I106="Lax"), 1.1,
IF(OR($I106="Lonely", $I106="Hasty", $I106="Mild", $I106="Gentle"), 0.9, 1)))</f>
        <v>16</v>
      </c>
      <c r="T106" s="2">
        <f>_xlfn.FLOOR.MATH((_xlfn.FLOOR.MATH((((2*VLOOKUP($F106, 'EV and Base'!$A$1:$N$671, 12, FALSE))+$P106)*$H106)/100)+5)*
IF(OR($I106="Modest", $I106="Mild", $I106="Quiet", $I106="Rash"), 1.1,
IF(OR($I106="Adamant", $I106="Impish", $I106="Jolly", $I106="Careful"), 0.9, 1)))</f>
        <v>16</v>
      </c>
      <c r="U106" s="2">
        <f>_xlfn.FLOOR.MATH((_xlfn.FLOOR.MATH((((2*VLOOKUP($F106, 'EV and Base'!$A$1:$N$671, 13, FALSE))+$P106)*$H106)/100)+5)*
IF(OR($I106="Calm", $I106="Gentle", $I106="Sassy", $I106="Careful"), 1.1,
IF(OR($I106="Naughty", $I106="Lax", $I106="Naive", $I106="Rash"), 0.9, 1)))</f>
        <v>16</v>
      </c>
      <c r="V106" s="2">
        <f>_xlfn.FLOOR.MATH((_xlfn.FLOOR.MATH((((2*VLOOKUP($F106, 'EV and Base'!$A$1:$N$671, 14, FALSE))+$P106)*$H106)/100)+5)*
IF(OR($I106="Timid", $I106="Hasty", $I106="Jolly", $I106="Naive"), 1.1,
IF(OR($I106="Brave", $I106="Relaxed", $I106="Quiet", $I106="Sassy"), 0.9, 1)))</f>
        <v>27</v>
      </c>
      <c r="AZ106" s="3" t="e" cm="1">
        <f t="array" aca="1" ref="AZ106" ca="1">IF(NOT(ISNUMBER(INDEX($A:$A, LOOKUP(2, 1 / ($A$1:INDIRECT("$A$"&amp;ROW($A106)) &lt;&gt; ""),ROW($A$1:INDIRECT("$A$"&amp;ROW($A106)))), 1))), "",#REF!-INDEX(#REF!, LOOKUP(
2, 1 / (#REF!:INDIRECT("$AV$"&amp;ROW(#REF!)-1) &lt;&gt; ""),ROW(#REF!:INDIRECT("$AV$"&amp;ROW(#REF!)-1))), 1))</f>
        <v>#REF!</v>
      </c>
      <c r="BA106" s="3" t="e" cm="1">
        <f t="array" aca="1" ref="BA106" ca="1">IF(NOT(ISNUMBER(INDEX($A:$A, LOOKUP(2, 1 / ($A$1:INDIRECT("$A$"&amp;ROW($A106)) &lt;&gt; ""),ROW($A$1:INDIRECT("$A$"&amp;ROW($A106)))), 1))), "",
INDEX(#REF!, LOOKUP(2, 1 / (#REF!:INDIRECT("$Y$"&amp;ROW(#REF!)-1) &lt;&gt; ""),ROW(#REF!:INDIRECT("$Y$"&amp;ROW(#REF!)-1))), 1))</f>
        <v>#REF!</v>
      </c>
      <c r="BB106" s="1" t="str">
        <f>IFERROR(VLOOKUP(#REF!, 'Medium-Slow'!$A$1:$B$101, 2, TRUE),"")</f>
        <v/>
      </c>
    </row>
    <row r="107" spans="1:54" x14ac:dyDescent="0.45">
      <c r="A107" s="38">
        <v>68</v>
      </c>
      <c r="B107" s="38" t="s">
        <v>258</v>
      </c>
      <c r="C107" s="38" t="s">
        <v>23</v>
      </c>
      <c r="D107" s="38" t="s">
        <v>259</v>
      </c>
      <c r="E107" s="38" t="s">
        <v>25</v>
      </c>
      <c r="F107" s="2" t="s">
        <v>198</v>
      </c>
      <c r="G107" s="2" t="s">
        <v>27</v>
      </c>
      <c r="H107" s="2">
        <v>20</v>
      </c>
      <c r="I107" s="2"/>
      <c r="J107" s="2" t="s">
        <v>180</v>
      </c>
      <c r="K107" s="2" t="s">
        <v>30</v>
      </c>
      <c r="L107" s="2" t="s">
        <v>31</v>
      </c>
      <c r="M107" s="2" t="s">
        <v>200</v>
      </c>
      <c r="N107" s="2" t="s">
        <v>201</v>
      </c>
      <c r="O107" s="2" t="s">
        <v>202</v>
      </c>
      <c r="P107" s="2">
        <v>6</v>
      </c>
      <c r="Q107" s="2">
        <f>_xlfn.FLOOR.MATH((((2*VLOOKUP(F107, 'EV and Base'!$A$1:$N$671, 9, FALSE))+$P107)*$H107)/100)+$H107+10</f>
        <v>49</v>
      </c>
      <c r="R107" s="2">
        <f>_xlfn.FLOOR.MATH((_xlfn.FLOOR.MATH((((2*VLOOKUP($F107, 'EV and Base'!$A$1:$N$671, 10, FALSE))+$P107)*$H107)/100)+5)*
IF(OR($I107="Lonely", $I107="Brave", $I107="Adamant", $I107="Naughty"), 1.1,
IF(OR($I107="Bold", $I107="Timid", $I107="Modest", $I107="Calm"), 0.9, 1)))</f>
        <v>27</v>
      </c>
      <c r="S107" s="2">
        <f>_xlfn.FLOOR.MATH((_xlfn.FLOOR.MATH((((2*VLOOKUP($F107, 'EV and Base'!$A$1:$N$671, 11, FALSE))+$P107)*$H107)/100)+5)*
IF(OR($I107="Bold", $I107="Relaxed", $I107="Impish", $I107="Lax"), 1.1,
IF(OR($I107="Lonely", $I107="Hasty", $I107="Mild", $I107="Gentle"), 0.9, 1)))</f>
        <v>34</v>
      </c>
      <c r="T107" s="2">
        <f>_xlfn.FLOOR.MATH((_xlfn.FLOOR.MATH((((2*VLOOKUP($F107, 'EV and Base'!$A$1:$N$671, 12, FALSE))+$P107)*$H107)/100)+5)*
IF(OR($I107="Modest", $I107="Mild", $I107="Quiet", $I107="Rash"), 1.1,
IF(OR($I107="Adamant", $I107="Impish", $I107="Jolly", $I107="Careful"), 0.9, 1)))</f>
        <v>22</v>
      </c>
      <c r="U107" s="2">
        <f>_xlfn.FLOOR.MATH((_xlfn.FLOOR.MATH((((2*VLOOKUP($F107, 'EV and Base'!$A$1:$N$671, 13, FALSE))+$P107)*$H107)/100)+5)*
IF(OR($I107="Calm", $I107="Gentle", $I107="Sassy", $I107="Careful"), 1.1,
IF(OR($I107="Naughty", $I107="Lax", $I107="Naive", $I107="Rash"), 0.9, 1)))</f>
        <v>30</v>
      </c>
      <c r="V107" s="2">
        <f>_xlfn.FLOOR.MATH((_xlfn.FLOOR.MATH((((2*VLOOKUP($F107, 'EV and Base'!$A$1:$N$671, 14, FALSE))+$P107)*$H107)/100)+5)*
IF(OR($I107="Timid", $I107="Hasty", $I107="Jolly", $I107="Naive"), 1.1,
IF(OR($I107="Brave", $I107="Relaxed", $I107="Quiet", $I107="Sassy"), 0.9, 1)))</f>
        <v>23</v>
      </c>
      <c r="AZ107" s="3" t="e" cm="1">
        <f t="array" aca="1" ref="AZ107" ca="1">IF(NOT(ISNUMBER(INDEX($A:$A, LOOKUP(2, 1 / ($A$1:INDIRECT("$A$"&amp;ROW($A107)) &lt;&gt; ""),ROW($A$1:INDIRECT("$A$"&amp;ROW($A107)))), 1))), "",#REF!-INDEX(#REF!, LOOKUP(
2, 1 / (#REF!:INDIRECT("$AV$"&amp;ROW(#REF!)-1) &lt;&gt; ""),ROW(#REF!:INDIRECT("$AV$"&amp;ROW(#REF!)-1))), 1))</f>
        <v>#REF!</v>
      </c>
      <c r="BA107" s="3" t="e" cm="1">
        <f t="array" aca="1" ref="BA107" ca="1">IF(NOT(ISNUMBER(INDEX($A:$A, LOOKUP(2, 1 / ($A$1:INDIRECT("$A$"&amp;ROW($A107)) &lt;&gt; ""),ROW($A$1:INDIRECT("$A$"&amp;ROW($A107)))), 1))), "",
INDEX(#REF!, LOOKUP(2, 1 / (#REF!:INDIRECT("$Y$"&amp;ROW(#REF!)-1) &lt;&gt; ""),ROW(#REF!:INDIRECT("$Y$"&amp;ROW(#REF!)-1))), 1))</f>
        <v>#REF!</v>
      </c>
      <c r="BB107" s="1" t="str">
        <f>IFERROR(VLOOKUP(#REF!, 'Medium-Slow'!$A$1:$B$101, 2, TRUE),"")</f>
        <v/>
      </c>
    </row>
    <row r="108" spans="1:54" x14ac:dyDescent="0.45">
      <c r="A108" s="40"/>
      <c r="B108" s="40"/>
      <c r="C108" s="40" t="str">
        <f>$C107</f>
        <v>Single</v>
      </c>
      <c r="D108" s="40"/>
      <c r="E108" s="40"/>
      <c r="F108" s="2" t="s">
        <v>186</v>
      </c>
      <c r="G108" s="2" t="s">
        <v>27</v>
      </c>
      <c r="H108" s="2">
        <v>20</v>
      </c>
      <c r="I108" s="2"/>
      <c r="J108" s="2" t="s">
        <v>215</v>
      </c>
      <c r="K108" s="2" t="s">
        <v>30</v>
      </c>
      <c r="L108" s="2" t="s">
        <v>190</v>
      </c>
      <c r="M108" s="2" t="s">
        <v>191</v>
      </c>
      <c r="N108" s="2" t="s">
        <v>216</v>
      </c>
      <c r="O108" s="2" t="s">
        <v>260</v>
      </c>
      <c r="P108" s="2">
        <v>6</v>
      </c>
      <c r="Q108" s="2">
        <f>_xlfn.FLOOR.MATH((((2*VLOOKUP(F108, 'EV and Base'!$A$1:$N$671, 9, FALSE))+$P108)*$H108)/100)+$H108+10</f>
        <v>43</v>
      </c>
      <c r="R108" s="2">
        <f>_xlfn.FLOOR.MATH((_xlfn.FLOOR.MATH((((2*VLOOKUP($F108, 'EV and Base'!$A$1:$N$671, 10, FALSE))+$P108)*$H108)/100)+5)*
IF(OR($I108="Lonely", $I108="Brave", $I108="Adamant", $I108="Naughty"), 1.1,
IF(OR($I108="Bold", $I108="Timid", $I108="Modest", $I108="Calm"), 0.9, 1)))</f>
        <v>24</v>
      </c>
      <c r="S108" s="2">
        <f>_xlfn.FLOOR.MATH((_xlfn.FLOOR.MATH((((2*VLOOKUP($F108, 'EV and Base'!$A$1:$N$671, 11, FALSE))+$P108)*$H108)/100)+5)*
IF(OR($I108="Bold", $I108="Relaxed", $I108="Impish", $I108="Lax"), 1.1,
IF(OR($I108="Lonely", $I108="Hasty", $I108="Mild", $I108="Gentle"), 0.9, 1)))</f>
        <v>29</v>
      </c>
      <c r="T108" s="2">
        <f>_xlfn.FLOOR.MATH((_xlfn.FLOOR.MATH((((2*VLOOKUP($F108, 'EV and Base'!$A$1:$N$671, 12, FALSE))+$P108)*$H108)/100)+5)*
IF(OR($I108="Modest", $I108="Mild", $I108="Quiet", $I108="Rash"), 1.1,
IF(OR($I108="Adamant", $I108="Impish", $I108="Jolly", $I108="Careful"), 0.9, 1)))</f>
        <v>18</v>
      </c>
      <c r="U108" s="2">
        <f>_xlfn.FLOOR.MATH((_xlfn.FLOOR.MATH((((2*VLOOKUP($F108, 'EV and Base'!$A$1:$N$671, 13, FALSE))+$P108)*$H108)/100)+5)*
IF(OR($I108="Calm", $I108="Gentle", $I108="Sassy", $I108="Careful"), 1.1,
IF(OR($I108="Naughty", $I108="Lax", $I108="Naive", $I108="Rash"), 0.9, 1)))</f>
        <v>21</v>
      </c>
      <c r="V108" s="2">
        <f>_xlfn.FLOOR.MATH((_xlfn.FLOOR.MATH((((2*VLOOKUP($F108, 'EV and Base'!$A$1:$N$671, 14, FALSE))+$P108)*$H108)/100)+5)*
IF(OR($I108="Timid", $I108="Hasty", $I108="Jolly", $I108="Naive"), 1.1,
IF(OR($I108="Brave", $I108="Relaxed", $I108="Quiet", $I108="Sassy"), 0.9, 1)))</f>
        <v>29</v>
      </c>
      <c r="AZ108" s="3" t="e" cm="1">
        <f t="array" aca="1" ref="AZ108" ca="1">IF(NOT(ISNUMBER(INDEX($A:$A, LOOKUP(2, 1 / ($A$1:INDIRECT("$A$"&amp;ROW($A108)) &lt;&gt; ""),ROW($A$1:INDIRECT("$A$"&amp;ROW($A108)))), 1))), "",#REF!-INDEX(#REF!, LOOKUP(
2, 1 / (#REF!:INDIRECT("$AV$"&amp;ROW(#REF!)-1) &lt;&gt; ""),ROW(#REF!:INDIRECT("$AV$"&amp;ROW(#REF!)-1))), 1))</f>
        <v>#REF!</v>
      </c>
      <c r="BA108" s="3" t="e" cm="1">
        <f t="array" aca="1" ref="BA108" ca="1">IF(NOT(ISNUMBER(INDEX($A:$A, LOOKUP(2, 1 / ($A$1:INDIRECT("$A$"&amp;ROW($A108)) &lt;&gt; ""),ROW($A$1:INDIRECT("$A$"&amp;ROW($A108)))), 1))), "",
INDEX(#REF!, LOOKUP(2, 1 / (#REF!:INDIRECT("$Y$"&amp;ROW(#REF!)-1) &lt;&gt; ""),ROW(#REF!:INDIRECT("$Y$"&amp;ROW(#REF!)-1))), 1))</f>
        <v>#REF!</v>
      </c>
      <c r="BB108" s="1" t="str">
        <f>IFERROR(VLOOKUP(#REF!, 'Medium-Slow'!$A$1:$B$101, 2, TRUE),"")</f>
        <v/>
      </c>
    </row>
    <row r="109" spans="1:54" x14ac:dyDescent="0.45">
      <c r="A109" s="38">
        <v>69</v>
      </c>
      <c r="B109" s="38" t="s">
        <v>261</v>
      </c>
      <c r="C109" s="38" t="s">
        <v>23</v>
      </c>
      <c r="D109" s="38" t="s">
        <v>259</v>
      </c>
      <c r="E109" s="38" t="s">
        <v>25</v>
      </c>
      <c r="F109" s="2" t="s">
        <v>198</v>
      </c>
      <c r="G109" s="2" t="s">
        <v>27</v>
      </c>
      <c r="H109" s="2">
        <v>20</v>
      </c>
      <c r="I109" s="2"/>
      <c r="J109" s="2" t="s">
        <v>187</v>
      </c>
      <c r="K109" s="2" t="s">
        <v>30</v>
      </c>
      <c r="L109" s="2" t="s">
        <v>202</v>
      </c>
      <c r="M109" s="2" t="s">
        <v>201</v>
      </c>
      <c r="N109" s="2" t="s">
        <v>200</v>
      </c>
      <c r="O109" s="2" t="s">
        <v>31</v>
      </c>
      <c r="P109" s="2">
        <v>6</v>
      </c>
      <c r="Q109" s="2">
        <f>_xlfn.FLOOR.MATH((((2*VLOOKUP(F109, 'EV and Base'!$A$1:$N$671, 9, FALSE))+$P109)*$H109)/100)+$H109+10</f>
        <v>49</v>
      </c>
      <c r="R109" s="2">
        <f>_xlfn.FLOOR.MATH((_xlfn.FLOOR.MATH((((2*VLOOKUP($F109, 'EV and Base'!$A$1:$N$671, 10, FALSE))+$P109)*$H109)/100)+5)*
IF(OR($I109="Lonely", $I109="Brave", $I109="Adamant", $I109="Naughty"), 1.1,
IF(OR($I109="Bold", $I109="Timid", $I109="Modest", $I109="Calm"), 0.9, 1)))</f>
        <v>27</v>
      </c>
      <c r="S109" s="2">
        <f>_xlfn.FLOOR.MATH((_xlfn.FLOOR.MATH((((2*VLOOKUP($F109, 'EV and Base'!$A$1:$N$671, 11, FALSE))+$P109)*$H109)/100)+5)*
IF(OR($I109="Bold", $I109="Relaxed", $I109="Impish", $I109="Lax"), 1.1,
IF(OR($I109="Lonely", $I109="Hasty", $I109="Mild", $I109="Gentle"), 0.9, 1)))</f>
        <v>34</v>
      </c>
      <c r="T109" s="2">
        <f>_xlfn.FLOOR.MATH((_xlfn.FLOOR.MATH((((2*VLOOKUP($F109, 'EV and Base'!$A$1:$N$671, 12, FALSE))+$P109)*$H109)/100)+5)*
IF(OR($I109="Modest", $I109="Mild", $I109="Quiet", $I109="Rash"), 1.1,
IF(OR($I109="Adamant", $I109="Impish", $I109="Jolly", $I109="Careful"), 0.9, 1)))</f>
        <v>22</v>
      </c>
      <c r="U109" s="2">
        <f>_xlfn.FLOOR.MATH((_xlfn.FLOOR.MATH((((2*VLOOKUP($F109, 'EV and Base'!$A$1:$N$671, 13, FALSE))+$P109)*$H109)/100)+5)*
IF(OR($I109="Calm", $I109="Gentle", $I109="Sassy", $I109="Careful"), 1.1,
IF(OR($I109="Naughty", $I109="Lax", $I109="Naive", $I109="Rash"), 0.9, 1)))</f>
        <v>30</v>
      </c>
      <c r="V109" s="2">
        <f>_xlfn.FLOOR.MATH((_xlfn.FLOOR.MATH((((2*VLOOKUP($F109, 'EV and Base'!$A$1:$N$671, 14, FALSE))+$P109)*$H109)/100)+5)*
IF(OR($I109="Timid", $I109="Hasty", $I109="Jolly", $I109="Naive"), 1.1,
IF(OR($I109="Brave", $I109="Relaxed", $I109="Quiet", $I109="Sassy"), 0.9, 1)))</f>
        <v>23</v>
      </c>
      <c r="AZ109" s="3" t="e" cm="1">
        <f t="array" aca="1" ref="AZ109" ca="1">IF(NOT(ISNUMBER(INDEX($A:$A, LOOKUP(2, 1 / ($A$1:INDIRECT("$A$"&amp;ROW($A109)) &lt;&gt; ""),ROW($A$1:INDIRECT("$A$"&amp;ROW($A109)))), 1))), "",#REF!-INDEX(#REF!, LOOKUP(
2, 1 / (#REF!:INDIRECT("$AV$"&amp;ROW(#REF!)-1) &lt;&gt; ""),ROW(#REF!:INDIRECT("$AV$"&amp;ROW(#REF!)-1))), 1))</f>
        <v>#REF!</v>
      </c>
      <c r="BA109" s="3" t="e" cm="1">
        <f t="array" aca="1" ref="BA109" ca="1">IF(NOT(ISNUMBER(INDEX($A:$A, LOOKUP(2, 1 / ($A$1:INDIRECT("$A$"&amp;ROW($A109)) &lt;&gt; ""),ROW($A$1:INDIRECT("$A$"&amp;ROW($A109)))), 1))), "",
INDEX(#REF!, LOOKUP(2, 1 / (#REF!:INDIRECT("$Y$"&amp;ROW(#REF!)-1) &lt;&gt; ""),ROW(#REF!:INDIRECT("$Y$"&amp;ROW(#REF!)-1))), 1))</f>
        <v>#REF!</v>
      </c>
      <c r="BB109" s="1" t="str">
        <f>IFERROR(VLOOKUP(#REF!, 'Medium-Slow'!$A$1:$B$101, 2, TRUE),"")</f>
        <v/>
      </c>
    </row>
    <row r="110" spans="1:54" x14ac:dyDescent="0.45">
      <c r="A110" s="40"/>
      <c r="B110" s="40"/>
      <c r="C110" s="40" t="str">
        <f>$C109</f>
        <v>Single</v>
      </c>
      <c r="D110" s="40"/>
      <c r="E110" s="40"/>
      <c r="F110" s="2" t="s">
        <v>262</v>
      </c>
      <c r="G110" s="2" t="s">
        <v>27</v>
      </c>
      <c r="H110" s="2">
        <v>20</v>
      </c>
      <c r="I110" s="2"/>
      <c r="J110" s="2" t="s">
        <v>137</v>
      </c>
      <c r="K110" s="2" t="s">
        <v>30</v>
      </c>
      <c r="L110" s="2" t="s">
        <v>263</v>
      </c>
      <c r="M110" s="2" t="s">
        <v>183</v>
      </c>
      <c r="N110" s="2" t="s">
        <v>264</v>
      </c>
      <c r="O110" s="19" t="s">
        <v>33</v>
      </c>
      <c r="P110" s="19">
        <v>6</v>
      </c>
      <c r="Q110" s="2">
        <f>_xlfn.FLOOR.MATH((((2*VLOOKUP(F110, 'EV and Base'!$A$1:$N$671, 9, FALSE))+$P110)*$H110)/100)+$H110+10</f>
        <v>51</v>
      </c>
      <c r="R110" s="2">
        <f>_xlfn.FLOOR.MATH((_xlfn.FLOOR.MATH((((2*VLOOKUP($F110, 'EV and Base'!$A$1:$N$671, 10, FALSE))+$P110)*$H110)/100)+5)*
IF(OR($I110="Lonely", $I110="Brave", $I110="Adamant", $I110="Naughty"), 1.1,
IF(OR($I110="Bold", $I110="Timid", $I110="Modest", $I110="Calm"), 0.9, 1)))</f>
        <v>32</v>
      </c>
      <c r="S110" s="2">
        <f>_xlfn.FLOOR.MATH((_xlfn.FLOOR.MATH((((2*VLOOKUP($F110, 'EV and Base'!$A$1:$N$671, 11, FALSE))+$P110)*$H110)/100)+5)*
IF(OR($I110="Bold", $I110="Relaxed", $I110="Impish", $I110="Lax"), 1.1,
IF(OR($I110="Lonely", $I110="Hasty", $I110="Mild", $I110="Gentle"), 0.9, 1)))</f>
        <v>40</v>
      </c>
      <c r="T110" s="2">
        <f>_xlfn.FLOOR.MATH((_xlfn.FLOOR.MATH((((2*VLOOKUP($F110, 'EV and Base'!$A$1:$N$671, 12, FALSE))+$P110)*$H110)/100)+5)*
IF(OR($I110="Modest", $I110="Mild", $I110="Quiet", $I110="Rash"), 1.1,
IF(OR($I110="Adamant", $I110="Impish", $I110="Jolly", $I110="Careful"), 0.9, 1)))</f>
        <v>20</v>
      </c>
      <c r="U110" s="2">
        <f>_xlfn.FLOOR.MATH((_xlfn.FLOOR.MATH((((2*VLOOKUP($F110, 'EV and Base'!$A$1:$N$671, 13, FALSE))+$P110)*$H110)/100)+5)*
IF(OR($I110="Calm", $I110="Gentle", $I110="Sassy", $I110="Careful"), 1.1,
IF(OR($I110="Naughty", $I110="Lax", $I110="Naive", $I110="Rash"), 0.9, 1)))</f>
        <v>20</v>
      </c>
      <c r="V110" s="2">
        <f>_xlfn.FLOOR.MATH((_xlfn.FLOOR.MATH((((2*VLOOKUP($F110, 'EV and Base'!$A$1:$N$671, 14, FALSE))+$P110)*$H110)/100)+5)*
IF(OR($I110="Timid", $I110="Hasty", $I110="Jolly", $I110="Naive"), 1.1,
IF(OR($I110="Brave", $I110="Relaxed", $I110="Quiet", $I110="Sassy"), 0.9, 1)))</f>
        <v>28</v>
      </c>
      <c r="AZ110" s="3" t="e" cm="1">
        <f t="array" aca="1" ref="AZ110" ca="1">IF(NOT(ISNUMBER(INDEX($A:$A, LOOKUP(2, 1 / ($A$1:INDIRECT("$A$"&amp;ROW($A110)) &lt;&gt; ""),ROW($A$1:INDIRECT("$A$"&amp;ROW($A110)))), 1))), "",#REF!-INDEX(#REF!, LOOKUP(
2, 1 / (#REF!:INDIRECT("$AV$"&amp;ROW(#REF!)-1) &lt;&gt; ""),ROW(#REF!:INDIRECT("$AV$"&amp;ROW(#REF!)-1))), 1))</f>
        <v>#REF!</v>
      </c>
      <c r="BA110" s="3" t="e" cm="1">
        <f t="array" aca="1" ref="BA110" ca="1">IF(NOT(ISNUMBER(INDEX($A:$A, LOOKUP(2, 1 / ($A$1:INDIRECT("$A$"&amp;ROW($A110)) &lt;&gt; ""),ROW($A$1:INDIRECT("$A$"&amp;ROW($A110)))), 1))), "",
INDEX(#REF!, LOOKUP(2, 1 / (#REF!:INDIRECT("$Y$"&amp;ROW(#REF!)-1) &lt;&gt; ""),ROW(#REF!:INDIRECT("$Y$"&amp;ROW(#REF!)-1))), 1))</f>
        <v>#REF!</v>
      </c>
      <c r="BB110" s="1" t="str">
        <f>IFERROR(VLOOKUP(#REF!, 'Medium-Slow'!$A$1:$B$101, 2, TRUE),"")</f>
        <v/>
      </c>
    </row>
    <row r="111" spans="1:54" x14ac:dyDescent="0.45">
      <c r="A111" s="29">
        <v>70</v>
      </c>
      <c r="B111" s="29" t="s">
        <v>265</v>
      </c>
      <c r="C111" s="29" t="s">
        <v>23</v>
      </c>
      <c r="D111" s="29" t="s">
        <v>259</v>
      </c>
      <c r="E111" s="29" t="s">
        <v>25</v>
      </c>
      <c r="F111" s="2" t="s">
        <v>198</v>
      </c>
      <c r="G111" s="2" t="s">
        <v>27</v>
      </c>
      <c r="H111" s="2">
        <v>21</v>
      </c>
      <c r="I111" s="2"/>
      <c r="J111" s="2" t="s">
        <v>180</v>
      </c>
      <c r="K111" s="2" t="s">
        <v>30</v>
      </c>
      <c r="L111" s="2" t="s">
        <v>31</v>
      </c>
      <c r="M111" s="2" t="s">
        <v>200</v>
      </c>
      <c r="N111" s="2" t="s">
        <v>201</v>
      </c>
      <c r="O111" s="2" t="s">
        <v>202</v>
      </c>
      <c r="P111" s="2">
        <v>6</v>
      </c>
      <c r="Q111" s="2">
        <f>_xlfn.FLOOR.MATH((((2*VLOOKUP(F111, 'EV and Base'!$A$1:$N$671, 9, FALSE))+$P111)*$H111)/100)+$H111+10</f>
        <v>51</v>
      </c>
      <c r="R111" s="2">
        <f>_xlfn.FLOOR.MATH((_xlfn.FLOOR.MATH((((2*VLOOKUP($F111, 'EV and Base'!$A$1:$N$671, 10, FALSE))+$P111)*$H111)/100)+5)*
IF(OR($I111="Lonely", $I111="Brave", $I111="Adamant", $I111="Naughty"), 1.1,
IF(OR($I111="Bold", $I111="Timid", $I111="Modest", $I111="Calm"), 0.9, 1)))</f>
        <v>28</v>
      </c>
      <c r="S111" s="2">
        <f>_xlfn.FLOOR.MATH((_xlfn.FLOOR.MATH((((2*VLOOKUP($F111, 'EV and Base'!$A$1:$N$671, 11, FALSE))+$P111)*$H111)/100)+5)*
IF(OR($I111="Bold", $I111="Relaxed", $I111="Impish", $I111="Lax"), 1.1,
IF(OR($I111="Lonely", $I111="Hasty", $I111="Mild", $I111="Gentle"), 0.9, 1)))</f>
        <v>35</v>
      </c>
      <c r="T111" s="2">
        <f>_xlfn.FLOOR.MATH((_xlfn.FLOOR.MATH((((2*VLOOKUP($F111, 'EV and Base'!$A$1:$N$671, 12, FALSE))+$P111)*$H111)/100)+5)*
IF(OR($I111="Modest", $I111="Mild", $I111="Quiet", $I111="Rash"), 1.1,
IF(OR($I111="Adamant", $I111="Impish", $I111="Jolly", $I111="Careful"), 0.9, 1)))</f>
        <v>23</v>
      </c>
      <c r="U111" s="2">
        <f>_xlfn.FLOOR.MATH((_xlfn.FLOOR.MATH((((2*VLOOKUP($F111, 'EV and Base'!$A$1:$N$671, 13, FALSE))+$P111)*$H111)/100)+5)*
IF(OR($I111="Calm", $I111="Gentle", $I111="Sassy", $I111="Careful"), 1.1,
IF(OR($I111="Naughty", $I111="Lax", $I111="Naive", $I111="Rash"), 0.9, 1)))</f>
        <v>31</v>
      </c>
      <c r="V111" s="2">
        <f>_xlfn.FLOOR.MATH((_xlfn.FLOOR.MATH((((2*VLOOKUP($F111, 'EV and Base'!$A$1:$N$671, 14, FALSE))+$P111)*$H111)/100)+5)*
IF(OR($I111="Timid", $I111="Hasty", $I111="Jolly", $I111="Naive"), 1.1,
IF(OR($I111="Brave", $I111="Relaxed", $I111="Quiet", $I111="Sassy"), 0.9, 1)))</f>
        <v>23</v>
      </c>
      <c r="AZ111" s="3" t="e" cm="1">
        <f t="array" aca="1" ref="AZ111" ca="1">IF(NOT(ISNUMBER(INDEX($A:$A, LOOKUP(2, 1 / ($A$1:INDIRECT("$A$"&amp;ROW($A111)) &lt;&gt; ""),ROW($A$1:INDIRECT("$A$"&amp;ROW($A111)))), 1))), "",#REF!-INDEX(#REF!, LOOKUP(
2, 1 / (#REF!:INDIRECT("$AV$"&amp;ROW(#REF!)-1) &lt;&gt; ""),ROW(#REF!:INDIRECT("$AV$"&amp;ROW(#REF!)-1))), 1))</f>
        <v>#REF!</v>
      </c>
      <c r="BA111" s="3" t="e" cm="1">
        <f t="array" aca="1" ref="BA111" ca="1">IF(NOT(ISNUMBER(INDEX($A:$A, LOOKUP(2, 1 / ($A$1:INDIRECT("$A$"&amp;ROW($A111)) &lt;&gt; ""),ROW($A$1:INDIRECT("$A$"&amp;ROW($A111)))), 1))), "",
INDEX(#REF!, LOOKUP(2, 1 / (#REF!:INDIRECT("$Y$"&amp;ROW(#REF!)-1) &lt;&gt; ""),ROW(#REF!:INDIRECT("$Y$"&amp;ROW(#REF!)-1))), 1))</f>
        <v>#REF!</v>
      </c>
      <c r="BB111" s="1" t="str">
        <f>IFERROR(VLOOKUP(#REF!, 'Medium-Slow'!$A$1:$B$101, 2, TRUE),"")</f>
        <v/>
      </c>
    </row>
    <row r="112" spans="1:54" x14ac:dyDescent="0.45">
      <c r="A112" s="38">
        <v>71</v>
      </c>
      <c r="B112" s="38" t="s">
        <v>266</v>
      </c>
      <c r="C112" s="38" t="s">
        <v>23</v>
      </c>
      <c r="D112" s="38" t="s">
        <v>259</v>
      </c>
      <c r="E112" s="38" t="s">
        <v>25</v>
      </c>
      <c r="F112" s="2" t="s">
        <v>186</v>
      </c>
      <c r="G112" s="2" t="s">
        <v>27</v>
      </c>
      <c r="H112" s="2">
        <v>20</v>
      </c>
      <c r="I112" s="2"/>
      <c r="J112" s="2" t="s">
        <v>187</v>
      </c>
      <c r="K112" s="2" t="s">
        <v>30</v>
      </c>
      <c r="L112" s="2" t="s">
        <v>190</v>
      </c>
      <c r="M112" s="2" t="s">
        <v>191</v>
      </c>
      <c r="N112" s="2" t="s">
        <v>216</v>
      </c>
      <c r="O112" s="2" t="s">
        <v>260</v>
      </c>
      <c r="P112" s="2">
        <v>6</v>
      </c>
      <c r="Q112" s="2">
        <f>_xlfn.FLOOR.MATH((((2*VLOOKUP(F112, 'EV and Base'!$A$1:$N$671, 9, FALSE))+$P112)*$H112)/100)+$H112+10</f>
        <v>43</v>
      </c>
      <c r="R112" s="2">
        <f>_xlfn.FLOOR.MATH((_xlfn.FLOOR.MATH((((2*VLOOKUP($F112, 'EV and Base'!$A$1:$N$671, 10, FALSE))+$P112)*$H112)/100)+5)*
IF(OR($I112="Lonely", $I112="Brave", $I112="Adamant", $I112="Naughty"), 1.1,
IF(OR($I112="Bold", $I112="Timid", $I112="Modest", $I112="Calm"), 0.9, 1)))</f>
        <v>24</v>
      </c>
      <c r="S112" s="2">
        <f>_xlfn.FLOOR.MATH((_xlfn.FLOOR.MATH((((2*VLOOKUP($F112, 'EV and Base'!$A$1:$N$671, 11, FALSE))+$P112)*$H112)/100)+5)*
IF(OR($I112="Bold", $I112="Relaxed", $I112="Impish", $I112="Lax"), 1.1,
IF(OR($I112="Lonely", $I112="Hasty", $I112="Mild", $I112="Gentle"), 0.9, 1)))</f>
        <v>29</v>
      </c>
      <c r="T112" s="2">
        <f>_xlfn.FLOOR.MATH((_xlfn.FLOOR.MATH((((2*VLOOKUP($F112, 'EV and Base'!$A$1:$N$671, 12, FALSE))+$P112)*$H112)/100)+5)*
IF(OR($I112="Modest", $I112="Mild", $I112="Quiet", $I112="Rash"), 1.1,
IF(OR($I112="Adamant", $I112="Impish", $I112="Jolly", $I112="Careful"), 0.9, 1)))</f>
        <v>18</v>
      </c>
      <c r="U112" s="2">
        <f>_xlfn.FLOOR.MATH((_xlfn.FLOOR.MATH((((2*VLOOKUP($F112, 'EV and Base'!$A$1:$N$671, 13, FALSE))+$P112)*$H112)/100)+5)*
IF(OR($I112="Calm", $I112="Gentle", $I112="Sassy", $I112="Careful"), 1.1,
IF(OR($I112="Naughty", $I112="Lax", $I112="Naive", $I112="Rash"), 0.9, 1)))</f>
        <v>21</v>
      </c>
      <c r="V112" s="2">
        <f>_xlfn.FLOOR.MATH((_xlfn.FLOOR.MATH((((2*VLOOKUP($F112, 'EV and Base'!$A$1:$N$671, 14, FALSE))+$P112)*$H112)/100)+5)*
IF(OR($I112="Timid", $I112="Hasty", $I112="Jolly", $I112="Naive"), 1.1,
IF(OR($I112="Brave", $I112="Relaxed", $I112="Quiet", $I112="Sassy"), 0.9, 1)))</f>
        <v>29</v>
      </c>
      <c r="AZ112" s="3" t="e" cm="1">
        <f t="array" aca="1" ref="AZ112" ca="1">IF(NOT(ISNUMBER(INDEX($A:$A, LOOKUP(2, 1 / ($A$1:INDIRECT("$A$"&amp;ROW($A112)) &lt;&gt; ""),ROW($A$1:INDIRECT("$A$"&amp;ROW($A112)))), 1))), "",#REF!-INDEX(#REF!, LOOKUP(
2, 1 / (#REF!:INDIRECT("$AV$"&amp;ROW(#REF!)-1) &lt;&gt; ""),ROW(#REF!:INDIRECT("$AV$"&amp;ROW(#REF!)-1))), 1))</f>
        <v>#REF!</v>
      </c>
      <c r="BA112" s="3" t="e" cm="1">
        <f t="array" aca="1" ref="BA112" ca="1">IF(NOT(ISNUMBER(INDEX($A:$A, LOOKUP(2, 1 / ($A$1:INDIRECT("$A$"&amp;ROW($A112)) &lt;&gt; ""),ROW($A$1:INDIRECT("$A$"&amp;ROW($A112)))), 1))), "",
INDEX(#REF!, LOOKUP(2, 1 / (#REF!:INDIRECT("$Y$"&amp;ROW(#REF!)-1) &lt;&gt; ""),ROW(#REF!:INDIRECT("$Y$"&amp;ROW(#REF!)-1))), 1))</f>
        <v>#REF!</v>
      </c>
      <c r="BB112" s="1" t="str">
        <f>IFERROR(VLOOKUP(#REF!, 'Medium-Slow'!$A$1:$B$101, 2, TRUE),"")</f>
        <v/>
      </c>
    </row>
    <row r="113" spans="1:54" x14ac:dyDescent="0.45">
      <c r="A113" s="40"/>
      <c r="B113" s="40"/>
      <c r="C113" s="40" t="str">
        <f>$C112</f>
        <v>Single</v>
      </c>
      <c r="D113" s="40"/>
      <c r="E113" s="40"/>
      <c r="F113" s="2" t="s">
        <v>198</v>
      </c>
      <c r="G113" s="2" t="s">
        <v>27</v>
      </c>
      <c r="H113" s="2">
        <v>20</v>
      </c>
      <c r="I113" s="2"/>
      <c r="J113" s="2" t="s">
        <v>180</v>
      </c>
      <c r="K113" s="2" t="s">
        <v>30</v>
      </c>
      <c r="L113" s="2" t="s">
        <v>31</v>
      </c>
      <c r="M113" s="2" t="s">
        <v>200</v>
      </c>
      <c r="N113" s="2" t="s">
        <v>201</v>
      </c>
      <c r="O113" s="2" t="s">
        <v>202</v>
      </c>
      <c r="P113" s="2">
        <v>6</v>
      </c>
      <c r="Q113" s="2">
        <f>_xlfn.FLOOR.MATH((((2*VLOOKUP(F113, 'EV and Base'!$A$1:$N$671, 9, FALSE))+$P113)*$H113)/100)+$H113+10</f>
        <v>49</v>
      </c>
      <c r="R113" s="2">
        <f>_xlfn.FLOOR.MATH((_xlfn.FLOOR.MATH((((2*VLOOKUP($F113, 'EV and Base'!$A$1:$N$671, 10, FALSE))+$P113)*$H113)/100)+5)*
IF(OR($I113="Lonely", $I113="Brave", $I113="Adamant", $I113="Naughty"), 1.1,
IF(OR($I113="Bold", $I113="Timid", $I113="Modest", $I113="Calm"), 0.9, 1)))</f>
        <v>27</v>
      </c>
      <c r="S113" s="2">
        <f>_xlfn.FLOOR.MATH((_xlfn.FLOOR.MATH((((2*VLOOKUP($F113, 'EV and Base'!$A$1:$N$671, 11, FALSE))+$P113)*$H113)/100)+5)*
IF(OR($I113="Bold", $I113="Relaxed", $I113="Impish", $I113="Lax"), 1.1,
IF(OR($I113="Lonely", $I113="Hasty", $I113="Mild", $I113="Gentle"), 0.9, 1)))</f>
        <v>34</v>
      </c>
      <c r="T113" s="2">
        <f>_xlfn.FLOOR.MATH((_xlfn.FLOOR.MATH((((2*VLOOKUP($F113, 'EV and Base'!$A$1:$N$671, 12, FALSE))+$P113)*$H113)/100)+5)*
IF(OR($I113="Modest", $I113="Mild", $I113="Quiet", $I113="Rash"), 1.1,
IF(OR($I113="Adamant", $I113="Impish", $I113="Jolly", $I113="Careful"), 0.9, 1)))</f>
        <v>22</v>
      </c>
      <c r="U113" s="2">
        <f>_xlfn.FLOOR.MATH((_xlfn.FLOOR.MATH((((2*VLOOKUP($F113, 'EV and Base'!$A$1:$N$671, 13, FALSE))+$P113)*$H113)/100)+5)*
IF(OR($I113="Calm", $I113="Gentle", $I113="Sassy", $I113="Careful"), 1.1,
IF(OR($I113="Naughty", $I113="Lax", $I113="Naive", $I113="Rash"), 0.9, 1)))</f>
        <v>30</v>
      </c>
      <c r="V113" s="2">
        <f>_xlfn.FLOOR.MATH((_xlfn.FLOOR.MATH((((2*VLOOKUP($F113, 'EV and Base'!$A$1:$N$671, 14, FALSE))+$P113)*$H113)/100)+5)*
IF(OR($I113="Timid", $I113="Hasty", $I113="Jolly", $I113="Naive"), 1.1,
IF(OR($I113="Brave", $I113="Relaxed", $I113="Quiet", $I113="Sassy"), 0.9, 1)))</f>
        <v>23</v>
      </c>
      <c r="AZ113" s="3" t="e" cm="1">
        <f t="array" aca="1" ref="AZ113" ca="1">IF(NOT(ISNUMBER(INDEX($A:$A, LOOKUP(2, 1 / ($A$1:INDIRECT("$A$"&amp;ROW($A113)) &lt;&gt; ""),ROW($A$1:INDIRECT("$A$"&amp;ROW($A113)))), 1))), "",#REF!-INDEX(#REF!, LOOKUP(
2, 1 / (#REF!:INDIRECT("$AV$"&amp;ROW(#REF!)-1) &lt;&gt; ""),ROW(#REF!:INDIRECT("$AV$"&amp;ROW(#REF!)-1))), 1))</f>
        <v>#REF!</v>
      </c>
      <c r="BA113" s="3" t="e" cm="1">
        <f t="array" aca="1" ref="BA113" ca="1">IF(NOT(ISNUMBER(INDEX($A:$A, LOOKUP(2, 1 / ($A$1:INDIRECT("$A$"&amp;ROW($A113)) &lt;&gt; ""),ROW($A$1:INDIRECT("$A$"&amp;ROW($A113)))), 1))), "",
INDEX(#REF!, LOOKUP(2, 1 / (#REF!:INDIRECT("$Y$"&amp;ROW(#REF!)-1) &lt;&gt; ""),ROW(#REF!:INDIRECT("$Y$"&amp;ROW(#REF!)-1))), 1))</f>
        <v>#REF!</v>
      </c>
      <c r="BB113" s="1" t="str">
        <f>IFERROR(VLOOKUP(#REF!, 'Medium-Slow'!$A$1:$B$101, 2, TRUE),"")</f>
        <v/>
      </c>
    </row>
    <row r="114" spans="1:54" x14ac:dyDescent="0.45">
      <c r="A114" s="38">
        <v>72</v>
      </c>
      <c r="B114" s="38" t="s">
        <v>267</v>
      </c>
      <c r="C114" s="38" t="s">
        <v>23</v>
      </c>
      <c r="D114" s="38" t="s">
        <v>259</v>
      </c>
      <c r="E114" s="38" t="s">
        <v>25</v>
      </c>
      <c r="F114" s="2" t="s">
        <v>268</v>
      </c>
      <c r="G114" s="2" t="s">
        <v>27</v>
      </c>
      <c r="H114" s="2">
        <v>21</v>
      </c>
      <c r="I114" s="2"/>
      <c r="J114" s="2" t="s">
        <v>187</v>
      </c>
      <c r="K114" s="2" t="s">
        <v>30</v>
      </c>
      <c r="L114" s="2" t="s">
        <v>260</v>
      </c>
      <c r="M114" s="2" t="s">
        <v>269</v>
      </c>
      <c r="N114" s="2" t="s">
        <v>191</v>
      </c>
      <c r="O114" s="2" t="s">
        <v>190</v>
      </c>
      <c r="P114" s="2">
        <v>12</v>
      </c>
      <c r="Q114" s="2">
        <f>_xlfn.FLOOR.MATH((((2*VLOOKUP(F114, 'EV and Base'!$A$1:$N$671, 9, FALSE))+$P114)*$H114)/100)+$H114+10</f>
        <v>50</v>
      </c>
      <c r="R114" s="2">
        <f>_xlfn.FLOOR.MATH((_xlfn.FLOOR.MATH((((2*VLOOKUP($F114, 'EV and Base'!$A$1:$N$671, 10, FALSE))+$P114)*$H114)/100)+5)*
IF(OR($I114="Lonely", $I114="Brave", $I114="Adamant", $I114="Naughty"), 1.1,
IF(OR($I114="Bold", $I114="Timid", $I114="Modest", $I114="Calm"), 0.9, 1)))</f>
        <v>30</v>
      </c>
      <c r="S114" s="2">
        <f>_xlfn.FLOOR.MATH((_xlfn.FLOOR.MATH((((2*VLOOKUP($F114, 'EV and Base'!$A$1:$N$671, 11, FALSE))+$P114)*$H114)/100)+5)*
IF(OR($I114="Bold", $I114="Relaxed", $I114="Impish", $I114="Lax"), 1.1,
IF(OR($I114="Lonely", $I114="Hasty", $I114="Mild", $I114="Gentle"), 0.9, 1)))</f>
        <v>49</v>
      </c>
      <c r="T114" s="2">
        <f>_xlfn.FLOOR.MATH((_xlfn.FLOOR.MATH((((2*VLOOKUP($F114, 'EV and Base'!$A$1:$N$671, 12, FALSE))+$P114)*$H114)/100)+5)*
IF(OR($I114="Modest", $I114="Mild", $I114="Quiet", $I114="Rash"), 1.1,
IF(OR($I114="Adamant", $I114="Impish", $I114="Jolly", $I114="Careful"), 0.9, 1)))</f>
        <v>24</v>
      </c>
      <c r="U114" s="2">
        <f>_xlfn.FLOOR.MATH((_xlfn.FLOOR.MATH((((2*VLOOKUP($F114, 'EV and Base'!$A$1:$N$671, 13, FALSE))+$P114)*$H114)/100)+5)*
IF(OR($I114="Calm", $I114="Gentle", $I114="Sassy", $I114="Careful"), 1.1,
IF(OR($I114="Naughty", $I114="Lax", $I114="Naive", $I114="Rash"), 0.9, 1)))</f>
        <v>40</v>
      </c>
      <c r="V114" s="2">
        <f>_xlfn.FLOOR.MATH((_xlfn.FLOOR.MATH((((2*VLOOKUP($F114, 'EV and Base'!$A$1:$N$671, 14, FALSE))+$P114)*$H114)/100)+5)*
IF(OR($I114="Timid", $I114="Hasty", $I114="Jolly", $I114="Naive"), 1.1,
IF(OR($I114="Brave", $I114="Relaxed", $I114="Quiet", $I114="Sassy"), 0.9, 1)))</f>
        <v>27</v>
      </c>
      <c r="AZ114" s="3" t="e" cm="1">
        <f t="array" aca="1" ref="AZ114" ca="1">IF(NOT(ISNUMBER(INDEX($A:$A, LOOKUP(2, 1 / ($A$1:INDIRECT("$A$"&amp;ROW($A114)) &lt;&gt; ""),ROW($A$1:INDIRECT("$A$"&amp;ROW($A114)))), 1))), "",#REF!-INDEX(#REF!, LOOKUP(
2, 1 / (#REF!:INDIRECT("$AV$"&amp;ROW(#REF!)-1) &lt;&gt; ""),ROW(#REF!:INDIRECT("$AV$"&amp;ROW(#REF!)-1))), 1))</f>
        <v>#REF!</v>
      </c>
      <c r="BA114" s="3" t="e" cm="1">
        <f t="array" aca="1" ref="BA114" ca="1">IF(NOT(ISNUMBER(INDEX($A:$A, LOOKUP(2, 1 / ($A$1:INDIRECT("$A$"&amp;ROW($A114)) &lt;&gt; ""),ROW($A$1:INDIRECT("$A$"&amp;ROW($A114)))), 1))), "",
INDEX(#REF!, LOOKUP(2, 1 / (#REF!:INDIRECT("$Y$"&amp;ROW(#REF!)-1) &lt;&gt; ""),ROW(#REF!:INDIRECT("$Y$"&amp;ROW(#REF!)-1))), 1))</f>
        <v>#REF!</v>
      </c>
      <c r="BB114" s="1" t="str">
        <f>IFERROR(VLOOKUP(#REF!, 'Medium-Slow'!$A$1:$B$101, 2, TRUE),"")</f>
        <v/>
      </c>
    </row>
    <row r="115" spans="1:54" x14ac:dyDescent="0.45">
      <c r="A115" s="39"/>
      <c r="B115" s="39"/>
      <c r="C115" s="39" t="str">
        <f t="shared" ref="C115:C116" si="9">$C114</f>
        <v>Single</v>
      </c>
      <c r="D115" s="39"/>
      <c r="E115" s="39"/>
      <c r="F115" s="2" t="s">
        <v>262</v>
      </c>
      <c r="G115" s="2" t="s">
        <v>27</v>
      </c>
      <c r="H115" s="2">
        <v>21</v>
      </c>
      <c r="I115" s="2"/>
      <c r="J115" s="2" t="s">
        <v>270</v>
      </c>
      <c r="K115" s="2" t="s">
        <v>30</v>
      </c>
      <c r="L115" s="2" t="s">
        <v>271</v>
      </c>
      <c r="M115" s="2" t="s">
        <v>269</v>
      </c>
      <c r="N115" s="2" t="s">
        <v>264</v>
      </c>
      <c r="O115" s="2" t="s">
        <v>77</v>
      </c>
      <c r="P115" s="2">
        <v>12</v>
      </c>
      <c r="Q115" s="2">
        <f>_xlfn.FLOOR.MATH((((2*VLOOKUP(F115, 'EV and Base'!$A$1:$N$671, 9, FALSE))+$P115)*$H115)/100)+$H115+10</f>
        <v>54</v>
      </c>
      <c r="R115" s="2">
        <f>_xlfn.FLOOR.MATH((_xlfn.FLOOR.MATH((((2*VLOOKUP($F115, 'EV and Base'!$A$1:$N$671, 10, FALSE))+$P115)*$H115)/100)+5)*
IF(OR($I115="Lonely", $I115="Brave", $I115="Adamant", $I115="Naughty"), 1.1,
IF(OR($I115="Bold", $I115="Timid", $I115="Modest", $I115="Calm"), 0.9, 1)))</f>
        <v>34</v>
      </c>
      <c r="S115" s="2">
        <f>_xlfn.FLOOR.MATH((_xlfn.FLOOR.MATH((((2*VLOOKUP($F115, 'EV and Base'!$A$1:$N$671, 11, FALSE))+$P115)*$H115)/100)+5)*
IF(OR($I115="Bold", $I115="Relaxed", $I115="Impish", $I115="Lax"), 1.1,
IF(OR($I115="Lonely", $I115="Hasty", $I115="Mild", $I115="Gentle"), 0.9, 1)))</f>
        <v>43</v>
      </c>
      <c r="T115" s="2">
        <f>_xlfn.FLOOR.MATH((_xlfn.FLOOR.MATH((((2*VLOOKUP($F115, 'EV and Base'!$A$1:$N$671, 12, FALSE))+$P115)*$H115)/100)+5)*
IF(OR($I115="Modest", $I115="Mild", $I115="Quiet", $I115="Rash"), 1.1,
IF(OR($I115="Adamant", $I115="Impish", $I115="Jolly", $I115="Careful"), 0.9, 1)))</f>
        <v>22</v>
      </c>
      <c r="U115" s="2">
        <f>_xlfn.FLOOR.MATH((_xlfn.FLOOR.MATH((((2*VLOOKUP($F115, 'EV and Base'!$A$1:$N$671, 13, FALSE))+$P115)*$H115)/100)+5)*
IF(OR($I115="Calm", $I115="Gentle", $I115="Sassy", $I115="Careful"), 1.1,
IF(OR($I115="Naughty", $I115="Lax", $I115="Naive", $I115="Rash"), 0.9, 1)))</f>
        <v>22</v>
      </c>
      <c r="V115" s="2">
        <f>_xlfn.FLOOR.MATH((_xlfn.FLOOR.MATH((((2*VLOOKUP($F115, 'EV and Base'!$A$1:$N$671, 14, FALSE))+$P115)*$H115)/100)+5)*
IF(OR($I115="Timid", $I115="Hasty", $I115="Jolly", $I115="Naive"), 1.1,
IF(OR($I115="Brave", $I115="Relaxed", $I115="Quiet", $I115="Sassy"), 0.9, 1)))</f>
        <v>30</v>
      </c>
      <c r="AZ115" s="3" t="e" cm="1">
        <f t="array" aca="1" ref="AZ115" ca="1">IF(NOT(ISNUMBER(INDEX($A:$A, LOOKUP(2, 1 / ($A$1:INDIRECT("$A$"&amp;ROW($A115)) &lt;&gt; ""),ROW($A$1:INDIRECT("$A$"&amp;ROW($A115)))), 1))), "",#REF!-INDEX(#REF!, LOOKUP(
2, 1 / (#REF!:INDIRECT("$AV$"&amp;ROW(#REF!)-1) &lt;&gt; ""),ROW(#REF!:INDIRECT("$AV$"&amp;ROW(#REF!)-1))), 1))</f>
        <v>#REF!</v>
      </c>
      <c r="BA115" s="3" t="e" cm="1">
        <f t="array" aca="1" ref="BA115" ca="1">IF(NOT(ISNUMBER(INDEX($A:$A, LOOKUP(2, 1 / ($A$1:INDIRECT("$A$"&amp;ROW($A115)) &lt;&gt; ""),ROW($A$1:INDIRECT("$A$"&amp;ROW($A115)))), 1))), "",
INDEX(#REF!, LOOKUP(2, 1 / (#REF!:INDIRECT("$Y$"&amp;ROW(#REF!)-1) &lt;&gt; ""),ROW(#REF!:INDIRECT("$Y$"&amp;ROW(#REF!)-1))), 1))</f>
        <v>#REF!</v>
      </c>
      <c r="BB115" s="1" t="str">
        <f>IFERROR(VLOOKUP(#REF!, 'Medium-Slow'!$A$1:$B$101, 2, TRUE),"")</f>
        <v/>
      </c>
    </row>
    <row r="116" spans="1:54" x14ac:dyDescent="0.45">
      <c r="A116" s="40"/>
      <c r="B116" s="40"/>
      <c r="C116" s="40" t="str">
        <f t="shared" si="9"/>
        <v>Single</v>
      </c>
      <c r="D116" s="40"/>
      <c r="E116" s="40"/>
      <c r="F116" s="2" t="s">
        <v>272</v>
      </c>
      <c r="G116" s="2" t="s">
        <v>27</v>
      </c>
      <c r="H116" s="2">
        <v>23</v>
      </c>
      <c r="I116" s="2"/>
      <c r="J116" s="2" t="s">
        <v>187</v>
      </c>
      <c r="K116" s="2" t="s">
        <v>30</v>
      </c>
      <c r="L116" s="2" t="s">
        <v>202</v>
      </c>
      <c r="M116" s="2" t="s">
        <v>269</v>
      </c>
      <c r="N116" s="2" t="s">
        <v>200</v>
      </c>
      <c r="O116" s="2" t="s">
        <v>216</v>
      </c>
      <c r="P116" s="2">
        <v>18</v>
      </c>
      <c r="Q116" s="2">
        <f>_xlfn.FLOOR.MATH((((2*VLOOKUP(F116, 'EV and Base'!$A$1:$N$671, 9, FALSE))+$P116)*$H116)/100)+$H116+10</f>
        <v>71</v>
      </c>
      <c r="R116" s="2">
        <f>_xlfn.FLOOR.MATH((_xlfn.FLOOR.MATH((((2*VLOOKUP($F116, 'EV and Base'!$A$1:$N$671, 10, FALSE))+$P116)*$H116)/100)+5)*
IF(OR($I116="Lonely", $I116="Brave", $I116="Adamant", $I116="Naughty"), 1.1,
IF(OR($I116="Bold", $I116="Timid", $I116="Modest", $I116="Calm"), 0.9, 1)))</f>
        <v>56</v>
      </c>
      <c r="S116" s="2">
        <f>_xlfn.FLOOR.MATH((_xlfn.FLOOR.MATH((((2*VLOOKUP($F116, 'EV and Base'!$A$1:$N$671, 11, FALSE))+$P116)*$H116)/100)+5)*
IF(OR($I116="Bold", $I116="Relaxed", $I116="Impish", $I116="Lax"), 1.1,
IF(OR($I116="Lonely", $I116="Hasty", $I116="Mild", $I116="Gentle"), 0.9, 1)))</f>
        <v>45</v>
      </c>
      <c r="T116" s="2">
        <f>_xlfn.FLOOR.MATH((_xlfn.FLOOR.MATH((((2*VLOOKUP($F116, 'EV and Base'!$A$1:$N$671, 12, FALSE))+$P116)*$H116)/100)+5)*
IF(OR($I116="Modest", $I116="Mild", $I116="Quiet", $I116="Rash"), 1.1,
IF(OR($I116="Adamant", $I116="Impish", $I116="Jolly", $I116="Careful"), 0.9, 1)))</f>
        <v>41</v>
      </c>
      <c r="U116" s="2">
        <f>_xlfn.FLOOR.MATH((_xlfn.FLOOR.MATH((((2*VLOOKUP($F116, 'EV and Base'!$A$1:$N$671, 13, FALSE))+$P116)*$H116)/100)+5)*
IF(OR($I116="Calm", $I116="Gentle", $I116="Sassy", $I116="Careful"), 1.1,
IF(OR($I116="Naughty", $I116="Lax", $I116="Naive", $I116="Rash"), 0.9, 1)))</f>
        <v>41</v>
      </c>
      <c r="V116" s="2">
        <f>_xlfn.FLOOR.MATH((_xlfn.FLOOR.MATH((((2*VLOOKUP($F116, 'EV and Base'!$A$1:$N$671, 14, FALSE))+$P116)*$H116)/100)+5)*
IF(OR($I116="Timid", $I116="Hasty", $I116="Jolly", $I116="Naive"), 1.1,
IF(OR($I116="Brave", $I116="Relaxed", $I116="Quiet", $I116="Sassy"), 0.9, 1)))</f>
        <v>51</v>
      </c>
      <c r="AZ116" s="3" t="e" cm="1">
        <f t="array" aca="1" ref="AZ116" ca="1">IF(NOT(ISNUMBER(INDEX($A:$A, LOOKUP(2, 1 / ($A$1:INDIRECT("$A$"&amp;ROW($A116)) &lt;&gt; ""),ROW($A$1:INDIRECT("$A$"&amp;ROW($A116)))), 1))), "",#REF!-INDEX(#REF!, LOOKUP(
2, 1 / (#REF!:INDIRECT("$AV$"&amp;ROW(#REF!)-1) &lt;&gt; ""),ROW(#REF!:INDIRECT("$AV$"&amp;ROW(#REF!)-1))), 1))</f>
        <v>#REF!</v>
      </c>
      <c r="BA116" s="3" t="e" cm="1">
        <f t="array" aca="1" ref="BA116" ca="1">IF(NOT(ISNUMBER(INDEX($A:$A, LOOKUP(2, 1 / ($A$1:INDIRECT("$A$"&amp;ROW($A116)) &lt;&gt; ""),ROW($A$1:INDIRECT("$A$"&amp;ROW($A116)))), 1))), "",
INDEX(#REF!, LOOKUP(2, 1 / (#REF!:INDIRECT("$Y$"&amp;ROW(#REF!)-1) &lt;&gt; ""),ROW(#REF!:INDIRECT("$Y$"&amp;ROW(#REF!)-1))), 1))</f>
        <v>#REF!</v>
      </c>
      <c r="BB116" s="1" t="str">
        <f>IFERROR(VLOOKUP(#REF!, 'Medium-Slow'!$A$1:$B$101, 2, TRUE),"")</f>
        <v/>
      </c>
    </row>
    <row r="117" spans="1:54" x14ac:dyDescent="0.45">
      <c r="A117" s="38">
        <v>73</v>
      </c>
      <c r="B117" s="38" t="s">
        <v>22</v>
      </c>
      <c r="C117" s="38" t="s">
        <v>23</v>
      </c>
      <c r="D117" s="38" t="s">
        <v>222</v>
      </c>
      <c r="E117" s="38" t="s">
        <v>25</v>
      </c>
      <c r="F117" s="2" t="s">
        <v>155</v>
      </c>
      <c r="G117" s="2" t="s">
        <v>53</v>
      </c>
      <c r="H117" s="2">
        <v>18</v>
      </c>
      <c r="I117" s="2"/>
      <c r="J117" s="2" t="s">
        <v>160</v>
      </c>
      <c r="K117" s="2" t="s">
        <v>30</v>
      </c>
      <c r="L117" s="2" t="s">
        <v>60</v>
      </c>
      <c r="M117" s="2" t="s">
        <v>51</v>
      </c>
      <c r="N117" s="2" t="s">
        <v>192</v>
      </c>
      <c r="O117" s="2" t="s">
        <v>161</v>
      </c>
      <c r="P117" s="2">
        <v>6</v>
      </c>
      <c r="Q117" s="2">
        <f>_xlfn.FLOOR.MATH((((2*VLOOKUP(F117, 'EV and Base'!$A$1:$N$671, 9, FALSE))+$P117)*$H117)/100)+$H117+10</f>
        <v>52</v>
      </c>
      <c r="R117" s="2">
        <f>_xlfn.FLOOR.MATH((_xlfn.FLOOR.MATH((((2*VLOOKUP($F117, 'EV and Base'!$A$1:$N$671, 10, FALSE))+$P117)*$H117)/100)+5)*
IF(OR($I117="Lonely", $I117="Brave", $I117="Adamant", $I117="Naughty"), 1.1,
IF(OR($I117="Bold", $I117="Timid", $I117="Modest", $I117="Calm"), 0.9, 1)))</f>
        <v>34</v>
      </c>
      <c r="S117" s="2">
        <f>_xlfn.FLOOR.MATH((_xlfn.FLOOR.MATH((((2*VLOOKUP($F117, 'EV and Base'!$A$1:$N$671, 11, FALSE))+$P117)*$H117)/100)+5)*
IF(OR($I117="Bold", $I117="Relaxed", $I117="Impish", $I117="Lax"), 1.1,
IF(OR($I117="Lonely", $I117="Hasty", $I117="Mild", $I117="Gentle"), 0.9, 1)))</f>
        <v>29</v>
      </c>
      <c r="T117" s="2">
        <f>_xlfn.FLOOR.MATH((_xlfn.FLOOR.MATH((((2*VLOOKUP($F117, 'EV and Base'!$A$1:$N$671, 12, FALSE))+$P117)*$H117)/100)+5)*
IF(OR($I117="Modest", $I117="Mild", $I117="Quiet", $I117="Rash"), 1.1,
IF(OR($I117="Adamant", $I117="Impish", $I117="Jolly", $I117="Careful"), 0.9, 1)))</f>
        <v>18</v>
      </c>
      <c r="U117" s="2">
        <f>_xlfn.FLOOR.MATH((_xlfn.FLOOR.MATH((((2*VLOOKUP($F117, 'EV and Base'!$A$1:$N$671, 13, FALSE))+$P117)*$H117)/100)+5)*
IF(OR($I117="Calm", $I117="Gentle", $I117="Sassy", $I117="Careful"), 1.1,
IF(OR($I117="Naughty", $I117="Lax", $I117="Naive", $I117="Rash"), 0.9, 1)))</f>
        <v>29</v>
      </c>
      <c r="V117" s="2">
        <f>_xlfn.FLOOR.MATH((_xlfn.FLOOR.MATH((((2*VLOOKUP($F117, 'EV and Base'!$A$1:$N$671, 14, FALSE))+$P117)*$H117)/100)+5)*
IF(OR($I117="Timid", $I117="Hasty", $I117="Jolly", $I117="Naive"), 1.1,
IF(OR($I117="Brave", $I117="Relaxed", $I117="Quiet", $I117="Sassy"), 0.9, 1)))</f>
        <v>27</v>
      </c>
      <c r="AZ117" s="3" t="e" cm="1">
        <f t="array" aca="1" ref="AZ117" ca="1">IF(NOT(ISNUMBER(INDEX($A:$A, LOOKUP(2, 1 / ($A$1:INDIRECT("$A$"&amp;ROW($A117)) &lt;&gt; ""),ROW($A$1:INDIRECT("$A$"&amp;ROW($A117)))), 1))), "",#REF!-INDEX(#REF!, LOOKUP(
2, 1 / (#REF!:INDIRECT("$AV$"&amp;ROW(#REF!)-1) &lt;&gt; ""),ROW(#REF!:INDIRECT("$AV$"&amp;ROW(#REF!)-1))), 1))</f>
        <v>#REF!</v>
      </c>
      <c r="BA117" s="3" t="e" cm="1">
        <f t="array" aca="1" ref="BA117" ca="1">IF(NOT(ISNUMBER(INDEX($A:$A, LOOKUP(2, 1 / ($A$1:INDIRECT("$A$"&amp;ROW($A117)) &lt;&gt; ""),ROW($A$1:INDIRECT("$A$"&amp;ROW($A117)))), 1))), "",
INDEX(#REF!, LOOKUP(2, 1 / (#REF!:INDIRECT("$Y$"&amp;ROW(#REF!)-1) &lt;&gt; ""),ROW(#REF!:INDIRECT("$Y$"&amp;ROW(#REF!)-1))), 1))</f>
        <v>#REF!</v>
      </c>
      <c r="BB117" s="1" t="str">
        <f>IFERROR(VLOOKUP(#REF!, 'Medium-Slow'!$A$1:$B$101, 2, TRUE),"")</f>
        <v/>
      </c>
    </row>
    <row r="118" spans="1:54" x14ac:dyDescent="0.45">
      <c r="A118" s="39"/>
      <c r="B118" s="39"/>
      <c r="C118" s="39" t="str">
        <f t="shared" ref="C118:C120" si="10">$C117</f>
        <v>Single</v>
      </c>
      <c r="D118" s="39"/>
      <c r="E118" s="39"/>
      <c r="F118" s="2" t="s">
        <v>286</v>
      </c>
      <c r="G118" s="2" t="s">
        <v>27</v>
      </c>
      <c r="H118" s="2">
        <v>20</v>
      </c>
      <c r="I118" s="2"/>
      <c r="J118" s="2" t="s">
        <v>37</v>
      </c>
      <c r="K118" s="2" t="s">
        <v>30</v>
      </c>
      <c r="L118" s="2" t="s">
        <v>99</v>
      </c>
      <c r="M118" s="2" t="s">
        <v>288</v>
      </c>
      <c r="N118" s="2" t="s">
        <v>289</v>
      </c>
      <c r="O118" s="2" t="s">
        <v>290</v>
      </c>
      <c r="P118" s="2">
        <v>6</v>
      </c>
      <c r="Q118" s="2">
        <f>_xlfn.FLOOR.MATH((((2*VLOOKUP(F118, 'EV and Base'!$A$1:$N$671, 9, FALSE))+$P118)*$H118)/100)+$H118+10</f>
        <v>67</v>
      </c>
      <c r="R118" s="2">
        <f>_xlfn.FLOOR.MATH((_xlfn.FLOOR.MATH((((2*VLOOKUP($F118, 'EV and Base'!$A$1:$N$671, 10, FALSE))+$P118)*$H118)/100)+5)*
IF(OR($I118="Lonely", $I118="Brave", $I118="Adamant", $I118="Naughty"), 1.1,
IF(OR($I118="Bold", $I118="Timid", $I118="Modest", $I118="Calm"), 0.9, 1)))</f>
        <v>43</v>
      </c>
      <c r="S118" s="2">
        <f>_xlfn.FLOOR.MATH((_xlfn.FLOOR.MATH((((2*VLOOKUP($F118, 'EV and Base'!$A$1:$N$671, 11, FALSE))+$P118)*$H118)/100)+5)*
IF(OR($I118="Bold", $I118="Relaxed", $I118="Impish", $I118="Lax"), 1.1,
IF(OR($I118="Lonely", $I118="Hasty", $I118="Mild", $I118="Gentle"), 0.9, 1)))</f>
        <v>28</v>
      </c>
      <c r="T118" s="2">
        <f>_xlfn.FLOOR.MATH((_xlfn.FLOOR.MATH((((2*VLOOKUP($F118, 'EV and Base'!$A$1:$N$671, 12, FALSE))+$P118)*$H118)/100)+5)*
IF(OR($I118="Modest", $I118="Mild", $I118="Quiet", $I118="Rash"), 1.1,
IF(OR($I118="Adamant", $I118="Impish", $I118="Jolly", $I118="Careful"), 0.9, 1)))</f>
        <v>34</v>
      </c>
      <c r="U118" s="2">
        <f>_xlfn.FLOOR.MATH((_xlfn.FLOOR.MATH((((2*VLOOKUP($F118, 'EV and Base'!$A$1:$N$671, 13, FALSE))+$P118)*$H118)/100)+5)*
IF(OR($I118="Calm", $I118="Gentle", $I118="Sassy", $I118="Careful"), 1.1,
IF(OR($I118="Naughty", $I118="Lax", $I118="Naive", $I118="Rash"), 0.9, 1)))</f>
        <v>28</v>
      </c>
      <c r="V118" s="2">
        <f>_xlfn.FLOOR.MATH((_xlfn.FLOOR.MATH((((2*VLOOKUP($F118, 'EV and Base'!$A$1:$N$671, 14, FALSE))+$P118)*$H118)/100)+5)*
IF(OR($I118="Timid", $I118="Hasty", $I118="Jolly", $I118="Naive"), 1.1,
IF(OR($I118="Brave", $I118="Relaxed", $I118="Quiet", $I118="Sassy"), 0.9, 1)))</f>
        <v>28</v>
      </c>
      <c r="AZ118" s="3" t="e" cm="1">
        <f t="array" aca="1" ref="AZ118" ca="1">IF(NOT(ISNUMBER(INDEX($A:$A, LOOKUP(2, 1 / ($A$1:INDIRECT("$A$"&amp;ROW($A118)) &lt;&gt; ""),ROW($A$1:INDIRECT("$A$"&amp;ROW($A118)))), 1))), "",#REF!-INDEX(#REF!, LOOKUP(
2, 1 / (#REF!:INDIRECT("$AV$"&amp;ROW(#REF!)-1) &lt;&gt; ""),ROW(#REF!:INDIRECT("$AV$"&amp;ROW(#REF!)-1))), 1))</f>
        <v>#REF!</v>
      </c>
      <c r="BA118" s="3" t="e" cm="1">
        <f t="array" aca="1" ref="BA118" ca="1">IF(NOT(ISNUMBER(INDEX($A:$A, LOOKUP(2, 1 / ($A$1:INDIRECT("$A$"&amp;ROW($A118)) &lt;&gt; ""),ROW($A$1:INDIRECT("$A$"&amp;ROW($A118)))), 1))), "",
INDEX(#REF!, LOOKUP(2, 1 / (#REF!:INDIRECT("$Y$"&amp;ROW(#REF!)-1) &lt;&gt; ""),ROW(#REF!:INDIRECT("$Y$"&amp;ROW(#REF!)-1))), 1))</f>
        <v>#REF!</v>
      </c>
      <c r="BB118" s="1" t="str">
        <f>IFERROR(VLOOKUP(#REF!, 'Medium-Slow'!$A$1:$B$101, 2, TRUE),"")</f>
        <v/>
      </c>
    </row>
    <row r="119" spans="1:54" x14ac:dyDescent="0.45">
      <c r="A119" s="39"/>
      <c r="B119" s="39"/>
      <c r="C119" s="39" t="str">
        <f t="shared" si="10"/>
        <v>Single</v>
      </c>
      <c r="D119" s="39"/>
      <c r="E119" s="39"/>
      <c r="F119" s="2" t="s">
        <v>95</v>
      </c>
      <c r="G119" s="2" t="s">
        <v>53</v>
      </c>
      <c r="H119" s="2">
        <v>18</v>
      </c>
      <c r="I119" s="2"/>
      <c r="J119" s="2" t="s">
        <v>204</v>
      </c>
      <c r="K119" s="2" t="s">
        <v>30</v>
      </c>
      <c r="L119" s="2" t="s">
        <v>101</v>
      </c>
      <c r="M119" s="2" t="s">
        <v>169</v>
      </c>
      <c r="N119" s="2" t="s">
        <v>170</v>
      </c>
      <c r="O119" s="2" t="s">
        <v>205</v>
      </c>
      <c r="P119" s="2">
        <v>6</v>
      </c>
      <c r="Q119" s="2">
        <f>_xlfn.FLOOR.MATH((((2*VLOOKUP(F119, 'EV and Base'!$A$1:$N$671, 9, FALSE))+$P119)*$H119)/100)+$H119+10</f>
        <v>56</v>
      </c>
      <c r="R119" s="2">
        <f>_xlfn.FLOOR.MATH((_xlfn.FLOOR.MATH((((2*VLOOKUP($F119, 'EV and Base'!$A$1:$N$671, 10, FALSE))+$P119)*$H119)/100)+5)*
IF(OR($I119="Lonely", $I119="Brave", $I119="Adamant", $I119="Naughty"), 1.1,
IF(OR($I119="Bold", $I119="Timid", $I119="Modest", $I119="Calm"), 0.9, 1)))</f>
        <v>15</v>
      </c>
      <c r="S119" s="2">
        <f>_xlfn.FLOOR.MATH((_xlfn.FLOOR.MATH((((2*VLOOKUP($F119, 'EV and Base'!$A$1:$N$671, 11, FALSE))+$P119)*$H119)/100)+5)*
IF(OR($I119="Bold", $I119="Relaxed", $I119="Impish", $I119="Lax"), 1.1,
IF(OR($I119="Lonely", $I119="Hasty", $I119="Mild", $I119="Gentle"), 0.9, 1)))</f>
        <v>22</v>
      </c>
      <c r="T119" s="2">
        <f>_xlfn.FLOOR.MATH((_xlfn.FLOOR.MATH((((2*VLOOKUP($F119, 'EV and Base'!$A$1:$N$671, 12, FALSE))+$P119)*$H119)/100)+5)*
IF(OR($I119="Modest", $I119="Mild", $I119="Quiet", $I119="Rash"), 1.1,
IF(OR($I119="Adamant", $I119="Impish", $I119="Jolly", $I119="Careful"), 0.9, 1)))</f>
        <v>30</v>
      </c>
      <c r="U119" s="2">
        <f>_xlfn.FLOOR.MATH((_xlfn.FLOOR.MATH((((2*VLOOKUP($F119, 'EV and Base'!$A$1:$N$671, 13, FALSE))+$P119)*$H119)/100)+5)*
IF(OR($I119="Calm", $I119="Gentle", $I119="Sassy", $I119="Careful"), 1.1,
IF(OR($I119="Naughty", $I119="Lax", $I119="Naive", $I119="Rash"), 0.9, 1)))</f>
        <v>25</v>
      </c>
      <c r="V119" s="2">
        <f>_xlfn.FLOOR.MATH((_xlfn.FLOOR.MATH((((2*VLOOKUP($F119, 'EV and Base'!$A$1:$N$671, 14, FALSE))+$P119)*$H119)/100)+5)*
IF(OR($I119="Timid", $I119="Hasty", $I119="Jolly", $I119="Naive"), 1.1,
IF(OR($I119="Brave", $I119="Relaxed", $I119="Quiet", $I119="Sassy"), 0.9, 1)))</f>
        <v>14</v>
      </c>
      <c r="AZ119" s="3" t="e" cm="1">
        <f t="array" aca="1" ref="AZ119" ca="1">IF(NOT(ISNUMBER(INDEX($A:$A, LOOKUP(2, 1 / ($A$1:INDIRECT("$A$"&amp;ROW($A119)) &lt;&gt; ""),ROW($A$1:INDIRECT("$A$"&amp;ROW($A119)))), 1))), "",#REF!-INDEX(#REF!, LOOKUP(
2, 1 / (#REF!:INDIRECT("$AV$"&amp;ROW(#REF!)-1) &lt;&gt; ""),ROW(#REF!:INDIRECT("$AV$"&amp;ROW(#REF!)-1))), 1))</f>
        <v>#REF!</v>
      </c>
      <c r="BA119" s="3" t="e" cm="1">
        <f t="array" aca="1" ref="BA119" ca="1">IF(NOT(ISNUMBER(INDEX($A:$A, LOOKUP(2, 1 / ($A$1:INDIRECT("$A$"&amp;ROW($A119)) &lt;&gt; ""),ROW($A$1:INDIRECT("$A$"&amp;ROW($A119)))), 1))), "",
INDEX(#REF!, LOOKUP(2, 1 / (#REF!:INDIRECT("$Y$"&amp;ROW(#REF!)-1) &lt;&gt; ""),ROW(#REF!:INDIRECT("$Y$"&amp;ROW(#REF!)-1))), 1))</f>
        <v>#REF!</v>
      </c>
      <c r="BB119" s="1" t="str">
        <f>IFERROR(VLOOKUP(#REF!, 'Medium-Slow'!$A$1:$B$101, 2, TRUE),"")</f>
        <v/>
      </c>
    </row>
    <row r="120" spans="1:54" x14ac:dyDescent="0.45">
      <c r="A120" s="40"/>
      <c r="B120" s="40"/>
      <c r="C120" s="40" t="str">
        <f t="shared" si="10"/>
        <v>Single</v>
      </c>
      <c r="D120" s="40"/>
      <c r="E120" s="40"/>
      <c r="F120" s="2" t="s">
        <v>107</v>
      </c>
      <c r="G120" s="2" t="s">
        <v>27</v>
      </c>
      <c r="H120" s="2">
        <v>18</v>
      </c>
      <c r="I120" s="2"/>
      <c r="J120" s="2" t="s">
        <v>83</v>
      </c>
      <c r="K120" s="2" t="s">
        <v>30</v>
      </c>
      <c r="L120" s="2" t="s">
        <v>104</v>
      </c>
      <c r="M120" s="2" t="s">
        <v>109</v>
      </c>
      <c r="N120" s="2" t="s">
        <v>111</v>
      </c>
      <c r="O120" s="2" t="s">
        <v>176</v>
      </c>
      <c r="P120" s="2">
        <v>6</v>
      </c>
      <c r="Q120" s="2">
        <f>_xlfn.FLOOR.MATH((((2*VLOOKUP(F120, 'EV and Base'!$A$1:$N$671, 9, FALSE))+$P120)*$H120)/100)+$H120+10</f>
        <v>47</v>
      </c>
      <c r="R120" s="2">
        <f>_xlfn.FLOOR.MATH((_xlfn.FLOOR.MATH((((2*VLOOKUP($F120, 'EV and Base'!$A$1:$N$671, 10, FALSE))+$P120)*$H120)/100)+5)*
IF(OR($I120="Lonely", $I120="Brave", $I120="Adamant", $I120="Naughty"), 1.1,
IF(OR($I120="Bold", $I120="Timid", $I120="Modest", $I120="Calm"), 0.9, 1)))</f>
        <v>25</v>
      </c>
      <c r="S120" s="2">
        <f>_xlfn.FLOOR.MATH((_xlfn.FLOOR.MATH((((2*VLOOKUP($F120, 'EV and Base'!$A$1:$N$671, 11, FALSE))+$P120)*$H120)/100)+5)*
IF(OR($I120="Bold", $I120="Relaxed", $I120="Impish", $I120="Lax"), 1.1,
IF(OR($I120="Lonely", $I120="Hasty", $I120="Mild", $I120="Gentle"), 0.9, 1)))</f>
        <v>23</v>
      </c>
      <c r="T120" s="2">
        <f>_xlfn.FLOOR.MATH((_xlfn.FLOOR.MATH((((2*VLOOKUP($F120, 'EV and Base'!$A$1:$N$671, 12, FALSE))+$P120)*$H120)/100)+5)*
IF(OR($I120="Modest", $I120="Mild", $I120="Quiet", $I120="Rash"), 1.1,
IF(OR($I120="Adamant", $I120="Impish", $I120="Jolly", $I120="Careful"), 0.9, 1)))</f>
        <v>25</v>
      </c>
      <c r="U120" s="2">
        <f>_xlfn.FLOOR.MATH((_xlfn.FLOOR.MATH((((2*VLOOKUP($F120, 'EV and Base'!$A$1:$N$671, 13, FALSE))+$P120)*$H120)/100)+5)*
IF(OR($I120="Calm", $I120="Gentle", $I120="Sassy", $I120="Careful"), 1.1,
IF(OR($I120="Naughty", $I120="Lax", $I120="Naive", $I120="Rash"), 0.9, 1)))</f>
        <v>23</v>
      </c>
      <c r="V120" s="2">
        <f>_xlfn.FLOOR.MATH((_xlfn.FLOOR.MATH((((2*VLOOKUP($F120, 'EV and Base'!$A$1:$N$671, 14, FALSE))+$P120)*$H120)/100)+5)*
IF(OR($I120="Timid", $I120="Hasty", $I120="Jolly", $I120="Naive"), 1.1,
IF(OR($I120="Brave", $I120="Relaxed", $I120="Quiet", $I120="Sassy"), 0.9, 1)))</f>
        <v>29</v>
      </c>
      <c r="AZ120" s="3" t="e" cm="1">
        <f t="array" aca="1" ref="AZ120" ca="1">IF(NOT(ISNUMBER(INDEX($A:$A, LOOKUP(2, 1 / ($A$1:INDIRECT("$A$"&amp;ROW($A120)) &lt;&gt; ""),ROW($A$1:INDIRECT("$A$"&amp;ROW($A120)))), 1))), "",#REF!-INDEX(#REF!, LOOKUP(
2, 1 / (#REF!:INDIRECT("$AV$"&amp;ROW(#REF!)-1) &lt;&gt; ""),ROW(#REF!:INDIRECT("$AV$"&amp;ROW(#REF!)-1))), 1))</f>
        <v>#REF!</v>
      </c>
      <c r="BA120" s="3" t="e" cm="1">
        <f t="array" aca="1" ref="BA120" ca="1">IF(NOT(ISNUMBER(INDEX($A:$A, LOOKUP(2, 1 / ($A$1:INDIRECT("$A$"&amp;ROW($A120)) &lt;&gt; ""),ROW($A$1:INDIRECT("$A$"&amp;ROW($A120)))), 1))), "",
INDEX(#REF!, LOOKUP(2, 1 / (#REF!:INDIRECT("$Y$"&amp;ROW(#REF!)-1) &lt;&gt; ""),ROW(#REF!:INDIRECT("$Y$"&amp;ROW(#REF!)-1))), 1))</f>
        <v>#REF!</v>
      </c>
      <c r="BB120" s="1" t="str">
        <f>IFERROR(VLOOKUP(#REF!, 'Medium-Slow'!$A$1:$B$101, 2, TRUE),"")</f>
        <v/>
      </c>
    </row>
    <row r="121" spans="1:54" x14ac:dyDescent="0.45">
      <c r="A121" s="38">
        <v>74</v>
      </c>
      <c r="B121" s="38" t="s">
        <v>275</v>
      </c>
      <c r="C121" s="38" t="s">
        <v>23</v>
      </c>
      <c r="D121" s="38" t="s">
        <v>276</v>
      </c>
      <c r="E121" s="38" t="s">
        <v>277</v>
      </c>
      <c r="F121" s="2" t="s">
        <v>231</v>
      </c>
      <c r="G121" s="2" t="s">
        <v>27</v>
      </c>
      <c r="H121" s="2">
        <v>18</v>
      </c>
      <c r="I121" s="2"/>
      <c r="J121" s="2" t="s">
        <v>278</v>
      </c>
      <c r="K121" s="2" t="s">
        <v>30</v>
      </c>
      <c r="L121" s="2" t="s">
        <v>139</v>
      </c>
      <c r="M121" s="2" t="s">
        <v>51</v>
      </c>
      <c r="N121" s="2" t="s">
        <v>229</v>
      </c>
      <c r="O121" s="2" t="s">
        <v>230</v>
      </c>
      <c r="P121" s="2">
        <v>0</v>
      </c>
      <c r="Q121" s="2">
        <f>_xlfn.FLOOR.MATH((((2*VLOOKUP(F121, 'EV and Base'!$A$1:$N$671, 9, FALSE))+$P121)*$H121)/100)+$H121+10</f>
        <v>53</v>
      </c>
      <c r="R121" s="2">
        <f>_xlfn.FLOOR.MATH((_xlfn.FLOOR.MATH((((2*VLOOKUP($F121, 'EV and Base'!$A$1:$N$671, 10, FALSE))+$P121)*$H121)/100)+5)*
IF(OR($I121="Lonely", $I121="Brave", $I121="Adamant", $I121="Naughty"), 1.1,
IF(OR($I121="Bold", $I121="Timid", $I121="Modest", $I121="Calm"), 0.9, 1)))</f>
        <v>38</v>
      </c>
      <c r="S121" s="2">
        <f>_xlfn.FLOOR.MATH((_xlfn.FLOOR.MATH((((2*VLOOKUP($F121, 'EV and Base'!$A$1:$N$671, 11, FALSE))+$P121)*$H121)/100)+5)*
IF(OR($I121="Bold", $I121="Relaxed", $I121="Impish", $I121="Lax"), 1.1,
IF(OR($I121="Lonely", $I121="Hasty", $I121="Mild", $I121="Gentle"), 0.9, 1)))</f>
        <v>28</v>
      </c>
      <c r="T121" s="2">
        <f>_xlfn.FLOOR.MATH((_xlfn.FLOOR.MATH((((2*VLOOKUP($F121, 'EV and Base'!$A$1:$N$671, 12, FALSE))+$P121)*$H121)/100)+5)*
IF(OR($I121="Modest", $I121="Mild", $I121="Quiet", $I121="Rash"), 1.1,
IF(OR($I121="Adamant", $I121="Impish", $I121="Jolly", $I121="Careful"), 0.9, 1)))</f>
        <v>33</v>
      </c>
      <c r="U121" s="2">
        <f>_xlfn.FLOOR.MATH((_xlfn.FLOOR.MATH((((2*VLOOKUP($F121, 'EV and Base'!$A$1:$N$671, 13, FALSE))+$P121)*$H121)/100)+5)*
IF(OR($I121="Calm", $I121="Gentle", $I121="Sassy", $I121="Careful"), 1.1,
IF(OR($I121="Naughty", $I121="Lax", $I121="Naive", $I121="Rash"), 0.9, 1)))</f>
        <v>24</v>
      </c>
      <c r="V121" s="2">
        <f>_xlfn.FLOOR.MATH((_xlfn.FLOOR.MATH((((2*VLOOKUP($F121, 'EV and Base'!$A$1:$N$671, 14, FALSE))+$P121)*$H121)/100)+5)*
IF(OR($I121="Timid", $I121="Hasty", $I121="Jolly", $I121="Naive"), 1.1,
IF(OR($I121="Brave", $I121="Relaxed", $I121="Quiet", $I121="Sassy"), 0.9, 1)))</f>
        <v>40</v>
      </c>
      <c r="AZ121" s="3" t="e" cm="1">
        <f t="array" aca="1" ref="AZ121" ca="1">IF(NOT(ISNUMBER(INDEX($A:$A, LOOKUP(2, 1 / ($A$1:INDIRECT("$A$"&amp;ROW($A121)) &lt;&gt; ""),ROW($A$1:INDIRECT("$A$"&amp;ROW($A121)))), 1))), "",#REF!-INDEX(#REF!, LOOKUP(
2, 1 / (#REF!:INDIRECT("$AV$"&amp;ROW(#REF!)-1) &lt;&gt; ""),ROW(#REF!:INDIRECT("$AV$"&amp;ROW(#REF!)-1))), 1))</f>
        <v>#REF!</v>
      </c>
      <c r="BA121" s="3" t="e" cm="1">
        <f t="array" aca="1" ref="BA121" ca="1">IF(NOT(ISNUMBER(INDEX($A:$A, LOOKUP(2, 1 / ($A$1:INDIRECT("$A$"&amp;ROW($A121)) &lt;&gt; ""),ROW($A$1:INDIRECT("$A$"&amp;ROW($A121)))), 1))), "",
INDEX(#REF!, LOOKUP(2, 1 / (#REF!:INDIRECT("$Y$"&amp;ROW(#REF!)-1) &lt;&gt; ""),ROW(#REF!:INDIRECT("$Y$"&amp;ROW(#REF!)-1))), 1))</f>
        <v>#REF!</v>
      </c>
      <c r="BB121" s="1" t="str">
        <f>IFERROR(VLOOKUP(#REF!, 'Medium-Slow'!$A$1:$B$101, 2, TRUE),"")</f>
        <v/>
      </c>
    </row>
    <row r="122" spans="1:54" x14ac:dyDescent="0.45">
      <c r="A122" s="40"/>
      <c r="B122" s="40"/>
      <c r="C122" s="40" t="str">
        <f>$C121</f>
        <v>Single</v>
      </c>
      <c r="D122" s="40"/>
      <c r="E122" s="40"/>
      <c r="F122" s="2" t="s">
        <v>227</v>
      </c>
      <c r="G122" s="2" t="s">
        <v>27</v>
      </c>
      <c r="H122" s="2">
        <v>18</v>
      </c>
      <c r="I122" s="2"/>
      <c r="J122" s="2" t="s">
        <v>278</v>
      </c>
      <c r="K122" s="2" t="s">
        <v>30</v>
      </c>
      <c r="L122" s="2" t="s">
        <v>139</v>
      </c>
      <c r="M122" s="2" t="s">
        <v>51</v>
      </c>
      <c r="N122" s="2" t="s">
        <v>229</v>
      </c>
      <c r="O122" s="2" t="s">
        <v>230</v>
      </c>
      <c r="P122" s="2">
        <v>0</v>
      </c>
      <c r="Q122" s="2">
        <f>_xlfn.FLOOR.MATH((((2*VLOOKUP(F122, 'EV and Base'!$A$1:$N$671, 9, FALSE))+$P122)*$H122)/100)+$H122+10</f>
        <v>53</v>
      </c>
      <c r="R122" s="2">
        <f>_xlfn.FLOOR.MATH((_xlfn.FLOOR.MATH((((2*VLOOKUP($F122, 'EV and Base'!$A$1:$N$671, 10, FALSE))+$P122)*$H122)/100)+5)*
IF(OR($I122="Lonely", $I122="Brave", $I122="Adamant", $I122="Naughty"), 1.1,
IF(OR($I122="Bold", $I122="Timid", $I122="Modest", $I122="Calm"), 0.9, 1)))</f>
        <v>38</v>
      </c>
      <c r="S122" s="2">
        <f>_xlfn.FLOOR.MATH((_xlfn.FLOOR.MATH((((2*VLOOKUP($F122, 'EV and Base'!$A$1:$N$671, 11, FALSE))+$P122)*$H122)/100)+5)*
IF(OR($I122="Bold", $I122="Relaxed", $I122="Impish", $I122="Lax"), 1.1,
IF(OR($I122="Lonely", $I122="Hasty", $I122="Mild", $I122="Gentle"), 0.9, 1)))</f>
        <v>28</v>
      </c>
      <c r="T122" s="2">
        <f>_xlfn.FLOOR.MATH((_xlfn.FLOOR.MATH((((2*VLOOKUP($F122, 'EV and Base'!$A$1:$N$671, 12, FALSE))+$P122)*$H122)/100)+5)*
IF(OR($I122="Modest", $I122="Mild", $I122="Quiet", $I122="Rash"), 1.1,
IF(OR($I122="Adamant", $I122="Impish", $I122="Jolly", $I122="Careful"), 0.9, 1)))</f>
        <v>33</v>
      </c>
      <c r="U122" s="2">
        <f>_xlfn.FLOOR.MATH((_xlfn.FLOOR.MATH((((2*VLOOKUP($F122, 'EV and Base'!$A$1:$N$671, 13, FALSE))+$P122)*$H122)/100)+5)*
IF(OR($I122="Calm", $I122="Gentle", $I122="Sassy", $I122="Careful"), 1.1,
IF(OR($I122="Naughty", $I122="Lax", $I122="Naive", $I122="Rash"), 0.9, 1)))</f>
        <v>24</v>
      </c>
      <c r="V122" s="2">
        <f>_xlfn.FLOOR.MATH((_xlfn.FLOOR.MATH((((2*VLOOKUP($F122, 'EV and Base'!$A$1:$N$671, 14, FALSE))+$P122)*$H122)/100)+5)*
IF(OR($I122="Timid", $I122="Hasty", $I122="Jolly", $I122="Naive"), 1.1,
IF(OR($I122="Brave", $I122="Relaxed", $I122="Quiet", $I122="Sassy"), 0.9, 1)))</f>
        <v>40</v>
      </c>
      <c r="AZ122" s="3" t="e" cm="1">
        <f t="array" aca="1" ref="AZ122" ca="1">IF(NOT(ISNUMBER(INDEX($A:$A, LOOKUP(2, 1 / ($A$1:INDIRECT("$A$"&amp;ROW($A122)) &lt;&gt; ""),ROW($A$1:INDIRECT("$A$"&amp;ROW($A122)))), 1))), "",#REF!-INDEX(#REF!, LOOKUP(
2, 1 / (#REF!:INDIRECT("$AV$"&amp;ROW(#REF!)-1) &lt;&gt; ""),ROW(#REF!:INDIRECT("$AV$"&amp;ROW(#REF!)-1))), 1))</f>
        <v>#REF!</v>
      </c>
      <c r="BA122" s="3" t="e" cm="1">
        <f t="array" aca="1" ref="BA122" ca="1">IF(NOT(ISNUMBER(INDEX($A:$A, LOOKUP(2, 1 / ($A$1:INDIRECT("$A$"&amp;ROW($A122)) &lt;&gt; ""),ROW($A$1:INDIRECT("$A$"&amp;ROW($A122)))), 1))), "",
INDEX(#REF!, LOOKUP(2, 1 / (#REF!:INDIRECT("$Y$"&amp;ROW(#REF!)-1) &lt;&gt; ""),ROW(#REF!:INDIRECT("$Y$"&amp;ROW(#REF!)-1))), 1))</f>
        <v>#REF!</v>
      </c>
      <c r="BB122" s="1" t="str">
        <f>IFERROR(VLOOKUP(#REF!, 'Medium-Slow'!$A$1:$B$101, 2, TRUE),"")</f>
        <v/>
      </c>
    </row>
    <row r="123" spans="1:54" x14ac:dyDescent="0.45">
      <c r="A123" s="38">
        <v>75</v>
      </c>
      <c r="B123" s="38" t="s">
        <v>279</v>
      </c>
      <c r="C123" s="38" t="s">
        <v>23</v>
      </c>
      <c r="D123" s="38" t="s">
        <v>276</v>
      </c>
      <c r="E123" s="38" t="s">
        <v>277</v>
      </c>
      <c r="F123" s="2" t="s">
        <v>227</v>
      </c>
      <c r="G123" s="2" t="s">
        <v>27</v>
      </c>
      <c r="H123" s="2">
        <v>16</v>
      </c>
      <c r="I123" s="2"/>
      <c r="J123" s="2" t="s">
        <v>278</v>
      </c>
      <c r="K123" s="2" t="s">
        <v>30</v>
      </c>
      <c r="L123" s="2" t="s">
        <v>139</v>
      </c>
      <c r="M123" s="2" t="s">
        <v>51</v>
      </c>
      <c r="N123" s="2" t="s">
        <v>229</v>
      </c>
      <c r="O123" s="2" t="s">
        <v>230</v>
      </c>
      <c r="P123" s="2">
        <v>0</v>
      </c>
      <c r="Q123" s="2">
        <f>_xlfn.FLOOR.MATH((((2*VLOOKUP(F123, 'EV and Base'!$A$1:$N$671, 9, FALSE))+$P123)*$H123)/100)+$H123+10</f>
        <v>48</v>
      </c>
      <c r="R123" s="2">
        <f>_xlfn.FLOOR.MATH((_xlfn.FLOOR.MATH((((2*VLOOKUP($F123, 'EV and Base'!$A$1:$N$671, 10, FALSE))+$P123)*$H123)/100)+5)*
IF(OR($I123="Lonely", $I123="Brave", $I123="Adamant", $I123="Naughty"), 1.1,
IF(OR($I123="Bold", $I123="Timid", $I123="Modest", $I123="Calm"), 0.9, 1)))</f>
        <v>34</v>
      </c>
      <c r="S123" s="2">
        <f>_xlfn.FLOOR.MATH((_xlfn.FLOOR.MATH((((2*VLOOKUP($F123, 'EV and Base'!$A$1:$N$671, 11, FALSE))+$P123)*$H123)/100)+5)*
IF(OR($I123="Bold", $I123="Relaxed", $I123="Impish", $I123="Lax"), 1.1,
IF(OR($I123="Lonely", $I123="Hasty", $I123="Mild", $I123="Gentle"), 0.9, 1)))</f>
        <v>25</v>
      </c>
      <c r="T123" s="2">
        <f>_xlfn.FLOOR.MATH((_xlfn.FLOOR.MATH((((2*VLOOKUP($F123, 'EV and Base'!$A$1:$N$671, 12, FALSE))+$P123)*$H123)/100)+5)*
IF(OR($I123="Modest", $I123="Mild", $I123="Quiet", $I123="Rash"), 1.1,
IF(OR($I123="Adamant", $I123="Impish", $I123="Jolly", $I123="Careful"), 0.9, 1)))</f>
        <v>30</v>
      </c>
      <c r="U123" s="2">
        <f>_xlfn.FLOOR.MATH((_xlfn.FLOOR.MATH((((2*VLOOKUP($F123, 'EV and Base'!$A$1:$N$671, 13, FALSE))+$P123)*$H123)/100)+5)*
IF(OR($I123="Calm", $I123="Gentle", $I123="Sassy", $I123="Careful"), 1.1,
IF(OR($I123="Naughty", $I123="Lax", $I123="Naive", $I123="Rash"), 0.9, 1)))</f>
        <v>22</v>
      </c>
      <c r="V123" s="2">
        <f>_xlfn.FLOOR.MATH((_xlfn.FLOOR.MATH((((2*VLOOKUP($F123, 'EV and Base'!$A$1:$N$671, 14, FALSE))+$P123)*$H123)/100)+5)*
IF(OR($I123="Timid", $I123="Hasty", $I123="Jolly", $I123="Naive"), 1.1,
IF(OR($I123="Brave", $I123="Relaxed", $I123="Quiet", $I123="Sassy"), 0.9, 1)))</f>
        <v>36</v>
      </c>
      <c r="AZ123" s="3" t="e" cm="1">
        <f t="array" aca="1" ref="AZ123" ca="1">IF(NOT(ISNUMBER(INDEX($A:$A, LOOKUP(2, 1 / ($A$1:INDIRECT("$A$"&amp;ROW($A123)) &lt;&gt; ""),ROW($A$1:INDIRECT("$A$"&amp;ROW($A123)))), 1))), "",#REF!-INDEX(#REF!, LOOKUP(
2, 1 / (#REF!:INDIRECT("$AV$"&amp;ROW(#REF!)-1) &lt;&gt; ""),ROW(#REF!:INDIRECT("$AV$"&amp;ROW(#REF!)-1))), 1))</f>
        <v>#REF!</v>
      </c>
      <c r="BA123" s="3" t="e" cm="1">
        <f t="array" aca="1" ref="BA123" ca="1">IF(NOT(ISNUMBER(INDEX($A:$A, LOOKUP(2, 1 / ($A$1:INDIRECT("$A$"&amp;ROW($A123)) &lt;&gt; ""),ROW($A$1:INDIRECT("$A$"&amp;ROW($A123)))), 1))), "",
INDEX(#REF!, LOOKUP(2, 1 / (#REF!:INDIRECT("$Y$"&amp;ROW(#REF!)-1) &lt;&gt; ""),ROW(#REF!:INDIRECT("$Y$"&amp;ROW(#REF!)-1))), 1))</f>
        <v>#REF!</v>
      </c>
      <c r="BB123" s="1" t="str">
        <f>IFERROR(VLOOKUP(#REF!, 'Medium-Slow'!$A$1:$B$101, 2, TRUE),"")</f>
        <v/>
      </c>
    </row>
    <row r="124" spans="1:54" x14ac:dyDescent="0.45">
      <c r="A124" s="39"/>
      <c r="B124" s="39"/>
      <c r="C124" s="39" t="str">
        <f t="shared" ref="C124:C126" si="11">$C123</f>
        <v>Single</v>
      </c>
      <c r="D124" s="39"/>
      <c r="E124" s="39"/>
      <c r="F124" s="2" t="s">
        <v>231</v>
      </c>
      <c r="G124" s="2" t="s">
        <v>27</v>
      </c>
      <c r="H124" s="2">
        <v>16</v>
      </c>
      <c r="I124" s="2"/>
      <c r="J124" s="2" t="s">
        <v>278</v>
      </c>
      <c r="K124" s="2" t="s">
        <v>30</v>
      </c>
      <c r="L124" s="2" t="s">
        <v>139</v>
      </c>
      <c r="M124" s="2" t="s">
        <v>51</v>
      </c>
      <c r="N124" s="2" t="s">
        <v>229</v>
      </c>
      <c r="O124" s="2" t="s">
        <v>230</v>
      </c>
      <c r="P124" s="2">
        <v>0</v>
      </c>
      <c r="Q124" s="2">
        <f>_xlfn.FLOOR.MATH((((2*VLOOKUP(F124, 'EV and Base'!$A$1:$N$671, 9, FALSE))+$P124)*$H124)/100)+$H124+10</f>
        <v>48</v>
      </c>
      <c r="R124" s="2">
        <f>_xlfn.FLOOR.MATH((_xlfn.FLOOR.MATH((((2*VLOOKUP($F124, 'EV and Base'!$A$1:$N$671, 10, FALSE))+$P124)*$H124)/100)+5)*
IF(OR($I124="Lonely", $I124="Brave", $I124="Adamant", $I124="Naughty"), 1.1,
IF(OR($I124="Bold", $I124="Timid", $I124="Modest", $I124="Calm"), 0.9, 1)))</f>
        <v>34</v>
      </c>
      <c r="S124" s="2">
        <f>_xlfn.FLOOR.MATH((_xlfn.FLOOR.MATH((((2*VLOOKUP($F124, 'EV and Base'!$A$1:$N$671, 11, FALSE))+$P124)*$H124)/100)+5)*
IF(OR($I124="Bold", $I124="Relaxed", $I124="Impish", $I124="Lax"), 1.1,
IF(OR($I124="Lonely", $I124="Hasty", $I124="Mild", $I124="Gentle"), 0.9, 1)))</f>
        <v>25</v>
      </c>
      <c r="T124" s="2">
        <f>_xlfn.FLOOR.MATH((_xlfn.FLOOR.MATH((((2*VLOOKUP($F124, 'EV and Base'!$A$1:$N$671, 12, FALSE))+$P124)*$H124)/100)+5)*
IF(OR($I124="Modest", $I124="Mild", $I124="Quiet", $I124="Rash"), 1.1,
IF(OR($I124="Adamant", $I124="Impish", $I124="Jolly", $I124="Careful"), 0.9, 1)))</f>
        <v>30</v>
      </c>
      <c r="U124" s="2">
        <f>_xlfn.FLOOR.MATH((_xlfn.FLOOR.MATH((((2*VLOOKUP($F124, 'EV and Base'!$A$1:$N$671, 13, FALSE))+$P124)*$H124)/100)+5)*
IF(OR($I124="Calm", $I124="Gentle", $I124="Sassy", $I124="Careful"), 1.1,
IF(OR($I124="Naughty", $I124="Lax", $I124="Naive", $I124="Rash"), 0.9, 1)))</f>
        <v>22</v>
      </c>
      <c r="V124" s="2">
        <f>_xlfn.FLOOR.MATH((_xlfn.FLOOR.MATH((((2*VLOOKUP($F124, 'EV and Base'!$A$1:$N$671, 14, FALSE))+$P124)*$H124)/100)+5)*
IF(OR($I124="Timid", $I124="Hasty", $I124="Jolly", $I124="Naive"), 1.1,
IF(OR($I124="Brave", $I124="Relaxed", $I124="Quiet", $I124="Sassy"), 0.9, 1)))</f>
        <v>36</v>
      </c>
      <c r="AZ124" s="3" t="e" cm="1">
        <f t="array" aca="1" ref="AZ124" ca="1">IF(NOT(ISNUMBER(INDEX($A:$A, LOOKUP(2, 1 / ($A$1:INDIRECT("$A$"&amp;ROW($A124)) &lt;&gt; ""),ROW($A$1:INDIRECT("$A$"&amp;ROW($A124)))), 1))), "",#REF!-INDEX(#REF!, LOOKUP(
2, 1 / (#REF!:INDIRECT("$AV$"&amp;ROW(#REF!)-1) &lt;&gt; ""),ROW(#REF!:INDIRECT("$AV$"&amp;ROW(#REF!)-1))), 1))</f>
        <v>#REF!</v>
      </c>
      <c r="BA124" s="3" t="e" cm="1">
        <f t="array" aca="1" ref="BA124" ca="1">IF(NOT(ISNUMBER(INDEX($A:$A, LOOKUP(2, 1 / ($A$1:INDIRECT("$A$"&amp;ROW($A124)) &lt;&gt; ""),ROW($A$1:INDIRECT("$A$"&amp;ROW($A124)))), 1))), "",
INDEX(#REF!, LOOKUP(2, 1 / (#REF!:INDIRECT("$Y$"&amp;ROW(#REF!)-1) &lt;&gt; ""),ROW(#REF!:INDIRECT("$Y$"&amp;ROW(#REF!)-1))), 1))</f>
        <v>#REF!</v>
      </c>
      <c r="BB124" s="1" t="str">
        <f>IFERROR(VLOOKUP(#REF!, 'Medium-Slow'!$A$1:$B$101, 2, TRUE),"")</f>
        <v/>
      </c>
    </row>
    <row r="125" spans="1:54" x14ac:dyDescent="0.45">
      <c r="A125" s="39"/>
      <c r="B125" s="39"/>
      <c r="C125" s="39" t="str">
        <f t="shared" si="11"/>
        <v>Single</v>
      </c>
      <c r="D125" s="39"/>
      <c r="E125" s="39"/>
      <c r="F125" s="2" t="s">
        <v>227</v>
      </c>
      <c r="G125" s="2" t="s">
        <v>27</v>
      </c>
      <c r="H125" s="2">
        <v>16</v>
      </c>
      <c r="I125" s="2"/>
      <c r="J125" s="2" t="s">
        <v>278</v>
      </c>
      <c r="K125" s="2" t="s">
        <v>30</v>
      </c>
      <c r="L125" s="2" t="s">
        <v>139</v>
      </c>
      <c r="M125" s="2" t="s">
        <v>51</v>
      </c>
      <c r="N125" s="2" t="s">
        <v>229</v>
      </c>
      <c r="O125" s="2" t="s">
        <v>230</v>
      </c>
      <c r="P125" s="2">
        <v>0</v>
      </c>
      <c r="Q125" s="2">
        <f>_xlfn.FLOOR.MATH((((2*VLOOKUP(F125, 'EV and Base'!$A$1:$N$671, 9, FALSE))+$P125)*$H125)/100)+$H125+10</f>
        <v>48</v>
      </c>
      <c r="R125" s="2">
        <f>_xlfn.FLOOR.MATH((_xlfn.FLOOR.MATH((((2*VLOOKUP($F125, 'EV and Base'!$A$1:$N$671, 10, FALSE))+$P125)*$H125)/100)+5)*
IF(OR($I125="Lonely", $I125="Brave", $I125="Adamant", $I125="Naughty"), 1.1,
IF(OR($I125="Bold", $I125="Timid", $I125="Modest", $I125="Calm"), 0.9, 1)))</f>
        <v>34</v>
      </c>
      <c r="S125" s="2">
        <f>_xlfn.FLOOR.MATH((_xlfn.FLOOR.MATH((((2*VLOOKUP($F125, 'EV and Base'!$A$1:$N$671, 11, FALSE))+$P125)*$H125)/100)+5)*
IF(OR($I125="Bold", $I125="Relaxed", $I125="Impish", $I125="Lax"), 1.1,
IF(OR($I125="Lonely", $I125="Hasty", $I125="Mild", $I125="Gentle"), 0.9, 1)))</f>
        <v>25</v>
      </c>
      <c r="T125" s="2">
        <f>_xlfn.FLOOR.MATH((_xlfn.FLOOR.MATH((((2*VLOOKUP($F125, 'EV and Base'!$A$1:$N$671, 12, FALSE))+$P125)*$H125)/100)+5)*
IF(OR($I125="Modest", $I125="Mild", $I125="Quiet", $I125="Rash"), 1.1,
IF(OR($I125="Adamant", $I125="Impish", $I125="Jolly", $I125="Careful"), 0.9, 1)))</f>
        <v>30</v>
      </c>
      <c r="U125" s="2">
        <f>_xlfn.FLOOR.MATH((_xlfn.FLOOR.MATH((((2*VLOOKUP($F125, 'EV and Base'!$A$1:$N$671, 13, FALSE))+$P125)*$H125)/100)+5)*
IF(OR($I125="Calm", $I125="Gentle", $I125="Sassy", $I125="Careful"), 1.1,
IF(OR($I125="Naughty", $I125="Lax", $I125="Naive", $I125="Rash"), 0.9, 1)))</f>
        <v>22</v>
      </c>
      <c r="V125" s="2">
        <f>_xlfn.FLOOR.MATH((_xlfn.FLOOR.MATH((((2*VLOOKUP($F125, 'EV and Base'!$A$1:$N$671, 14, FALSE))+$P125)*$H125)/100)+5)*
IF(OR($I125="Timid", $I125="Hasty", $I125="Jolly", $I125="Naive"), 1.1,
IF(OR($I125="Brave", $I125="Relaxed", $I125="Quiet", $I125="Sassy"), 0.9, 1)))</f>
        <v>36</v>
      </c>
      <c r="AZ125" s="3" t="e" cm="1">
        <f t="array" aca="1" ref="AZ125" ca="1">IF(NOT(ISNUMBER(INDEX($A:$A, LOOKUP(2, 1 / ($A$1:INDIRECT("$A$"&amp;ROW($A125)) &lt;&gt; ""),ROW($A$1:INDIRECT("$A$"&amp;ROW($A125)))), 1))), "",#REF!-INDEX(#REF!, LOOKUP(
2, 1 / (#REF!:INDIRECT("$AV$"&amp;ROW(#REF!)-1) &lt;&gt; ""),ROW(#REF!:INDIRECT("$AV$"&amp;ROW(#REF!)-1))), 1))</f>
        <v>#REF!</v>
      </c>
      <c r="BA125" s="3" t="e" cm="1">
        <f t="array" aca="1" ref="BA125" ca="1">IF(NOT(ISNUMBER(INDEX($A:$A, LOOKUP(2, 1 / ($A$1:INDIRECT("$A$"&amp;ROW($A125)) &lt;&gt; ""),ROW($A$1:INDIRECT("$A$"&amp;ROW($A125)))), 1))), "",
INDEX(#REF!, LOOKUP(2, 1 / (#REF!:INDIRECT("$Y$"&amp;ROW(#REF!)-1) &lt;&gt; ""),ROW(#REF!:INDIRECT("$Y$"&amp;ROW(#REF!)-1))), 1))</f>
        <v>#REF!</v>
      </c>
      <c r="BB125" s="1" t="str">
        <f>IFERROR(VLOOKUP(#REF!, 'Medium-Slow'!$A$1:$B$101, 2, TRUE),"")</f>
        <v/>
      </c>
    </row>
    <row r="126" spans="1:54" x14ac:dyDescent="0.45">
      <c r="A126" s="40"/>
      <c r="B126" s="40"/>
      <c r="C126" s="40" t="str">
        <f t="shared" si="11"/>
        <v>Single</v>
      </c>
      <c r="D126" s="40"/>
      <c r="E126" s="40"/>
      <c r="F126" s="2" t="s">
        <v>231</v>
      </c>
      <c r="G126" s="2" t="s">
        <v>27</v>
      </c>
      <c r="H126" s="2">
        <v>16</v>
      </c>
      <c r="I126" s="2"/>
      <c r="J126" s="2" t="s">
        <v>278</v>
      </c>
      <c r="K126" s="2" t="s">
        <v>30</v>
      </c>
      <c r="L126" s="2" t="s">
        <v>139</v>
      </c>
      <c r="M126" s="2" t="s">
        <v>51</v>
      </c>
      <c r="N126" s="2" t="s">
        <v>229</v>
      </c>
      <c r="O126" s="2" t="s">
        <v>230</v>
      </c>
      <c r="P126" s="2">
        <v>0</v>
      </c>
      <c r="Q126" s="2">
        <f>_xlfn.FLOOR.MATH((((2*VLOOKUP(F126, 'EV and Base'!$A$1:$N$671, 9, FALSE))+$P126)*$H126)/100)+$H126+10</f>
        <v>48</v>
      </c>
      <c r="R126" s="2">
        <f>_xlfn.FLOOR.MATH((_xlfn.FLOOR.MATH((((2*VLOOKUP($F126, 'EV and Base'!$A$1:$N$671, 10, FALSE))+$P126)*$H126)/100)+5)*
IF(OR($I126="Lonely", $I126="Brave", $I126="Adamant", $I126="Naughty"), 1.1,
IF(OR($I126="Bold", $I126="Timid", $I126="Modest", $I126="Calm"), 0.9, 1)))</f>
        <v>34</v>
      </c>
      <c r="S126" s="2">
        <f>_xlfn.FLOOR.MATH((_xlfn.FLOOR.MATH((((2*VLOOKUP($F126, 'EV and Base'!$A$1:$N$671, 11, FALSE))+$P126)*$H126)/100)+5)*
IF(OR($I126="Bold", $I126="Relaxed", $I126="Impish", $I126="Lax"), 1.1,
IF(OR($I126="Lonely", $I126="Hasty", $I126="Mild", $I126="Gentle"), 0.9, 1)))</f>
        <v>25</v>
      </c>
      <c r="T126" s="2">
        <f>_xlfn.FLOOR.MATH((_xlfn.FLOOR.MATH((((2*VLOOKUP($F126, 'EV and Base'!$A$1:$N$671, 12, FALSE))+$P126)*$H126)/100)+5)*
IF(OR($I126="Modest", $I126="Mild", $I126="Quiet", $I126="Rash"), 1.1,
IF(OR($I126="Adamant", $I126="Impish", $I126="Jolly", $I126="Careful"), 0.9, 1)))</f>
        <v>30</v>
      </c>
      <c r="U126" s="2">
        <f>_xlfn.FLOOR.MATH((_xlfn.FLOOR.MATH((((2*VLOOKUP($F126, 'EV and Base'!$A$1:$N$671, 13, FALSE))+$P126)*$H126)/100)+5)*
IF(OR($I126="Calm", $I126="Gentle", $I126="Sassy", $I126="Careful"), 1.1,
IF(OR($I126="Naughty", $I126="Lax", $I126="Naive", $I126="Rash"), 0.9, 1)))</f>
        <v>22</v>
      </c>
      <c r="V126" s="2">
        <f>_xlfn.FLOOR.MATH((_xlfn.FLOOR.MATH((((2*VLOOKUP($F126, 'EV and Base'!$A$1:$N$671, 14, FALSE))+$P126)*$H126)/100)+5)*
IF(OR($I126="Timid", $I126="Hasty", $I126="Jolly", $I126="Naive"), 1.1,
IF(OR($I126="Brave", $I126="Relaxed", $I126="Quiet", $I126="Sassy"), 0.9, 1)))</f>
        <v>36</v>
      </c>
      <c r="AZ126" s="3" t="e" cm="1">
        <f t="array" aca="1" ref="AZ126" ca="1">IF(NOT(ISNUMBER(INDEX($A:$A, LOOKUP(2, 1 / ($A$1:INDIRECT("$A$"&amp;ROW($A126)) &lt;&gt; ""),ROW($A$1:INDIRECT("$A$"&amp;ROW($A126)))), 1))), "",#REF!-INDEX(#REF!, LOOKUP(
2, 1 / (#REF!:INDIRECT("$AV$"&amp;ROW(#REF!)-1) &lt;&gt; ""),ROW(#REF!:INDIRECT("$AV$"&amp;ROW(#REF!)-1))), 1))</f>
        <v>#REF!</v>
      </c>
      <c r="BA126" s="3" t="e" cm="1">
        <f t="array" aca="1" ref="BA126" ca="1">IF(NOT(ISNUMBER(INDEX($A:$A, LOOKUP(2, 1 / ($A$1:INDIRECT("$A$"&amp;ROW($A126)) &lt;&gt; ""),ROW($A$1:INDIRECT("$A$"&amp;ROW($A126)))), 1))), "",
INDEX(#REF!, LOOKUP(2, 1 / (#REF!:INDIRECT("$Y$"&amp;ROW(#REF!)-1) &lt;&gt; ""),ROW(#REF!:INDIRECT("$Y$"&amp;ROW(#REF!)-1))), 1))</f>
        <v>#REF!</v>
      </c>
      <c r="BB126" s="1" t="str">
        <f>IFERROR(VLOOKUP(#REF!, 'Medium-Slow'!$A$1:$B$101, 2, TRUE),"")</f>
        <v/>
      </c>
    </row>
    <row r="127" spans="1:54" x14ac:dyDescent="0.45">
      <c r="A127" s="38">
        <v>76</v>
      </c>
      <c r="B127" s="38" t="s">
        <v>280</v>
      </c>
      <c r="C127" s="38" t="s">
        <v>23</v>
      </c>
      <c r="D127" s="38" t="s">
        <v>276</v>
      </c>
      <c r="E127" s="38" t="s">
        <v>277</v>
      </c>
      <c r="F127" s="2" t="s">
        <v>146</v>
      </c>
      <c r="G127" s="2" t="s">
        <v>53</v>
      </c>
      <c r="H127" s="2">
        <v>18</v>
      </c>
      <c r="I127" s="2"/>
      <c r="J127" s="2" t="s">
        <v>147</v>
      </c>
      <c r="K127" s="2" t="s">
        <v>30</v>
      </c>
      <c r="L127" s="2" t="s">
        <v>148</v>
      </c>
      <c r="M127" s="2" t="s">
        <v>149</v>
      </c>
      <c r="N127" s="2" t="s">
        <v>150</v>
      </c>
      <c r="O127" s="2" t="s">
        <v>281</v>
      </c>
      <c r="P127" s="2">
        <v>0</v>
      </c>
      <c r="Q127" s="2">
        <f>_xlfn.FLOOR.MATH((((2*VLOOKUP(F127, 'EV and Base'!$A$1:$N$671, 9, FALSE))+$P127)*$H127)/100)+$H127+10</f>
        <v>46</v>
      </c>
      <c r="R127" s="2">
        <f>_xlfn.FLOOR.MATH((_xlfn.FLOOR.MATH((((2*VLOOKUP($F127, 'EV and Base'!$A$1:$N$671, 10, FALSE))+$P127)*$H127)/100)+5)*
IF(OR($I127="Lonely", $I127="Brave", $I127="Adamant", $I127="Naughty"), 1.1,
IF(OR($I127="Bold", $I127="Timid", $I127="Modest", $I127="Calm"), 0.9, 1)))</f>
        <v>23</v>
      </c>
      <c r="S127" s="2">
        <f>_xlfn.FLOOR.MATH((_xlfn.FLOOR.MATH((((2*VLOOKUP($F127, 'EV and Base'!$A$1:$N$671, 11, FALSE))+$P127)*$H127)/100)+5)*
IF(OR($I127="Bold", $I127="Relaxed", $I127="Impish", $I127="Lax"), 1.1,
IF(OR($I127="Lonely", $I127="Hasty", $I127="Mild", $I127="Gentle"), 0.9, 1)))</f>
        <v>19</v>
      </c>
      <c r="T127" s="2">
        <f>_xlfn.FLOOR.MATH((_xlfn.FLOOR.MATH((((2*VLOOKUP($F127, 'EV and Base'!$A$1:$N$671, 12, FALSE))+$P127)*$H127)/100)+5)*
IF(OR($I127="Modest", $I127="Mild", $I127="Quiet", $I127="Rash"), 1.1,
IF(OR($I127="Adamant", $I127="Impish", $I127="Jolly", $I127="Careful"), 0.9, 1)))</f>
        <v>23</v>
      </c>
      <c r="U127" s="2">
        <f>_xlfn.FLOOR.MATH((_xlfn.FLOOR.MATH((((2*VLOOKUP($F127, 'EV and Base'!$A$1:$N$671, 13, FALSE))+$P127)*$H127)/100)+5)*
IF(OR($I127="Calm", $I127="Gentle", $I127="Sassy", $I127="Careful"), 1.1,
IF(OR($I127="Naughty", $I127="Lax", $I127="Naive", $I127="Rash"), 0.9, 1)))</f>
        <v>19</v>
      </c>
      <c r="V127" s="2">
        <f>_xlfn.FLOOR.MATH((_xlfn.FLOOR.MATH((((2*VLOOKUP($F127, 'EV and Base'!$A$1:$N$671, 14, FALSE))+$P127)*$H127)/100)+5)*
IF(OR($I127="Timid", $I127="Hasty", $I127="Jolly", $I127="Naive"), 1.1,
IF(OR($I127="Brave", $I127="Relaxed", $I127="Quiet", $I127="Sassy"), 0.9, 1)))</f>
        <v>28</v>
      </c>
      <c r="AZ127" s="3" t="e" cm="1">
        <f t="array" aca="1" ref="AZ127" ca="1">IF(NOT(ISNUMBER(INDEX($A:$A, LOOKUP(2, 1 / ($A$1:INDIRECT("$A$"&amp;ROW($A127)) &lt;&gt; ""),ROW($A$1:INDIRECT("$A$"&amp;ROW($A127)))), 1))), "",#REF!-INDEX(#REF!, LOOKUP(
2, 1 / (#REF!:INDIRECT("$AV$"&amp;ROW(#REF!)-1) &lt;&gt; ""),ROW(#REF!:INDIRECT("$AV$"&amp;ROW(#REF!)-1))), 1))</f>
        <v>#REF!</v>
      </c>
      <c r="BA127" s="3" t="e" cm="1">
        <f t="array" aca="1" ref="BA127" ca="1">IF(NOT(ISNUMBER(INDEX($A:$A, LOOKUP(2, 1 / ($A$1:INDIRECT("$A$"&amp;ROW($A127)) &lt;&gt; ""),ROW($A$1:INDIRECT("$A$"&amp;ROW($A127)))), 1))), "",
INDEX(#REF!, LOOKUP(2, 1 / (#REF!:INDIRECT("$Y$"&amp;ROW(#REF!)-1) &lt;&gt; ""),ROW(#REF!:INDIRECT("$Y$"&amp;ROW(#REF!)-1))), 1))</f>
        <v>#REF!</v>
      </c>
      <c r="BB127" s="1" t="str">
        <f>IFERROR(VLOOKUP(#REF!, 'Medium-Slow'!$A$1:$B$101, 2, TRUE),"")</f>
        <v/>
      </c>
    </row>
    <row r="128" spans="1:54" x14ac:dyDescent="0.45">
      <c r="A128" s="40"/>
      <c r="B128" s="40"/>
      <c r="C128" s="40" t="str">
        <f>$C127</f>
        <v>Single</v>
      </c>
      <c r="D128" s="40"/>
      <c r="E128" s="40"/>
      <c r="F128" s="2" t="s">
        <v>146</v>
      </c>
      <c r="G128" s="2" t="s">
        <v>53</v>
      </c>
      <c r="H128" s="2">
        <v>18</v>
      </c>
      <c r="I128" s="2"/>
      <c r="J128" s="2" t="s">
        <v>147</v>
      </c>
      <c r="K128" s="2" t="s">
        <v>30</v>
      </c>
      <c r="L128" s="2" t="s">
        <v>148</v>
      </c>
      <c r="M128" s="2" t="s">
        <v>149</v>
      </c>
      <c r="N128" s="2" t="s">
        <v>150</v>
      </c>
      <c r="O128" s="2" t="s">
        <v>281</v>
      </c>
      <c r="P128" s="2">
        <v>0</v>
      </c>
      <c r="Q128" s="2">
        <f>_xlfn.FLOOR.MATH((((2*VLOOKUP(F128, 'EV and Base'!$A$1:$N$671, 9, FALSE))+$P128)*$H128)/100)+$H128+10</f>
        <v>46</v>
      </c>
      <c r="R128" s="2">
        <f>_xlfn.FLOOR.MATH((_xlfn.FLOOR.MATH((((2*VLOOKUP($F128, 'EV and Base'!$A$1:$N$671, 10, FALSE))+$P128)*$H128)/100)+5)*
IF(OR($I128="Lonely", $I128="Brave", $I128="Adamant", $I128="Naughty"), 1.1,
IF(OR($I128="Bold", $I128="Timid", $I128="Modest", $I128="Calm"), 0.9, 1)))</f>
        <v>23</v>
      </c>
      <c r="S128" s="2">
        <f>_xlfn.FLOOR.MATH((_xlfn.FLOOR.MATH((((2*VLOOKUP($F128, 'EV and Base'!$A$1:$N$671, 11, FALSE))+$P128)*$H128)/100)+5)*
IF(OR($I128="Bold", $I128="Relaxed", $I128="Impish", $I128="Lax"), 1.1,
IF(OR($I128="Lonely", $I128="Hasty", $I128="Mild", $I128="Gentle"), 0.9, 1)))</f>
        <v>19</v>
      </c>
      <c r="T128" s="2">
        <f>_xlfn.FLOOR.MATH((_xlfn.FLOOR.MATH((((2*VLOOKUP($F128, 'EV and Base'!$A$1:$N$671, 12, FALSE))+$P128)*$H128)/100)+5)*
IF(OR($I128="Modest", $I128="Mild", $I128="Quiet", $I128="Rash"), 1.1,
IF(OR($I128="Adamant", $I128="Impish", $I128="Jolly", $I128="Careful"), 0.9, 1)))</f>
        <v>23</v>
      </c>
      <c r="U128" s="2">
        <f>_xlfn.FLOOR.MATH((_xlfn.FLOOR.MATH((((2*VLOOKUP($F128, 'EV and Base'!$A$1:$N$671, 13, FALSE))+$P128)*$H128)/100)+5)*
IF(OR($I128="Calm", $I128="Gentle", $I128="Sassy", $I128="Careful"), 1.1,
IF(OR($I128="Naughty", $I128="Lax", $I128="Naive", $I128="Rash"), 0.9, 1)))</f>
        <v>19</v>
      </c>
      <c r="V128" s="2">
        <f>_xlfn.FLOOR.MATH((_xlfn.FLOOR.MATH((((2*VLOOKUP($F128, 'EV and Base'!$A$1:$N$671, 14, FALSE))+$P128)*$H128)/100)+5)*
IF(OR($I128="Timid", $I128="Hasty", $I128="Jolly", $I128="Naive"), 1.1,
IF(OR($I128="Brave", $I128="Relaxed", $I128="Quiet", $I128="Sassy"), 0.9, 1)))</f>
        <v>28</v>
      </c>
      <c r="AZ128" s="3" t="e" cm="1">
        <f t="array" aca="1" ref="AZ128" ca="1">IF(NOT(ISNUMBER(INDEX($A:$A, LOOKUP(2, 1 / ($A$1:INDIRECT("$A$"&amp;ROW($A128)) &lt;&gt; ""),ROW($A$1:INDIRECT("$A$"&amp;ROW($A128)))), 1))), "",#REF!-INDEX(#REF!, LOOKUP(
2, 1 / (#REF!:INDIRECT("$AV$"&amp;ROW(#REF!)-1) &lt;&gt; ""),ROW(#REF!:INDIRECT("$AV$"&amp;ROW(#REF!)-1))), 1))</f>
        <v>#REF!</v>
      </c>
      <c r="BA128" s="3" t="e" cm="1">
        <f t="array" aca="1" ref="BA128" ca="1">IF(NOT(ISNUMBER(INDEX($A:$A, LOOKUP(2, 1 / ($A$1:INDIRECT("$A$"&amp;ROW($A128)) &lt;&gt; ""),ROW($A$1:INDIRECT("$A$"&amp;ROW($A128)))), 1))), "",
INDEX(#REF!, LOOKUP(2, 1 / (#REF!:INDIRECT("$Y$"&amp;ROW(#REF!)-1) &lt;&gt; ""),ROW(#REF!:INDIRECT("$Y$"&amp;ROW(#REF!)-1))), 1))</f>
        <v>#REF!</v>
      </c>
      <c r="BB128" s="1" t="str">
        <f>IFERROR(VLOOKUP(#REF!, 'Medium-Slow'!$A$1:$B$101, 2, TRUE),"")</f>
        <v/>
      </c>
    </row>
    <row r="129" spans="1:54" x14ac:dyDescent="0.45">
      <c r="A129" s="38">
        <v>77</v>
      </c>
      <c r="B129" s="38" t="s">
        <v>282</v>
      </c>
      <c r="C129" s="38" t="s">
        <v>23</v>
      </c>
      <c r="D129" s="38" t="s">
        <v>276</v>
      </c>
      <c r="E129" s="38" t="s">
        <v>277</v>
      </c>
      <c r="F129" s="2" t="s">
        <v>135</v>
      </c>
      <c r="G129" s="2" t="s">
        <v>27</v>
      </c>
      <c r="H129" s="2">
        <v>17</v>
      </c>
      <c r="I129" s="2"/>
      <c r="J129" s="2" t="s">
        <v>137</v>
      </c>
      <c r="K129" s="2" t="s">
        <v>30</v>
      </c>
      <c r="L129" s="2" t="s">
        <v>77</v>
      </c>
      <c r="M129" s="2" t="s">
        <v>139</v>
      </c>
      <c r="N129" s="2" t="s">
        <v>183</v>
      </c>
      <c r="O129" s="2" t="s">
        <v>225</v>
      </c>
      <c r="P129" s="2">
        <v>0</v>
      </c>
      <c r="Q129" s="2">
        <f>_xlfn.FLOOR.MATH((((2*VLOOKUP(F129, 'EV and Base'!$A$1:$N$671, 9, FALSE))+$P129)*$H129)/100)+$H129+10</f>
        <v>45</v>
      </c>
      <c r="R129" s="2">
        <f>_xlfn.FLOOR.MATH((_xlfn.FLOOR.MATH((((2*VLOOKUP($F129, 'EV and Base'!$A$1:$N$671, 10, FALSE))+$P129)*$H129)/100)+5)*
IF(OR($I129="Lonely", $I129="Brave", $I129="Adamant", $I129="Naughty"), 1.1,
IF(OR($I129="Bold", $I129="Timid", $I129="Modest", $I129="Calm"), 0.9, 1)))</f>
        <v>30</v>
      </c>
      <c r="S129" s="2">
        <f>_xlfn.FLOOR.MATH((_xlfn.FLOOR.MATH((((2*VLOOKUP($F129, 'EV and Base'!$A$1:$N$671, 11, FALSE))+$P129)*$H129)/100)+5)*
IF(OR($I129="Bold", $I129="Relaxed", $I129="Impish", $I129="Lax"), 1.1,
IF(OR($I129="Lonely", $I129="Hasty", $I129="Mild", $I129="Gentle"), 0.9, 1)))</f>
        <v>33</v>
      </c>
      <c r="T129" s="2">
        <f>_xlfn.FLOOR.MATH((_xlfn.FLOOR.MATH((((2*VLOOKUP($F129, 'EV and Base'!$A$1:$N$671, 12, FALSE))+$P129)*$H129)/100)+5)*
IF(OR($I129="Modest", $I129="Mild", $I129="Quiet", $I129="Rash"), 1.1,
IF(OR($I129="Adamant", $I129="Impish", $I129="Jolly", $I129="Careful"), 0.9, 1)))</f>
        <v>13</v>
      </c>
      <c r="U129" s="2">
        <f>_xlfn.FLOOR.MATH((_xlfn.FLOOR.MATH((((2*VLOOKUP($F129, 'EV and Base'!$A$1:$N$671, 13, FALSE))+$P129)*$H129)/100)+5)*
IF(OR($I129="Calm", $I129="Gentle", $I129="Sassy", $I129="Careful"), 1.1,
IF(OR($I129="Naughty", $I129="Lax", $I129="Naive", $I129="Rash"), 0.9, 1)))</f>
        <v>13</v>
      </c>
      <c r="V129" s="2">
        <f>_xlfn.FLOOR.MATH((_xlfn.FLOOR.MATH((((2*VLOOKUP($F129, 'EV and Base'!$A$1:$N$671, 14, FALSE))+$P129)*$H129)/100)+5)*
IF(OR($I129="Timid", $I129="Hasty", $I129="Jolly", $I129="Naive"), 1.1,
IF(OR($I129="Brave", $I129="Relaxed", $I129="Quiet", $I129="Sassy"), 0.9, 1)))</f>
        <v>10</v>
      </c>
      <c r="AZ129" s="3" t="e" cm="1">
        <f t="array" aca="1" ref="AZ129" ca="1">IF(NOT(ISNUMBER(INDEX($A:$A, LOOKUP(2, 1 / ($A$1:INDIRECT("$A$"&amp;ROW($A129)) &lt;&gt; ""),ROW($A$1:INDIRECT("$A$"&amp;ROW($A129)))), 1))), "",#REF!-INDEX(#REF!, LOOKUP(
2, 1 / (#REF!:INDIRECT("$AV$"&amp;ROW(#REF!)-1) &lt;&gt; ""),ROW(#REF!:INDIRECT("$AV$"&amp;ROW(#REF!)-1))), 1))</f>
        <v>#REF!</v>
      </c>
      <c r="BA129" s="3" t="e" cm="1">
        <f t="array" aca="1" ref="BA129" ca="1">IF(NOT(ISNUMBER(INDEX($A:$A, LOOKUP(2, 1 / ($A$1:INDIRECT("$A$"&amp;ROW($A129)) &lt;&gt; ""),ROW($A$1:INDIRECT("$A$"&amp;ROW($A129)))), 1))), "",
INDEX(#REF!, LOOKUP(2, 1 / (#REF!:INDIRECT("$Y$"&amp;ROW(#REF!)-1) &lt;&gt; ""),ROW(#REF!:INDIRECT("$Y$"&amp;ROW(#REF!)-1))), 1))</f>
        <v>#REF!</v>
      </c>
      <c r="BB129" s="1" t="str">
        <f>IFERROR(VLOOKUP(#REF!, 'Medium-Slow'!$A$1:$B$101, 2, TRUE),"")</f>
        <v/>
      </c>
    </row>
    <row r="130" spans="1:54" x14ac:dyDescent="0.45">
      <c r="A130" s="39"/>
      <c r="B130" s="39"/>
      <c r="C130" s="39" t="str">
        <f t="shared" ref="C130:C131" si="12">$C129</f>
        <v>Single</v>
      </c>
      <c r="D130" s="39"/>
      <c r="E130" s="39"/>
      <c r="F130" s="2" t="s">
        <v>142</v>
      </c>
      <c r="G130" s="2" t="s">
        <v>27</v>
      </c>
      <c r="H130" s="2">
        <v>17</v>
      </c>
      <c r="I130" s="2"/>
      <c r="J130" s="2" t="s">
        <v>283</v>
      </c>
      <c r="K130" s="2" t="s">
        <v>30</v>
      </c>
      <c r="L130" s="2" t="s">
        <v>144</v>
      </c>
      <c r="M130" s="2" t="s">
        <v>75</v>
      </c>
      <c r="N130" s="2" t="s">
        <v>145</v>
      </c>
      <c r="O130" s="2" t="s">
        <v>194</v>
      </c>
      <c r="P130" s="2">
        <v>0</v>
      </c>
      <c r="Q130" s="2">
        <f>_xlfn.FLOOR.MATH((((2*VLOOKUP(F130, 'EV and Base'!$A$1:$N$671, 9, FALSE))+$P130)*$H130)/100)+$H130+10</f>
        <v>52</v>
      </c>
      <c r="R130" s="2">
        <f>_xlfn.FLOOR.MATH((_xlfn.FLOOR.MATH((((2*VLOOKUP($F130, 'EV and Base'!$A$1:$N$671, 10, FALSE))+$P130)*$H130)/100)+5)*
IF(OR($I130="Lonely", $I130="Brave", $I130="Adamant", $I130="Naughty"), 1.1,
IF(OR($I130="Bold", $I130="Timid", $I130="Modest", $I130="Calm"), 0.9, 1)))</f>
        <v>32</v>
      </c>
      <c r="S130" s="2">
        <f>_xlfn.FLOOR.MATH((_xlfn.FLOOR.MATH((((2*VLOOKUP($F130, 'EV and Base'!$A$1:$N$671, 11, FALSE))+$P130)*$H130)/100)+5)*
IF(OR($I130="Bold", $I130="Relaxed", $I130="Impish", $I130="Lax"), 1.1,
IF(OR($I130="Lonely", $I130="Hasty", $I130="Mild", $I130="Gentle"), 0.9, 1)))</f>
        <v>23</v>
      </c>
      <c r="T130" s="2">
        <f>_xlfn.FLOOR.MATH((_xlfn.FLOOR.MATH((((2*VLOOKUP($F130, 'EV and Base'!$A$1:$N$671, 12, FALSE))+$P130)*$H130)/100)+5)*
IF(OR($I130="Modest", $I130="Mild", $I130="Quiet", $I130="Rash"), 1.1,
IF(OR($I130="Adamant", $I130="Impish", $I130="Jolly", $I130="Careful"), 0.9, 1)))</f>
        <v>13</v>
      </c>
      <c r="U130" s="2">
        <f>_xlfn.FLOOR.MATH((_xlfn.FLOOR.MATH((((2*VLOOKUP($F130, 'EV and Base'!$A$1:$N$671, 13, FALSE))+$P130)*$H130)/100)+5)*
IF(OR($I130="Calm", $I130="Gentle", $I130="Sassy", $I130="Careful"), 1.1,
IF(OR($I130="Naughty", $I130="Lax", $I130="Naive", $I130="Rash"), 0.9, 1)))</f>
        <v>16</v>
      </c>
      <c r="V130" s="2">
        <f>_xlfn.FLOOR.MATH((_xlfn.FLOOR.MATH((((2*VLOOKUP($F130, 'EV and Base'!$A$1:$N$671, 14, FALSE))+$P130)*$H130)/100)+5)*
IF(OR($I130="Timid", $I130="Hasty", $I130="Jolly", $I130="Naive"), 1.1,
IF(OR($I130="Brave", $I130="Relaxed", $I130="Quiet", $I130="Sassy"), 0.9, 1)))</f>
        <v>16</v>
      </c>
      <c r="AZ130" s="3" t="e" cm="1">
        <f t="array" aca="1" ref="AZ130" ca="1">IF(NOT(ISNUMBER(INDEX($A:$A, LOOKUP(2, 1 / ($A$1:INDIRECT("$A$"&amp;ROW($A130)) &lt;&gt; ""),ROW($A$1:INDIRECT("$A$"&amp;ROW($A130)))), 1))), "",#REF!-INDEX(#REF!, LOOKUP(
2, 1 / (#REF!:INDIRECT("$AV$"&amp;ROW(#REF!)-1) &lt;&gt; ""),ROW(#REF!:INDIRECT("$AV$"&amp;ROW(#REF!)-1))), 1))</f>
        <v>#REF!</v>
      </c>
      <c r="BA130" s="3" t="e" cm="1">
        <f t="array" aca="1" ref="BA130" ca="1">IF(NOT(ISNUMBER(INDEX($A:$A, LOOKUP(2, 1 / ($A$1:INDIRECT("$A$"&amp;ROW($A130)) &lt;&gt; ""),ROW($A$1:INDIRECT("$A$"&amp;ROW($A130)))), 1))), "",
INDEX(#REF!, LOOKUP(2, 1 / (#REF!:INDIRECT("$Y$"&amp;ROW(#REF!)-1) &lt;&gt; ""),ROW(#REF!:INDIRECT("$Y$"&amp;ROW(#REF!)-1))), 1))</f>
        <v>#REF!</v>
      </c>
      <c r="BB130" s="1" t="str">
        <f>IFERROR(VLOOKUP(#REF!, 'Medium-Slow'!$A$1:$B$101, 2, TRUE),"")</f>
        <v/>
      </c>
    </row>
    <row r="131" spans="1:54" x14ac:dyDescent="0.45">
      <c r="A131" s="40"/>
      <c r="B131" s="40"/>
      <c r="C131" s="40" t="str">
        <f t="shared" si="12"/>
        <v>Single</v>
      </c>
      <c r="D131" s="40"/>
      <c r="E131" s="40"/>
      <c r="F131" s="2" t="s">
        <v>135</v>
      </c>
      <c r="G131" s="2" t="s">
        <v>27</v>
      </c>
      <c r="H131" s="2">
        <v>17</v>
      </c>
      <c r="I131" s="2"/>
      <c r="J131" s="2" t="s">
        <v>137</v>
      </c>
      <c r="K131" s="2" t="s">
        <v>30</v>
      </c>
      <c r="L131" s="2" t="s">
        <v>77</v>
      </c>
      <c r="M131" s="2" t="s">
        <v>139</v>
      </c>
      <c r="N131" s="2" t="s">
        <v>183</v>
      </c>
      <c r="O131" s="2" t="s">
        <v>225</v>
      </c>
      <c r="P131" s="2">
        <v>0</v>
      </c>
      <c r="Q131" s="2">
        <f>_xlfn.FLOOR.MATH((((2*VLOOKUP(F131, 'EV and Base'!$A$1:$N$671, 9, FALSE))+$P131)*$H131)/100)+$H131+10</f>
        <v>45</v>
      </c>
      <c r="R131" s="2">
        <f>_xlfn.FLOOR.MATH((_xlfn.FLOOR.MATH((((2*VLOOKUP($F131, 'EV and Base'!$A$1:$N$671, 10, FALSE))+$P131)*$H131)/100)+5)*
IF(OR($I131="Lonely", $I131="Brave", $I131="Adamant", $I131="Naughty"), 1.1,
IF(OR($I131="Bold", $I131="Timid", $I131="Modest", $I131="Calm"), 0.9, 1)))</f>
        <v>30</v>
      </c>
      <c r="S131" s="2">
        <f>_xlfn.FLOOR.MATH((_xlfn.FLOOR.MATH((((2*VLOOKUP($F131, 'EV and Base'!$A$1:$N$671, 11, FALSE))+$P131)*$H131)/100)+5)*
IF(OR($I131="Bold", $I131="Relaxed", $I131="Impish", $I131="Lax"), 1.1,
IF(OR($I131="Lonely", $I131="Hasty", $I131="Mild", $I131="Gentle"), 0.9, 1)))</f>
        <v>33</v>
      </c>
      <c r="T131" s="2">
        <f>_xlfn.FLOOR.MATH((_xlfn.FLOOR.MATH((((2*VLOOKUP($F131, 'EV and Base'!$A$1:$N$671, 12, FALSE))+$P131)*$H131)/100)+5)*
IF(OR($I131="Modest", $I131="Mild", $I131="Quiet", $I131="Rash"), 1.1,
IF(OR($I131="Adamant", $I131="Impish", $I131="Jolly", $I131="Careful"), 0.9, 1)))</f>
        <v>13</v>
      </c>
      <c r="U131" s="2">
        <f>_xlfn.FLOOR.MATH((_xlfn.FLOOR.MATH((((2*VLOOKUP($F131, 'EV and Base'!$A$1:$N$671, 13, FALSE))+$P131)*$H131)/100)+5)*
IF(OR($I131="Calm", $I131="Gentle", $I131="Sassy", $I131="Careful"), 1.1,
IF(OR($I131="Naughty", $I131="Lax", $I131="Naive", $I131="Rash"), 0.9, 1)))</f>
        <v>13</v>
      </c>
      <c r="V131" s="2">
        <f>_xlfn.FLOOR.MATH((_xlfn.FLOOR.MATH((((2*VLOOKUP($F131, 'EV and Base'!$A$1:$N$671, 14, FALSE))+$P131)*$H131)/100)+5)*
IF(OR($I131="Timid", $I131="Hasty", $I131="Jolly", $I131="Naive"), 1.1,
IF(OR($I131="Brave", $I131="Relaxed", $I131="Quiet", $I131="Sassy"), 0.9, 1)))</f>
        <v>10</v>
      </c>
      <c r="AZ131" s="3" t="e" cm="1">
        <f t="array" aca="1" ref="AZ131" ca="1">IF(NOT(ISNUMBER(INDEX($A:$A, LOOKUP(2, 1 / ($A$1:INDIRECT("$A$"&amp;ROW($A131)) &lt;&gt; ""),ROW($A$1:INDIRECT("$A$"&amp;ROW($A131)))), 1))), "",#REF!-INDEX(#REF!, LOOKUP(
2, 1 / (#REF!:INDIRECT("$AV$"&amp;ROW(#REF!)-1) &lt;&gt; ""),ROW(#REF!:INDIRECT("$AV$"&amp;ROW(#REF!)-1))), 1))</f>
        <v>#REF!</v>
      </c>
      <c r="BA131" s="3" t="e" cm="1">
        <f t="array" aca="1" ref="BA131" ca="1">IF(NOT(ISNUMBER(INDEX($A:$A, LOOKUP(2, 1 / ($A$1:INDIRECT("$A$"&amp;ROW($A131)) &lt;&gt; ""),ROW($A$1:INDIRECT("$A$"&amp;ROW($A131)))), 1))), "",
INDEX(#REF!, LOOKUP(2, 1 / (#REF!:INDIRECT("$Y$"&amp;ROW(#REF!)-1) &lt;&gt; ""),ROW(#REF!:INDIRECT("$Y$"&amp;ROW(#REF!)-1))), 1))</f>
        <v>#REF!</v>
      </c>
      <c r="BB131" s="1" t="str">
        <f>IFERROR(VLOOKUP(#REF!, 'Medium-Slow'!$A$1:$B$101, 2, TRUE),"")</f>
        <v/>
      </c>
    </row>
    <row r="132" spans="1:54" x14ac:dyDescent="0.45">
      <c r="A132" s="29">
        <v>78</v>
      </c>
      <c r="B132" s="29" t="s">
        <v>284</v>
      </c>
      <c r="C132" s="29" t="s">
        <v>23</v>
      </c>
      <c r="D132" s="29" t="s">
        <v>276</v>
      </c>
      <c r="E132" s="29" t="s">
        <v>277</v>
      </c>
      <c r="F132" s="2" t="s">
        <v>142</v>
      </c>
      <c r="G132" s="2" t="s">
        <v>27</v>
      </c>
      <c r="H132" s="2">
        <v>19</v>
      </c>
      <c r="I132" s="2"/>
      <c r="J132" s="2" t="s">
        <v>143</v>
      </c>
      <c r="K132" s="2" t="s">
        <v>30</v>
      </c>
      <c r="L132" s="2" t="s">
        <v>144</v>
      </c>
      <c r="M132" s="2" t="s">
        <v>75</v>
      </c>
      <c r="N132" s="2" t="s">
        <v>145</v>
      </c>
      <c r="O132" s="2" t="s">
        <v>194</v>
      </c>
      <c r="P132" s="2">
        <v>0</v>
      </c>
      <c r="Q132" s="2">
        <f>_xlfn.FLOOR.MATH((((2*VLOOKUP(F132, 'EV and Base'!$A$1:$N$671, 9, FALSE))+$P132)*$H132)/100)+$H132+10</f>
        <v>57</v>
      </c>
      <c r="R132" s="2">
        <f>_xlfn.FLOOR.MATH((_xlfn.FLOOR.MATH((((2*VLOOKUP($F132, 'EV and Base'!$A$1:$N$671, 10, FALSE))+$P132)*$H132)/100)+5)*
IF(OR($I132="Lonely", $I132="Brave", $I132="Adamant", $I132="Naughty"), 1.1,
IF(OR($I132="Bold", $I132="Timid", $I132="Modest", $I132="Calm"), 0.9, 1)))</f>
        <v>35</v>
      </c>
      <c r="S132" s="2">
        <f>_xlfn.FLOOR.MATH((_xlfn.FLOOR.MATH((((2*VLOOKUP($F132, 'EV and Base'!$A$1:$N$671, 11, FALSE))+$P132)*$H132)/100)+5)*
IF(OR($I132="Bold", $I132="Relaxed", $I132="Impish", $I132="Lax"), 1.1,
IF(OR($I132="Lonely", $I132="Hasty", $I132="Mild", $I132="Gentle"), 0.9, 1)))</f>
        <v>25</v>
      </c>
      <c r="T132" s="2">
        <f>_xlfn.FLOOR.MATH((_xlfn.FLOOR.MATH((((2*VLOOKUP($F132, 'EV and Base'!$A$1:$N$671, 12, FALSE))+$P132)*$H132)/100)+5)*
IF(OR($I132="Modest", $I132="Mild", $I132="Quiet", $I132="Rash"), 1.1,
IF(OR($I132="Adamant", $I132="Impish", $I132="Jolly", $I132="Careful"), 0.9, 1)))</f>
        <v>14</v>
      </c>
      <c r="U132" s="2">
        <f>_xlfn.FLOOR.MATH((_xlfn.FLOOR.MATH((((2*VLOOKUP($F132, 'EV and Base'!$A$1:$N$671, 13, FALSE))+$P132)*$H132)/100)+5)*
IF(OR($I132="Calm", $I132="Gentle", $I132="Sassy", $I132="Careful"), 1.1,
IF(OR($I132="Naughty", $I132="Lax", $I132="Naive", $I132="Rash"), 0.9, 1)))</f>
        <v>18</v>
      </c>
      <c r="V132" s="2">
        <f>_xlfn.FLOOR.MATH((_xlfn.FLOOR.MATH((((2*VLOOKUP($F132, 'EV and Base'!$A$1:$N$671, 14, FALSE))+$P132)*$H132)/100)+5)*
IF(OR($I132="Timid", $I132="Hasty", $I132="Jolly", $I132="Naive"), 1.1,
IF(OR($I132="Brave", $I132="Relaxed", $I132="Quiet", $I132="Sassy"), 0.9, 1)))</f>
        <v>18</v>
      </c>
      <c r="AZ132" s="3" t="e" cm="1">
        <f t="array" aca="1" ref="AZ132" ca="1">IF(NOT(ISNUMBER(INDEX($A:$A, LOOKUP(2, 1 / ($A$1:INDIRECT("$A$"&amp;ROW($A132)) &lt;&gt; ""),ROW($A$1:INDIRECT("$A$"&amp;ROW($A132)))), 1))), "",#REF!-INDEX(#REF!, LOOKUP(
2, 1 / (#REF!:INDIRECT("$AV$"&amp;ROW(#REF!)-1) &lt;&gt; ""),ROW(#REF!:INDIRECT("$AV$"&amp;ROW(#REF!)-1))), 1))</f>
        <v>#REF!</v>
      </c>
      <c r="BA132" s="3" t="e" cm="1">
        <f t="array" aca="1" ref="BA132" ca="1">IF(NOT(ISNUMBER(INDEX($A:$A, LOOKUP(2, 1 / ($A$1:INDIRECT("$A$"&amp;ROW($A132)) &lt;&gt; ""),ROW($A$1:INDIRECT("$A$"&amp;ROW($A132)))), 1))), "",
INDEX(#REF!, LOOKUP(2, 1 / (#REF!:INDIRECT("$Y$"&amp;ROW(#REF!)-1) &lt;&gt; ""),ROW(#REF!:INDIRECT("$Y$"&amp;ROW(#REF!)-1))), 1))</f>
        <v>#REF!</v>
      </c>
      <c r="BB132" s="1" t="str">
        <f>IFERROR(VLOOKUP(#REF!, 'Medium-Slow'!$A$1:$B$101, 2, TRUE),"")</f>
        <v/>
      </c>
    </row>
    <row r="133" spans="1:54" x14ac:dyDescent="0.45">
      <c r="A133" s="38">
        <v>79</v>
      </c>
      <c r="B133" s="38" t="s">
        <v>34</v>
      </c>
      <c r="C133" s="38" t="s">
        <v>23</v>
      </c>
      <c r="D133" s="38" t="s">
        <v>276</v>
      </c>
      <c r="E133" s="38" t="s">
        <v>277</v>
      </c>
      <c r="F133" s="2" t="s">
        <v>114</v>
      </c>
      <c r="G133" s="2" t="s">
        <v>27</v>
      </c>
      <c r="H133" s="2">
        <v>20</v>
      </c>
      <c r="I133" s="2"/>
      <c r="J133" s="2" t="s">
        <v>134</v>
      </c>
      <c r="K133" s="2" t="s">
        <v>30</v>
      </c>
      <c r="L133" s="2" t="s">
        <v>50</v>
      </c>
      <c r="M133" s="2" t="s">
        <v>123</v>
      </c>
      <c r="N133" s="2" t="s">
        <v>209</v>
      </c>
      <c r="O133" s="2" t="s">
        <v>285</v>
      </c>
      <c r="P133" s="2">
        <v>9</v>
      </c>
      <c r="Q133" s="2">
        <f>_xlfn.FLOOR.MATH((((2*VLOOKUP(F133, 'EV and Base'!$A$1:$N$671, 9, FALSE))+$P133)*$H133)/100)+$H133+10</f>
        <v>51</v>
      </c>
      <c r="R133" s="2">
        <f>_xlfn.FLOOR.MATH((_xlfn.FLOOR.MATH((((2*VLOOKUP($F133, 'EV and Base'!$A$1:$N$671, 10, FALSE))+$P133)*$H133)/100)+5)*
IF(OR($I133="Lonely", $I133="Brave", $I133="Adamant", $I133="Naughty"), 1.1,
IF(OR($I133="Bold", $I133="Timid", $I133="Modest", $I133="Calm"), 0.9, 1)))</f>
        <v>28</v>
      </c>
      <c r="S133" s="2">
        <f>_xlfn.FLOOR.MATH((_xlfn.FLOOR.MATH((((2*VLOOKUP($F133, 'EV and Base'!$A$1:$N$671, 11, FALSE))+$P133)*$H133)/100)+5)*
IF(OR($I133="Bold", $I133="Relaxed", $I133="Impish", $I133="Lax"), 1.1,
IF(OR($I133="Lonely", $I133="Hasty", $I133="Mild", $I133="Gentle"), 0.9, 1)))</f>
        <v>26</v>
      </c>
      <c r="T133" s="2">
        <f>_xlfn.FLOOR.MATH((_xlfn.FLOOR.MATH((((2*VLOOKUP($F133, 'EV and Base'!$A$1:$N$671, 12, FALSE))+$P133)*$H133)/100)+5)*
IF(OR($I133="Modest", $I133="Mild", $I133="Quiet", $I133="Rash"), 1.1,
IF(OR($I133="Adamant", $I133="Impish", $I133="Jolly", $I133="Careful"), 0.9, 1)))</f>
        <v>21</v>
      </c>
      <c r="U133" s="2">
        <f>_xlfn.FLOOR.MATH((_xlfn.FLOOR.MATH((((2*VLOOKUP($F133, 'EV and Base'!$A$1:$N$671, 13, FALSE))+$P133)*$H133)/100)+5)*
IF(OR($I133="Calm", $I133="Gentle", $I133="Sassy", $I133="Careful"), 1.1,
IF(OR($I133="Naughty", $I133="Lax", $I133="Naive", $I133="Rash"), 0.9, 1)))</f>
        <v>18</v>
      </c>
      <c r="V133" s="2">
        <f>_xlfn.FLOOR.MATH((_xlfn.FLOOR.MATH((((2*VLOOKUP($F133, 'EV and Base'!$A$1:$N$671, 14, FALSE))+$P133)*$H133)/100)+5)*
IF(OR($I133="Timid", $I133="Hasty", $I133="Jolly", $I133="Naive"), 1.1,
IF(OR($I133="Brave", $I133="Relaxed", $I133="Quiet", $I133="Sassy"), 0.9, 1)))</f>
        <v>24</v>
      </c>
      <c r="AZ133" s="3" t="e" cm="1">
        <f t="array" aca="1" ref="AZ133" ca="1">IF(NOT(ISNUMBER(INDEX($A:$A, LOOKUP(2, 1 / ($A$1:INDIRECT("$A$"&amp;ROW($A133)) &lt;&gt; ""),ROW($A$1:INDIRECT("$A$"&amp;ROW($A133)))), 1))), "",#REF!-INDEX(#REF!, LOOKUP(
2, 1 / (#REF!:INDIRECT("$AV$"&amp;ROW(#REF!)-1) &lt;&gt; ""),ROW(#REF!:INDIRECT("$AV$"&amp;ROW(#REF!)-1))), 1))</f>
        <v>#REF!</v>
      </c>
      <c r="BA133" s="3" t="e" cm="1">
        <f t="array" aca="1" ref="BA133" ca="1">IF(NOT(ISNUMBER(INDEX($A:$A, LOOKUP(2, 1 / ($A$1:INDIRECT("$A$"&amp;ROW($A133)) &lt;&gt; ""),ROW($A$1:INDIRECT("$A$"&amp;ROW($A133)))), 1))), "",
INDEX(#REF!, LOOKUP(2, 1 / (#REF!:INDIRECT("$Y$"&amp;ROW(#REF!)-1) &lt;&gt; ""),ROW(#REF!:INDIRECT("$Y$"&amp;ROW(#REF!)-1))), 1))</f>
        <v>#REF!</v>
      </c>
      <c r="BB133" s="1" t="str">
        <f>IFERROR(VLOOKUP(#REF!, 'Medium-Slow'!$A$1:$B$101, 2, TRUE),"")</f>
        <v/>
      </c>
    </row>
    <row r="134" spans="1:54" x14ac:dyDescent="0.45">
      <c r="A134" s="39"/>
      <c r="B134" s="39"/>
      <c r="C134" s="39" t="str">
        <f t="shared" ref="C134:C136" si="13">$C133</f>
        <v>Single</v>
      </c>
      <c r="D134" s="39"/>
      <c r="E134" s="39"/>
      <c r="F134" s="2" t="s">
        <v>103</v>
      </c>
      <c r="G134" s="2" t="s">
        <v>27</v>
      </c>
      <c r="H134" s="2">
        <v>20</v>
      </c>
      <c r="I134" s="2"/>
      <c r="J134" s="2" t="s">
        <v>83</v>
      </c>
      <c r="K134" s="2" t="s">
        <v>30</v>
      </c>
      <c r="L134" s="2" t="s">
        <v>51</v>
      </c>
      <c r="M134" s="2" t="s">
        <v>64</v>
      </c>
      <c r="N134" s="2" t="s">
        <v>219</v>
      </c>
      <c r="O134" s="2" t="s">
        <v>111</v>
      </c>
      <c r="P134" s="2">
        <v>9</v>
      </c>
      <c r="Q134" s="2">
        <f>_xlfn.FLOOR.MATH((((2*VLOOKUP(F134, 'EV and Base'!$A$1:$N$671, 9, FALSE))+$P134)*$H134)/100)+$H134+10</f>
        <v>51</v>
      </c>
      <c r="R134" s="2">
        <f>_xlfn.FLOOR.MATH((_xlfn.FLOOR.MATH((((2*VLOOKUP($F134, 'EV and Base'!$A$1:$N$671, 10, FALSE))+$P134)*$H134)/100)+5)*
IF(OR($I134="Lonely", $I134="Brave", $I134="Adamant", $I134="Naughty"), 1.1,
IF(OR($I134="Bold", $I134="Timid", $I134="Modest", $I134="Calm"), 0.9, 1)))</f>
        <v>28</v>
      </c>
      <c r="S134" s="2">
        <f>_xlfn.FLOOR.MATH((_xlfn.FLOOR.MATH((((2*VLOOKUP($F134, 'EV and Base'!$A$1:$N$671, 11, FALSE))+$P134)*$H134)/100)+5)*
IF(OR($I134="Bold", $I134="Relaxed", $I134="Impish", $I134="Lax"), 1.1,
IF(OR($I134="Lonely", $I134="Hasty", $I134="Mild", $I134="Gentle"), 0.9, 1)))</f>
        <v>26</v>
      </c>
      <c r="T134" s="2">
        <f>_xlfn.FLOOR.MATH((_xlfn.FLOOR.MATH((((2*VLOOKUP($F134, 'EV and Base'!$A$1:$N$671, 12, FALSE))+$P134)*$H134)/100)+5)*
IF(OR($I134="Modest", $I134="Mild", $I134="Quiet", $I134="Rash"), 1.1,
IF(OR($I134="Adamant", $I134="Impish", $I134="Jolly", $I134="Careful"), 0.9, 1)))</f>
        <v>28</v>
      </c>
      <c r="U134" s="2">
        <f>_xlfn.FLOOR.MATH((_xlfn.FLOOR.MATH((((2*VLOOKUP($F134, 'EV and Base'!$A$1:$N$671, 13, FALSE))+$P134)*$H134)/100)+5)*
IF(OR($I134="Calm", $I134="Gentle", $I134="Sassy", $I134="Careful"), 1.1,
IF(OR($I134="Naughty", $I134="Lax", $I134="Naive", $I134="Rash"), 0.9, 1)))</f>
        <v>26</v>
      </c>
      <c r="V134" s="2">
        <f>_xlfn.FLOOR.MATH((_xlfn.FLOOR.MATH((((2*VLOOKUP($F134, 'EV and Base'!$A$1:$N$671, 14, FALSE))+$P134)*$H134)/100)+5)*
IF(OR($I134="Timid", $I134="Hasty", $I134="Jolly", $I134="Naive"), 1.1,
IF(OR($I134="Brave", $I134="Relaxed", $I134="Quiet", $I134="Sassy"), 0.9, 1)))</f>
        <v>32</v>
      </c>
      <c r="AZ134" s="3" t="e" cm="1">
        <f t="array" aca="1" ref="AZ134" ca="1">IF(NOT(ISNUMBER(INDEX($A:$A, LOOKUP(2, 1 / ($A$1:INDIRECT("$A$"&amp;ROW($A134)) &lt;&gt; ""),ROW($A$1:INDIRECT("$A$"&amp;ROW($A134)))), 1))), "",#REF!-INDEX(#REF!, LOOKUP(
2, 1 / (#REF!:INDIRECT("$AV$"&amp;ROW(#REF!)-1) &lt;&gt; ""),ROW(#REF!:INDIRECT("$AV$"&amp;ROW(#REF!)-1))), 1))</f>
        <v>#REF!</v>
      </c>
      <c r="BA134" s="3" t="e" cm="1">
        <f t="array" aca="1" ref="BA134" ca="1">IF(NOT(ISNUMBER(INDEX($A:$A, LOOKUP(2, 1 / ($A$1:INDIRECT("$A$"&amp;ROW($A134)) &lt;&gt; ""),ROW($A$1:INDIRECT("$A$"&amp;ROW($A134)))), 1))), "",
INDEX(#REF!, LOOKUP(2, 1 / (#REF!:INDIRECT("$Y$"&amp;ROW(#REF!)-1) &lt;&gt; ""),ROW(#REF!:INDIRECT("$Y$"&amp;ROW(#REF!)-1))), 1))</f>
        <v>#REF!</v>
      </c>
      <c r="BB134" s="1" t="str">
        <f>IFERROR(VLOOKUP(#REF!, 'Medium-Slow'!$A$1:$B$101, 2, TRUE),"")</f>
        <v/>
      </c>
    </row>
    <row r="135" spans="1:54" x14ac:dyDescent="0.45">
      <c r="A135" s="39"/>
      <c r="B135" s="39"/>
      <c r="C135" s="39" t="str">
        <f t="shared" si="13"/>
        <v>Single</v>
      </c>
      <c r="D135" s="39"/>
      <c r="E135" s="39"/>
      <c r="F135" s="2" t="s">
        <v>1313</v>
      </c>
      <c r="G135" s="2" t="s">
        <v>27</v>
      </c>
      <c r="H135" s="2">
        <v>22</v>
      </c>
      <c r="I135" s="2"/>
      <c r="J135" s="2" t="s">
        <v>1360</v>
      </c>
      <c r="K135" s="2" t="s">
        <v>287</v>
      </c>
      <c r="L135" s="2" t="s">
        <v>1362</v>
      </c>
      <c r="M135" s="2" t="s">
        <v>1361</v>
      </c>
      <c r="N135" s="2" t="s">
        <v>176</v>
      </c>
      <c r="O135" s="2" t="s">
        <v>175</v>
      </c>
      <c r="P135" s="2">
        <v>9</v>
      </c>
      <c r="Q135" s="2">
        <f>_xlfn.FLOOR.MATH((((2*VLOOKUP(F135, 'EV and Base'!$A$1:$N$671, 9, FALSE))+$P135)*$H135)/100)+$H135+10</f>
        <v>60</v>
      </c>
      <c r="R135" s="2">
        <f>_xlfn.FLOOR.MATH((_xlfn.FLOOR.MATH((((2*VLOOKUP($F135, 'EV and Base'!$A$1:$N$671, 10, FALSE))+$P135)*$H135)/100)+5)*
IF(OR($I135="Lonely", $I135="Brave", $I135="Adamant", $I135="Naughty"), 1.1,
IF(OR($I135="Bold", $I135="Timid", $I135="Modest", $I135="Calm"), 0.9, 1)))</f>
        <v>33</v>
      </c>
      <c r="S135" s="2">
        <f>_xlfn.FLOOR.MATH((_xlfn.FLOOR.MATH((((2*VLOOKUP($F135, 'EV and Base'!$A$1:$N$671, 11, FALSE))+$P135)*$H135)/100)+5)*
IF(OR($I135="Bold", $I135="Relaxed", $I135="Impish", $I135="Lax"), 1.1,
IF(OR($I135="Lonely", $I135="Hasty", $I135="Mild", $I135="Gentle"), 0.9, 1)))</f>
        <v>39</v>
      </c>
      <c r="T135" s="2">
        <f>_xlfn.FLOOR.MATH((_xlfn.FLOOR.MATH((((2*VLOOKUP($F135, 'EV and Base'!$A$1:$N$671, 12, FALSE))+$P135)*$H135)/100)+5)*
IF(OR($I135="Modest", $I135="Mild", $I135="Quiet", $I135="Rash"), 1.1,
IF(OR($I135="Adamant", $I135="Impish", $I135="Jolly", $I135="Careful"), 0.9, 1)))</f>
        <v>33</v>
      </c>
      <c r="U135" s="2">
        <f>_xlfn.FLOOR.MATH((_xlfn.FLOOR.MATH((((2*VLOOKUP($F135, 'EV and Base'!$A$1:$N$671, 13, FALSE))+$P135)*$H135)/100)+5)*
IF(OR($I135="Calm", $I135="Gentle", $I135="Sassy", $I135="Careful"), 1.1,
IF(OR($I135="Naughty", $I135="Lax", $I135="Naive", $I135="Rash"), 0.9, 1)))</f>
        <v>39</v>
      </c>
      <c r="V135" s="2">
        <f>_xlfn.FLOOR.MATH((_xlfn.FLOOR.MATH((((2*VLOOKUP($F135, 'EV and Base'!$A$1:$N$671, 14, FALSE))+$P135)*$H135)/100)+5)*
IF(OR($I135="Timid", $I135="Hasty", $I135="Jolly", $I135="Naive"), 1.1,
IF(OR($I135="Brave", $I135="Relaxed", $I135="Quiet", $I135="Sassy"), 0.9, 1)))</f>
        <v>43</v>
      </c>
      <c r="AZ135" s="3" t="e" cm="1">
        <f t="array" aca="1" ref="AZ135" ca="1">IF(NOT(ISNUMBER(INDEX($A:$A, LOOKUP(2, 1 / ($A$1:INDIRECT("$A$"&amp;ROW($A135)) &lt;&gt; ""),ROW($A$1:INDIRECT("$A$"&amp;ROW($A135)))), 1))), "",#REF!-INDEX(#REF!, LOOKUP(
2, 1 / (#REF!:INDIRECT("$AV$"&amp;ROW(#REF!)-1) &lt;&gt; ""),ROW(#REF!:INDIRECT("$AV$"&amp;ROW(#REF!)-1))), 1))</f>
        <v>#REF!</v>
      </c>
      <c r="BA135" s="3" t="e" cm="1">
        <f t="array" aca="1" ref="BA135" ca="1">IF(NOT(ISNUMBER(INDEX($A:$A, LOOKUP(2, 1 / ($A$1:INDIRECT("$A$"&amp;ROW($A135)) &lt;&gt; ""),ROW($A$1:INDIRECT("$A$"&amp;ROW($A135)))), 1))), "",
INDEX(#REF!, LOOKUP(2, 1 / (#REF!:INDIRECT("$Y$"&amp;ROW(#REF!)-1) &lt;&gt; ""),ROW(#REF!:INDIRECT("$Y$"&amp;ROW(#REF!)-1))), 1))</f>
        <v>#REF!</v>
      </c>
      <c r="BB135" s="1" t="str">
        <f>IFERROR(VLOOKUP(#REF!, 'Medium-Slow'!$A$1:$B$101, 2, TRUE),"")</f>
        <v/>
      </c>
    </row>
    <row r="136" spans="1:54" x14ac:dyDescent="0.45">
      <c r="A136" s="40"/>
      <c r="B136" s="40"/>
      <c r="C136" s="40" t="str">
        <f t="shared" si="13"/>
        <v>Single</v>
      </c>
      <c r="D136" s="40"/>
      <c r="E136" s="40"/>
      <c r="F136" s="2" t="s">
        <v>291</v>
      </c>
      <c r="G136" s="2" t="s">
        <v>27</v>
      </c>
      <c r="H136" s="2">
        <v>20</v>
      </c>
      <c r="I136" s="2"/>
      <c r="J136" s="2" t="s">
        <v>42</v>
      </c>
      <c r="K136" s="2" t="s">
        <v>30</v>
      </c>
      <c r="L136" s="2" t="s">
        <v>77</v>
      </c>
      <c r="M136" s="2" t="s">
        <v>111</v>
      </c>
      <c r="N136" s="2" t="s">
        <v>191</v>
      </c>
      <c r="O136" s="2" t="s">
        <v>211</v>
      </c>
      <c r="P136" s="2">
        <v>9</v>
      </c>
      <c r="Q136" s="2">
        <f>_xlfn.FLOOR.MATH((((2*VLOOKUP(F136, 'EV and Base'!$A$1:$N$671, 9, FALSE))+$P136)*$H136)/100)+$H136+10</f>
        <v>57</v>
      </c>
      <c r="R136" s="2">
        <f>_xlfn.FLOOR.MATH((_xlfn.FLOOR.MATH((((2*VLOOKUP($F136, 'EV and Base'!$A$1:$N$671, 10, FALSE))+$P136)*$H136)/100)+5)*
IF(OR($I136="Lonely", $I136="Brave", $I136="Adamant", $I136="Naughty"), 1.1,
IF(OR($I136="Bold", $I136="Timid", $I136="Modest", $I136="Calm"), 0.9, 1)))</f>
        <v>42</v>
      </c>
      <c r="S136" s="2">
        <f>_xlfn.FLOOR.MATH((_xlfn.FLOOR.MATH((((2*VLOOKUP($F136, 'EV and Base'!$A$1:$N$671, 11, FALSE))+$P136)*$H136)/100)+5)*
IF(OR($I136="Bold", $I136="Relaxed", $I136="Impish", $I136="Lax"), 1.1,
IF(OR($I136="Lonely", $I136="Hasty", $I136="Mild", $I136="Gentle"), 0.9, 1)))</f>
        <v>26</v>
      </c>
      <c r="T136" s="2">
        <f>_xlfn.FLOOR.MATH((_xlfn.FLOOR.MATH((((2*VLOOKUP($F136, 'EV and Base'!$A$1:$N$671, 12, FALSE))+$P136)*$H136)/100)+5)*
IF(OR($I136="Modest", $I136="Mild", $I136="Quiet", $I136="Rash"), 1.1,
IF(OR($I136="Adamant", $I136="Impish", $I136="Jolly", $I136="Careful"), 0.9, 1)))</f>
        <v>42</v>
      </c>
      <c r="U136" s="2">
        <f>_xlfn.FLOOR.MATH((_xlfn.FLOOR.MATH((((2*VLOOKUP($F136, 'EV and Base'!$A$1:$N$671, 13, FALSE))+$P136)*$H136)/100)+5)*
IF(OR($I136="Calm", $I136="Gentle", $I136="Sassy", $I136="Careful"), 1.1,
IF(OR($I136="Naughty", $I136="Lax", $I136="Naive", $I136="Rash"), 0.9, 1)))</f>
        <v>26</v>
      </c>
      <c r="V136" s="2">
        <f>_xlfn.FLOOR.MATH((_xlfn.FLOOR.MATH((((2*VLOOKUP($F136, 'EV and Base'!$A$1:$N$671, 14, FALSE))+$P136)*$H136)/100)+5)*
IF(OR($I136="Timid", $I136="Hasty", $I136="Jolly", $I136="Naive"), 1.1,
IF(OR($I136="Brave", $I136="Relaxed", $I136="Quiet", $I136="Sassy"), 0.9, 1)))</f>
        <v>49</v>
      </c>
      <c r="AZ136" s="3" t="e" cm="1">
        <f t="array" aca="1" ref="AZ136" ca="1">IF(NOT(ISNUMBER(INDEX($A:$A, LOOKUP(2, 1 / ($A$1:INDIRECT("$A$"&amp;ROW($A136)) &lt;&gt; ""),ROW($A$1:INDIRECT("$A$"&amp;ROW($A136)))), 1))), "",#REF!-INDEX(#REF!, LOOKUP(
2, 1 / (#REF!:INDIRECT("$AV$"&amp;ROW(#REF!)-1) &lt;&gt; ""),ROW(#REF!:INDIRECT("$AV$"&amp;ROW(#REF!)-1))), 1))</f>
        <v>#REF!</v>
      </c>
      <c r="BA136" s="3" t="e" cm="1">
        <f t="array" aca="1" ref="BA136" ca="1">IF(NOT(ISNUMBER(INDEX($A:$A, LOOKUP(2, 1 / ($A$1:INDIRECT("$A$"&amp;ROW($A136)) &lt;&gt; ""),ROW($A$1:INDIRECT("$A$"&amp;ROW($A136)))), 1))), "",
INDEX(#REF!, LOOKUP(2, 1 / (#REF!:INDIRECT("$Y$"&amp;ROW(#REF!)-1) &lt;&gt; ""),ROW(#REF!:INDIRECT("$Y$"&amp;ROW(#REF!)-1))), 1))</f>
        <v>#REF!</v>
      </c>
      <c r="BB136" s="1" t="str">
        <f>IFERROR(VLOOKUP(#REF!, 'Medium-Slow'!$A$1:$B$101, 2, TRUE),"")</f>
        <v/>
      </c>
    </row>
    <row r="137" spans="1:54" x14ac:dyDescent="0.45">
      <c r="A137" s="29">
        <v>80</v>
      </c>
      <c r="B137" s="29" t="s">
        <v>292</v>
      </c>
      <c r="C137" s="29" t="s">
        <v>23</v>
      </c>
      <c r="D137" s="29" t="s">
        <v>276</v>
      </c>
      <c r="E137" s="29" t="s">
        <v>277</v>
      </c>
      <c r="F137" s="2" t="s">
        <v>293</v>
      </c>
      <c r="G137" s="2" t="s">
        <v>27</v>
      </c>
      <c r="H137" s="2">
        <v>19</v>
      </c>
      <c r="I137" s="2"/>
      <c r="J137" s="2" t="s">
        <v>294</v>
      </c>
      <c r="K137" s="2" t="s">
        <v>30</v>
      </c>
      <c r="L137" s="2" t="s">
        <v>295</v>
      </c>
      <c r="M137" s="2" t="s">
        <v>139</v>
      </c>
      <c r="N137" s="2" t="s">
        <v>296</v>
      </c>
      <c r="O137" s="2" t="s">
        <v>297</v>
      </c>
      <c r="P137" s="2">
        <v>0</v>
      </c>
      <c r="Q137" s="2">
        <f>_xlfn.FLOOR.MATH((((2*VLOOKUP(F137, 'EV and Base'!$A$1:$N$671, 9, FALSE))+$P137)*$H137)/100)+$H137+10</f>
        <v>55</v>
      </c>
      <c r="R137" s="2">
        <f>_xlfn.FLOOR.MATH((_xlfn.FLOOR.MATH((((2*VLOOKUP($F137, 'EV and Base'!$A$1:$N$671, 10, FALSE))+$P137)*$H137)/100)+5)*
IF(OR($I137="Lonely", $I137="Brave", $I137="Adamant", $I137="Naughty"), 1.1,
IF(OR($I137="Bold", $I137="Timid", $I137="Modest", $I137="Calm"), 0.9, 1)))</f>
        <v>39</v>
      </c>
      <c r="S137" s="2">
        <f>_xlfn.FLOOR.MATH((_xlfn.FLOOR.MATH((((2*VLOOKUP($F137, 'EV and Base'!$A$1:$N$671, 11, FALSE))+$P137)*$H137)/100)+5)*
IF(OR($I137="Bold", $I137="Relaxed", $I137="Impish", $I137="Lax"), 1.1,
IF(OR($I137="Lonely", $I137="Hasty", $I137="Mild", $I137="Gentle"), 0.9, 1)))</f>
        <v>22</v>
      </c>
      <c r="T137" s="2">
        <f>_xlfn.FLOOR.MATH((_xlfn.FLOOR.MATH((((2*VLOOKUP($F137, 'EV and Base'!$A$1:$N$671, 12, FALSE))+$P137)*$H137)/100)+5)*
IF(OR($I137="Modest", $I137="Mild", $I137="Quiet", $I137="Rash"), 1.1,
IF(OR($I137="Adamant", $I137="Impish", $I137="Jolly", $I137="Careful"), 0.9, 1)))</f>
        <v>10</v>
      </c>
      <c r="U137" s="2">
        <f>_xlfn.FLOOR.MATH((_xlfn.FLOOR.MATH((((2*VLOOKUP($F137, 'EV and Base'!$A$1:$N$671, 13, FALSE))+$P137)*$H137)/100)+5)*
IF(OR($I137="Calm", $I137="Gentle", $I137="Sassy", $I137="Careful"), 1.1,
IF(OR($I137="Naughty", $I137="Lax", $I137="Naive", $I137="Rash"), 0.9, 1)))</f>
        <v>22</v>
      </c>
      <c r="V137" s="2">
        <f>_xlfn.FLOOR.MATH((_xlfn.FLOOR.MATH((((2*VLOOKUP($F137, 'EV and Base'!$A$1:$N$671, 14, FALSE))+$P137)*$H137)/100)+5)*
IF(OR($I137="Timid", $I137="Hasty", $I137="Jolly", $I137="Naive"), 1.1,
IF(OR($I137="Brave", $I137="Relaxed", $I137="Quiet", $I137="Sassy"), 0.9, 1)))</f>
        <v>24</v>
      </c>
      <c r="AZ137" s="3" t="e" cm="1">
        <f t="array" aca="1" ref="AZ137" ca="1">IF(NOT(ISNUMBER(INDEX($A:$A, LOOKUP(2, 1 / ($A$1:INDIRECT("$A$"&amp;ROW($A137)) &lt;&gt; ""),ROW($A$1:INDIRECT("$A$"&amp;ROW($A137)))), 1))), "",#REF!-INDEX(#REF!, LOOKUP(
2, 1 / (#REF!:INDIRECT("$AV$"&amp;ROW(#REF!)-1) &lt;&gt; ""),ROW(#REF!:INDIRECT("$AV$"&amp;ROW(#REF!)-1))), 1))</f>
        <v>#REF!</v>
      </c>
      <c r="BA137" s="3" t="e" cm="1">
        <f t="array" aca="1" ref="BA137" ca="1">IF(NOT(ISNUMBER(INDEX($A:$A, LOOKUP(2, 1 / ($A$1:INDIRECT("$A$"&amp;ROW($A137)) &lt;&gt; ""),ROW($A$1:INDIRECT("$A$"&amp;ROW($A137)))), 1))), "",
INDEX(#REF!, LOOKUP(2, 1 / (#REF!:INDIRECT("$Y$"&amp;ROW(#REF!)-1) &lt;&gt; ""),ROW(#REF!:INDIRECT("$Y$"&amp;ROW(#REF!)-1))), 1))</f>
        <v>#REF!</v>
      </c>
      <c r="BB137" s="1" t="str">
        <f>IFERROR(VLOOKUP(#REF!, 'Medium-Slow'!$A$1:$B$101, 2, TRUE),"")</f>
        <v/>
      </c>
    </row>
    <row r="138" spans="1:54" x14ac:dyDescent="0.45">
      <c r="A138" s="29">
        <v>81</v>
      </c>
      <c r="B138" s="29" t="s">
        <v>298</v>
      </c>
      <c r="C138" s="29" t="s">
        <v>23</v>
      </c>
      <c r="D138" s="29" t="s">
        <v>276</v>
      </c>
      <c r="E138" s="29" t="s">
        <v>277</v>
      </c>
      <c r="F138" s="2" t="s">
        <v>172</v>
      </c>
      <c r="G138" s="2" t="s">
        <v>53</v>
      </c>
      <c r="H138" s="2">
        <v>19</v>
      </c>
      <c r="I138" s="2"/>
      <c r="J138" s="2" t="s">
        <v>174</v>
      </c>
      <c r="K138" s="2" t="s">
        <v>30</v>
      </c>
      <c r="L138" s="2" t="s">
        <v>177</v>
      </c>
      <c r="M138" s="2" t="s">
        <v>178</v>
      </c>
      <c r="N138" s="2" t="s">
        <v>236</v>
      </c>
      <c r="O138" s="2" t="s">
        <v>202</v>
      </c>
      <c r="P138" s="2">
        <v>0</v>
      </c>
      <c r="Q138" s="2">
        <f>_xlfn.FLOOR.MATH((((2*VLOOKUP(F138, 'EV and Base'!$A$1:$N$671, 9, FALSE))+$P138)*$H138)/100)+$H138+10</f>
        <v>44</v>
      </c>
      <c r="R138" s="2">
        <f>_xlfn.FLOOR.MATH((_xlfn.FLOOR.MATH((((2*VLOOKUP($F138, 'EV and Base'!$A$1:$N$671, 10, FALSE))+$P138)*$H138)/100)+5)*
IF(OR($I138="Lonely", $I138="Brave", $I138="Adamant", $I138="Naughty"), 1.1,
IF(OR($I138="Bold", $I138="Timid", $I138="Modest", $I138="Calm"), 0.9, 1)))</f>
        <v>15</v>
      </c>
      <c r="S138" s="2">
        <f>_xlfn.FLOOR.MATH((_xlfn.FLOOR.MATH((((2*VLOOKUP($F138, 'EV and Base'!$A$1:$N$671, 11, FALSE))+$P138)*$H138)/100)+5)*
IF(OR($I138="Bold", $I138="Relaxed", $I138="Impish", $I138="Lax"), 1.1,
IF(OR($I138="Lonely", $I138="Hasty", $I138="Mild", $I138="Gentle"), 0.9, 1)))</f>
        <v>27</v>
      </c>
      <c r="T138" s="2">
        <f>_xlfn.FLOOR.MATH((_xlfn.FLOOR.MATH((((2*VLOOKUP($F138, 'EV and Base'!$A$1:$N$671, 12, FALSE))+$P138)*$H138)/100)+5)*
IF(OR($I138="Modest", $I138="Mild", $I138="Quiet", $I138="Rash"), 1.1,
IF(OR($I138="Adamant", $I138="Impish", $I138="Jolly", $I138="Careful"), 0.9, 1)))</f>
        <v>19</v>
      </c>
      <c r="U138" s="2">
        <f>_xlfn.FLOOR.MATH((_xlfn.FLOOR.MATH((((2*VLOOKUP($F138, 'EV and Base'!$A$1:$N$671, 13, FALSE))+$P138)*$H138)/100)+5)*
IF(OR($I138="Calm", $I138="Gentle", $I138="Sassy", $I138="Careful"), 1.1,
IF(OR($I138="Naughty", $I138="Lax", $I138="Naive", $I138="Rash"), 0.9, 1)))</f>
        <v>24</v>
      </c>
      <c r="V138" s="2">
        <f>_xlfn.FLOOR.MATH((_xlfn.FLOOR.MATH((((2*VLOOKUP($F138, 'EV and Base'!$A$1:$N$671, 14, FALSE))+$P138)*$H138)/100)+5)*
IF(OR($I138="Timid", $I138="Hasty", $I138="Jolly", $I138="Naive"), 1.1,
IF(OR($I138="Brave", $I138="Relaxed", $I138="Quiet", $I138="Sassy"), 0.9, 1)))</f>
        <v>30</v>
      </c>
      <c r="AZ138" s="3" t="e" cm="1">
        <f t="array" aca="1" ref="AZ138" ca="1">IF(NOT(ISNUMBER(INDEX($A:$A, LOOKUP(2, 1 / ($A$1:INDIRECT("$A$"&amp;ROW($A138)) &lt;&gt; ""),ROW($A$1:INDIRECT("$A$"&amp;ROW($A138)))), 1))), "",#REF!-INDEX(#REF!, LOOKUP(
2, 1 / (#REF!:INDIRECT("$AV$"&amp;ROW(#REF!)-1) &lt;&gt; ""),ROW(#REF!:INDIRECT("$AV$"&amp;ROW(#REF!)-1))), 1))</f>
        <v>#REF!</v>
      </c>
      <c r="BA138" s="3" t="e" cm="1">
        <f t="array" aca="1" ref="BA138" ca="1">IF(NOT(ISNUMBER(INDEX($A:$A, LOOKUP(2, 1 / ($A$1:INDIRECT("$A$"&amp;ROW($A138)) &lt;&gt; ""),ROW($A$1:INDIRECT("$A$"&amp;ROW($A138)))), 1))), "",
INDEX(#REF!, LOOKUP(2, 1 / (#REF!:INDIRECT("$Y$"&amp;ROW(#REF!)-1) &lt;&gt; ""),ROW(#REF!:INDIRECT("$Y$"&amp;ROW(#REF!)-1))), 1))</f>
        <v>#REF!</v>
      </c>
      <c r="BB138" s="1" t="str">
        <f>IFERROR(VLOOKUP(#REF!, 'Medium-Slow'!$A$1:$B$101, 2, TRUE),"")</f>
        <v/>
      </c>
    </row>
    <row r="139" spans="1:54" x14ac:dyDescent="0.45">
      <c r="A139" s="29">
        <v>82</v>
      </c>
      <c r="B139" s="29" t="s">
        <v>299</v>
      </c>
      <c r="C139" s="29" t="s">
        <v>23</v>
      </c>
      <c r="D139" s="29" t="s">
        <v>276</v>
      </c>
      <c r="E139" s="29" t="s">
        <v>277</v>
      </c>
      <c r="F139" s="2" t="s">
        <v>179</v>
      </c>
      <c r="G139" s="2" t="s">
        <v>53</v>
      </c>
      <c r="H139" s="2">
        <v>18</v>
      </c>
      <c r="I139" s="2"/>
      <c r="J139" s="2" t="s">
        <v>180</v>
      </c>
      <c r="K139" s="2" t="s">
        <v>30</v>
      </c>
      <c r="L139" s="2" t="s">
        <v>176</v>
      </c>
      <c r="M139" s="2" t="s">
        <v>181</v>
      </c>
      <c r="N139" s="2" t="s">
        <v>178</v>
      </c>
      <c r="O139" s="2" t="s">
        <v>234</v>
      </c>
      <c r="P139" s="2">
        <v>0</v>
      </c>
      <c r="Q139" s="2">
        <f>_xlfn.FLOOR.MATH((((2*VLOOKUP(F139, 'EV and Base'!$A$1:$N$671, 9, FALSE))+$P139)*$H139)/100)+$H139+10</f>
        <v>44</v>
      </c>
      <c r="R139" s="2">
        <f>_xlfn.FLOOR.MATH((_xlfn.FLOOR.MATH((((2*VLOOKUP($F139, 'EV and Base'!$A$1:$N$671, 10, FALSE))+$P139)*$H139)/100)+5)*
IF(OR($I139="Lonely", $I139="Brave", $I139="Adamant", $I139="Naughty"), 1.1,
IF(OR($I139="Bold", $I139="Timid", $I139="Modest", $I139="Calm"), 0.9, 1)))</f>
        <v>17</v>
      </c>
      <c r="S139" s="2">
        <f>_xlfn.FLOOR.MATH((_xlfn.FLOOR.MATH((((2*VLOOKUP($F139, 'EV and Base'!$A$1:$N$671, 11, FALSE))+$P139)*$H139)/100)+5)*
IF(OR($I139="Bold", $I139="Relaxed", $I139="Impish", $I139="Lax"), 1.1,
IF(OR($I139="Lonely", $I139="Hasty", $I139="Mild", $I139="Gentle"), 0.9, 1)))</f>
        <v>23</v>
      </c>
      <c r="T139" s="2">
        <f>_xlfn.FLOOR.MATH((_xlfn.FLOOR.MATH((((2*VLOOKUP($F139, 'EV and Base'!$A$1:$N$671, 12, FALSE))+$P139)*$H139)/100)+5)*
IF(OR($I139="Modest", $I139="Mild", $I139="Quiet", $I139="Rash"), 1.1,
IF(OR($I139="Adamant", $I139="Impish", $I139="Jolly", $I139="Careful"), 0.9, 1)))</f>
        <v>30</v>
      </c>
      <c r="U139" s="2">
        <f>_xlfn.FLOOR.MATH((_xlfn.FLOOR.MATH((((2*VLOOKUP($F139, 'EV and Base'!$A$1:$N$671, 13, FALSE))+$P139)*$H139)/100)+5)*
IF(OR($I139="Calm", $I139="Gentle", $I139="Sassy", $I139="Careful"), 1.1,
IF(OR($I139="Naughty", $I139="Lax", $I139="Naive", $I139="Rash"), 0.9, 1)))</f>
        <v>23</v>
      </c>
      <c r="V139" s="2">
        <f>_xlfn.FLOOR.MATH((_xlfn.FLOOR.MATH((((2*VLOOKUP($F139, 'EV and Base'!$A$1:$N$671, 14, FALSE))+$P139)*$H139)/100)+5)*
IF(OR($I139="Timid", $I139="Hasty", $I139="Jolly", $I139="Naive"), 1.1,
IF(OR($I139="Brave", $I139="Relaxed", $I139="Quiet", $I139="Sassy"), 0.9, 1)))</f>
        <v>15</v>
      </c>
      <c r="AZ139" s="3" t="e" cm="1">
        <f t="array" aca="1" ref="AZ139" ca="1">IF(NOT(ISNUMBER(INDEX($A:$A, LOOKUP(2, 1 / ($A$1:INDIRECT("$A$"&amp;ROW($A139)) &lt;&gt; ""),ROW($A$1:INDIRECT("$A$"&amp;ROW($A139)))), 1))), "",#REF!-INDEX(#REF!, LOOKUP(
2, 1 / (#REF!:INDIRECT("$AV$"&amp;ROW(#REF!)-1) &lt;&gt; ""),ROW(#REF!:INDIRECT("$AV$"&amp;ROW(#REF!)-1))), 1))</f>
        <v>#REF!</v>
      </c>
      <c r="BA139" s="3" t="e" cm="1">
        <f t="array" aca="1" ref="BA139" ca="1">IF(NOT(ISNUMBER(INDEX($A:$A, LOOKUP(2, 1 / ($A$1:INDIRECT("$A$"&amp;ROW($A139)) &lt;&gt; ""),ROW($A$1:INDIRECT("$A$"&amp;ROW($A139)))), 1))), "",
INDEX(#REF!, LOOKUP(2, 1 / (#REF!:INDIRECT("$Y$"&amp;ROW(#REF!)-1) &lt;&gt; ""),ROW(#REF!:INDIRECT("$Y$"&amp;ROW(#REF!)-1))), 1))</f>
        <v>#REF!</v>
      </c>
      <c r="BB139" s="1" t="str">
        <f>IFERROR(VLOOKUP(#REF!, 'Medium-Slow'!$A$1:$B$101, 2, TRUE),"")</f>
        <v/>
      </c>
    </row>
    <row r="140" spans="1:54" x14ac:dyDescent="0.45">
      <c r="A140" s="29">
        <v>83</v>
      </c>
      <c r="B140" s="29" t="s">
        <v>300</v>
      </c>
      <c r="C140" s="29" t="s">
        <v>23</v>
      </c>
      <c r="D140" s="29" t="s">
        <v>276</v>
      </c>
      <c r="E140" s="29" t="s">
        <v>277</v>
      </c>
      <c r="F140" s="2" t="s">
        <v>121</v>
      </c>
      <c r="G140" s="2" t="s">
        <v>27</v>
      </c>
      <c r="H140" s="2">
        <v>19</v>
      </c>
      <c r="I140" s="2"/>
      <c r="J140" s="2" t="s">
        <v>301</v>
      </c>
      <c r="K140" s="2" t="s">
        <v>30</v>
      </c>
      <c r="L140" s="2" t="s">
        <v>124</v>
      </c>
      <c r="M140" s="2" t="s">
        <v>125</v>
      </c>
      <c r="N140" s="2" t="s">
        <v>302</v>
      </c>
      <c r="O140" s="2" t="s">
        <v>288</v>
      </c>
      <c r="P140" s="2">
        <v>0</v>
      </c>
      <c r="Q140" s="2">
        <f>_xlfn.FLOOR.MATH((((2*VLOOKUP(F140, 'EV and Base'!$A$1:$N$671, 9, FALSE))+$P140)*$H140)/100)+$H140+10</f>
        <v>46</v>
      </c>
      <c r="R140" s="2">
        <f>_xlfn.FLOOR.MATH((_xlfn.FLOOR.MATH((((2*VLOOKUP($F140, 'EV and Base'!$A$1:$N$671, 10, FALSE))+$P140)*$H140)/100)+5)*
IF(OR($I140="Lonely", $I140="Brave", $I140="Adamant", $I140="Naughty"), 1.1,
IF(OR($I140="Bold", $I140="Timid", $I140="Modest", $I140="Calm"), 0.9, 1)))</f>
        <v>27</v>
      </c>
      <c r="S140" s="2">
        <f>_xlfn.FLOOR.MATH((_xlfn.FLOOR.MATH((((2*VLOOKUP($F140, 'EV and Base'!$A$1:$N$671, 11, FALSE))+$P140)*$H140)/100)+5)*
IF(OR($I140="Bold", $I140="Relaxed", $I140="Impish", $I140="Lax"), 1.1,
IF(OR($I140="Lonely", $I140="Hasty", $I140="Mild", $I140="Gentle"), 0.9, 1)))</f>
        <v>17</v>
      </c>
      <c r="T140" s="2">
        <f>_xlfn.FLOOR.MATH((_xlfn.FLOOR.MATH((((2*VLOOKUP($F140, 'EV and Base'!$A$1:$N$671, 12, FALSE))+$P140)*$H140)/100)+5)*
IF(OR($I140="Modest", $I140="Mild", $I140="Quiet", $I140="Rash"), 1.1,
IF(OR($I140="Adamant", $I140="Impish", $I140="Jolly", $I140="Careful"), 0.9, 1)))</f>
        <v>24</v>
      </c>
      <c r="U140" s="2">
        <f>_xlfn.FLOOR.MATH((_xlfn.FLOOR.MATH((((2*VLOOKUP($F140, 'EV and Base'!$A$1:$N$671, 13, FALSE))+$P140)*$H140)/100)+5)*
IF(OR($I140="Calm", $I140="Gentle", $I140="Sassy", $I140="Careful"), 1.1,
IF(OR($I140="Naughty", $I140="Lax", $I140="Naive", $I140="Rash"), 0.9, 1)))</f>
        <v>17</v>
      </c>
      <c r="V140" s="2">
        <f>_xlfn.FLOOR.MATH((_xlfn.FLOOR.MATH((((2*VLOOKUP($F140, 'EV and Base'!$A$1:$N$671, 14, FALSE))+$P140)*$H140)/100)+5)*
IF(OR($I140="Timid", $I140="Hasty", $I140="Jolly", $I140="Naive"), 1.1,
IF(OR($I140="Brave", $I140="Relaxed", $I140="Quiet", $I140="Sassy"), 0.9, 1)))</f>
        <v>33</v>
      </c>
      <c r="AZ140" s="3" t="e" cm="1">
        <f t="array" aca="1" ref="AZ140" ca="1">IF(NOT(ISNUMBER(INDEX($A:$A, LOOKUP(2, 1 / ($A$1:INDIRECT("$A$"&amp;ROW($A140)) &lt;&gt; ""),ROW($A$1:INDIRECT("$A$"&amp;ROW($A140)))), 1))), "",#REF!-INDEX(#REF!, LOOKUP(
2, 1 / (#REF!:INDIRECT("$AV$"&amp;ROW(#REF!)-1) &lt;&gt; ""),ROW(#REF!:INDIRECT("$AV$"&amp;ROW(#REF!)-1))), 1))</f>
        <v>#REF!</v>
      </c>
      <c r="BA140" s="3" t="e" cm="1">
        <f t="array" aca="1" ref="BA140" ca="1">IF(NOT(ISNUMBER(INDEX($A:$A, LOOKUP(2, 1 / ($A$1:INDIRECT("$A$"&amp;ROW($A140)) &lt;&gt; ""),ROW($A$1:INDIRECT("$A$"&amp;ROW($A140)))), 1))), "",
INDEX(#REF!, LOOKUP(2, 1 / (#REF!:INDIRECT("$Y$"&amp;ROW(#REF!)-1) &lt;&gt; ""),ROW(#REF!:INDIRECT("$Y$"&amp;ROW(#REF!)-1))), 1))</f>
        <v>#REF!</v>
      </c>
      <c r="BB140" s="1" t="str">
        <f>IFERROR(VLOOKUP(#REF!, 'Medium-Slow'!$A$1:$B$101, 2, TRUE),"")</f>
        <v/>
      </c>
    </row>
    <row r="141" spans="1:54" x14ac:dyDescent="0.45">
      <c r="A141" s="38">
        <v>84</v>
      </c>
      <c r="B141" s="38" t="s">
        <v>303</v>
      </c>
      <c r="C141" s="38" t="s">
        <v>23</v>
      </c>
      <c r="D141" s="38" t="s">
        <v>276</v>
      </c>
      <c r="E141" s="38" t="s">
        <v>277</v>
      </c>
      <c r="F141" s="2" t="s">
        <v>135</v>
      </c>
      <c r="G141" s="2" t="s">
        <v>27</v>
      </c>
      <c r="H141" s="2">
        <v>18</v>
      </c>
      <c r="I141" s="2"/>
      <c r="J141" s="2" t="s">
        <v>137</v>
      </c>
      <c r="K141" s="2" t="s">
        <v>30</v>
      </c>
      <c r="L141" s="2" t="s">
        <v>77</v>
      </c>
      <c r="M141" s="2" t="s">
        <v>139</v>
      </c>
      <c r="N141" s="2" t="s">
        <v>183</v>
      </c>
      <c r="O141" s="2" t="s">
        <v>225</v>
      </c>
      <c r="P141" s="2">
        <v>0</v>
      </c>
      <c r="Q141" s="2">
        <f>_xlfn.FLOOR.MATH((((2*VLOOKUP(F141, 'EV and Base'!$A$1:$N$671, 9, FALSE))+$P141)*$H141)/100)+$H141+10</f>
        <v>47</v>
      </c>
      <c r="R141" s="2">
        <f>_xlfn.FLOOR.MATH((_xlfn.FLOOR.MATH((((2*VLOOKUP($F141, 'EV and Base'!$A$1:$N$671, 10, FALSE))+$P141)*$H141)/100)+5)*
IF(OR($I141="Lonely", $I141="Brave", $I141="Adamant", $I141="Naughty"), 1.1,
IF(OR($I141="Bold", $I141="Timid", $I141="Modest", $I141="Calm"), 0.9, 1)))</f>
        <v>32</v>
      </c>
      <c r="S141" s="2">
        <f>_xlfn.FLOOR.MATH((_xlfn.FLOOR.MATH((((2*VLOOKUP($F141, 'EV and Base'!$A$1:$N$671, 11, FALSE))+$P141)*$H141)/100)+5)*
IF(OR($I141="Bold", $I141="Relaxed", $I141="Impish", $I141="Lax"), 1.1,
IF(OR($I141="Lonely", $I141="Hasty", $I141="Mild", $I141="Gentle"), 0.9, 1)))</f>
        <v>35</v>
      </c>
      <c r="T141" s="2">
        <f>_xlfn.FLOOR.MATH((_xlfn.FLOOR.MATH((((2*VLOOKUP($F141, 'EV and Base'!$A$1:$N$671, 12, FALSE))+$P141)*$H141)/100)+5)*
IF(OR($I141="Modest", $I141="Mild", $I141="Quiet", $I141="Rash"), 1.1,
IF(OR($I141="Adamant", $I141="Impish", $I141="Jolly", $I141="Careful"), 0.9, 1)))</f>
        <v>14</v>
      </c>
      <c r="U141" s="2">
        <f>_xlfn.FLOOR.MATH((_xlfn.FLOOR.MATH((((2*VLOOKUP($F141, 'EV and Base'!$A$1:$N$671, 13, FALSE))+$P141)*$H141)/100)+5)*
IF(OR($I141="Calm", $I141="Gentle", $I141="Sassy", $I141="Careful"), 1.1,
IF(OR($I141="Naughty", $I141="Lax", $I141="Naive", $I141="Rash"), 0.9, 1)))</f>
        <v>14</v>
      </c>
      <c r="V141" s="2">
        <f>_xlfn.FLOOR.MATH((_xlfn.FLOOR.MATH((((2*VLOOKUP($F141, 'EV and Base'!$A$1:$N$671, 14, FALSE))+$P141)*$H141)/100)+5)*
IF(OR($I141="Timid", $I141="Hasty", $I141="Jolly", $I141="Naive"), 1.1,
IF(OR($I141="Brave", $I141="Relaxed", $I141="Quiet", $I141="Sassy"), 0.9, 1)))</f>
        <v>10</v>
      </c>
      <c r="AZ141" s="3" t="e" cm="1">
        <f t="array" aca="1" ref="AZ141" ca="1">IF(NOT(ISNUMBER(INDEX($A:$A, LOOKUP(2, 1 / ($A$1:INDIRECT("$A$"&amp;ROW($A141)) &lt;&gt; ""),ROW($A$1:INDIRECT("$A$"&amp;ROW($A141)))), 1))), "",#REF!-INDEX(#REF!, LOOKUP(
2, 1 / (#REF!:INDIRECT("$AV$"&amp;ROW(#REF!)-1) &lt;&gt; ""),ROW(#REF!:INDIRECT("$AV$"&amp;ROW(#REF!)-1))), 1))</f>
        <v>#REF!</v>
      </c>
      <c r="BA141" s="3" t="e" cm="1">
        <f t="array" aca="1" ref="BA141" ca="1">IF(NOT(ISNUMBER(INDEX($A:$A, LOOKUP(2, 1 / ($A$1:INDIRECT("$A$"&amp;ROW($A141)) &lt;&gt; ""),ROW($A$1:INDIRECT("$A$"&amp;ROW($A141)))), 1))), "",
INDEX(#REF!, LOOKUP(2, 1 / (#REF!:INDIRECT("$Y$"&amp;ROW(#REF!)-1) &lt;&gt; ""),ROW(#REF!:INDIRECT("$Y$"&amp;ROW(#REF!)-1))), 1))</f>
        <v>#REF!</v>
      </c>
      <c r="BB141" s="1" t="str">
        <f>IFERROR(VLOOKUP(#REF!, 'Medium-Slow'!$A$1:$B$101, 2, TRUE),"")</f>
        <v/>
      </c>
    </row>
    <row r="142" spans="1:54" x14ac:dyDescent="0.45">
      <c r="A142" s="40"/>
      <c r="B142" s="40"/>
      <c r="C142" s="40" t="str">
        <f>$C141</f>
        <v>Single</v>
      </c>
      <c r="D142" s="40"/>
      <c r="E142" s="40"/>
      <c r="F142" s="2" t="s">
        <v>142</v>
      </c>
      <c r="G142" s="2" t="s">
        <v>27</v>
      </c>
      <c r="H142" s="2">
        <v>18</v>
      </c>
      <c r="I142" s="2"/>
      <c r="J142" s="2" t="s">
        <v>143</v>
      </c>
      <c r="K142" s="2" t="s">
        <v>30</v>
      </c>
      <c r="L142" s="2" t="s">
        <v>144</v>
      </c>
      <c r="M142" s="2" t="s">
        <v>75</v>
      </c>
      <c r="N142" s="2" t="s">
        <v>145</v>
      </c>
      <c r="O142" s="2" t="s">
        <v>194</v>
      </c>
      <c r="P142" s="2">
        <v>0</v>
      </c>
      <c r="Q142" s="2">
        <f>_xlfn.FLOOR.MATH((((2*VLOOKUP(F142, 'EV and Base'!$A$1:$N$671, 9, FALSE))+$P142)*$H142)/100)+$H142+10</f>
        <v>55</v>
      </c>
      <c r="R142" s="2">
        <f>_xlfn.FLOOR.MATH((_xlfn.FLOOR.MATH((((2*VLOOKUP($F142, 'EV and Base'!$A$1:$N$671, 10, FALSE))+$P142)*$H142)/100)+5)*
IF(OR($I142="Lonely", $I142="Brave", $I142="Adamant", $I142="Naughty"), 1.1,
IF(OR($I142="Bold", $I142="Timid", $I142="Modest", $I142="Calm"), 0.9, 1)))</f>
        <v>33</v>
      </c>
      <c r="S142" s="2">
        <f>_xlfn.FLOOR.MATH((_xlfn.FLOOR.MATH((((2*VLOOKUP($F142, 'EV and Base'!$A$1:$N$671, 11, FALSE))+$P142)*$H142)/100)+5)*
IF(OR($I142="Bold", $I142="Relaxed", $I142="Impish", $I142="Lax"), 1.1,
IF(OR($I142="Lonely", $I142="Hasty", $I142="Mild", $I142="Gentle"), 0.9, 1)))</f>
        <v>24</v>
      </c>
      <c r="T142" s="2">
        <f>_xlfn.FLOOR.MATH((_xlfn.FLOOR.MATH((((2*VLOOKUP($F142, 'EV and Base'!$A$1:$N$671, 12, FALSE))+$P142)*$H142)/100)+5)*
IF(OR($I142="Modest", $I142="Mild", $I142="Quiet", $I142="Rash"), 1.1,
IF(OR($I142="Adamant", $I142="Impish", $I142="Jolly", $I142="Careful"), 0.9, 1)))</f>
        <v>14</v>
      </c>
      <c r="U142" s="2">
        <f>_xlfn.FLOOR.MATH((_xlfn.FLOOR.MATH((((2*VLOOKUP($F142, 'EV and Base'!$A$1:$N$671, 13, FALSE))+$P142)*$H142)/100)+5)*
IF(OR($I142="Calm", $I142="Gentle", $I142="Sassy", $I142="Careful"), 1.1,
IF(OR($I142="Naughty", $I142="Lax", $I142="Naive", $I142="Rash"), 0.9, 1)))</f>
        <v>17</v>
      </c>
      <c r="V142" s="2">
        <f>_xlfn.FLOOR.MATH((_xlfn.FLOOR.MATH((((2*VLOOKUP($F142, 'EV and Base'!$A$1:$N$671, 14, FALSE))+$P142)*$H142)/100)+5)*
IF(OR($I142="Timid", $I142="Hasty", $I142="Jolly", $I142="Naive"), 1.1,
IF(OR($I142="Brave", $I142="Relaxed", $I142="Quiet", $I142="Sassy"), 0.9, 1)))</f>
        <v>17</v>
      </c>
      <c r="AZ142" s="3" t="e" cm="1">
        <f t="array" aca="1" ref="AZ142" ca="1">IF(NOT(ISNUMBER(INDEX($A:$A, LOOKUP(2, 1 / ($A$1:INDIRECT("$A$"&amp;ROW($A142)) &lt;&gt; ""),ROW($A$1:INDIRECT("$A$"&amp;ROW($A142)))), 1))), "",#REF!-INDEX(#REF!, LOOKUP(
2, 1 / (#REF!:INDIRECT("$AV$"&amp;ROW(#REF!)-1) &lt;&gt; ""),ROW(#REF!:INDIRECT("$AV$"&amp;ROW(#REF!)-1))), 1))</f>
        <v>#REF!</v>
      </c>
      <c r="BA142" s="3" t="e" cm="1">
        <f t="array" aca="1" ref="BA142" ca="1">IF(NOT(ISNUMBER(INDEX($A:$A, LOOKUP(2, 1 / ($A$1:INDIRECT("$A$"&amp;ROW($A142)) &lt;&gt; ""),ROW($A$1:INDIRECT("$A$"&amp;ROW($A142)))), 1))), "",
INDEX(#REF!, LOOKUP(2, 1 / (#REF!:INDIRECT("$Y$"&amp;ROW(#REF!)-1) &lt;&gt; ""),ROW(#REF!:INDIRECT("$Y$"&amp;ROW(#REF!)-1))), 1))</f>
        <v>#REF!</v>
      </c>
      <c r="BB142" s="1" t="str">
        <f>IFERROR(VLOOKUP(#REF!, 'Medium-Slow'!$A$1:$B$101, 2, TRUE),"")</f>
        <v/>
      </c>
    </row>
    <row r="143" spans="1:54" x14ac:dyDescent="0.45">
      <c r="A143" s="29">
        <v>85</v>
      </c>
      <c r="B143" s="29" t="s">
        <v>304</v>
      </c>
      <c r="C143" s="29" t="s">
        <v>23</v>
      </c>
      <c r="D143" s="29" t="s">
        <v>276</v>
      </c>
      <c r="E143" s="29" t="s">
        <v>277</v>
      </c>
      <c r="F143" s="2" t="s">
        <v>142</v>
      </c>
      <c r="G143" s="2" t="s">
        <v>27</v>
      </c>
      <c r="H143" s="2">
        <v>19</v>
      </c>
      <c r="I143" s="2"/>
      <c r="J143" s="2" t="s">
        <v>283</v>
      </c>
      <c r="K143" s="2" t="s">
        <v>30</v>
      </c>
      <c r="L143" s="2" t="s">
        <v>144</v>
      </c>
      <c r="M143" s="2" t="s">
        <v>75</v>
      </c>
      <c r="N143" s="2" t="s">
        <v>145</v>
      </c>
      <c r="O143" s="2" t="s">
        <v>194</v>
      </c>
      <c r="P143" s="2">
        <v>0</v>
      </c>
      <c r="Q143" s="2">
        <f>_xlfn.FLOOR.MATH((((2*VLOOKUP(F143, 'EV and Base'!$A$1:$N$671, 9, FALSE))+$P143)*$H143)/100)+$H143+10</f>
        <v>57</v>
      </c>
      <c r="R143" s="2">
        <f>_xlfn.FLOOR.MATH((_xlfn.FLOOR.MATH((((2*VLOOKUP($F143, 'EV and Base'!$A$1:$N$671, 10, FALSE))+$P143)*$H143)/100)+5)*
IF(OR($I143="Lonely", $I143="Brave", $I143="Adamant", $I143="Naughty"), 1.1,
IF(OR($I143="Bold", $I143="Timid", $I143="Modest", $I143="Calm"), 0.9, 1)))</f>
        <v>35</v>
      </c>
      <c r="S143" s="2">
        <f>_xlfn.FLOOR.MATH((_xlfn.FLOOR.MATH((((2*VLOOKUP($F143, 'EV and Base'!$A$1:$N$671, 11, FALSE))+$P143)*$H143)/100)+5)*
IF(OR($I143="Bold", $I143="Relaxed", $I143="Impish", $I143="Lax"), 1.1,
IF(OR($I143="Lonely", $I143="Hasty", $I143="Mild", $I143="Gentle"), 0.9, 1)))</f>
        <v>25</v>
      </c>
      <c r="T143" s="2">
        <f>_xlfn.FLOOR.MATH((_xlfn.FLOOR.MATH((((2*VLOOKUP($F143, 'EV and Base'!$A$1:$N$671, 12, FALSE))+$P143)*$H143)/100)+5)*
IF(OR($I143="Modest", $I143="Mild", $I143="Quiet", $I143="Rash"), 1.1,
IF(OR($I143="Adamant", $I143="Impish", $I143="Jolly", $I143="Careful"), 0.9, 1)))</f>
        <v>14</v>
      </c>
      <c r="U143" s="2">
        <f>_xlfn.FLOOR.MATH((_xlfn.FLOOR.MATH((((2*VLOOKUP($F143, 'EV and Base'!$A$1:$N$671, 13, FALSE))+$P143)*$H143)/100)+5)*
IF(OR($I143="Calm", $I143="Gentle", $I143="Sassy", $I143="Careful"), 1.1,
IF(OR($I143="Naughty", $I143="Lax", $I143="Naive", $I143="Rash"), 0.9, 1)))</f>
        <v>18</v>
      </c>
      <c r="V143" s="2">
        <f>_xlfn.FLOOR.MATH((_xlfn.FLOOR.MATH((((2*VLOOKUP($F143, 'EV and Base'!$A$1:$N$671, 14, FALSE))+$P143)*$H143)/100)+5)*
IF(OR($I143="Timid", $I143="Hasty", $I143="Jolly", $I143="Naive"), 1.1,
IF(OR($I143="Brave", $I143="Relaxed", $I143="Quiet", $I143="Sassy"), 0.9, 1)))</f>
        <v>18</v>
      </c>
      <c r="AZ143" s="3" t="e" cm="1">
        <f t="array" aca="1" ref="AZ143" ca="1">IF(NOT(ISNUMBER(INDEX($A:$A, LOOKUP(2, 1 / ($A$1:INDIRECT("$A$"&amp;ROW($A143)) &lt;&gt; ""),ROW($A$1:INDIRECT("$A$"&amp;ROW($A143)))), 1))), "",#REF!-INDEX(#REF!, LOOKUP(
2, 1 / (#REF!:INDIRECT("$AV$"&amp;ROW(#REF!)-1) &lt;&gt; ""),ROW(#REF!:INDIRECT("$AV$"&amp;ROW(#REF!)-1))), 1))</f>
        <v>#REF!</v>
      </c>
      <c r="BA143" s="3" t="e" cm="1">
        <f t="array" aca="1" ref="BA143" ca="1">IF(NOT(ISNUMBER(INDEX($A:$A, LOOKUP(2, 1 / ($A$1:INDIRECT("$A$"&amp;ROW($A143)) &lt;&gt; ""),ROW($A$1:INDIRECT("$A$"&amp;ROW($A143)))), 1))), "",
INDEX(#REF!, LOOKUP(2, 1 / (#REF!:INDIRECT("$Y$"&amp;ROW(#REF!)-1) &lt;&gt; ""),ROW(#REF!:INDIRECT("$Y$"&amp;ROW(#REF!)-1))), 1))</f>
        <v>#REF!</v>
      </c>
      <c r="BB143" s="1" t="str">
        <f>IFERROR(VLOOKUP(#REF!, 'Medium-Slow'!$A$1:$B$101, 2, TRUE),"")</f>
        <v/>
      </c>
    </row>
    <row r="144" spans="1:54" x14ac:dyDescent="0.45">
      <c r="A144" s="29">
        <v>86</v>
      </c>
      <c r="B144" s="29" t="s">
        <v>305</v>
      </c>
      <c r="C144" s="29" t="s">
        <v>23</v>
      </c>
      <c r="D144" s="29" t="s">
        <v>276</v>
      </c>
      <c r="E144" s="29" t="s">
        <v>277</v>
      </c>
      <c r="F144" s="2" t="s">
        <v>114</v>
      </c>
      <c r="G144" s="2" t="s">
        <v>27</v>
      </c>
      <c r="H144" s="2">
        <v>19</v>
      </c>
      <c r="I144" s="2"/>
      <c r="J144" s="2" t="s">
        <v>115</v>
      </c>
      <c r="K144" s="2" t="s">
        <v>30</v>
      </c>
      <c r="L144" s="2" t="s">
        <v>50</v>
      </c>
      <c r="M144" s="2" t="s">
        <v>123</v>
      </c>
      <c r="N144" s="2" t="s">
        <v>209</v>
      </c>
      <c r="O144" s="2" t="s">
        <v>285</v>
      </c>
      <c r="P144" s="2">
        <v>0</v>
      </c>
      <c r="Q144" s="2">
        <f>_xlfn.FLOOR.MATH((((2*VLOOKUP(F144, 'EV and Base'!$A$1:$N$671, 9, FALSE))+$P144)*$H144)/100)+$H144+10</f>
        <v>48</v>
      </c>
      <c r="R144" s="2">
        <f>_xlfn.FLOOR.MATH((_xlfn.FLOOR.MATH((((2*VLOOKUP($F144, 'EV and Base'!$A$1:$N$671, 10, FALSE))+$P144)*$H144)/100)+5)*
IF(OR($I144="Lonely", $I144="Brave", $I144="Adamant", $I144="Naughty"), 1.1,
IF(OR($I144="Bold", $I144="Timid", $I144="Modest", $I144="Calm"), 0.9, 1)))</f>
        <v>25</v>
      </c>
      <c r="S144" s="2">
        <f>_xlfn.FLOOR.MATH((_xlfn.FLOOR.MATH((((2*VLOOKUP($F144, 'EV and Base'!$A$1:$N$671, 11, FALSE))+$P144)*$H144)/100)+5)*
IF(OR($I144="Bold", $I144="Relaxed", $I144="Impish", $I144="Lax"), 1.1,
IF(OR($I144="Lonely", $I144="Hasty", $I144="Mild", $I144="Gentle"), 0.9, 1)))</f>
        <v>24</v>
      </c>
      <c r="T144" s="2">
        <f>_xlfn.FLOOR.MATH((_xlfn.FLOOR.MATH((((2*VLOOKUP($F144, 'EV and Base'!$A$1:$N$671, 12, FALSE))+$P144)*$H144)/100)+5)*
IF(OR($I144="Modest", $I144="Mild", $I144="Quiet", $I144="Rash"), 1.1,
IF(OR($I144="Adamant", $I144="Impish", $I144="Jolly", $I144="Careful"), 0.9, 1)))</f>
        <v>18</v>
      </c>
      <c r="U144" s="2">
        <f>_xlfn.FLOOR.MATH((_xlfn.FLOOR.MATH((((2*VLOOKUP($F144, 'EV and Base'!$A$1:$N$671, 13, FALSE))+$P144)*$H144)/100)+5)*
IF(OR($I144="Calm", $I144="Gentle", $I144="Sassy", $I144="Careful"), 1.1,
IF(OR($I144="Naughty", $I144="Lax", $I144="Naive", $I144="Rash"), 0.9, 1)))</f>
        <v>16</v>
      </c>
      <c r="V144" s="2">
        <f>_xlfn.FLOOR.MATH((_xlfn.FLOOR.MATH((((2*VLOOKUP($F144, 'EV and Base'!$A$1:$N$671, 14, FALSE))+$P144)*$H144)/100)+5)*
IF(OR($I144="Timid", $I144="Hasty", $I144="Jolly", $I144="Naive"), 1.1,
IF(OR($I144="Brave", $I144="Relaxed", $I144="Quiet", $I144="Sassy"), 0.9, 1)))</f>
        <v>21</v>
      </c>
      <c r="AZ144" s="3" t="e" cm="1">
        <f t="array" aca="1" ref="AZ144" ca="1">IF(NOT(ISNUMBER(INDEX($A:$A, LOOKUP(2, 1 / ($A$1:INDIRECT("$A$"&amp;ROW($A144)) &lt;&gt; ""),ROW($A$1:INDIRECT("$A$"&amp;ROW($A144)))), 1))), "",#REF!-INDEX(#REF!, LOOKUP(
2, 1 / (#REF!:INDIRECT("$AV$"&amp;ROW(#REF!)-1) &lt;&gt; ""),ROW(#REF!:INDIRECT("$AV$"&amp;ROW(#REF!)-1))), 1))</f>
        <v>#REF!</v>
      </c>
      <c r="BA144" s="3" t="e" cm="1">
        <f t="array" aca="1" ref="BA144" ca="1">IF(NOT(ISNUMBER(INDEX($A:$A, LOOKUP(2, 1 / ($A$1:INDIRECT("$A$"&amp;ROW($A144)) &lt;&gt; ""),ROW($A$1:INDIRECT("$A$"&amp;ROW($A144)))), 1))), "",
INDEX(#REF!, LOOKUP(2, 1 / (#REF!:INDIRECT("$Y$"&amp;ROW(#REF!)-1) &lt;&gt; ""),ROW(#REF!:INDIRECT("$Y$"&amp;ROW(#REF!)-1))), 1))</f>
        <v>#REF!</v>
      </c>
      <c r="BB144" s="1" t="str">
        <f>IFERROR(VLOOKUP(#REF!, 'Medium-Slow'!$A$1:$B$101, 2, TRUE),"")</f>
        <v/>
      </c>
    </row>
    <row r="145" spans="1:54" x14ac:dyDescent="0.45">
      <c r="A145" s="38">
        <v>87</v>
      </c>
      <c r="B145" s="38" t="s">
        <v>90</v>
      </c>
      <c r="C145" s="38" t="s">
        <v>23</v>
      </c>
      <c r="D145" s="38" t="s">
        <v>306</v>
      </c>
      <c r="E145" s="38" t="s">
        <v>25</v>
      </c>
      <c r="F145" s="2" t="s">
        <v>163</v>
      </c>
      <c r="G145" s="2" t="s">
        <v>27</v>
      </c>
      <c r="H145" s="2">
        <v>18</v>
      </c>
      <c r="I145" s="2"/>
      <c r="J145" s="2" t="s">
        <v>74</v>
      </c>
      <c r="K145" s="2" t="s">
        <v>30</v>
      </c>
      <c r="L145" s="2" t="s">
        <v>118</v>
      </c>
      <c r="M145" s="2" t="s">
        <v>77</v>
      </c>
      <c r="N145" s="2" t="s">
        <v>153</v>
      </c>
      <c r="O145" s="2" t="s">
        <v>165</v>
      </c>
      <c r="P145" s="2">
        <v>0</v>
      </c>
      <c r="Q145" s="2">
        <f>_xlfn.FLOOR.MATH((((2*VLOOKUP(F145, 'EV and Base'!$A$1:$N$671, 9, FALSE))+$P145)*$H145)/100)+$H145+10</f>
        <v>49</v>
      </c>
      <c r="R145" s="2">
        <f>_xlfn.FLOOR.MATH((_xlfn.FLOOR.MATH((((2*VLOOKUP($F145, 'EV and Base'!$A$1:$N$671, 10, FALSE))+$P145)*$H145)/100)+5)*
IF(OR($I145="Lonely", $I145="Brave", $I145="Adamant", $I145="Naughty"), 1.1,
IF(OR($I145="Bold", $I145="Timid", $I145="Modest", $I145="Calm"), 0.9, 1)))</f>
        <v>35</v>
      </c>
      <c r="S145" s="2">
        <f>_xlfn.FLOOR.MATH((_xlfn.FLOOR.MATH((((2*VLOOKUP($F145, 'EV and Base'!$A$1:$N$671, 11, FALSE))+$P145)*$H145)/100)+5)*
IF(OR($I145="Bold", $I145="Relaxed", $I145="Impish", $I145="Lax"), 1.1,
IF(OR($I145="Lonely", $I145="Hasty", $I145="Mild", $I145="Gentle"), 0.9, 1)))</f>
        <v>29</v>
      </c>
      <c r="T145" s="2">
        <f>_xlfn.FLOOR.MATH((_xlfn.FLOOR.MATH((((2*VLOOKUP($F145, 'EV and Base'!$A$1:$N$671, 12, FALSE))+$P145)*$H145)/100)+5)*
IF(OR($I145="Modest", $I145="Mild", $I145="Quiet", $I145="Rash"), 1.1,
IF(OR($I145="Adamant", $I145="Impish", $I145="Jolly", $I145="Careful"), 0.9, 1)))</f>
        <v>26</v>
      </c>
      <c r="U145" s="2">
        <f>_xlfn.FLOOR.MATH((_xlfn.FLOOR.MATH((((2*VLOOKUP($F145, 'EV and Base'!$A$1:$N$671, 13, FALSE))+$P145)*$H145)/100)+5)*
IF(OR($I145="Calm", $I145="Gentle", $I145="Sassy", $I145="Careful"), 1.1,
IF(OR($I145="Naughty", $I145="Lax", $I145="Naive", $I145="Rash"), 0.9, 1)))</f>
        <v>29</v>
      </c>
      <c r="V145" s="2">
        <f>_xlfn.FLOOR.MATH((_xlfn.FLOOR.MATH((((2*VLOOKUP($F145, 'EV and Base'!$A$1:$N$671, 14, FALSE))+$P145)*$H145)/100)+5)*
IF(OR($I145="Timid", $I145="Hasty", $I145="Jolly", $I145="Naive"), 1.1,
IF(OR($I145="Brave", $I145="Relaxed", $I145="Quiet", $I145="Sassy"), 0.9, 1)))</f>
        <v>32</v>
      </c>
      <c r="AZ145" s="3" t="e" cm="1">
        <f t="array" aca="1" ref="AZ145" ca="1">IF(NOT(ISNUMBER(INDEX($A:$A, LOOKUP(2, 1 / ($A$1:INDIRECT("$A$"&amp;ROW($A145)) &lt;&gt; ""),ROW($A$1:INDIRECT("$A$"&amp;ROW($A145)))), 1))), "",#REF!-INDEX(#REF!, LOOKUP(
2, 1 / (#REF!:INDIRECT("$AV$"&amp;ROW(#REF!)-1) &lt;&gt; ""),ROW(#REF!:INDIRECT("$AV$"&amp;ROW(#REF!)-1))), 1))</f>
        <v>#REF!</v>
      </c>
      <c r="BA145" s="3" t="e" cm="1">
        <f t="array" aca="1" ref="BA145" ca="1">IF(NOT(ISNUMBER(INDEX($A:$A, LOOKUP(2, 1 / ($A$1:INDIRECT("$A$"&amp;ROW($A145)) &lt;&gt; ""),ROW($A$1:INDIRECT("$A$"&amp;ROW($A145)))), 1))), "",
INDEX(#REF!, LOOKUP(2, 1 / (#REF!:INDIRECT("$Y$"&amp;ROW(#REF!)-1) &lt;&gt; ""),ROW(#REF!:INDIRECT("$Y$"&amp;ROW(#REF!)-1))), 1))</f>
        <v>#REF!</v>
      </c>
      <c r="BB145" s="1" t="str">
        <f>IFERROR(VLOOKUP(#REF!, 'Medium-Slow'!$A$1:$B$101, 2, TRUE),"")</f>
        <v/>
      </c>
    </row>
    <row r="146" spans="1:54" x14ac:dyDescent="0.45">
      <c r="A146" s="40"/>
      <c r="B146" s="40"/>
      <c r="C146" s="40" t="str">
        <f>$C145</f>
        <v>Single</v>
      </c>
      <c r="D146" s="40"/>
      <c r="E146" s="40"/>
      <c r="F146" s="2" t="s">
        <v>243</v>
      </c>
      <c r="G146" s="2" t="s">
        <v>27</v>
      </c>
      <c r="H146" s="2">
        <v>18</v>
      </c>
      <c r="I146" s="2"/>
      <c r="J146" s="2" t="s">
        <v>307</v>
      </c>
      <c r="K146" s="2" t="s">
        <v>30</v>
      </c>
      <c r="L146" s="2" t="s">
        <v>245</v>
      </c>
      <c r="M146" s="2" t="s">
        <v>246</v>
      </c>
      <c r="N146" s="2" t="s">
        <v>247</v>
      </c>
      <c r="O146" s="2" t="s">
        <v>248</v>
      </c>
      <c r="P146" s="2">
        <v>0</v>
      </c>
      <c r="Q146" s="2">
        <f>_xlfn.FLOOR.MATH((((2*VLOOKUP(F146, 'EV and Base'!$A$1:$N$671, 9, FALSE))+$P146)*$H146)/100)+$H146+10</f>
        <v>46</v>
      </c>
      <c r="R146" s="2">
        <f>_xlfn.FLOOR.MATH((_xlfn.FLOOR.MATH((((2*VLOOKUP($F146, 'EV and Base'!$A$1:$N$671, 10, FALSE))+$P146)*$H146)/100)+5)*
IF(OR($I146="Lonely", $I146="Brave", $I146="Adamant", $I146="Naughty"), 1.1,
IF(OR($I146="Bold", $I146="Timid", $I146="Modest", $I146="Calm"), 0.9, 1)))</f>
        <v>23</v>
      </c>
      <c r="S146" s="2">
        <f>_xlfn.FLOOR.MATH((_xlfn.FLOOR.MATH((((2*VLOOKUP($F146, 'EV and Base'!$A$1:$N$671, 11, FALSE))+$P146)*$H146)/100)+5)*
IF(OR($I146="Bold", $I146="Relaxed", $I146="Impish", $I146="Lax"), 1.1,
IF(OR($I146="Lonely", $I146="Hasty", $I146="Mild", $I146="Gentle"), 0.9, 1)))</f>
        <v>27</v>
      </c>
      <c r="T146" s="2">
        <f>_xlfn.FLOOR.MATH((_xlfn.FLOOR.MATH((((2*VLOOKUP($F146, 'EV and Base'!$A$1:$N$671, 12, FALSE))+$P146)*$H146)/100)+5)*
IF(OR($I146="Modest", $I146="Mild", $I146="Quiet", $I146="Rash"), 1.1,
IF(OR($I146="Adamant", $I146="Impish", $I146="Jolly", $I146="Careful"), 0.9, 1)))</f>
        <v>19</v>
      </c>
      <c r="U146" s="2">
        <f>_xlfn.FLOOR.MATH((_xlfn.FLOOR.MATH((((2*VLOOKUP($F146, 'EV and Base'!$A$1:$N$671, 13, FALSE))+$P146)*$H146)/100)+5)*
IF(OR($I146="Calm", $I146="Gentle", $I146="Sassy", $I146="Careful"), 1.1,
IF(OR($I146="Naughty", $I146="Lax", $I146="Naive", $I146="Rash"), 0.9, 1)))</f>
        <v>27</v>
      </c>
      <c r="V146" s="2">
        <f>_xlfn.FLOOR.MATH((_xlfn.FLOOR.MATH((((2*VLOOKUP($F146, 'EV and Base'!$A$1:$N$671, 14, FALSE))+$P146)*$H146)/100)+5)*
IF(OR($I146="Timid", $I146="Hasty", $I146="Jolly", $I146="Naive"), 1.1,
IF(OR($I146="Brave", $I146="Relaxed", $I146="Quiet", $I146="Sassy"), 0.9, 1)))</f>
        <v>28</v>
      </c>
      <c r="AZ146" s="3" t="e" cm="1">
        <f t="array" aca="1" ref="AZ146" ca="1">IF(NOT(ISNUMBER(INDEX($A:$A, LOOKUP(2, 1 / ($A$1:INDIRECT("$A$"&amp;ROW($A146)) &lt;&gt; ""),ROW($A$1:INDIRECT("$A$"&amp;ROW($A146)))), 1))), "",#REF!-INDEX(#REF!, LOOKUP(
2, 1 / (#REF!:INDIRECT("$AV$"&amp;ROW(#REF!)-1) &lt;&gt; ""),ROW(#REF!:INDIRECT("$AV$"&amp;ROW(#REF!)-1))), 1))</f>
        <v>#REF!</v>
      </c>
      <c r="BA146" s="3" t="e" cm="1">
        <f t="array" aca="1" ref="BA146" ca="1">IF(NOT(ISNUMBER(INDEX($A:$A, LOOKUP(2, 1 / ($A$1:INDIRECT("$A$"&amp;ROW($A146)) &lt;&gt; ""),ROW($A$1:INDIRECT("$A$"&amp;ROW($A146)))), 1))), "",
INDEX(#REF!, LOOKUP(2, 1 / (#REF!:INDIRECT("$Y$"&amp;ROW(#REF!)-1) &lt;&gt; ""),ROW(#REF!:INDIRECT("$Y$"&amp;ROW(#REF!)-1))), 1))</f>
        <v>#REF!</v>
      </c>
      <c r="BB146" s="1" t="str">
        <f>IFERROR(VLOOKUP(#REF!, 'Medium-Slow'!$A$1:$B$101, 2, TRUE),"")</f>
        <v/>
      </c>
    </row>
    <row r="147" spans="1:54" x14ac:dyDescent="0.45">
      <c r="A147" s="38">
        <v>88</v>
      </c>
      <c r="B147" s="38" t="s">
        <v>308</v>
      </c>
      <c r="C147" s="38" t="s">
        <v>23</v>
      </c>
      <c r="D147" s="38" t="s">
        <v>306</v>
      </c>
      <c r="E147" s="38" t="s">
        <v>25</v>
      </c>
      <c r="F147" s="2" t="s">
        <v>210</v>
      </c>
      <c r="G147" s="2" t="s">
        <v>27</v>
      </c>
      <c r="H147" s="2">
        <v>22</v>
      </c>
      <c r="I147" s="2"/>
      <c r="J147" s="2" t="s">
        <v>257</v>
      </c>
      <c r="K147" s="2" t="s">
        <v>30</v>
      </c>
      <c r="L147" s="2" t="s">
        <v>212</v>
      </c>
      <c r="M147" s="2" t="s">
        <v>130</v>
      </c>
      <c r="N147" s="2" t="s">
        <v>225</v>
      </c>
      <c r="O147" s="2" t="s">
        <v>309</v>
      </c>
      <c r="P147" s="2">
        <v>18</v>
      </c>
      <c r="Q147" s="2">
        <f>_xlfn.FLOOR.MATH((((2*VLOOKUP(F147, 'EV and Base'!$A$1:$N$671, 9, FALSE))+$P147)*$H147)/100)+$H147+10</f>
        <v>57</v>
      </c>
      <c r="R147" s="2">
        <f>_xlfn.FLOOR.MATH((_xlfn.FLOOR.MATH((((2*VLOOKUP($F147, 'EV and Base'!$A$1:$N$671, 10, FALSE))+$P147)*$H147)/100)+5)*
IF(OR($I147="Lonely", $I147="Brave", $I147="Adamant", $I147="Naughty"), 1.1,
IF(OR($I147="Bold", $I147="Timid", $I147="Modest", $I147="Calm"), 0.9, 1)))</f>
        <v>40</v>
      </c>
      <c r="S147" s="2">
        <f>_xlfn.FLOOR.MATH((_xlfn.FLOOR.MATH((((2*VLOOKUP($F147, 'EV and Base'!$A$1:$N$671, 11, FALSE))+$P147)*$H147)/100)+5)*
IF(OR($I147="Bold", $I147="Relaxed", $I147="Impish", $I147="Lax"), 1.1,
IF(OR($I147="Lonely", $I147="Hasty", $I147="Mild", $I147="Gentle"), 0.9, 1)))</f>
        <v>24</v>
      </c>
      <c r="T147" s="2">
        <f>_xlfn.FLOOR.MATH((_xlfn.FLOOR.MATH((((2*VLOOKUP($F147, 'EV and Base'!$A$1:$N$671, 12, FALSE))+$P147)*$H147)/100)+5)*
IF(OR($I147="Modest", $I147="Mild", $I147="Quiet", $I147="Rash"), 1.1,
IF(OR($I147="Adamant", $I147="Impish", $I147="Jolly", $I147="Careful"), 0.9, 1)))</f>
        <v>24</v>
      </c>
      <c r="U147" s="2">
        <f>_xlfn.FLOOR.MATH((_xlfn.FLOOR.MATH((((2*VLOOKUP($F147, 'EV and Base'!$A$1:$N$671, 13, FALSE))+$P147)*$H147)/100)+5)*
IF(OR($I147="Calm", $I147="Gentle", $I147="Sassy", $I147="Careful"), 1.1,
IF(OR($I147="Naughty", $I147="Lax", $I147="Naive", $I147="Rash"), 0.9, 1)))</f>
        <v>24</v>
      </c>
      <c r="V147" s="2">
        <f>_xlfn.FLOOR.MATH((_xlfn.FLOOR.MATH((((2*VLOOKUP($F147, 'EV and Base'!$A$1:$N$671, 14, FALSE))+$P147)*$H147)/100)+5)*
IF(OR($I147="Timid", $I147="Hasty", $I147="Jolly", $I147="Naive"), 1.1,
IF(OR($I147="Brave", $I147="Relaxed", $I147="Quiet", $I147="Sassy"), 0.9, 1)))</f>
        <v>37</v>
      </c>
      <c r="AZ147" s="3" t="e" cm="1">
        <f t="array" aca="1" ref="AZ147" ca="1">IF(NOT(ISNUMBER(INDEX($A:$A, LOOKUP(2, 1 / ($A$1:INDIRECT("$A$"&amp;ROW($A147)) &lt;&gt; ""),ROW($A$1:INDIRECT("$A$"&amp;ROW($A147)))), 1))), "",#REF!-INDEX(#REF!, LOOKUP(
2, 1 / (#REF!:INDIRECT("$AV$"&amp;ROW(#REF!)-1) &lt;&gt; ""),ROW(#REF!:INDIRECT("$AV$"&amp;ROW(#REF!)-1))), 1))</f>
        <v>#REF!</v>
      </c>
      <c r="BA147" s="3" t="e" cm="1">
        <f t="array" aca="1" ref="BA147" ca="1">IF(NOT(ISNUMBER(INDEX($A:$A, LOOKUP(2, 1 / ($A$1:INDIRECT("$A$"&amp;ROW($A147)) &lt;&gt; ""),ROW($A$1:INDIRECT("$A$"&amp;ROW($A147)))), 1))), "",
INDEX(#REF!, LOOKUP(2, 1 / (#REF!:INDIRECT("$Y$"&amp;ROW(#REF!)-1) &lt;&gt; ""),ROW(#REF!:INDIRECT("$Y$"&amp;ROW(#REF!)-1))), 1))</f>
        <v>#REF!</v>
      </c>
      <c r="BB147" s="1" t="str">
        <f>IFERROR(VLOOKUP(#REF!, 'Medium-Slow'!$A$1:$B$101, 2, TRUE),"")</f>
        <v/>
      </c>
    </row>
    <row r="148" spans="1:54" x14ac:dyDescent="0.45">
      <c r="A148" s="39"/>
      <c r="B148" s="39"/>
      <c r="C148" s="39" t="str">
        <f t="shared" ref="C148:C150" si="14">$C147</f>
        <v>Single</v>
      </c>
      <c r="D148" s="39"/>
      <c r="E148" s="39"/>
      <c r="F148" s="2" t="s">
        <v>310</v>
      </c>
      <c r="G148" s="2" t="s">
        <v>27</v>
      </c>
      <c r="H148" s="2">
        <v>22</v>
      </c>
      <c r="I148" s="2"/>
      <c r="J148" s="2" t="s">
        <v>311</v>
      </c>
      <c r="K148" s="2" t="s">
        <v>30</v>
      </c>
      <c r="L148" s="2" t="s">
        <v>264</v>
      </c>
      <c r="M148" s="2" t="s">
        <v>139</v>
      </c>
      <c r="N148" s="2" t="s">
        <v>312</v>
      </c>
      <c r="O148" s="2" t="s">
        <v>313</v>
      </c>
      <c r="P148" s="2">
        <v>18</v>
      </c>
      <c r="Q148" s="2">
        <f>_xlfn.FLOOR.MATH((((2*VLOOKUP(F148, 'EV and Base'!$A$1:$N$671, 9, FALSE))+$P148)*$H148)/100)+$H148+10</f>
        <v>57</v>
      </c>
      <c r="R148" s="2">
        <f>_xlfn.FLOOR.MATH((_xlfn.FLOOR.MATH((((2*VLOOKUP($F148, 'EV and Base'!$A$1:$N$671, 10, FALSE))+$P148)*$H148)/100)+5)*
IF(OR($I148="Lonely", $I148="Brave", $I148="Adamant", $I148="Naughty"), 1.1,
IF(OR($I148="Bold", $I148="Timid", $I148="Modest", $I148="Calm"), 0.9, 1)))</f>
        <v>41</v>
      </c>
      <c r="S148" s="2">
        <f>_xlfn.FLOOR.MATH((_xlfn.FLOOR.MATH((((2*VLOOKUP($F148, 'EV and Base'!$A$1:$N$671, 11, FALSE))+$P148)*$H148)/100)+5)*
IF(OR($I148="Bold", $I148="Relaxed", $I148="Impish", $I148="Lax"), 1.1,
IF(OR($I148="Lonely", $I148="Hasty", $I148="Mild", $I148="Gentle"), 0.9, 1)))</f>
        <v>39</v>
      </c>
      <c r="T148" s="2">
        <f>_xlfn.FLOOR.MATH((_xlfn.FLOOR.MATH((((2*VLOOKUP($F148, 'EV and Base'!$A$1:$N$671, 12, FALSE))+$P148)*$H148)/100)+5)*
IF(OR($I148="Modest", $I148="Mild", $I148="Quiet", $I148="Rash"), 1.1,
IF(OR($I148="Adamant", $I148="Impish", $I148="Jolly", $I148="Careful"), 0.9, 1)))</f>
        <v>24</v>
      </c>
      <c r="U148" s="2">
        <f>_xlfn.FLOOR.MATH((_xlfn.FLOOR.MATH((((2*VLOOKUP($F148, 'EV and Base'!$A$1:$N$671, 13, FALSE))+$P148)*$H148)/100)+5)*
IF(OR($I148="Calm", $I148="Gentle", $I148="Sassy", $I148="Careful"), 1.1,
IF(OR($I148="Naughty", $I148="Lax", $I148="Naive", $I148="Rash"), 0.9, 1)))</f>
        <v>39</v>
      </c>
      <c r="V148" s="2">
        <f>_xlfn.FLOOR.MATH((_xlfn.FLOOR.MATH((((2*VLOOKUP($F148, 'EV and Base'!$A$1:$N$671, 14, FALSE))+$P148)*$H148)/100)+5)*
IF(OR($I148="Timid", $I148="Hasty", $I148="Jolly", $I148="Naive"), 1.1,
IF(OR($I148="Brave", $I148="Relaxed", $I148="Quiet", $I148="Sassy"), 0.9, 1)))</f>
        <v>30</v>
      </c>
      <c r="AZ148" s="3" t="e" cm="1">
        <f t="array" aca="1" ref="AZ148" ca="1">IF(NOT(ISNUMBER(INDEX($A:$A, LOOKUP(2, 1 / ($A$1:INDIRECT("$A$"&amp;ROW($A148)) &lt;&gt; ""),ROW($A$1:INDIRECT("$A$"&amp;ROW($A148)))), 1))), "",#REF!-INDEX(#REF!, LOOKUP(
2, 1 / (#REF!:INDIRECT("$AV$"&amp;ROW(#REF!)-1) &lt;&gt; ""),ROW(#REF!:INDIRECT("$AV$"&amp;ROW(#REF!)-1))), 1))</f>
        <v>#REF!</v>
      </c>
      <c r="BA148" s="3" t="e" cm="1">
        <f t="array" aca="1" ref="BA148" ca="1">IF(NOT(ISNUMBER(INDEX($A:$A, LOOKUP(2, 1 / ($A$1:INDIRECT("$A$"&amp;ROW($A148)) &lt;&gt; ""),ROW($A$1:INDIRECT("$A$"&amp;ROW($A148)))), 1))), "",
INDEX(#REF!, LOOKUP(2, 1 / (#REF!:INDIRECT("$Y$"&amp;ROW(#REF!)-1) &lt;&gt; ""),ROW(#REF!:INDIRECT("$Y$"&amp;ROW(#REF!)-1))), 1))</f>
        <v>#REF!</v>
      </c>
      <c r="BB148" s="1" t="str">
        <f>IFERROR(VLOOKUP(#REF!, 'Medium-Slow'!$A$1:$B$101, 2, TRUE),"")</f>
        <v/>
      </c>
    </row>
    <row r="149" spans="1:54" x14ac:dyDescent="0.45">
      <c r="A149" s="39"/>
      <c r="B149" s="39"/>
      <c r="C149" s="39" t="str">
        <f t="shared" si="14"/>
        <v>Single</v>
      </c>
      <c r="D149" s="39"/>
      <c r="E149" s="39"/>
      <c r="F149" s="2" t="s">
        <v>293</v>
      </c>
      <c r="G149" s="2" t="s">
        <v>27</v>
      </c>
      <c r="H149" s="2">
        <v>22</v>
      </c>
      <c r="I149" s="2"/>
      <c r="J149" s="2" t="s">
        <v>294</v>
      </c>
      <c r="K149" s="2" t="s">
        <v>30</v>
      </c>
      <c r="L149" s="2" t="s">
        <v>139</v>
      </c>
      <c r="M149" s="2" t="s">
        <v>296</v>
      </c>
      <c r="N149" s="2" t="s">
        <v>297</v>
      </c>
      <c r="O149" s="2" t="s">
        <v>314</v>
      </c>
      <c r="P149" s="2">
        <v>18</v>
      </c>
      <c r="Q149" s="2">
        <f>_xlfn.FLOOR.MATH((((2*VLOOKUP(F149, 'EV and Base'!$A$1:$N$671, 9, FALSE))+$P149)*$H149)/100)+$H149+10</f>
        <v>66</v>
      </c>
      <c r="R149" s="2">
        <f>_xlfn.FLOOR.MATH((_xlfn.FLOOR.MATH((((2*VLOOKUP($F149, 'EV and Base'!$A$1:$N$671, 10, FALSE))+$P149)*$H149)/100)+5)*
IF(OR($I149="Lonely", $I149="Brave", $I149="Adamant", $I149="Naughty"), 1.1,
IF(OR($I149="Bold", $I149="Timid", $I149="Modest", $I149="Calm"), 0.9, 1)))</f>
        <v>48</v>
      </c>
      <c r="S149" s="2">
        <f>_xlfn.FLOOR.MATH((_xlfn.FLOOR.MATH((((2*VLOOKUP($F149, 'EV and Base'!$A$1:$N$671, 11, FALSE))+$P149)*$H149)/100)+5)*
IF(OR($I149="Bold", $I149="Relaxed", $I149="Impish", $I149="Lax"), 1.1,
IF(OR($I149="Lonely", $I149="Hasty", $I149="Mild", $I149="Gentle"), 0.9, 1)))</f>
        <v>28</v>
      </c>
      <c r="T149" s="2">
        <f>_xlfn.FLOOR.MATH((_xlfn.FLOOR.MATH((((2*VLOOKUP($F149, 'EV and Base'!$A$1:$N$671, 12, FALSE))+$P149)*$H149)/100)+5)*
IF(OR($I149="Modest", $I149="Mild", $I149="Quiet", $I149="Rash"), 1.1,
IF(OR($I149="Adamant", $I149="Impish", $I149="Jolly", $I149="Careful"), 0.9, 1)))</f>
        <v>15</v>
      </c>
      <c r="U149" s="2">
        <f>_xlfn.FLOOR.MATH((_xlfn.FLOOR.MATH((((2*VLOOKUP($F149, 'EV and Base'!$A$1:$N$671, 13, FALSE))+$P149)*$H149)/100)+5)*
IF(OR($I149="Calm", $I149="Gentle", $I149="Sassy", $I149="Careful"), 1.1,
IF(OR($I149="Naughty", $I149="Lax", $I149="Naive", $I149="Rash"), 0.9, 1)))</f>
        <v>28</v>
      </c>
      <c r="V149" s="2">
        <f>_xlfn.FLOOR.MATH((_xlfn.FLOOR.MATH((((2*VLOOKUP($F149, 'EV and Base'!$A$1:$N$671, 14, FALSE))+$P149)*$H149)/100)+5)*
IF(OR($I149="Timid", $I149="Hasty", $I149="Jolly", $I149="Naive"), 1.1,
IF(OR($I149="Brave", $I149="Relaxed", $I149="Quiet", $I149="Sassy"), 0.9, 1)))</f>
        <v>30</v>
      </c>
      <c r="AZ149" s="3" t="e" cm="1">
        <f t="array" aca="1" ref="AZ149" ca="1">IF(NOT(ISNUMBER(INDEX($A:$A, LOOKUP(2, 1 / ($A$1:INDIRECT("$A$"&amp;ROW($A149)) &lt;&gt; ""),ROW($A$1:INDIRECT("$A$"&amp;ROW($A149)))), 1))), "",#REF!-INDEX(#REF!, LOOKUP(
2, 1 / (#REF!:INDIRECT("$AV$"&amp;ROW(#REF!)-1) &lt;&gt; ""),ROW(#REF!:INDIRECT("$AV$"&amp;ROW(#REF!)-1))), 1))</f>
        <v>#REF!</v>
      </c>
      <c r="BA149" s="3" t="e" cm="1">
        <f t="array" aca="1" ref="BA149" ca="1">IF(NOT(ISNUMBER(INDEX($A:$A, LOOKUP(2, 1 / ($A$1:INDIRECT("$A$"&amp;ROW($A149)) &lt;&gt; ""),ROW($A$1:INDIRECT("$A$"&amp;ROW($A149)))), 1))), "",
INDEX(#REF!, LOOKUP(2, 1 / (#REF!:INDIRECT("$Y$"&amp;ROW(#REF!)-1) &lt;&gt; ""),ROW(#REF!:INDIRECT("$Y$"&amp;ROW(#REF!)-1))), 1))</f>
        <v>#REF!</v>
      </c>
      <c r="BB149" s="1" t="str">
        <f>IFERROR(VLOOKUP(#REF!, 'Medium-Slow'!$A$1:$B$101, 2, TRUE),"")</f>
        <v/>
      </c>
    </row>
    <row r="150" spans="1:54" x14ac:dyDescent="0.45">
      <c r="A150" s="40"/>
      <c r="B150" s="40"/>
      <c r="C150" s="40" t="str">
        <f t="shared" si="14"/>
        <v>Single</v>
      </c>
      <c r="D150" s="40"/>
      <c r="E150" s="40"/>
      <c r="F150" s="2" t="s">
        <v>315</v>
      </c>
      <c r="G150" s="2" t="s">
        <v>27</v>
      </c>
      <c r="H150" s="2">
        <v>22</v>
      </c>
      <c r="I150" s="2"/>
      <c r="J150" s="2" t="s">
        <v>316</v>
      </c>
      <c r="K150" s="2" t="s">
        <v>30</v>
      </c>
      <c r="L150" s="2" t="s">
        <v>317</v>
      </c>
      <c r="M150" s="2" t="s">
        <v>318</v>
      </c>
      <c r="N150" s="2" t="s">
        <v>169</v>
      </c>
      <c r="O150" s="2" t="s">
        <v>209</v>
      </c>
      <c r="P150" s="2">
        <v>18</v>
      </c>
      <c r="Q150" s="2">
        <f>_xlfn.FLOOR.MATH((((2*VLOOKUP(F150, 'EV and Base'!$A$1:$N$671, 9, FALSE))+$P150)*$H150)/100)+$H150+10</f>
        <v>67</v>
      </c>
      <c r="R150" s="2">
        <f>_xlfn.FLOOR.MATH((_xlfn.FLOOR.MATH((((2*VLOOKUP($F150, 'EV and Base'!$A$1:$N$671, 10, FALSE))+$P150)*$H150)/100)+5)*
IF(OR($I150="Lonely", $I150="Brave", $I150="Adamant", $I150="Naughty"), 1.1,
IF(OR($I150="Bold", $I150="Timid", $I150="Modest", $I150="Calm"), 0.9, 1)))</f>
        <v>34</v>
      </c>
      <c r="S150" s="2">
        <f>_xlfn.FLOOR.MATH((_xlfn.FLOOR.MATH((((2*VLOOKUP($F150, 'EV and Base'!$A$1:$N$671, 11, FALSE))+$P150)*$H150)/100)+5)*
IF(OR($I150="Bold", $I150="Relaxed", $I150="Impish", $I150="Lax"), 1.1,
IF(OR($I150="Lonely", $I150="Hasty", $I150="Mild", $I150="Gentle"), 0.9, 1)))</f>
        <v>44</v>
      </c>
      <c r="T150" s="2">
        <f>_xlfn.FLOOR.MATH((_xlfn.FLOOR.MATH((((2*VLOOKUP($F150, 'EV and Base'!$A$1:$N$671, 12, FALSE))+$P150)*$H150)/100)+5)*
IF(OR($I150="Modest", $I150="Mild", $I150="Quiet", $I150="Rash"), 1.1,
IF(OR($I150="Adamant", $I150="Impish", $I150="Jolly", $I150="Careful"), 0.9, 1)))</f>
        <v>54</v>
      </c>
      <c r="U150" s="2">
        <f>_xlfn.FLOOR.MATH((_xlfn.FLOOR.MATH((((2*VLOOKUP($F150, 'EV and Base'!$A$1:$N$671, 13, FALSE))+$P150)*$H150)/100)+5)*
IF(OR($I150="Calm", $I150="Gentle", $I150="Sassy", $I150="Careful"), 1.1,
IF(OR($I150="Naughty", $I150="Lax", $I150="Naive", $I150="Rash"), 0.9, 1)))</f>
        <v>44</v>
      </c>
      <c r="V150" s="2">
        <f>_xlfn.FLOOR.MATH((_xlfn.FLOOR.MATH((((2*VLOOKUP($F150, 'EV and Base'!$A$1:$N$671, 14, FALSE))+$P150)*$H150)/100)+5)*
IF(OR($I150="Timid", $I150="Hasty", $I150="Jolly", $I150="Naive"), 1.1,
IF(OR($I150="Brave", $I150="Relaxed", $I150="Quiet", $I150="Sassy"), 0.9, 1)))</f>
        <v>51</v>
      </c>
      <c r="AZ150" s="3" t="e" cm="1">
        <f t="array" aca="1" ref="AZ150" ca="1">IF(NOT(ISNUMBER(INDEX($A:$A, LOOKUP(2, 1 / ($A$1:INDIRECT("$A$"&amp;ROW($A150)) &lt;&gt; ""),ROW($A$1:INDIRECT("$A$"&amp;ROW($A150)))), 1))), "",#REF!-INDEX(#REF!, LOOKUP(
2, 1 / (#REF!:INDIRECT("$AV$"&amp;ROW(#REF!)-1) &lt;&gt; ""),ROW(#REF!:INDIRECT("$AV$"&amp;ROW(#REF!)-1))), 1))</f>
        <v>#REF!</v>
      </c>
      <c r="BA150" s="3" t="e" cm="1">
        <f t="array" aca="1" ref="BA150" ca="1">IF(NOT(ISNUMBER(INDEX($A:$A, LOOKUP(2, 1 / ($A$1:INDIRECT("$A$"&amp;ROW($A150)) &lt;&gt; ""),ROW($A$1:INDIRECT("$A$"&amp;ROW($A150)))), 1))), "",
INDEX(#REF!, LOOKUP(2, 1 / (#REF!:INDIRECT("$Y$"&amp;ROW(#REF!)-1) &lt;&gt; ""),ROW(#REF!:INDIRECT("$Y$"&amp;ROW(#REF!)-1))), 1))</f>
        <v>#REF!</v>
      </c>
      <c r="BB150" s="1" t="str">
        <f>IFERROR(VLOOKUP(#REF!, 'Medium-Slow'!$A$1:$B$101, 2, TRUE),"")</f>
        <v/>
      </c>
    </row>
    <row r="151" spans="1:54" x14ac:dyDescent="0.45">
      <c r="A151" s="38">
        <v>89</v>
      </c>
      <c r="B151" s="38" t="s">
        <v>319</v>
      </c>
      <c r="C151" s="38" t="s">
        <v>23</v>
      </c>
      <c r="D151" s="38" t="s">
        <v>320</v>
      </c>
      <c r="E151" s="38" t="s">
        <v>25</v>
      </c>
      <c r="F151" s="2" t="s">
        <v>321</v>
      </c>
      <c r="G151" s="2" t="s">
        <v>53</v>
      </c>
      <c r="H151" s="2">
        <v>24</v>
      </c>
      <c r="I151" s="2"/>
      <c r="J151" s="2" t="s">
        <v>322</v>
      </c>
      <c r="K151" s="2" t="s">
        <v>30</v>
      </c>
      <c r="L151" s="2" t="s">
        <v>323</v>
      </c>
      <c r="M151" s="2" t="s">
        <v>191</v>
      </c>
      <c r="N151" s="2" t="s">
        <v>324</v>
      </c>
      <c r="O151" s="2" t="s">
        <v>125</v>
      </c>
      <c r="P151" s="2">
        <v>6</v>
      </c>
      <c r="Q151" s="2">
        <f>_xlfn.FLOOR.MATH((((2*VLOOKUP(F151, 'EV and Base'!$A$1:$N$671, 9, FALSE))+$P151)*$H151)/100)+$H151+10</f>
        <v>61</v>
      </c>
      <c r="R151" s="2">
        <f>_xlfn.FLOOR.MATH((_xlfn.FLOOR.MATH((((2*VLOOKUP($F151, 'EV and Base'!$A$1:$N$671, 10, FALSE))+$P151)*$H151)/100)+5)*
IF(OR($I151="Lonely", $I151="Brave", $I151="Adamant", $I151="Naughty"), 1.1,
IF(OR($I151="Bold", $I151="Timid", $I151="Modest", $I151="Calm"), 0.9, 1)))</f>
        <v>42</v>
      </c>
      <c r="S151" s="2">
        <f>_xlfn.FLOOR.MATH((_xlfn.FLOOR.MATH((((2*VLOOKUP($F151, 'EV and Base'!$A$1:$N$671, 11, FALSE))+$P151)*$H151)/100)+5)*
IF(OR($I151="Bold", $I151="Relaxed", $I151="Impish", $I151="Lax"), 1.1,
IF(OR($I151="Lonely", $I151="Hasty", $I151="Mild", $I151="Gentle"), 0.9, 1)))</f>
        <v>35</v>
      </c>
      <c r="T151" s="2">
        <f>_xlfn.FLOOR.MATH((_xlfn.FLOOR.MATH((((2*VLOOKUP($F151, 'EV and Base'!$A$1:$N$671, 12, FALSE))+$P151)*$H151)/100)+5)*
IF(OR($I151="Modest", $I151="Mild", $I151="Quiet", $I151="Rash"), 1.1,
IF(OR($I151="Adamant", $I151="Impish", $I151="Jolly", $I151="Careful"), 0.9, 1)))</f>
        <v>42</v>
      </c>
      <c r="U151" s="2">
        <f>_xlfn.FLOOR.MATH((_xlfn.FLOOR.MATH((((2*VLOOKUP($F151, 'EV and Base'!$A$1:$N$671, 13, FALSE))+$P151)*$H151)/100)+5)*
IF(OR($I151="Calm", $I151="Gentle", $I151="Sassy", $I151="Careful"), 1.1,
IF(OR($I151="Naughty", $I151="Lax", $I151="Naive", $I151="Rash"), 0.9, 1)))</f>
        <v>35</v>
      </c>
      <c r="V151" s="2">
        <f>_xlfn.FLOOR.MATH((_xlfn.FLOOR.MATH((((2*VLOOKUP($F151, 'EV and Base'!$A$1:$N$671, 14, FALSE))+$P151)*$H151)/100)+5)*
IF(OR($I151="Timid", $I151="Hasty", $I151="Jolly", $I151="Naive"), 1.1,
IF(OR($I151="Brave", $I151="Relaxed", $I151="Quiet", $I151="Sassy"), 0.9, 1)))</f>
        <v>55</v>
      </c>
      <c r="AZ151" s="3" t="e" cm="1">
        <f t="array" aca="1" ref="AZ151" ca="1">IF(NOT(ISNUMBER(INDEX($A:$A, LOOKUP(2, 1 / ($A$1:INDIRECT("$A$"&amp;ROW($A151)) &lt;&gt; ""),ROW($A$1:INDIRECT("$A$"&amp;ROW($A151)))), 1))), "",#REF!-INDEX(#REF!, LOOKUP(
2, 1 / (#REF!:INDIRECT("$AV$"&amp;ROW(#REF!)-1) &lt;&gt; ""),ROW(#REF!:INDIRECT("$AV$"&amp;ROW(#REF!)-1))), 1))</f>
        <v>#REF!</v>
      </c>
      <c r="BA151" s="3" t="e" cm="1">
        <f t="array" aca="1" ref="BA151" ca="1">IF(NOT(ISNUMBER(INDEX($A:$A, LOOKUP(2, 1 / ($A$1:INDIRECT("$A$"&amp;ROW($A151)) &lt;&gt; ""),ROW($A$1:INDIRECT("$A$"&amp;ROW($A151)))), 1))), "",
INDEX(#REF!, LOOKUP(2, 1 / (#REF!:INDIRECT("$Y$"&amp;ROW(#REF!)-1) &lt;&gt; ""),ROW(#REF!:INDIRECT("$Y$"&amp;ROW(#REF!)-1))), 1))</f>
        <v>#REF!</v>
      </c>
      <c r="BB151" s="1" t="str">
        <f>IFERROR(VLOOKUP(#REF!, 'Medium-Slow'!$A$1:$B$101, 2, TRUE),"")</f>
        <v/>
      </c>
    </row>
    <row r="152" spans="1:54" x14ac:dyDescent="0.45">
      <c r="A152" s="40"/>
      <c r="B152" s="40"/>
      <c r="C152" s="40" t="str">
        <f>$C151</f>
        <v>Single</v>
      </c>
      <c r="D152" s="40"/>
      <c r="E152" s="40"/>
      <c r="F152" s="2" t="s">
        <v>321</v>
      </c>
      <c r="G152" s="2" t="s">
        <v>53</v>
      </c>
      <c r="H152" s="2">
        <v>24</v>
      </c>
      <c r="I152" s="2"/>
      <c r="J152" s="2" t="s">
        <v>322</v>
      </c>
      <c r="K152" s="2" t="s">
        <v>30</v>
      </c>
      <c r="L152" s="2" t="s">
        <v>323</v>
      </c>
      <c r="M152" s="2" t="s">
        <v>191</v>
      </c>
      <c r="N152" s="2" t="s">
        <v>324</v>
      </c>
      <c r="O152" s="2" t="s">
        <v>125</v>
      </c>
      <c r="P152" s="2">
        <v>6</v>
      </c>
      <c r="Q152" s="2">
        <f>_xlfn.FLOOR.MATH((((2*VLOOKUP(F152, 'EV and Base'!$A$1:$N$671, 9, FALSE))+$P152)*$H152)/100)+$H152+10</f>
        <v>61</v>
      </c>
      <c r="R152" s="2">
        <f>_xlfn.FLOOR.MATH((_xlfn.FLOOR.MATH((((2*VLOOKUP($F152, 'EV and Base'!$A$1:$N$671, 10, FALSE))+$P152)*$H152)/100)+5)*
IF(OR($I152="Lonely", $I152="Brave", $I152="Adamant", $I152="Naughty"), 1.1,
IF(OR($I152="Bold", $I152="Timid", $I152="Modest", $I152="Calm"), 0.9, 1)))</f>
        <v>42</v>
      </c>
      <c r="S152" s="2">
        <f>_xlfn.FLOOR.MATH((_xlfn.FLOOR.MATH((((2*VLOOKUP($F152, 'EV and Base'!$A$1:$N$671, 11, FALSE))+$P152)*$H152)/100)+5)*
IF(OR($I152="Bold", $I152="Relaxed", $I152="Impish", $I152="Lax"), 1.1,
IF(OR($I152="Lonely", $I152="Hasty", $I152="Mild", $I152="Gentle"), 0.9, 1)))</f>
        <v>35</v>
      </c>
      <c r="T152" s="2">
        <f>_xlfn.FLOOR.MATH((_xlfn.FLOOR.MATH((((2*VLOOKUP($F152, 'EV and Base'!$A$1:$N$671, 12, FALSE))+$P152)*$H152)/100)+5)*
IF(OR($I152="Modest", $I152="Mild", $I152="Quiet", $I152="Rash"), 1.1,
IF(OR($I152="Adamant", $I152="Impish", $I152="Jolly", $I152="Careful"), 0.9, 1)))</f>
        <v>42</v>
      </c>
      <c r="U152" s="2">
        <f>_xlfn.FLOOR.MATH((_xlfn.FLOOR.MATH((((2*VLOOKUP($F152, 'EV and Base'!$A$1:$N$671, 13, FALSE))+$P152)*$H152)/100)+5)*
IF(OR($I152="Calm", $I152="Gentle", $I152="Sassy", $I152="Careful"), 1.1,
IF(OR($I152="Naughty", $I152="Lax", $I152="Naive", $I152="Rash"), 0.9, 1)))</f>
        <v>35</v>
      </c>
      <c r="V152" s="2">
        <f>_xlfn.FLOOR.MATH((_xlfn.FLOOR.MATH((((2*VLOOKUP($F152, 'EV and Base'!$A$1:$N$671, 14, FALSE))+$P152)*$H152)/100)+5)*
IF(OR($I152="Timid", $I152="Hasty", $I152="Jolly", $I152="Naive"), 1.1,
IF(OR($I152="Brave", $I152="Relaxed", $I152="Quiet", $I152="Sassy"), 0.9, 1)))</f>
        <v>55</v>
      </c>
      <c r="AZ152" s="3" t="e" cm="1">
        <f t="array" aca="1" ref="AZ152" ca="1">IF(NOT(ISNUMBER(INDEX($A:$A, LOOKUP(2, 1 / ($A$1:INDIRECT("$A$"&amp;ROW($A152)) &lt;&gt; ""),ROW($A$1:INDIRECT("$A$"&amp;ROW($A152)))), 1))), "",#REF!-INDEX(#REF!, LOOKUP(
2, 1 / (#REF!:INDIRECT("$AV$"&amp;ROW(#REF!)-1) &lt;&gt; ""),ROW(#REF!:INDIRECT("$AV$"&amp;ROW(#REF!)-1))), 1))</f>
        <v>#REF!</v>
      </c>
      <c r="BA152" s="3" t="e" cm="1">
        <f t="array" aca="1" ref="BA152" ca="1">IF(NOT(ISNUMBER(INDEX($A:$A, LOOKUP(2, 1 / ($A$1:INDIRECT("$A$"&amp;ROW($A152)) &lt;&gt; ""),ROW($A$1:INDIRECT("$A$"&amp;ROW($A152)))), 1))), "",
INDEX(#REF!, LOOKUP(2, 1 / (#REF!:INDIRECT("$Y$"&amp;ROW(#REF!)-1) &lt;&gt; ""),ROW(#REF!:INDIRECT("$Y$"&amp;ROW(#REF!)-1))), 1))</f>
        <v>#REF!</v>
      </c>
      <c r="BB152" s="1" t="str">
        <f>IFERROR(VLOOKUP(#REF!, 'Medium-Slow'!$A$1:$B$101, 2, TRUE),"")</f>
        <v/>
      </c>
    </row>
    <row r="153" spans="1:54" x14ac:dyDescent="0.45">
      <c r="A153" s="29">
        <v>90</v>
      </c>
      <c r="B153" s="29" t="s">
        <v>325</v>
      </c>
      <c r="C153" s="29" t="s">
        <v>23</v>
      </c>
      <c r="D153" s="29" t="s">
        <v>320</v>
      </c>
      <c r="E153" s="29" t="s">
        <v>25</v>
      </c>
      <c r="F153" s="2" t="s">
        <v>121</v>
      </c>
      <c r="G153" s="2" t="s">
        <v>27</v>
      </c>
      <c r="H153" s="2">
        <v>25</v>
      </c>
      <c r="I153" s="2"/>
      <c r="J153" s="2" t="s">
        <v>122</v>
      </c>
      <c r="K153" s="2" t="s">
        <v>30</v>
      </c>
      <c r="L153" s="2" t="s">
        <v>302</v>
      </c>
      <c r="M153" s="2" t="s">
        <v>288</v>
      </c>
      <c r="N153" s="2" t="s">
        <v>191</v>
      </c>
      <c r="O153" s="2" t="s">
        <v>323</v>
      </c>
      <c r="P153" s="2">
        <v>6</v>
      </c>
      <c r="Q153" s="2">
        <f>_xlfn.FLOOR.MATH((((2*VLOOKUP(F153, 'EV and Base'!$A$1:$N$671, 9, FALSE))+$P153)*$H153)/100)+$H153+10</f>
        <v>59</v>
      </c>
      <c r="R153" s="2">
        <f>_xlfn.FLOOR.MATH((_xlfn.FLOOR.MATH((((2*VLOOKUP($F153, 'EV and Base'!$A$1:$N$671, 10, FALSE))+$P153)*$H153)/100)+5)*
IF(OR($I153="Lonely", $I153="Brave", $I153="Adamant", $I153="Naughty"), 1.1,
IF(OR($I153="Bold", $I153="Timid", $I153="Modest", $I153="Calm"), 0.9, 1)))</f>
        <v>36</v>
      </c>
      <c r="S153" s="2">
        <f>_xlfn.FLOOR.MATH((_xlfn.FLOOR.MATH((((2*VLOOKUP($F153, 'EV and Base'!$A$1:$N$671, 11, FALSE))+$P153)*$H153)/100)+5)*
IF(OR($I153="Bold", $I153="Relaxed", $I153="Impish", $I153="Lax"), 1.1,
IF(OR($I153="Lonely", $I153="Hasty", $I153="Mild", $I153="Gentle"), 0.9, 1)))</f>
        <v>22</v>
      </c>
      <c r="T153" s="2">
        <f>_xlfn.FLOOR.MATH((_xlfn.FLOOR.MATH((((2*VLOOKUP($F153, 'EV and Base'!$A$1:$N$671, 12, FALSE))+$P153)*$H153)/100)+5)*
IF(OR($I153="Modest", $I153="Mild", $I153="Quiet", $I153="Rash"), 1.1,
IF(OR($I153="Adamant", $I153="Impish", $I153="Jolly", $I153="Careful"), 0.9, 1)))</f>
        <v>31</v>
      </c>
      <c r="U153" s="2">
        <f>_xlfn.FLOOR.MATH((_xlfn.FLOOR.MATH((((2*VLOOKUP($F153, 'EV and Base'!$A$1:$N$671, 13, FALSE))+$P153)*$H153)/100)+5)*
IF(OR($I153="Calm", $I153="Gentle", $I153="Sassy", $I153="Careful"), 1.1,
IF(OR($I153="Naughty", $I153="Lax", $I153="Naive", $I153="Rash"), 0.9, 1)))</f>
        <v>22</v>
      </c>
      <c r="V153" s="2">
        <f>_xlfn.FLOOR.MATH((_xlfn.FLOOR.MATH((((2*VLOOKUP($F153, 'EV and Base'!$A$1:$N$671, 14, FALSE))+$P153)*$H153)/100)+5)*
IF(OR($I153="Timid", $I153="Hasty", $I153="Jolly", $I153="Naive"), 1.1,
IF(OR($I153="Brave", $I153="Relaxed", $I153="Quiet", $I153="Sassy"), 0.9, 1)))</f>
        <v>44</v>
      </c>
      <c r="AZ153" s="3" t="e" cm="1">
        <f t="array" aca="1" ref="AZ153" ca="1">IF(NOT(ISNUMBER(INDEX($A:$A, LOOKUP(2, 1 / ($A$1:INDIRECT("$A$"&amp;ROW($A153)) &lt;&gt; ""),ROW($A$1:INDIRECT("$A$"&amp;ROW($A153)))), 1))), "",#REF!-INDEX(#REF!, LOOKUP(
2, 1 / (#REF!:INDIRECT("$AV$"&amp;ROW(#REF!)-1) &lt;&gt; ""),ROW(#REF!:INDIRECT("$AV$"&amp;ROW(#REF!)-1))), 1))</f>
        <v>#REF!</v>
      </c>
      <c r="BA153" s="3" t="e" cm="1">
        <f t="array" aca="1" ref="BA153" ca="1">IF(NOT(ISNUMBER(INDEX($A:$A, LOOKUP(2, 1 / ($A$1:INDIRECT("$A$"&amp;ROW($A153)) &lt;&gt; ""),ROW($A$1:INDIRECT("$A$"&amp;ROW($A153)))), 1))), "",
INDEX(#REF!, LOOKUP(2, 1 / (#REF!:INDIRECT("$Y$"&amp;ROW(#REF!)-1) &lt;&gt; ""),ROW(#REF!:INDIRECT("$Y$"&amp;ROW(#REF!)-1))), 1))</f>
        <v>#REF!</v>
      </c>
      <c r="BB153" s="1" t="str">
        <f>IFERROR(VLOOKUP(#REF!, 'Medium-Slow'!$A$1:$B$101, 2, TRUE),"")</f>
        <v/>
      </c>
    </row>
    <row r="154" spans="1:54" x14ac:dyDescent="0.45">
      <c r="A154" s="38">
        <v>91</v>
      </c>
      <c r="B154" s="38" t="s">
        <v>326</v>
      </c>
      <c r="C154" s="38" t="s">
        <v>23</v>
      </c>
      <c r="D154" s="38" t="s">
        <v>320</v>
      </c>
      <c r="E154" s="38" t="s">
        <v>25</v>
      </c>
      <c r="F154" s="2" t="s">
        <v>121</v>
      </c>
      <c r="G154" s="2" t="s">
        <v>27</v>
      </c>
      <c r="H154" s="2">
        <v>24</v>
      </c>
      <c r="I154" s="2"/>
      <c r="J154" s="2" t="s">
        <v>122</v>
      </c>
      <c r="K154" s="2" t="s">
        <v>30</v>
      </c>
      <c r="L154" s="2" t="s">
        <v>125</v>
      </c>
      <c r="M154" s="2" t="s">
        <v>302</v>
      </c>
      <c r="N154" s="2" t="s">
        <v>288</v>
      </c>
      <c r="O154" s="2" t="s">
        <v>191</v>
      </c>
      <c r="P154" s="2">
        <v>6</v>
      </c>
      <c r="Q154" s="2">
        <f>_xlfn.FLOOR.MATH((((2*VLOOKUP(F154, 'EV and Base'!$A$1:$N$671, 9, FALSE))+$P154)*$H154)/100)+$H154+10</f>
        <v>57</v>
      </c>
      <c r="R154" s="2">
        <f>_xlfn.FLOOR.MATH((_xlfn.FLOOR.MATH((((2*VLOOKUP($F154, 'EV and Base'!$A$1:$N$671, 10, FALSE))+$P154)*$H154)/100)+5)*
IF(OR($I154="Lonely", $I154="Brave", $I154="Adamant", $I154="Naughty"), 1.1,
IF(OR($I154="Bold", $I154="Timid", $I154="Modest", $I154="Calm"), 0.9, 1)))</f>
        <v>35</v>
      </c>
      <c r="S154" s="2">
        <f>_xlfn.FLOOR.MATH((_xlfn.FLOOR.MATH((((2*VLOOKUP($F154, 'EV and Base'!$A$1:$N$671, 11, FALSE))+$P154)*$H154)/100)+5)*
IF(OR($I154="Bold", $I154="Relaxed", $I154="Impish", $I154="Lax"), 1.1,
IF(OR($I154="Lonely", $I154="Hasty", $I154="Mild", $I154="Gentle"), 0.9, 1)))</f>
        <v>21</v>
      </c>
      <c r="T154" s="2">
        <f>_xlfn.FLOOR.MATH((_xlfn.FLOOR.MATH((((2*VLOOKUP($F154, 'EV and Base'!$A$1:$N$671, 12, FALSE))+$P154)*$H154)/100)+5)*
IF(OR($I154="Modest", $I154="Mild", $I154="Quiet", $I154="Rash"), 1.1,
IF(OR($I154="Adamant", $I154="Impish", $I154="Jolly", $I154="Careful"), 0.9, 1)))</f>
        <v>30</v>
      </c>
      <c r="U154" s="2">
        <f>_xlfn.FLOOR.MATH((_xlfn.FLOOR.MATH((((2*VLOOKUP($F154, 'EV and Base'!$A$1:$N$671, 13, FALSE))+$P154)*$H154)/100)+5)*
IF(OR($I154="Calm", $I154="Gentle", $I154="Sassy", $I154="Careful"), 1.1,
IF(OR($I154="Naughty", $I154="Lax", $I154="Naive", $I154="Rash"), 0.9, 1)))</f>
        <v>21</v>
      </c>
      <c r="V154" s="2">
        <f>_xlfn.FLOOR.MATH((_xlfn.FLOOR.MATH((((2*VLOOKUP($F154, 'EV and Base'!$A$1:$N$671, 14, FALSE))+$P154)*$H154)/100)+5)*
IF(OR($I154="Timid", $I154="Hasty", $I154="Jolly", $I154="Naive"), 1.1,
IF(OR($I154="Brave", $I154="Relaxed", $I154="Quiet", $I154="Sassy"), 0.9, 1)))</f>
        <v>42</v>
      </c>
      <c r="AZ154" s="3" t="e" cm="1">
        <f t="array" aca="1" ref="AZ154" ca="1">IF(NOT(ISNUMBER(INDEX($A:$A, LOOKUP(2, 1 / ($A$1:INDIRECT("$A$"&amp;ROW($A154)) &lt;&gt; ""),ROW($A$1:INDIRECT("$A$"&amp;ROW($A154)))), 1))), "",#REF!-INDEX(#REF!, LOOKUP(
2, 1 / (#REF!:INDIRECT("$AV$"&amp;ROW(#REF!)-1) &lt;&gt; ""),ROW(#REF!:INDIRECT("$AV$"&amp;ROW(#REF!)-1))), 1))</f>
        <v>#REF!</v>
      </c>
      <c r="BA154" s="3" t="e" cm="1">
        <f t="array" aca="1" ref="BA154" ca="1">IF(NOT(ISNUMBER(INDEX($A:$A, LOOKUP(2, 1 / ($A$1:INDIRECT("$A$"&amp;ROW($A154)) &lt;&gt; ""),ROW($A$1:INDIRECT("$A$"&amp;ROW($A154)))), 1))), "",
INDEX(#REF!, LOOKUP(2, 1 / (#REF!:INDIRECT("$Y$"&amp;ROW(#REF!)-1) &lt;&gt; ""),ROW(#REF!:INDIRECT("$Y$"&amp;ROW(#REF!)-1))), 1))</f>
        <v>#REF!</v>
      </c>
      <c r="BB154" s="1" t="str">
        <f>IFERROR(VLOOKUP(#REF!, 'Medium-Slow'!$A$1:$B$101, 2, TRUE),"")</f>
        <v/>
      </c>
    </row>
    <row r="155" spans="1:54" x14ac:dyDescent="0.45">
      <c r="A155" s="40"/>
      <c r="B155" s="40"/>
      <c r="C155" s="40" t="str">
        <f>$C154</f>
        <v>Single</v>
      </c>
      <c r="D155" s="40"/>
      <c r="E155" s="40"/>
      <c r="F155" s="2" t="s">
        <v>121</v>
      </c>
      <c r="G155" s="2" t="s">
        <v>27</v>
      </c>
      <c r="H155" s="2">
        <v>24</v>
      </c>
      <c r="I155" s="2"/>
      <c r="J155" s="2" t="s">
        <v>122</v>
      </c>
      <c r="K155" s="2" t="s">
        <v>30</v>
      </c>
      <c r="L155" s="2" t="s">
        <v>125</v>
      </c>
      <c r="M155" s="2" t="s">
        <v>302</v>
      </c>
      <c r="N155" s="2" t="s">
        <v>288</v>
      </c>
      <c r="O155" s="2" t="s">
        <v>191</v>
      </c>
      <c r="P155" s="2">
        <v>6</v>
      </c>
      <c r="Q155" s="2">
        <f>_xlfn.FLOOR.MATH((((2*VLOOKUP(F155, 'EV and Base'!$A$1:$N$671, 9, FALSE))+$P155)*$H155)/100)+$H155+10</f>
        <v>57</v>
      </c>
      <c r="R155" s="2">
        <f>_xlfn.FLOOR.MATH((_xlfn.FLOOR.MATH((((2*VLOOKUP($F155, 'EV and Base'!$A$1:$N$671, 10, FALSE))+$P155)*$H155)/100)+5)*
IF(OR($I155="Lonely", $I155="Brave", $I155="Adamant", $I155="Naughty"), 1.1,
IF(OR($I155="Bold", $I155="Timid", $I155="Modest", $I155="Calm"), 0.9, 1)))</f>
        <v>35</v>
      </c>
      <c r="S155" s="2">
        <f>_xlfn.FLOOR.MATH((_xlfn.FLOOR.MATH((((2*VLOOKUP($F155, 'EV and Base'!$A$1:$N$671, 11, FALSE))+$P155)*$H155)/100)+5)*
IF(OR($I155="Bold", $I155="Relaxed", $I155="Impish", $I155="Lax"), 1.1,
IF(OR($I155="Lonely", $I155="Hasty", $I155="Mild", $I155="Gentle"), 0.9, 1)))</f>
        <v>21</v>
      </c>
      <c r="T155" s="2">
        <f>_xlfn.FLOOR.MATH((_xlfn.FLOOR.MATH((((2*VLOOKUP($F155, 'EV and Base'!$A$1:$N$671, 12, FALSE))+$P155)*$H155)/100)+5)*
IF(OR($I155="Modest", $I155="Mild", $I155="Quiet", $I155="Rash"), 1.1,
IF(OR($I155="Adamant", $I155="Impish", $I155="Jolly", $I155="Careful"), 0.9, 1)))</f>
        <v>30</v>
      </c>
      <c r="U155" s="2">
        <f>_xlfn.FLOOR.MATH((_xlfn.FLOOR.MATH((((2*VLOOKUP($F155, 'EV and Base'!$A$1:$N$671, 13, FALSE))+$P155)*$H155)/100)+5)*
IF(OR($I155="Calm", $I155="Gentle", $I155="Sassy", $I155="Careful"), 1.1,
IF(OR($I155="Naughty", $I155="Lax", $I155="Naive", $I155="Rash"), 0.9, 1)))</f>
        <v>21</v>
      </c>
      <c r="V155" s="2">
        <f>_xlfn.FLOOR.MATH((_xlfn.FLOOR.MATH((((2*VLOOKUP($F155, 'EV and Base'!$A$1:$N$671, 14, FALSE))+$P155)*$H155)/100)+5)*
IF(OR($I155="Timid", $I155="Hasty", $I155="Jolly", $I155="Naive"), 1.1,
IF(OR($I155="Brave", $I155="Relaxed", $I155="Quiet", $I155="Sassy"), 0.9, 1)))</f>
        <v>42</v>
      </c>
      <c r="AZ155" s="3" t="e" cm="1">
        <f t="array" aca="1" ref="AZ155" ca="1">IF(NOT(ISNUMBER(INDEX($A:$A, LOOKUP(2, 1 / ($A$1:INDIRECT("$A$"&amp;ROW($A155)) &lt;&gt; ""),ROW($A$1:INDIRECT("$A$"&amp;ROW($A155)))), 1))), "",#REF!-INDEX(#REF!, LOOKUP(
2, 1 / (#REF!:INDIRECT("$AV$"&amp;ROW(#REF!)-1) &lt;&gt; ""),ROW(#REF!:INDIRECT("$AV$"&amp;ROW(#REF!)-1))), 1))</f>
        <v>#REF!</v>
      </c>
      <c r="BA155" s="3" t="e" cm="1">
        <f t="array" aca="1" ref="BA155" ca="1">IF(NOT(ISNUMBER(INDEX($A:$A, LOOKUP(2, 1 / ($A$1:INDIRECT("$A$"&amp;ROW($A155)) &lt;&gt; ""),ROW($A$1:INDIRECT("$A$"&amp;ROW($A155)))), 1))), "",
INDEX(#REF!, LOOKUP(2, 1 / (#REF!:INDIRECT("$Y$"&amp;ROW(#REF!)-1) &lt;&gt; ""),ROW(#REF!:INDIRECT("$Y$"&amp;ROW(#REF!)-1))), 1))</f>
        <v>#REF!</v>
      </c>
      <c r="BB155" s="1" t="str">
        <f>IFERROR(VLOOKUP(#REF!, 'Medium-Slow'!$A$1:$B$101, 2, TRUE),"")</f>
        <v/>
      </c>
    </row>
    <row r="156" spans="1:54" x14ac:dyDescent="0.45">
      <c r="A156" s="29">
        <v>92</v>
      </c>
      <c r="B156" s="29" t="s">
        <v>327</v>
      </c>
      <c r="C156" s="29" t="s">
        <v>23</v>
      </c>
      <c r="D156" s="29" t="s">
        <v>320</v>
      </c>
      <c r="E156" s="29" t="s">
        <v>25</v>
      </c>
      <c r="F156" s="2" t="s">
        <v>321</v>
      </c>
      <c r="G156" s="2" t="s">
        <v>53</v>
      </c>
      <c r="H156" s="2">
        <v>25</v>
      </c>
      <c r="I156" s="2"/>
      <c r="J156" s="2" t="s">
        <v>322</v>
      </c>
      <c r="K156" s="2" t="s">
        <v>30</v>
      </c>
      <c r="L156" s="2" t="s">
        <v>323</v>
      </c>
      <c r="M156" s="2" t="s">
        <v>191</v>
      </c>
      <c r="N156" s="2" t="s">
        <v>324</v>
      </c>
      <c r="O156" s="2" t="s">
        <v>125</v>
      </c>
      <c r="P156" s="2">
        <v>6</v>
      </c>
      <c r="Q156" s="2">
        <f>_xlfn.FLOOR.MATH((((2*VLOOKUP(F156, 'EV and Base'!$A$1:$N$671, 9, FALSE))+$P156)*$H156)/100)+$H156+10</f>
        <v>64</v>
      </c>
      <c r="R156" s="2">
        <f>_xlfn.FLOOR.MATH((_xlfn.FLOOR.MATH((((2*VLOOKUP($F156, 'EV and Base'!$A$1:$N$671, 10, FALSE))+$P156)*$H156)/100)+5)*
IF(OR($I156="Lonely", $I156="Brave", $I156="Adamant", $I156="Naughty"), 1.1,
IF(OR($I156="Bold", $I156="Timid", $I156="Modest", $I156="Calm"), 0.9, 1)))</f>
        <v>44</v>
      </c>
      <c r="S156" s="2">
        <f>_xlfn.FLOOR.MATH((_xlfn.FLOOR.MATH((((2*VLOOKUP($F156, 'EV and Base'!$A$1:$N$671, 11, FALSE))+$P156)*$H156)/100)+5)*
IF(OR($I156="Bold", $I156="Relaxed", $I156="Impish", $I156="Lax"), 1.1,
IF(OR($I156="Lonely", $I156="Hasty", $I156="Mild", $I156="Gentle"), 0.9, 1)))</f>
        <v>36</v>
      </c>
      <c r="T156" s="2">
        <f>_xlfn.FLOOR.MATH((_xlfn.FLOOR.MATH((((2*VLOOKUP($F156, 'EV and Base'!$A$1:$N$671, 12, FALSE))+$P156)*$H156)/100)+5)*
IF(OR($I156="Modest", $I156="Mild", $I156="Quiet", $I156="Rash"), 1.1,
IF(OR($I156="Adamant", $I156="Impish", $I156="Jolly", $I156="Careful"), 0.9, 1)))</f>
        <v>44</v>
      </c>
      <c r="U156" s="2">
        <f>_xlfn.FLOOR.MATH((_xlfn.FLOOR.MATH((((2*VLOOKUP($F156, 'EV and Base'!$A$1:$N$671, 13, FALSE))+$P156)*$H156)/100)+5)*
IF(OR($I156="Calm", $I156="Gentle", $I156="Sassy", $I156="Careful"), 1.1,
IF(OR($I156="Naughty", $I156="Lax", $I156="Naive", $I156="Rash"), 0.9, 1)))</f>
        <v>36</v>
      </c>
      <c r="V156" s="2">
        <f>_xlfn.FLOOR.MATH((_xlfn.FLOOR.MATH((((2*VLOOKUP($F156, 'EV and Base'!$A$1:$N$671, 14, FALSE))+$P156)*$H156)/100)+5)*
IF(OR($I156="Timid", $I156="Hasty", $I156="Jolly", $I156="Naive"), 1.1,
IF(OR($I156="Brave", $I156="Relaxed", $I156="Quiet", $I156="Sassy"), 0.9, 1)))</f>
        <v>58</v>
      </c>
      <c r="AZ156" s="3" t="e" cm="1">
        <f t="array" aca="1" ref="AZ156" ca="1">IF(NOT(ISNUMBER(INDEX($A:$A, LOOKUP(2, 1 / ($A$1:INDIRECT("$A$"&amp;ROW($A156)) &lt;&gt; ""),ROW($A$1:INDIRECT("$A$"&amp;ROW($A156)))), 1))), "",#REF!-INDEX(#REF!, LOOKUP(
2, 1 / (#REF!:INDIRECT("$AV$"&amp;ROW(#REF!)-1) &lt;&gt; ""),ROW(#REF!:INDIRECT("$AV$"&amp;ROW(#REF!)-1))), 1))</f>
        <v>#REF!</v>
      </c>
      <c r="BA156" s="3" t="e" cm="1">
        <f t="array" aca="1" ref="BA156" ca="1">IF(NOT(ISNUMBER(INDEX($A:$A, LOOKUP(2, 1 / ($A$1:INDIRECT("$A$"&amp;ROW($A156)) &lt;&gt; ""),ROW($A$1:INDIRECT("$A$"&amp;ROW($A156)))), 1))), "",
INDEX(#REF!, LOOKUP(2, 1 / (#REF!:INDIRECT("$Y$"&amp;ROW(#REF!)-1) &lt;&gt; ""),ROW(#REF!:INDIRECT("$Y$"&amp;ROW(#REF!)-1))), 1))</f>
        <v>#REF!</v>
      </c>
      <c r="BB156" s="1" t="str">
        <f>IFERROR(VLOOKUP(#REF!, 'Medium-Slow'!$A$1:$B$101, 2, TRUE),"")</f>
        <v/>
      </c>
    </row>
    <row r="157" spans="1:54" x14ac:dyDescent="0.45">
      <c r="A157" s="38">
        <v>93</v>
      </c>
      <c r="B157" s="38" t="s">
        <v>328</v>
      </c>
      <c r="C157" s="38" t="s">
        <v>23</v>
      </c>
      <c r="D157" s="38" t="s">
        <v>320</v>
      </c>
      <c r="E157" s="38" t="s">
        <v>25</v>
      </c>
      <c r="F157" s="2" t="s">
        <v>321</v>
      </c>
      <c r="G157" s="2" t="s">
        <v>27</v>
      </c>
      <c r="H157" s="2">
        <v>25</v>
      </c>
      <c r="I157" s="2"/>
      <c r="J157" s="2" t="s">
        <v>322</v>
      </c>
      <c r="K157" s="2" t="s">
        <v>30</v>
      </c>
      <c r="L157" s="2" t="s">
        <v>191</v>
      </c>
      <c r="M157" s="2" t="s">
        <v>123</v>
      </c>
      <c r="N157" s="2" t="s">
        <v>329</v>
      </c>
      <c r="O157" s="2" t="s">
        <v>330</v>
      </c>
      <c r="P157" s="2">
        <v>12</v>
      </c>
      <c r="Q157" s="2">
        <f>_xlfn.FLOOR.MATH((((2*VLOOKUP(F157, 'EV and Base'!$A$1:$N$671, 9, FALSE))+$P157)*$H157)/100)+$H157+10</f>
        <v>65</v>
      </c>
      <c r="R157" s="2">
        <f>_xlfn.FLOOR.MATH((_xlfn.FLOOR.MATH((((2*VLOOKUP($F157, 'EV and Base'!$A$1:$N$671, 10, FALSE))+$P157)*$H157)/100)+5)*
IF(OR($I157="Lonely", $I157="Brave", $I157="Adamant", $I157="Naughty"), 1.1,
IF(OR($I157="Bold", $I157="Timid", $I157="Modest", $I157="Calm"), 0.9, 1)))</f>
        <v>45</v>
      </c>
      <c r="S157" s="2">
        <f>_xlfn.FLOOR.MATH((_xlfn.FLOOR.MATH((((2*VLOOKUP($F157, 'EV and Base'!$A$1:$N$671, 11, FALSE))+$P157)*$H157)/100)+5)*
IF(OR($I157="Bold", $I157="Relaxed", $I157="Impish", $I157="Lax"), 1.1,
IF(OR($I157="Lonely", $I157="Hasty", $I157="Mild", $I157="Gentle"), 0.9, 1)))</f>
        <v>38</v>
      </c>
      <c r="T157" s="2">
        <f>_xlfn.FLOOR.MATH((_xlfn.FLOOR.MATH((((2*VLOOKUP($F157, 'EV and Base'!$A$1:$N$671, 12, FALSE))+$P157)*$H157)/100)+5)*
IF(OR($I157="Modest", $I157="Mild", $I157="Quiet", $I157="Rash"), 1.1,
IF(OR($I157="Adamant", $I157="Impish", $I157="Jolly", $I157="Careful"), 0.9, 1)))</f>
        <v>45</v>
      </c>
      <c r="U157" s="2">
        <f>_xlfn.FLOOR.MATH((_xlfn.FLOOR.MATH((((2*VLOOKUP($F157, 'EV and Base'!$A$1:$N$671, 13, FALSE))+$P157)*$H157)/100)+5)*
IF(OR($I157="Calm", $I157="Gentle", $I157="Sassy", $I157="Careful"), 1.1,
IF(OR($I157="Naughty", $I157="Lax", $I157="Naive", $I157="Rash"), 0.9, 1)))</f>
        <v>38</v>
      </c>
      <c r="V157" s="2">
        <f>_xlfn.FLOOR.MATH((_xlfn.FLOOR.MATH((((2*VLOOKUP($F157, 'EV and Base'!$A$1:$N$671, 14, FALSE))+$P157)*$H157)/100)+5)*
IF(OR($I157="Timid", $I157="Hasty", $I157="Jolly", $I157="Naive"), 1.1,
IF(OR($I157="Brave", $I157="Relaxed", $I157="Quiet", $I157="Sassy"), 0.9, 1)))</f>
        <v>59</v>
      </c>
      <c r="AZ157" s="3" t="e" cm="1">
        <f t="array" aca="1" ref="AZ157" ca="1">IF(NOT(ISNUMBER(INDEX($A:$A, LOOKUP(2, 1 / ($A$1:INDIRECT("$A$"&amp;ROW($A157)) &lt;&gt; ""),ROW($A$1:INDIRECT("$A$"&amp;ROW($A157)))), 1))), "",#REF!-INDEX(#REF!, LOOKUP(
2, 1 / (#REF!:INDIRECT("$AV$"&amp;ROW(#REF!)-1) &lt;&gt; ""),ROW(#REF!:INDIRECT("$AV$"&amp;ROW(#REF!)-1))), 1))</f>
        <v>#REF!</v>
      </c>
      <c r="BA157" s="3" t="e" cm="1">
        <f t="array" aca="1" ref="BA157" ca="1">IF(NOT(ISNUMBER(INDEX($A:$A, LOOKUP(2, 1 / ($A$1:INDIRECT("$A$"&amp;ROW($A157)) &lt;&gt; ""),ROW($A$1:INDIRECT("$A$"&amp;ROW($A157)))), 1))), "",
INDEX(#REF!, LOOKUP(2, 1 / (#REF!:INDIRECT("$Y$"&amp;ROW(#REF!)-1) &lt;&gt; ""),ROW(#REF!:INDIRECT("$Y$"&amp;ROW(#REF!)-1))), 1))</f>
        <v>#REF!</v>
      </c>
      <c r="BB157" s="1" t="str">
        <f>IFERROR(VLOOKUP(#REF!, 'Medium-Slow'!$A$1:$B$101, 2, TRUE),"")</f>
        <v/>
      </c>
    </row>
    <row r="158" spans="1:54" x14ac:dyDescent="0.45">
      <c r="A158" s="39"/>
      <c r="B158" s="39"/>
      <c r="C158" s="39" t="str">
        <f t="shared" ref="C158:C159" si="15">$C157</f>
        <v>Single</v>
      </c>
      <c r="D158" s="39"/>
      <c r="E158" s="39"/>
      <c r="F158" s="2" t="s">
        <v>321</v>
      </c>
      <c r="G158" s="2" t="s">
        <v>53</v>
      </c>
      <c r="H158" s="2">
        <v>25</v>
      </c>
      <c r="I158" s="2"/>
      <c r="J158" s="2" t="s">
        <v>322</v>
      </c>
      <c r="K158" s="2" t="s">
        <v>30</v>
      </c>
      <c r="L158" s="2" t="s">
        <v>191</v>
      </c>
      <c r="M158" s="2" t="s">
        <v>123</v>
      </c>
      <c r="N158" s="2" t="s">
        <v>329</v>
      </c>
      <c r="O158" s="2" t="s">
        <v>330</v>
      </c>
      <c r="P158" s="2">
        <v>12</v>
      </c>
      <c r="Q158" s="2">
        <f>_xlfn.FLOOR.MATH((((2*VLOOKUP(F158, 'EV and Base'!$A$1:$N$671, 9, FALSE))+$P158)*$H158)/100)+$H158+10</f>
        <v>65</v>
      </c>
      <c r="R158" s="2">
        <f>_xlfn.FLOOR.MATH((_xlfn.FLOOR.MATH((((2*VLOOKUP($F158, 'EV and Base'!$A$1:$N$671, 10, FALSE))+$P158)*$H158)/100)+5)*
IF(OR($I158="Lonely", $I158="Brave", $I158="Adamant", $I158="Naughty"), 1.1,
IF(OR($I158="Bold", $I158="Timid", $I158="Modest", $I158="Calm"), 0.9, 1)))</f>
        <v>45</v>
      </c>
      <c r="S158" s="2">
        <f>_xlfn.FLOOR.MATH((_xlfn.FLOOR.MATH((((2*VLOOKUP($F158, 'EV and Base'!$A$1:$N$671, 11, FALSE))+$P158)*$H158)/100)+5)*
IF(OR($I158="Bold", $I158="Relaxed", $I158="Impish", $I158="Lax"), 1.1,
IF(OR($I158="Lonely", $I158="Hasty", $I158="Mild", $I158="Gentle"), 0.9, 1)))</f>
        <v>38</v>
      </c>
      <c r="T158" s="2">
        <f>_xlfn.FLOOR.MATH((_xlfn.FLOOR.MATH((((2*VLOOKUP($F158, 'EV and Base'!$A$1:$N$671, 12, FALSE))+$P158)*$H158)/100)+5)*
IF(OR($I158="Modest", $I158="Mild", $I158="Quiet", $I158="Rash"), 1.1,
IF(OR($I158="Adamant", $I158="Impish", $I158="Jolly", $I158="Careful"), 0.9, 1)))</f>
        <v>45</v>
      </c>
      <c r="U158" s="2">
        <f>_xlfn.FLOOR.MATH((_xlfn.FLOOR.MATH((((2*VLOOKUP($F158, 'EV and Base'!$A$1:$N$671, 13, FALSE))+$P158)*$H158)/100)+5)*
IF(OR($I158="Calm", $I158="Gentle", $I158="Sassy", $I158="Careful"), 1.1,
IF(OR($I158="Naughty", $I158="Lax", $I158="Naive", $I158="Rash"), 0.9, 1)))</f>
        <v>38</v>
      </c>
      <c r="V158" s="2">
        <f>_xlfn.FLOOR.MATH((_xlfn.FLOOR.MATH((((2*VLOOKUP($F158, 'EV and Base'!$A$1:$N$671, 14, FALSE))+$P158)*$H158)/100)+5)*
IF(OR($I158="Timid", $I158="Hasty", $I158="Jolly", $I158="Naive"), 1.1,
IF(OR($I158="Brave", $I158="Relaxed", $I158="Quiet", $I158="Sassy"), 0.9, 1)))</f>
        <v>59</v>
      </c>
      <c r="AZ158" s="3" t="e" cm="1">
        <f t="array" aca="1" ref="AZ158" ca="1">IF(NOT(ISNUMBER(INDEX($A:$A, LOOKUP(2, 1 / ($A$1:INDIRECT("$A$"&amp;ROW($A158)) &lt;&gt; ""),ROW($A$1:INDIRECT("$A$"&amp;ROW($A158)))), 1))), "",#REF!-INDEX(#REF!, LOOKUP(
2, 1 / (#REF!:INDIRECT("$AV$"&amp;ROW(#REF!)-1) &lt;&gt; ""),ROW(#REF!:INDIRECT("$AV$"&amp;ROW(#REF!)-1))), 1))</f>
        <v>#REF!</v>
      </c>
      <c r="BA158" s="3" t="e" cm="1">
        <f t="array" aca="1" ref="BA158" ca="1">IF(NOT(ISNUMBER(INDEX($A:$A, LOOKUP(2, 1 / ($A$1:INDIRECT("$A$"&amp;ROW($A158)) &lt;&gt; ""),ROW($A$1:INDIRECT("$A$"&amp;ROW($A158)))), 1))), "",
INDEX(#REF!, LOOKUP(2, 1 / (#REF!:INDIRECT("$Y$"&amp;ROW(#REF!)-1) &lt;&gt; ""),ROW(#REF!:INDIRECT("$Y$"&amp;ROW(#REF!)-1))), 1))</f>
        <v>#REF!</v>
      </c>
      <c r="BB158" s="1" t="str">
        <f>IFERROR(VLOOKUP(#REF!, 'Medium-Slow'!$A$1:$B$101, 2, TRUE),"")</f>
        <v/>
      </c>
    </row>
    <row r="159" spans="1:54" x14ac:dyDescent="0.45">
      <c r="A159" s="40"/>
      <c r="B159" s="40"/>
      <c r="C159" s="40" t="str">
        <f t="shared" si="15"/>
        <v>Single</v>
      </c>
      <c r="D159" s="40"/>
      <c r="E159" s="40"/>
      <c r="F159" s="2" t="s">
        <v>331</v>
      </c>
      <c r="G159" s="2" t="s">
        <v>27</v>
      </c>
      <c r="H159" s="2">
        <v>27</v>
      </c>
      <c r="I159" s="2"/>
      <c r="J159" s="2" t="s">
        <v>301</v>
      </c>
      <c r="K159" s="2" t="s">
        <v>30</v>
      </c>
      <c r="L159" s="2" t="s">
        <v>123</v>
      </c>
      <c r="M159" s="2" t="s">
        <v>323</v>
      </c>
      <c r="N159" s="2" t="s">
        <v>329</v>
      </c>
      <c r="O159" s="2" t="s">
        <v>288</v>
      </c>
      <c r="P159" s="2">
        <v>18</v>
      </c>
      <c r="Q159" s="2">
        <f>_xlfn.FLOOR.MATH((((2*VLOOKUP(F159, 'EV and Base'!$A$1:$N$671, 9, FALSE))+$P159)*$H159)/100)+$H159+10</f>
        <v>82</v>
      </c>
      <c r="R159" s="2">
        <f>_xlfn.FLOOR.MATH((_xlfn.FLOOR.MATH((((2*VLOOKUP($F159, 'EV and Base'!$A$1:$N$671, 10, FALSE))+$P159)*$H159)/100)+5)*
IF(OR($I159="Lonely", $I159="Brave", $I159="Adamant", $I159="Naughty"), 1.1,
IF(OR($I159="Bold", $I159="Timid", $I159="Modest", $I159="Calm"), 0.9, 1)))</f>
        <v>63</v>
      </c>
      <c r="S159" s="2">
        <f>_xlfn.FLOOR.MATH((_xlfn.FLOOR.MATH((((2*VLOOKUP($F159, 'EV and Base'!$A$1:$N$671, 11, FALSE))+$P159)*$H159)/100)+5)*
IF(OR($I159="Bold", $I159="Relaxed", $I159="Impish", $I159="Lax"), 1.1,
IF(OR($I159="Lonely", $I159="Hasty", $I159="Mild", $I159="Gentle"), 0.9, 1)))</f>
        <v>43</v>
      </c>
      <c r="T159" s="2">
        <f>_xlfn.FLOOR.MATH((_xlfn.FLOOR.MATH((((2*VLOOKUP($F159, 'EV and Base'!$A$1:$N$671, 12, FALSE))+$P159)*$H159)/100)+5)*
IF(OR($I159="Modest", $I159="Mild", $I159="Quiet", $I159="Rash"), 1.1,
IF(OR($I159="Adamant", $I159="Impish", $I159="Jolly", $I159="Careful"), 0.9, 1)))</f>
        <v>53</v>
      </c>
      <c r="U159" s="2">
        <f>_xlfn.FLOOR.MATH((_xlfn.FLOOR.MATH((((2*VLOOKUP($F159, 'EV and Base'!$A$1:$N$671, 13, FALSE))+$P159)*$H159)/100)+5)*
IF(OR($I159="Calm", $I159="Gentle", $I159="Sassy", $I159="Careful"), 1.1,
IF(OR($I159="Naughty", $I159="Lax", $I159="Naive", $I159="Rash"), 0.9, 1)))</f>
        <v>43</v>
      </c>
      <c r="V159" s="2">
        <f>_xlfn.FLOOR.MATH((_xlfn.FLOOR.MATH((((2*VLOOKUP($F159, 'EV and Base'!$A$1:$N$671, 14, FALSE))+$P159)*$H159)/100)+5)*
IF(OR($I159="Timid", $I159="Hasty", $I159="Jolly", $I159="Naive"), 1.1,
IF(OR($I159="Brave", $I159="Relaxed", $I159="Quiet", $I159="Sassy"), 0.9, 1)))</f>
        <v>72</v>
      </c>
      <c r="AZ159" s="3" t="e" cm="1">
        <f t="array" aca="1" ref="AZ159" ca="1">IF(NOT(ISNUMBER(INDEX($A:$A, LOOKUP(2, 1 / ($A$1:INDIRECT("$A$"&amp;ROW($A159)) &lt;&gt; ""),ROW($A$1:INDIRECT("$A$"&amp;ROW($A159)))), 1))), "",#REF!-INDEX(#REF!, LOOKUP(
2, 1 / (#REF!:INDIRECT("$AV$"&amp;ROW(#REF!)-1) &lt;&gt; ""),ROW(#REF!:INDIRECT("$AV$"&amp;ROW(#REF!)-1))), 1))</f>
        <v>#REF!</v>
      </c>
      <c r="BA159" s="3" t="e" cm="1">
        <f t="array" aca="1" ref="BA159" ca="1">IF(NOT(ISNUMBER(INDEX($A:$A, LOOKUP(2, 1 / ($A$1:INDIRECT("$A$"&amp;ROW($A159)) &lt;&gt; ""),ROW($A$1:INDIRECT("$A$"&amp;ROW($A159)))), 1))), "",
INDEX(#REF!, LOOKUP(2, 1 / (#REF!:INDIRECT("$Y$"&amp;ROW(#REF!)-1) &lt;&gt; ""),ROW(#REF!:INDIRECT("$Y$"&amp;ROW(#REF!)-1))), 1))</f>
        <v>#REF!</v>
      </c>
      <c r="BB159" s="1" t="str">
        <f>IFERROR(VLOOKUP(#REF!, 'Medium-Slow'!$A$1:$B$101, 2, TRUE),"")</f>
        <v/>
      </c>
    </row>
    <row r="160" spans="1:54" x14ac:dyDescent="0.45">
      <c r="A160" s="38">
        <v>94</v>
      </c>
      <c r="B160" s="38" t="s">
        <v>34</v>
      </c>
      <c r="C160" s="38" t="s">
        <v>23</v>
      </c>
      <c r="D160" s="38" t="s">
        <v>332</v>
      </c>
      <c r="E160" s="38" t="s">
        <v>25</v>
      </c>
      <c r="F160" s="2" t="s">
        <v>291</v>
      </c>
      <c r="G160" s="2" t="s">
        <v>27</v>
      </c>
      <c r="H160" s="2">
        <v>24</v>
      </c>
      <c r="I160" s="2"/>
      <c r="J160" s="2" t="s">
        <v>42</v>
      </c>
      <c r="K160" s="2" t="s">
        <v>30</v>
      </c>
      <c r="L160" s="2" t="s">
        <v>111</v>
      </c>
      <c r="M160" s="2" t="s">
        <v>191</v>
      </c>
      <c r="N160" s="2" t="s">
        <v>211</v>
      </c>
      <c r="O160" s="2" t="s">
        <v>333</v>
      </c>
      <c r="P160" s="2">
        <v>12</v>
      </c>
      <c r="Q160" s="2">
        <f>_xlfn.FLOOR.MATH((((2*VLOOKUP(F160, 'EV and Base'!$A$1:$N$671, 9, FALSE))+$P160)*$H160)/100)+$H160+10</f>
        <v>67</v>
      </c>
      <c r="R160" s="2">
        <f>_xlfn.FLOOR.MATH((_xlfn.FLOOR.MATH((((2*VLOOKUP($F160, 'EV and Base'!$A$1:$N$671, 10, FALSE))+$P160)*$H160)/100)+5)*
IF(OR($I160="Lonely", $I160="Brave", $I160="Adamant", $I160="Naughty"), 1.1,
IF(OR($I160="Bold", $I160="Timid", $I160="Modest", $I160="Calm"), 0.9, 1)))</f>
        <v>50</v>
      </c>
      <c r="S160" s="2">
        <f>_xlfn.FLOOR.MATH((_xlfn.FLOOR.MATH((((2*VLOOKUP($F160, 'EV and Base'!$A$1:$N$671, 11, FALSE))+$P160)*$H160)/100)+5)*
IF(OR($I160="Bold", $I160="Relaxed", $I160="Impish", $I160="Lax"), 1.1,
IF(OR($I160="Lonely", $I160="Hasty", $I160="Mild", $I160="Gentle"), 0.9, 1)))</f>
        <v>31</v>
      </c>
      <c r="T160" s="2">
        <f>_xlfn.FLOOR.MATH((_xlfn.FLOOR.MATH((((2*VLOOKUP($F160, 'EV and Base'!$A$1:$N$671, 12, FALSE))+$P160)*$H160)/100)+5)*
IF(OR($I160="Modest", $I160="Mild", $I160="Quiet", $I160="Rash"), 1.1,
IF(OR($I160="Adamant", $I160="Impish", $I160="Jolly", $I160="Careful"), 0.9, 1)))</f>
        <v>50</v>
      </c>
      <c r="U160" s="2">
        <f>_xlfn.FLOOR.MATH((_xlfn.FLOOR.MATH((((2*VLOOKUP($F160, 'EV and Base'!$A$1:$N$671, 13, FALSE))+$P160)*$H160)/100)+5)*
IF(OR($I160="Calm", $I160="Gentle", $I160="Sassy", $I160="Careful"), 1.1,
IF(OR($I160="Naughty", $I160="Lax", $I160="Naive", $I160="Rash"), 0.9, 1)))</f>
        <v>31</v>
      </c>
      <c r="V160" s="2">
        <f>_xlfn.FLOOR.MATH((_xlfn.FLOOR.MATH((((2*VLOOKUP($F160, 'EV and Base'!$A$1:$N$671, 14, FALSE))+$P160)*$H160)/100)+5)*
IF(OR($I160="Timid", $I160="Hasty", $I160="Jolly", $I160="Naive"), 1.1,
IF(OR($I160="Brave", $I160="Relaxed", $I160="Quiet", $I160="Sassy"), 0.9, 1)))</f>
        <v>58</v>
      </c>
      <c r="AZ160" s="3" t="e" cm="1">
        <f t="array" aca="1" ref="AZ160" ca="1">IF(NOT(ISNUMBER(INDEX($A:$A, LOOKUP(2, 1 / ($A$1:INDIRECT("$A$"&amp;ROW($A160)) &lt;&gt; ""),ROW($A$1:INDIRECT("$A$"&amp;ROW($A160)))), 1))), "",#REF!-INDEX(#REF!, LOOKUP(
2, 1 / (#REF!:INDIRECT("$AV$"&amp;ROW(#REF!)-1) &lt;&gt; ""),ROW(#REF!:INDIRECT("$AV$"&amp;ROW(#REF!)-1))), 1))</f>
        <v>#REF!</v>
      </c>
      <c r="BA160" s="3" t="e" cm="1">
        <f t="array" aca="1" ref="BA160" ca="1">IF(NOT(ISNUMBER(INDEX($A:$A, LOOKUP(2, 1 / ($A$1:INDIRECT("$A$"&amp;ROW($A160)) &lt;&gt; ""),ROW($A$1:INDIRECT("$A$"&amp;ROW($A160)))), 1))), "",
INDEX(#REF!, LOOKUP(2, 1 / (#REF!:INDIRECT("$Y$"&amp;ROW(#REF!)-1) &lt;&gt; ""),ROW(#REF!:INDIRECT("$Y$"&amp;ROW(#REF!)-1))), 1))</f>
        <v>#REF!</v>
      </c>
      <c r="BB160" s="1" t="str">
        <f>IFERROR(VLOOKUP(#REF!, 'Medium-Slow'!$A$1:$B$101, 2, TRUE),"")</f>
        <v/>
      </c>
    </row>
    <row r="161" spans="1:54" x14ac:dyDescent="0.45">
      <c r="A161" s="39"/>
      <c r="B161" s="39"/>
      <c r="C161" s="39" t="str">
        <f t="shared" ref="C161:C163" si="16">$C160</f>
        <v>Single</v>
      </c>
      <c r="D161" s="39"/>
      <c r="E161" s="39"/>
      <c r="F161" s="2" t="s">
        <v>103</v>
      </c>
      <c r="G161" s="2" t="s">
        <v>27</v>
      </c>
      <c r="H161" s="2">
        <v>24</v>
      </c>
      <c r="I161" s="2"/>
      <c r="J161" s="2" t="s">
        <v>83</v>
      </c>
      <c r="K161" s="2" t="s">
        <v>1363</v>
      </c>
      <c r="L161" s="2" t="s">
        <v>51</v>
      </c>
      <c r="M161" s="2" t="s">
        <v>370</v>
      </c>
      <c r="N161" s="2" t="s">
        <v>219</v>
      </c>
      <c r="O161" s="2" t="s">
        <v>111</v>
      </c>
      <c r="P161" s="2">
        <v>12</v>
      </c>
      <c r="Q161" s="2">
        <f>_xlfn.FLOOR.MATH((((2*VLOOKUP(F161, 'EV and Base'!$A$1:$N$671, 9, FALSE))+$P161)*$H161)/100)+$H161+10</f>
        <v>60</v>
      </c>
      <c r="R161" s="2">
        <f>_xlfn.FLOOR.MATH((_xlfn.FLOOR.MATH((((2*VLOOKUP($F161, 'EV and Base'!$A$1:$N$671, 10, FALSE))+$P161)*$H161)/100)+5)*
IF(OR($I161="Lonely", $I161="Brave", $I161="Adamant", $I161="Naughty"), 1.1,
IF(OR($I161="Bold", $I161="Timid", $I161="Modest", $I161="Calm"), 0.9, 1)))</f>
        <v>33</v>
      </c>
      <c r="S161" s="2">
        <f>_xlfn.FLOOR.MATH((_xlfn.FLOOR.MATH((((2*VLOOKUP($F161, 'EV and Base'!$A$1:$N$671, 11, FALSE))+$P161)*$H161)/100)+5)*
IF(OR($I161="Bold", $I161="Relaxed", $I161="Impish", $I161="Lax"), 1.1,
IF(OR($I161="Lonely", $I161="Hasty", $I161="Mild", $I161="Gentle"), 0.9, 1)))</f>
        <v>30</v>
      </c>
      <c r="T161" s="2">
        <f>_xlfn.FLOOR.MATH((_xlfn.FLOOR.MATH((((2*VLOOKUP($F161, 'EV and Base'!$A$1:$N$671, 12, FALSE))+$P161)*$H161)/100)+5)*
IF(OR($I161="Modest", $I161="Mild", $I161="Quiet", $I161="Rash"), 1.1,
IF(OR($I161="Adamant", $I161="Impish", $I161="Jolly", $I161="Careful"), 0.9, 1)))</f>
        <v>33</v>
      </c>
      <c r="U161" s="2">
        <f>_xlfn.FLOOR.MATH((_xlfn.FLOOR.MATH((((2*VLOOKUP($F161, 'EV and Base'!$A$1:$N$671, 13, FALSE))+$P161)*$H161)/100)+5)*
IF(OR($I161="Calm", $I161="Gentle", $I161="Sassy", $I161="Careful"), 1.1,
IF(OR($I161="Naughty", $I161="Lax", $I161="Naive", $I161="Rash"), 0.9, 1)))</f>
        <v>30</v>
      </c>
      <c r="V161" s="2">
        <f>_xlfn.FLOOR.MATH((_xlfn.FLOOR.MATH((((2*VLOOKUP($F161, 'EV and Base'!$A$1:$N$671, 14, FALSE))+$P161)*$H161)/100)+5)*
IF(OR($I161="Timid", $I161="Hasty", $I161="Jolly", $I161="Naive"), 1.1,
IF(OR($I161="Brave", $I161="Relaxed", $I161="Quiet", $I161="Sassy"), 0.9, 1)))</f>
        <v>38</v>
      </c>
      <c r="AZ161" s="3" t="e" cm="1">
        <f t="array" aca="1" ref="AZ161" ca="1">IF(NOT(ISNUMBER(INDEX($A:$A, LOOKUP(2, 1 / ($A$1:INDIRECT("$A$"&amp;ROW($A161)) &lt;&gt; ""),ROW($A$1:INDIRECT("$A$"&amp;ROW($A161)))), 1))), "",#REF!-INDEX(#REF!, LOOKUP(
2, 1 / (#REF!:INDIRECT("$AV$"&amp;ROW(#REF!)-1) &lt;&gt; ""),ROW(#REF!:INDIRECT("$AV$"&amp;ROW(#REF!)-1))), 1))</f>
        <v>#REF!</v>
      </c>
      <c r="BA161" s="3" t="e" cm="1">
        <f t="array" aca="1" ref="BA161" ca="1">IF(NOT(ISNUMBER(INDEX($A:$A, LOOKUP(2, 1 / ($A$1:INDIRECT("$A$"&amp;ROW($A161)) &lt;&gt; ""),ROW($A$1:INDIRECT("$A$"&amp;ROW($A161)))), 1))), "",
INDEX(#REF!, LOOKUP(2, 1 / (#REF!:INDIRECT("$Y$"&amp;ROW(#REF!)-1) &lt;&gt; ""),ROW(#REF!:INDIRECT("$Y$"&amp;ROW(#REF!)-1))), 1))</f>
        <v>#REF!</v>
      </c>
      <c r="BB161" s="1" t="str">
        <f>IFERROR(VLOOKUP(#REF!, 'Medium-Slow'!$A$1:$B$101, 2, TRUE),"")</f>
        <v/>
      </c>
    </row>
    <row r="162" spans="1:54" x14ac:dyDescent="0.45">
      <c r="A162" s="39"/>
      <c r="B162" s="39"/>
      <c r="C162" s="39" t="str">
        <f t="shared" si="16"/>
        <v>Single</v>
      </c>
      <c r="D162" s="39"/>
      <c r="E162" s="39"/>
      <c r="F162" s="2" t="s">
        <v>335</v>
      </c>
      <c r="G162" s="2" t="s">
        <v>27</v>
      </c>
      <c r="H162" s="2">
        <v>24</v>
      </c>
      <c r="I162" s="2"/>
      <c r="J162" s="2" t="s">
        <v>134</v>
      </c>
      <c r="K162" s="2" t="s">
        <v>30</v>
      </c>
      <c r="L162" s="2" t="s">
        <v>123</v>
      </c>
      <c r="M162" s="2" t="s">
        <v>209</v>
      </c>
      <c r="N162" s="2" t="s">
        <v>285</v>
      </c>
      <c r="O162" s="2" t="s">
        <v>118</v>
      </c>
      <c r="P162" s="2">
        <v>12</v>
      </c>
      <c r="Q162" s="2">
        <f>_xlfn.FLOOR.MATH((((2*VLOOKUP(F162, 'EV and Base'!$A$1:$N$671, 9, FALSE))+$P162)*$H162)/100)+$H162+10</f>
        <v>66</v>
      </c>
      <c r="R162" s="2">
        <f>_xlfn.FLOOR.MATH((_xlfn.FLOOR.MATH((((2*VLOOKUP($F162, 'EV and Base'!$A$1:$N$671, 10, FALSE))+$P162)*$H162)/100)+5)*
IF(OR($I162="Lonely", $I162="Brave", $I162="Adamant", $I162="Naughty"), 1.1,
IF(OR($I162="Bold", $I162="Timid", $I162="Modest", $I162="Calm"), 0.9, 1)))</f>
        <v>44</v>
      </c>
      <c r="S162" s="2">
        <f>_xlfn.FLOOR.MATH((_xlfn.FLOOR.MATH((((2*VLOOKUP($F162, 'EV and Base'!$A$1:$N$671, 11, FALSE))+$P162)*$H162)/100)+5)*
IF(OR($I162="Bold", $I162="Relaxed", $I162="Impish", $I162="Lax"), 1.1,
IF(OR($I162="Lonely", $I162="Hasty", $I162="Mild", $I162="Gentle"), 0.9, 1)))</f>
        <v>37</v>
      </c>
      <c r="T162" s="2">
        <f>_xlfn.FLOOR.MATH((_xlfn.FLOOR.MATH((((2*VLOOKUP($F162, 'EV and Base'!$A$1:$N$671, 12, FALSE))+$P162)*$H162)/100)+5)*
IF(OR($I162="Modest", $I162="Mild", $I162="Quiet", $I162="Rash"), 1.1,
IF(OR($I162="Adamant", $I162="Impish", $I162="Jolly", $I162="Careful"), 0.9, 1)))</f>
        <v>31</v>
      </c>
      <c r="U162" s="2">
        <f>_xlfn.FLOOR.MATH((_xlfn.FLOOR.MATH((((2*VLOOKUP($F162, 'EV and Base'!$A$1:$N$671, 13, FALSE))+$P162)*$H162)/100)+5)*
IF(OR($I162="Calm", $I162="Gentle", $I162="Sassy", $I162="Careful"), 1.1,
IF(OR($I162="Naughty", $I162="Lax", $I162="Naive", $I162="Rash"), 0.9, 1)))</f>
        <v>28</v>
      </c>
      <c r="V162" s="2">
        <f>_xlfn.FLOOR.MATH((_xlfn.FLOOR.MATH((((2*VLOOKUP($F162, 'EV and Base'!$A$1:$N$671, 14, FALSE))+$P162)*$H162)/100)+5)*
IF(OR($I162="Timid", $I162="Hasty", $I162="Jolly", $I162="Naive"), 1.1,
IF(OR($I162="Brave", $I162="Relaxed", $I162="Quiet", $I162="Sassy"), 0.9, 1)))</f>
        <v>39</v>
      </c>
      <c r="AZ162" s="3" t="e" cm="1">
        <f t="array" aca="1" ref="AZ162" ca="1">IF(NOT(ISNUMBER(INDEX($A:$A, LOOKUP(2, 1 / ($A$1:INDIRECT("$A$"&amp;ROW($A162)) &lt;&gt; ""),ROW($A$1:INDIRECT("$A$"&amp;ROW($A162)))), 1))), "",#REF!-INDEX(#REF!, LOOKUP(
2, 1 / (#REF!:INDIRECT("$AV$"&amp;ROW(#REF!)-1) &lt;&gt; ""),ROW(#REF!:INDIRECT("$AV$"&amp;ROW(#REF!)-1))), 1))</f>
        <v>#REF!</v>
      </c>
      <c r="BA162" s="3" t="e" cm="1">
        <f t="array" aca="1" ref="BA162" ca="1">IF(NOT(ISNUMBER(INDEX($A:$A, LOOKUP(2, 1 / ($A$1:INDIRECT("$A$"&amp;ROW($A162)) &lt;&gt; ""),ROW($A$1:INDIRECT("$A$"&amp;ROW($A162)))), 1))), "",
INDEX(#REF!, LOOKUP(2, 1 / (#REF!:INDIRECT("$Y$"&amp;ROW(#REF!)-1) &lt;&gt; ""),ROW(#REF!:INDIRECT("$Y$"&amp;ROW(#REF!)-1))), 1))</f>
        <v>#REF!</v>
      </c>
      <c r="BB162" s="1" t="str">
        <f>IFERROR(VLOOKUP(#REF!, 'Medium-Slow'!$A$1:$B$101, 2, TRUE),"")</f>
        <v/>
      </c>
    </row>
    <row r="163" spans="1:54" x14ac:dyDescent="0.45">
      <c r="A163" s="40"/>
      <c r="B163" s="40"/>
      <c r="C163" s="40" t="str">
        <f t="shared" si="16"/>
        <v>Single</v>
      </c>
      <c r="D163" s="40"/>
      <c r="E163" s="40"/>
      <c r="F163" s="2" t="s">
        <v>1313</v>
      </c>
      <c r="G163" s="2" t="s">
        <v>27</v>
      </c>
      <c r="H163" s="2">
        <v>26</v>
      </c>
      <c r="I163" s="2"/>
      <c r="J163" s="2" t="s">
        <v>1360</v>
      </c>
      <c r="K163" s="2" t="s">
        <v>287</v>
      </c>
      <c r="L163" s="2" t="s">
        <v>178</v>
      </c>
      <c r="M163" s="2" t="s">
        <v>176</v>
      </c>
      <c r="N163" s="2" t="s">
        <v>1362</v>
      </c>
      <c r="O163" s="2" t="s">
        <v>175</v>
      </c>
      <c r="P163" s="2">
        <v>12</v>
      </c>
      <c r="Q163" s="2">
        <f>_xlfn.FLOOR.MATH((((2*VLOOKUP(F163, 'EV and Base'!$A$1:$N$671, 9, FALSE))+$P163)*$H163)/100)+$H163+10</f>
        <v>70</v>
      </c>
      <c r="R163" s="2">
        <f>_xlfn.FLOOR.MATH((_xlfn.FLOOR.MATH((((2*VLOOKUP($F163, 'EV and Base'!$A$1:$N$671, 10, FALSE))+$P163)*$H163)/100)+5)*
IF(OR($I163="Lonely", $I163="Brave", $I163="Adamant", $I163="Naughty"), 1.1,
IF(OR($I163="Bold", $I163="Timid", $I163="Modest", $I163="Calm"), 0.9, 1)))</f>
        <v>39</v>
      </c>
      <c r="S163" s="2">
        <f>_xlfn.FLOOR.MATH((_xlfn.FLOOR.MATH((((2*VLOOKUP($F163, 'EV and Base'!$A$1:$N$671, 11, FALSE))+$P163)*$H163)/100)+5)*
IF(OR($I163="Bold", $I163="Relaxed", $I163="Impish", $I163="Lax"), 1.1,
IF(OR($I163="Lonely", $I163="Hasty", $I163="Mild", $I163="Gentle"), 0.9, 1)))</f>
        <v>47</v>
      </c>
      <c r="T163" s="2">
        <f>_xlfn.FLOOR.MATH((_xlfn.FLOOR.MATH((((2*VLOOKUP($F163, 'EV and Base'!$A$1:$N$671, 12, FALSE))+$P163)*$H163)/100)+5)*
IF(OR($I163="Modest", $I163="Mild", $I163="Quiet", $I163="Rash"), 1.1,
IF(OR($I163="Adamant", $I163="Impish", $I163="Jolly", $I163="Careful"), 0.9, 1)))</f>
        <v>39</v>
      </c>
      <c r="U163" s="2">
        <f>_xlfn.FLOOR.MATH((_xlfn.FLOOR.MATH((((2*VLOOKUP($F163, 'EV and Base'!$A$1:$N$671, 13, FALSE))+$P163)*$H163)/100)+5)*
IF(OR($I163="Calm", $I163="Gentle", $I163="Sassy", $I163="Careful"), 1.1,
IF(OR($I163="Naughty", $I163="Lax", $I163="Naive", $I163="Rash"), 0.9, 1)))</f>
        <v>47</v>
      </c>
      <c r="V163" s="2">
        <f>_xlfn.FLOOR.MATH((_xlfn.FLOOR.MATH((((2*VLOOKUP($F163, 'EV and Base'!$A$1:$N$671, 14, FALSE))+$P163)*$H163)/100)+5)*
IF(OR($I163="Timid", $I163="Hasty", $I163="Jolly", $I163="Naive"), 1.1,
IF(OR($I163="Brave", $I163="Relaxed", $I163="Quiet", $I163="Sassy"), 0.9, 1)))</f>
        <v>51</v>
      </c>
      <c r="AZ163" s="3" t="e" cm="1">
        <f t="array" aca="1" ref="AZ163" ca="1">IF(NOT(ISNUMBER(INDEX($A:$A, LOOKUP(2, 1 / ($A$1:INDIRECT("$A$"&amp;ROW($A163)) &lt;&gt; ""),ROW($A$1:INDIRECT("$A$"&amp;ROW($A163)))), 1))), "",#REF!-INDEX(#REF!, LOOKUP(
2, 1 / (#REF!:INDIRECT("$AV$"&amp;ROW(#REF!)-1) &lt;&gt; ""),ROW(#REF!:INDIRECT("$AV$"&amp;ROW(#REF!)-1))), 1))</f>
        <v>#REF!</v>
      </c>
      <c r="BA163" s="3" t="e" cm="1">
        <f t="array" aca="1" ref="BA163" ca="1">IF(NOT(ISNUMBER(INDEX($A:$A, LOOKUP(2, 1 / ($A$1:INDIRECT("$A$"&amp;ROW($A163)) &lt;&gt; ""),ROW($A$1:INDIRECT("$A$"&amp;ROW($A163)))), 1))), "",
INDEX(#REF!, LOOKUP(2, 1 / (#REF!:INDIRECT("$Y$"&amp;ROW(#REF!)-1) &lt;&gt; ""),ROW(#REF!:INDIRECT("$Y$"&amp;ROW(#REF!)-1))), 1))</f>
        <v>#REF!</v>
      </c>
      <c r="BB163" s="1" t="str">
        <f>IFERROR(VLOOKUP(#REF!, 'Medium-Slow'!$A$1:$B$101, 2, TRUE),"")</f>
        <v/>
      </c>
    </row>
    <row r="164" spans="1:54" x14ac:dyDescent="0.45">
      <c r="A164" s="38">
        <v>95</v>
      </c>
      <c r="B164" s="29" t="s">
        <v>336</v>
      </c>
      <c r="C164" s="38" t="s">
        <v>119</v>
      </c>
      <c r="D164" s="38" t="s">
        <v>332</v>
      </c>
      <c r="E164" s="38" t="s">
        <v>25</v>
      </c>
      <c r="F164" s="2" t="s">
        <v>155</v>
      </c>
      <c r="G164" s="2" t="s">
        <v>53</v>
      </c>
      <c r="H164" s="2">
        <v>26</v>
      </c>
      <c r="I164" s="2"/>
      <c r="J164" s="2" t="s">
        <v>157</v>
      </c>
      <c r="K164" s="2" t="s">
        <v>287</v>
      </c>
      <c r="L164" s="2" t="s">
        <v>192</v>
      </c>
      <c r="M164" s="2" t="s">
        <v>161</v>
      </c>
      <c r="N164" s="2" t="s">
        <v>80</v>
      </c>
      <c r="O164" s="2" t="s">
        <v>153</v>
      </c>
      <c r="P164" s="2">
        <v>0</v>
      </c>
      <c r="Q164" s="2">
        <f>_xlfn.FLOOR.MATH((((2*VLOOKUP(F164, 'EV and Base'!$A$1:$N$671, 9, FALSE))+$P164)*$H164)/100)+$H164+10</f>
        <v>69</v>
      </c>
      <c r="R164" s="2">
        <f>_xlfn.FLOOR.MATH((_xlfn.FLOOR.MATH((((2*VLOOKUP($F164, 'EV and Base'!$A$1:$N$671, 10, FALSE))+$P164)*$H164)/100)+5)*
IF(OR($I164="Lonely", $I164="Brave", $I164="Adamant", $I164="Naughty"), 1.1,
IF(OR($I164="Bold", $I164="Timid", $I164="Modest", $I164="Calm"), 0.9, 1)))</f>
        <v>46</v>
      </c>
      <c r="S164" s="2">
        <f>_xlfn.FLOOR.MATH((_xlfn.FLOOR.MATH((((2*VLOOKUP($F164, 'EV and Base'!$A$1:$N$671, 11, FALSE))+$P164)*$H164)/100)+5)*
IF(OR($I164="Bold", $I164="Relaxed", $I164="Impish", $I164="Lax"), 1.1,
IF(OR($I164="Lonely", $I164="Hasty", $I164="Mild", $I164="Gentle"), 0.9, 1)))</f>
        <v>38</v>
      </c>
      <c r="T164" s="2">
        <f>_xlfn.FLOOR.MATH((_xlfn.FLOOR.MATH((((2*VLOOKUP($F164, 'EV and Base'!$A$1:$N$671, 12, FALSE))+$P164)*$H164)/100)+5)*
IF(OR($I164="Modest", $I164="Mild", $I164="Quiet", $I164="Rash"), 1.1,
IF(OR($I164="Adamant", $I164="Impish", $I164="Jolly", $I164="Careful"), 0.9, 1)))</f>
        <v>23</v>
      </c>
      <c r="U164" s="2">
        <f>_xlfn.FLOOR.MATH((_xlfn.FLOOR.MATH((((2*VLOOKUP($F164, 'EV and Base'!$A$1:$N$671, 13, FALSE))+$P164)*$H164)/100)+5)*
IF(OR($I164="Calm", $I164="Gentle", $I164="Sassy", $I164="Careful"), 1.1,
IF(OR($I164="Naughty", $I164="Lax", $I164="Naive", $I164="Rash"), 0.9, 1)))</f>
        <v>38</v>
      </c>
      <c r="V164" s="2">
        <f>_xlfn.FLOOR.MATH((_xlfn.FLOOR.MATH((((2*VLOOKUP($F164, 'EV and Base'!$A$1:$N$671, 14, FALSE))+$P164)*$H164)/100)+5)*
IF(OR($I164="Timid", $I164="Hasty", $I164="Jolly", $I164="Naive"), 1.1,
IF(OR($I164="Brave", $I164="Relaxed", $I164="Quiet", $I164="Sassy"), 0.9, 1)))</f>
        <v>36</v>
      </c>
      <c r="AZ164" s="3" t="e" cm="1">
        <f t="array" aca="1" ref="AZ164" ca="1">IF(NOT(ISNUMBER(INDEX($A:$A, LOOKUP(2, 1 / ($A$1:INDIRECT("$A$"&amp;ROW($A164)) &lt;&gt; ""),ROW($A$1:INDIRECT("$A$"&amp;ROW($A164)))), 1))), "",#REF!-INDEX(#REF!, LOOKUP(
2, 1 / (#REF!:INDIRECT("$AV$"&amp;ROW(#REF!)-1) &lt;&gt; ""),ROW(#REF!:INDIRECT("$AV$"&amp;ROW(#REF!)-1))), 1))</f>
        <v>#REF!</v>
      </c>
      <c r="BA164" s="3" t="e" cm="1">
        <f t="array" aca="1" ref="BA164" ca="1">IF(NOT(ISNUMBER(INDEX($A:$A, LOOKUP(2, 1 / ($A$1:INDIRECT("$A$"&amp;ROW($A164)) &lt;&gt; ""),ROW($A$1:INDIRECT("$A$"&amp;ROW($A164)))), 1))), "",
INDEX(#REF!, LOOKUP(2, 1 / (#REF!:INDIRECT("$Y$"&amp;ROW(#REF!)-1) &lt;&gt; ""),ROW(#REF!:INDIRECT("$Y$"&amp;ROW(#REF!)-1))), 1))</f>
        <v>#REF!</v>
      </c>
      <c r="BB164" s="1" t="str">
        <f>IFERROR(VLOOKUP(#REF!, 'Medium-Slow'!$A$1:$B$101, 2, TRUE),"")</f>
        <v/>
      </c>
    </row>
    <row r="165" spans="1:54" x14ac:dyDescent="0.45">
      <c r="A165" s="40"/>
      <c r="B165" s="29" t="s">
        <v>337</v>
      </c>
      <c r="C165" s="40" t="str">
        <f>$C164</f>
        <v>Multi</v>
      </c>
      <c r="D165" s="40"/>
      <c r="E165" s="40"/>
      <c r="F165" s="2" t="s">
        <v>155</v>
      </c>
      <c r="G165" s="2" t="s">
        <v>27</v>
      </c>
      <c r="H165" s="2">
        <v>26</v>
      </c>
      <c r="I165" s="2"/>
      <c r="J165" s="2" t="s">
        <v>160</v>
      </c>
      <c r="K165" s="2" t="s">
        <v>287</v>
      </c>
      <c r="L165" s="2" t="s">
        <v>192</v>
      </c>
      <c r="M165" s="2" t="s">
        <v>161</v>
      </c>
      <c r="N165" s="2" t="s">
        <v>80</v>
      </c>
      <c r="O165" s="2" t="s">
        <v>153</v>
      </c>
      <c r="P165" s="2">
        <v>0</v>
      </c>
      <c r="Q165" s="2">
        <f>_xlfn.FLOOR.MATH((((2*VLOOKUP(F165, 'EV and Base'!$A$1:$N$671, 9, FALSE))+$P165)*$H165)/100)+$H165+10</f>
        <v>69</v>
      </c>
      <c r="R165" s="2">
        <f>_xlfn.FLOOR.MATH((_xlfn.FLOOR.MATH((((2*VLOOKUP($F165, 'EV and Base'!$A$1:$N$671, 10, FALSE))+$P165)*$H165)/100)+5)*
IF(OR($I165="Lonely", $I165="Brave", $I165="Adamant", $I165="Naughty"), 1.1,
IF(OR($I165="Bold", $I165="Timid", $I165="Modest", $I165="Calm"), 0.9, 1)))</f>
        <v>46</v>
      </c>
      <c r="S165" s="2">
        <f>_xlfn.FLOOR.MATH((_xlfn.FLOOR.MATH((((2*VLOOKUP($F165, 'EV and Base'!$A$1:$N$671, 11, FALSE))+$P165)*$H165)/100)+5)*
IF(OR($I165="Bold", $I165="Relaxed", $I165="Impish", $I165="Lax"), 1.1,
IF(OR($I165="Lonely", $I165="Hasty", $I165="Mild", $I165="Gentle"), 0.9, 1)))</f>
        <v>38</v>
      </c>
      <c r="T165" s="2">
        <f>_xlfn.FLOOR.MATH((_xlfn.FLOOR.MATH((((2*VLOOKUP($F165, 'EV and Base'!$A$1:$N$671, 12, FALSE))+$P165)*$H165)/100)+5)*
IF(OR($I165="Modest", $I165="Mild", $I165="Quiet", $I165="Rash"), 1.1,
IF(OR($I165="Adamant", $I165="Impish", $I165="Jolly", $I165="Careful"), 0.9, 1)))</f>
        <v>23</v>
      </c>
      <c r="U165" s="2">
        <f>_xlfn.FLOOR.MATH((_xlfn.FLOOR.MATH((((2*VLOOKUP($F165, 'EV and Base'!$A$1:$N$671, 13, FALSE))+$P165)*$H165)/100)+5)*
IF(OR($I165="Calm", $I165="Gentle", $I165="Sassy", $I165="Careful"), 1.1,
IF(OR($I165="Naughty", $I165="Lax", $I165="Naive", $I165="Rash"), 0.9, 1)))</f>
        <v>38</v>
      </c>
      <c r="V165" s="2">
        <f>_xlfn.FLOOR.MATH((_xlfn.FLOOR.MATH((((2*VLOOKUP($F165, 'EV and Base'!$A$1:$N$671, 14, FALSE))+$P165)*$H165)/100)+5)*
IF(OR($I165="Timid", $I165="Hasty", $I165="Jolly", $I165="Naive"), 1.1,
IF(OR($I165="Brave", $I165="Relaxed", $I165="Quiet", $I165="Sassy"), 0.9, 1)))</f>
        <v>36</v>
      </c>
      <c r="AZ165" s="3" t="e" cm="1">
        <f t="array" aca="1" ref="AZ165" ca="1">IF(NOT(ISNUMBER(INDEX($A:$A, LOOKUP(2, 1 / ($A$1:INDIRECT("$A$"&amp;ROW($A165)) &lt;&gt; ""),ROW($A$1:INDIRECT("$A$"&amp;ROW($A165)))), 1))), "",#REF!-INDEX(#REF!, LOOKUP(
2, 1 / (#REF!:INDIRECT("$AV$"&amp;ROW(#REF!)-1) &lt;&gt; ""),ROW(#REF!:INDIRECT("$AV$"&amp;ROW(#REF!)-1))), 1))</f>
        <v>#REF!</v>
      </c>
      <c r="BA165" s="3" t="e" cm="1">
        <f t="array" aca="1" ref="BA165" ca="1">IF(NOT(ISNUMBER(INDEX($A:$A, LOOKUP(2, 1 / ($A$1:INDIRECT("$A$"&amp;ROW($A165)) &lt;&gt; ""),ROW($A$1:INDIRECT("$A$"&amp;ROW($A165)))), 1))), "",
INDEX(#REF!, LOOKUP(2, 1 / (#REF!:INDIRECT("$Y$"&amp;ROW(#REF!)-1) &lt;&gt; ""),ROW(#REF!:INDIRECT("$Y$"&amp;ROW(#REF!)-1))), 1))</f>
        <v>#REF!</v>
      </c>
      <c r="BB165" s="1" t="str">
        <f>IFERROR(VLOOKUP(#REF!, 'Medium-Slow'!$A$1:$B$101, 2, TRUE),"")</f>
        <v/>
      </c>
    </row>
    <row r="166" spans="1:54" x14ac:dyDescent="0.45">
      <c r="A166" s="38">
        <v>96</v>
      </c>
      <c r="B166" s="38" t="s">
        <v>338</v>
      </c>
      <c r="C166" s="38" t="s">
        <v>23</v>
      </c>
      <c r="D166" s="38" t="s">
        <v>332</v>
      </c>
      <c r="E166" s="38" t="s">
        <v>25</v>
      </c>
      <c r="F166" s="2" t="s">
        <v>81</v>
      </c>
      <c r="G166" s="2" t="s">
        <v>27</v>
      </c>
      <c r="H166" s="2">
        <v>21</v>
      </c>
      <c r="I166" s="2"/>
      <c r="J166" s="2" t="s">
        <v>83</v>
      </c>
      <c r="K166" s="2" t="s">
        <v>30</v>
      </c>
      <c r="L166" s="2" t="s">
        <v>84</v>
      </c>
      <c r="M166" s="2" t="s">
        <v>111</v>
      </c>
      <c r="N166" s="2" t="s">
        <v>101</v>
      </c>
      <c r="O166" s="2" t="s">
        <v>51</v>
      </c>
      <c r="P166" s="2">
        <v>0</v>
      </c>
      <c r="Q166" s="2">
        <f>_xlfn.FLOOR.MATH((((2*VLOOKUP(F166, 'EV and Base'!$A$1:$N$671, 9, FALSE))+$P166)*$H166)/100)+$H166+10</f>
        <v>52</v>
      </c>
      <c r="R166" s="2">
        <f>_xlfn.FLOOR.MATH((_xlfn.FLOOR.MATH((((2*VLOOKUP($F166, 'EV and Base'!$A$1:$N$671, 10, FALSE))+$P166)*$H166)/100)+5)*
IF(OR($I166="Lonely", $I166="Brave", $I166="Adamant", $I166="Naughty"), 1.1,
IF(OR($I166="Bold", $I166="Timid", $I166="Modest", $I166="Calm"), 0.9, 1)))</f>
        <v>27</v>
      </c>
      <c r="S166" s="2">
        <f>_xlfn.FLOOR.MATH((_xlfn.FLOOR.MATH((((2*VLOOKUP($F166, 'EV and Base'!$A$1:$N$671, 11, FALSE))+$P166)*$H166)/100)+5)*
IF(OR($I166="Bold", $I166="Relaxed", $I166="Impish", $I166="Lax"), 1.1,
IF(OR($I166="Lonely", $I166="Hasty", $I166="Mild", $I166="Gentle"), 0.9, 1)))</f>
        <v>25</v>
      </c>
      <c r="T166" s="2">
        <f>_xlfn.FLOOR.MATH((_xlfn.FLOOR.MATH((((2*VLOOKUP($F166, 'EV and Base'!$A$1:$N$671, 12, FALSE))+$P166)*$H166)/100)+5)*
IF(OR($I166="Modest", $I166="Mild", $I166="Quiet", $I166="Rash"), 1.1,
IF(OR($I166="Adamant", $I166="Impish", $I166="Jolly", $I166="Careful"), 0.9, 1)))</f>
        <v>27</v>
      </c>
      <c r="U166" s="2">
        <f>_xlfn.FLOOR.MATH((_xlfn.FLOOR.MATH((((2*VLOOKUP($F166, 'EV and Base'!$A$1:$N$671, 13, FALSE))+$P166)*$H166)/100)+5)*
IF(OR($I166="Calm", $I166="Gentle", $I166="Sassy", $I166="Careful"), 1.1,
IF(OR($I166="Naughty", $I166="Lax", $I166="Naive", $I166="Rash"), 0.9, 1)))</f>
        <v>25</v>
      </c>
      <c r="V166" s="2">
        <f>_xlfn.FLOOR.MATH((_xlfn.FLOOR.MATH((((2*VLOOKUP($F166, 'EV and Base'!$A$1:$N$671, 14, FALSE))+$P166)*$H166)/100)+5)*
IF(OR($I166="Timid", $I166="Hasty", $I166="Jolly", $I166="Naive"), 1.1,
IF(OR($I166="Brave", $I166="Relaxed", $I166="Quiet", $I166="Sassy"), 0.9, 1)))</f>
        <v>31</v>
      </c>
      <c r="AZ166" s="3" t="e" cm="1">
        <f t="array" aca="1" ref="AZ166" ca="1">IF(NOT(ISNUMBER(INDEX($A:$A, LOOKUP(2, 1 / ($A$1:INDIRECT("$A$"&amp;ROW($A166)) &lt;&gt; ""),ROW($A$1:INDIRECT("$A$"&amp;ROW($A166)))), 1))), "",#REF!-INDEX(#REF!, LOOKUP(
2, 1 / (#REF!:INDIRECT("$AV$"&amp;ROW(#REF!)-1) &lt;&gt; ""),ROW(#REF!:INDIRECT("$AV$"&amp;ROW(#REF!)-1))), 1))</f>
        <v>#REF!</v>
      </c>
      <c r="BA166" s="3" t="e" cm="1">
        <f t="array" aca="1" ref="BA166" ca="1">IF(NOT(ISNUMBER(INDEX($A:$A, LOOKUP(2, 1 / ($A$1:INDIRECT("$A$"&amp;ROW($A166)) &lt;&gt; ""),ROW($A$1:INDIRECT("$A$"&amp;ROW($A166)))), 1))), "",
INDEX(#REF!, LOOKUP(2, 1 / (#REF!:INDIRECT("$Y$"&amp;ROW(#REF!)-1) &lt;&gt; ""),ROW(#REF!:INDIRECT("$Y$"&amp;ROW(#REF!)-1))), 1))</f>
        <v>#REF!</v>
      </c>
      <c r="BB166" s="1" t="str">
        <f>IFERROR(VLOOKUP(#REF!, 'Medium-Slow'!$A$1:$B$101, 2, TRUE),"")</f>
        <v/>
      </c>
    </row>
    <row r="167" spans="1:54" x14ac:dyDescent="0.45">
      <c r="A167" s="39"/>
      <c r="B167" s="39"/>
      <c r="C167" s="39" t="str">
        <f t="shared" ref="C167:C168" si="17">$C166</f>
        <v>Single</v>
      </c>
      <c r="D167" s="39"/>
      <c r="E167" s="39"/>
      <c r="F167" s="2" t="s">
        <v>103</v>
      </c>
      <c r="G167" s="2" t="s">
        <v>27</v>
      </c>
      <c r="H167" s="2">
        <v>21</v>
      </c>
      <c r="I167" s="2"/>
      <c r="J167" s="2" t="s">
        <v>83</v>
      </c>
      <c r="K167" s="2" t="s">
        <v>30</v>
      </c>
      <c r="L167" s="2" t="s">
        <v>64</v>
      </c>
      <c r="M167" s="2" t="s">
        <v>111</v>
      </c>
      <c r="N167" s="2" t="s">
        <v>219</v>
      </c>
      <c r="O167" s="2" t="s">
        <v>51</v>
      </c>
      <c r="P167" s="2">
        <v>0</v>
      </c>
      <c r="Q167" s="2">
        <f>_xlfn.FLOOR.MATH((((2*VLOOKUP(F167, 'EV and Base'!$A$1:$N$671, 9, FALSE))+$P167)*$H167)/100)+$H167+10</f>
        <v>52</v>
      </c>
      <c r="R167" s="2">
        <f>_xlfn.FLOOR.MATH((_xlfn.FLOOR.MATH((((2*VLOOKUP($F167, 'EV and Base'!$A$1:$N$671, 10, FALSE))+$P167)*$H167)/100)+5)*
IF(OR($I167="Lonely", $I167="Brave", $I167="Adamant", $I167="Naughty"), 1.1,
IF(OR($I167="Bold", $I167="Timid", $I167="Modest", $I167="Calm"), 0.9, 1)))</f>
        <v>27</v>
      </c>
      <c r="S167" s="2">
        <f>_xlfn.FLOOR.MATH((_xlfn.FLOOR.MATH((((2*VLOOKUP($F167, 'EV and Base'!$A$1:$N$671, 11, FALSE))+$P167)*$H167)/100)+5)*
IF(OR($I167="Bold", $I167="Relaxed", $I167="Impish", $I167="Lax"), 1.1,
IF(OR($I167="Lonely", $I167="Hasty", $I167="Mild", $I167="Gentle"), 0.9, 1)))</f>
        <v>25</v>
      </c>
      <c r="T167" s="2">
        <f>_xlfn.FLOOR.MATH((_xlfn.FLOOR.MATH((((2*VLOOKUP($F167, 'EV and Base'!$A$1:$N$671, 12, FALSE))+$P167)*$H167)/100)+5)*
IF(OR($I167="Modest", $I167="Mild", $I167="Quiet", $I167="Rash"), 1.1,
IF(OR($I167="Adamant", $I167="Impish", $I167="Jolly", $I167="Careful"), 0.9, 1)))</f>
        <v>27</v>
      </c>
      <c r="U167" s="2">
        <f>_xlfn.FLOOR.MATH((_xlfn.FLOOR.MATH((((2*VLOOKUP($F167, 'EV and Base'!$A$1:$N$671, 13, FALSE))+$P167)*$H167)/100)+5)*
IF(OR($I167="Calm", $I167="Gentle", $I167="Sassy", $I167="Careful"), 1.1,
IF(OR($I167="Naughty", $I167="Lax", $I167="Naive", $I167="Rash"), 0.9, 1)))</f>
        <v>25</v>
      </c>
      <c r="V167" s="2">
        <f>_xlfn.FLOOR.MATH((_xlfn.FLOOR.MATH((((2*VLOOKUP($F167, 'EV and Base'!$A$1:$N$671, 14, FALSE))+$P167)*$H167)/100)+5)*
IF(OR($I167="Timid", $I167="Hasty", $I167="Jolly", $I167="Naive"), 1.1,
IF(OR($I167="Brave", $I167="Relaxed", $I167="Quiet", $I167="Sassy"), 0.9, 1)))</f>
        <v>31</v>
      </c>
      <c r="AZ167" s="3" t="e" cm="1">
        <f t="array" aca="1" ref="AZ167" ca="1">IF(NOT(ISNUMBER(INDEX($A:$A, LOOKUP(2, 1 / ($A$1:INDIRECT("$A$"&amp;ROW($A167)) &lt;&gt; ""),ROW($A$1:INDIRECT("$A$"&amp;ROW($A167)))), 1))), "",#REF!-INDEX(#REF!, LOOKUP(
2, 1 / (#REF!:INDIRECT("$AV$"&amp;ROW(#REF!)-1) &lt;&gt; ""),ROW(#REF!:INDIRECT("$AV$"&amp;ROW(#REF!)-1))), 1))</f>
        <v>#REF!</v>
      </c>
      <c r="BA167" s="3" t="e" cm="1">
        <f t="array" aca="1" ref="BA167" ca="1">IF(NOT(ISNUMBER(INDEX($A:$A, LOOKUP(2, 1 / ($A$1:INDIRECT("$A$"&amp;ROW($A167)) &lt;&gt; ""),ROW($A$1:INDIRECT("$A$"&amp;ROW($A167)))), 1))), "",
INDEX(#REF!, LOOKUP(2, 1 / (#REF!:INDIRECT("$Y$"&amp;ROW(#REF!)-1) &lt;&gt; ""),ROW(#REF!:INDIRECT("$Y$"&amp;ROW(#REF!)-1))), 1))</f>
        <v>#REF!</v>
      </c>
      <c r="BB167" s="1" t="str">
        <f>IFERROR(VLOOKUP(#REF!, 'Medium-Slow'!$A$1:$B$101, 2, TRUE),"")</f>
        <v/>
      </c>
    </row>
    <row r="168" spans="1:54" x14ac:dyDescent="0.45">
      <c r="A168" s="40"/>
      <c r="B168" s="40"/>
      <c r="C168" s="40" t="str">
        <f t="shared" si="17"/>
        <v>Single</v>
      </c>
      <c r="D168" s="40"/>
      <c r="E168" s="40"/>
      <c r="F168" s="2" t="s">
        <v>107</v>
      </c>
      <c r="G168" s="2" t="s">
        <v>27</v>
      </c>
      <c r="H168" s="2">
        <v>21</v>
      </c>
      <c r="I168" s="2"/>
      <c r="J168" s="2" t="s">
        <v>83</v>
      </c>
      <c r="K168" s="2" t="s">
        <v>30</v>
      </c>
      <c r="L168" s="2" t="s">
        <v>109</v>
      </c>
      <c r="M168" s="2" t="s">
        <v>111</v>
      </c>
      <c r="N168" s="2" t="s">
        <v>176</v>
      </c>
      <c r="O168" s="2" t="s">
        <v>51</v>
      </c>
      <c r="P168" s="2">
        <v>0</v>
      </c>
      <c r="Q168" s="2">
        <f>_xlfn.FLOOR.MATH((((2*VLOOKUP(F168, 'EV and Base'!$A$1:$N$671, 9, FALSE))+$P168)*$H168)/100)+$H168+10</f>
        <v>52</v>
      </c>
      <c r="R168" s="2">
        <f>_xlfn.FLOOR.MATH((_xlfn.FLOOR.MATH((((2*VLOOKUP($F168, 'EV and Base'!$A$1:$N$671, 10, FALSE))+$P168)*$H168)/100)+5)*
IF(OR($I168="Lonely", $I168="Brave", $I168="Adamant", $I168="Naughty"), 1.1,
IF(OR($I168="Bold", $I168="Timid", $I168="Modest", $I168="Calm"), 0.9, 1)))</f>
        <v>27</v>
      </c>
      <c r="S168" s="2">
        <f>_xlfn.FLOOR.MATH((_xlfn.FLOOR.MATH((((2*VLOOKUP($F168, 'EV and Base'!$A$1:$N$671, 11, FALSE))+$P168)*$H168)/100)+5)*
IF(OR($I168="Bold", $I168="Relaxed", $I168="Impish", $I168="Lax"), 1.1,
IF(OR($I168="Lonely", $I168="Hasty", $I168="Mild", $I168="Gentle"), 0.9, 1)))</f>
        <v>25</v>
      </c>
      <c r="T168" s="2">
        <f>_xlfn.FLOOR.MATH((_xlfn.FLOOR.MATH((((2*VLOOKUP($F168, 'EV and Base'!$A$1:$N$671, 12, FALSE))+$P168)*$H168)/100)+5)*
IF(OR($I168="Modest", $I168="Mild", $I168="Quiet", $I168="Rash"), 1.1,
IF(OR($I168="Adamant", $I168="Impish", $I168="Jolly", $I168="Careful"), 0.9, 1)))</f>
        <v>27</v>
      </c>
      <c r="U168" s="2">
        <f>_xlfn.FLOOR.MATH((_xlfn.FLOOR.MATH((((2*VLOOKUP($F168, 'EV and Base'!$A$1:$N$671, 13, FALSE))+$P168)*$H168)/100)+5)*
IF(OR($I168="Calm", $I168="Gentle", $I168="Sassy", $I168="Careful"), 1.1,
IF(OR($I168="Naughty", $I168="Lax", $I168="Naive", $I168="Rash"), 0.9, 1)))</f>
        <v>25</v>
      </c>
      <c r="V168" s="2">
        <f>_xlfn.FLOOR.MATH((_xlfn.FLOOR.MATH((((2*VLOOKUP($F168, 'EV and Base'!$A$1:$N$671, 14, FALSE))+$P168)*$H168)/100)+5)*
IF(OR($I168="Timid", $I168="Hasty", $I168="Jolly", $I168="Naive"), 1.1,
IF(OR($I168="Brave", $I168="Relaxed", $I168="Quiet", $I168="Sassy"), 0.9, 1)))</f>
        <v>31</v>
      </c>
      <c r="AZ168" s="3" t="e" cm="1">
        <f t="array" aca="1" ref="AZ168" ca="1">IF(NOT(ISNUMBER(INDEX($A:$A, LOOKUP(2, 1 / ($A$1:INDIRECT("$A$"&amp;ROW($A168)) &lt;&gt; ""),ROW($A$1:INDIRECT("$A$"&amp;ROW($A168)))), 1))), "",#REF!-INDEX(#REF!, LOOKUP(
2, 1 / (#REF!:INDIRECT("$AV$"&amp;ROW(#REF!)-1) &lt;&gt; ""),ROW(#REF!:INDIRECT("$AV$"&amp;ROW(#REF!)-1))), 1))</f>
        <v>#REF!</v>
      </c>
      <c r="BA168" s="3" t="e" cm="1">
        <f t="array" aca="1" ref="BA168" ca="1">IF(NOT(ISNUMBER(INDEX($A:$A, LOOKUP(2, 1 / ($A$1:INDIRECT("$A$"&amp;ROW($A168)) &lt;&gt; ""),ROW($A$1:INDIRECT("$A$"&amp;ROW($A168)))), 1))), "",
INDEX(#REF!, LOOKUP(2, 1 / (#REF!:INDIRECT("$Y$"&amp;ROW(#REF!)-1) &lt;&gt; ""),ROW(#REF!:INDIRECT("$Y$"&amp;ROW(#REF!)-1))), 1))</f>
        <v>#REF!</v>
      </c>
      <c r="BB168" s="1" t="str">
        <f>IFERROR(VLOOKUP(#REF!, 'Medium-Slow'!$A$1:$B$101, 2, TRUE),"")</f>
        <v/>
      </c>
    </row>
    <row r="169" spans="1:54" x14ac:dyDescent="0.45">
      <c r="A169" s="38">
        <v>97</v>
      </c>
      <c r="B169" s="38" t="s">
        <v>339</v>
      </c>
      <c r="C169" s="38" t="s">
        <v>23</v>
      </c>
      <c r="D169" s="38" t="s">
        <v>332</v>
      </c>
      <c r="E169" s="38" t="s">
        <v>25</v>
      </c>
      <c r="F169" s="2" t="s">
        <v>268</v>
      </c>
      <c r="G169" s="2" t="s">
        <v>27</v>
      </c>
      <c r="H169" s="2">
        <v>22</v>
      </c>
      <c r="I169" s="2"/>
      <c r="J169" s="2" t="s">
        <v>215</v>
      </c>
      <c r="K169" s="2" t="s">
        <v>30</v>
      </c>
      <c r="L169" s="2" t="s">
        <v>191</v>
      </c>
      <c r="M169" s="2" t="s">
        <v>216</v>
      </c>
      <c r="N169" s="2" t="s">
        <v>260</v>
      </c>
      <c r="O169" s="2" t="s">
        <v>340</v>
      </c>
      <c r="P169" s="2">
        <v>0</v>
      </c>
      <c r="Q169" s="2">
        <f>_xlfn.FLOOR.MATH((((2*VLOOKUP(F169, 'EV and Base'!$A$1:$N$671, 9, FALSE))+$P169)*$H169)/100)+$H169+10</f>
        <v>49</v>
      </c>
      <c r="R169" s="2">
        <f>_xlfn.FLOOR.MATH((_xlfn.FLOOR.MATH((((2*VLOOKUP($F169, 'EV and Base'!$A$1:$N$671, 10, FALSE))+$P169)*$H169)/100)+5)*
IF(OR($I169="Lonely", $I169="Brave", $I169="Adamant", $I169="Naughty"), 1.1,
IF(OR($I169="Bold", $I169="Timid", $I169="Modest", $I169="Calm"), 0.9, 1)))</f>
        <v>29</v>
      </c>
      <c r="S169" s="2">
        <f>_xlfn.FLOOR.MATH((_xlfn.FLOOR.MATH((((2*VLOOKUP($F169, 'EV and Base'!$A$1:$N$671, 11, FALSE))+$P169)*$H169)/100)+5)*
IF(OR($I169="Bold", $I169="Relaxed", $I169="Impish", $I169="Lax"), 1.1,
IF(OR($I169="Lonely", $I169="Hasty", $I169="Mild", $I169="Gentle"), 0.9, 1)))</f>
        <v>48</v>
      </c>
      <c r="T169" s="2">
        <f>_xlfn.FLOOR.MATH((_xlfn.FLOOR.MATH((((2*VLOOKUP($F169, 'EV and Base'!$A$1:$N$671, 12, FALSE))+$P169)*$H169)/100)+5)*
IF(OR($I169="Modest", $I169="Mild", $I169="Quiet", $I169="Rash"), 1.1,
IF(OR($I169="Adamant", $I169="Impish", $I169="Jolly", $I169="Careful"), 0.9, 1)))</f>
        <v>22</v>
      </c>
      <c r="U169" s="2">
        <f>_xlfn.FLOOR.MATH((_xlfn.FLOOR.MATH((((2*VLOOKUP($F169, 'EV and Base'!$A$1:$N$671, 13, FALSE))+$P169)*$H169)/100)+5)*
IF(OR($I169="Calm", $I169="Gentle", $I169="Sassy", $I169="Careful"), 1.1,
IF(OR($I169="Naughty", $I169="Lax", $I169="Naive", $I169="Rash"), 0.9, 1)))</f>
        <v>39</v>
      </c>
      <c r="V169" s="2">
        <f>_xlfn.FLOOR.MATH((_xlfn.FLOOR.MATH((((2*VLOOKUP($F169, 'EV and Base'!$A$1:$N$671, 14, FALSE))+$P169)*$H169)/100)+5)*
IF(OR($I169="Timid", $I169="Hasty", $I169="Jolly", $I169="Naive"), 1.1,
IF(OR($I169="Brave", $I169="Relaxed", $I169="Quiet", $I169="Sassy"), 0.9, 1)))</f>
        <v>25</v>
      </c>
      <c r="AZ169" s="3" t="e" cm="1">
        <f t="array" aca="1" ref="AZ169" ca="1">IF(NOT(ISNUMBER(INDEX($A:$A, LOOKUP(2, 1 / ($A$1:INDIRECT("$A$"&amp;ROW($A169)) &lt;&gt; ""),ROW($A$1:INDIRECT("$A$"&amp;ROW($A169)))), 1))), "",#REF!-INDEX(#REF!, LOOKUP(
2, 1 / (#REF!:INDIRECT("$AV$"&amp;ROW(#REF!)-1) &lt;&gt; ""),ROW(#REF!:INDIRECT("$AV$"&amp;ROW(#REF!)-1))), 1))</f>
        <v>#REF!</v>
      </c>
      <c r="BA169" s="3" t="e" cm="1">
        <f t="array" aca="1" ref="BA169" ca="1">IF(NOT(ISNUMBER(INDEX($A:$A, LOOKUP(2, 1 / ($A$1:INDIRECT("$A$"&amp;ROW($A169)) &lt;&gt; ""),ROW($A$1:INDIRECT("$A$"&amp;ROW($A169)))), 1))), "",
INDEX(#REF!, LOOKUP(2, 1 / (#REF!:INDIRECT("$Y$"&amp;ROW(#REF!)-1) &lt;&gt; ""),ROW(#REF!:INDIRECT("$Y$"&amp;ROW(#REF!)-1))), 1))</f>
        <v>#REF!</v>
      </c>
      <c r="BB169" s="1" t="str">
        <f>IFERROR(VLOOKUP(#REF!, 'Medium-Slow'!$A$1:$B$101, 2, TRUE),"")</f>
        <v/>
      </c>
    </row>
    <row r="170" spans="1:54" x14ac:dyDescent="0.45">
      <c r="A170" s="40"/>
      <c r="B170" s="40"/>
      <c r="C170" s="40" t="str">
        <f>$C169</f>
        <v>Single</v>
      </c>
      <c r="D170" s="40"/>
      <c r="E170" s="40"/>
      <c r="F170" s="2" t="s">
        <v>268</v>
      </c>
      <c r="G170" s="2" t="s">
        <v>27</v>
      </c>
      <c r="H170" s="2">
        <v>22</v>
      </c>
      <c r="I170" s="2"/>
      <c r="J170" s="2" t="s">
        <v>215</v>
      </c>
      <c r="K170" s="2" t="s">
        <v>30</v>
      </c>
      <c r="L170" s="2" t="s">
        <v>191</v>
      </c>
      <c r="M170" s="2" t="s">
        <v>216</v>
      </c>
      <c r="N170" s="2" t="s">
        <v>260</v>
      </c>
      <c r="O170" s="2" t="s">
        <v>340</v>
      </c>
      <c r="P170" s="2">
        <v>0</v>
      </c>
      <c r="Q170" s="2">
        <f>_xlfn.FLOOR.MATH((((2*VLOOKUP(F170, 'EV and Base'!$A$1:$N$671, 9, FALSE))+$P170)*$H170)/100)+$H170+10</f>
        <v>49</v>
      </c>
      <c r="R170" s="2">
        <f>_xlfn.FLOOR.MATH((_xlfn.FLOOR.MATH((((2*VLOOKUP($F170, 'EV and Base'!$A$1:$N$671, 10, FALSE))+$P170)*$H170)/100)+5)*
IF(OR($I170="Lonely", $I170="Brave", $I170="Adamant", $I170="Naughty"), 1.1,
IF(OR($I170="Bold", $I170="Timid", $I170="Modest", $I170="Calm"), 0.9, 1)))</f>
        <v>29</v>
      </c>
      <c r="S170" s="2">
        <f>_xlfn.FLOOR.MATH((_xlfn.FLOOR.MATH((((2*VLOOKUP($F170, 'EV and Base'!$A$1:$N$671, 11, FALSE))+$P170)*$H170)/100)+5)*
IF(OR($I170="Bold", $I170="Relaxed", $I170="Impish", $I170="Lax"), 1.1,
IF(OR($I170="Lonely", $I170="Hasty", $I170="Mild", $I170="Gentle"), 0.9, 1)))</f>
        <v>48</v>
      </c>
      <c r="T170" s="2">
        <f>_xlfn.FLOOR.MATH((_xlfn.FLOOR.MATH((((2*VLOOKUP($F170, 'EV and Base'!$A$1:$N$671, 12, FALSE))+$P170)*$H170)/100)+5)*
IF(OR($I170="Modest", $I170="Mild", $I170="Quiet", $I170="Rash"), 1.1,
IF(OR($I170="Adamant", $I170="Impish", $I170="Jolly", $I170="Careful"), 0.9, 1)))</f>
        <v>22</v>
      </c>
      <c r="U170" s="2">
        <f>_xlfn.FLOOR.MATH((_xlfn.FLOOR.MATH((((2*VLOOKUP($F170, 'EV and Base'!$A$1:$N$671, 13, FALSE))+$P170)*$H170)/100)+5)*
IF(OR($I170="Calm", $I170="Gentle", $I170="Sassy", $I170="Careful"), 1.1,
IF(OR($I170="Naughty", $I170="Lax", $I170="Naive", $I170="Rash"), 0.9, 1)))</f>
        <v>39</v>
      </c>
      <c r="V170" s="2">
        <f>_xlfn.FLOOR.MATH((_xlfn.FLOOR.MATH((((2*VLOOKUP($F170, 'EV and Base'!$A$1:$N$671, 14, FALSE))+$P170)*$H170)/100)+5)*
IF(OR($I170="Timid", $I170="Hasty", $I170="Jolly", $I170="Naive"), 1.1,
IF(OR($I170="Brave", $I170="Relaxed", $I170="Quiet", $I170="Sassy"), 0.9, 1)))</f>
        <v>25</v>
      </c>
      <c r="AZ170" s="3" t="e" cm="1">
        <f t="array" aca="1" ref="AZ170" ca="1">IF(NOT(ISNUMBER(INDEX($A:$A, LOOKUP(2, 1 / ($A$1:INDIRECT("$A$"&amp;ROW($A170)) &lt;&gt; ""),ROW($A$1:INDIRECT("$A$"&amp;ROW($A170)))), 1))), "",#REF!-INDEX(#REF!, LOOKUP(
2, 1 / (#REF!:INDIRECT("$AV$"&amp;ROW(#REF!)-1) &lt;&gt; ""),ROW(#REF!:INDIRECT("$AV$"&amp;ROW(#REF!)-1))), 1))</f>
        <v>#REF!</v>
      </c>
      <c r="BA170" s="3" t="e" cm="1">
        <f t="array" aca="1" ref="BA170" ca="1">IF(NOT(ISNUMBER(INDEX($A:$A, LOOKUP(2, 1 / ($A$1:INDIRECT("$A$"&amp;ROW($A170)) &lt;&gt; ""),ROW($A$1:INDIRECT("$A$"&amp;ROW($A170)))), 1))), "",
INDEX(#REF!, LOOKUP(2, 1 / (#REF!:INDIRECT("$Y$"&amp;ROW(#REF!)-1) &lt;&gt; ""),ROW(#REF!:INDIRECT("$Y$"&amp;ROW(#REF!)-1))), 1))</f>
        <v>#REF!</v>
      </c>
      <c r="BB170" s="1" t="str">
        <f>IFERROR(VLOOKUP(#REF!, 'Medium-Slow'!$A$1:$B$101, 2, TRUE),"")</f>
        <v/>
      </c>
    </row>
    <row r="171" spans="1:54" x14ac:dyDescent="0.45">
      <c r="A171" s="38">
        <v>98</v>
      </c>
      <c r="B171" s="38" t="s">
        <v>341</v>
      </c>
      <c r="C171" s="38" t="s">
        <v>23</v>
      </c>
      <c r="D171" s="38" t="s">
        <v>332</v>
      </c>
      <c r="E171" s="38" t="s">
        <v>25</v>
      </c>
      <c r="F171" s="2" t="s">
        <v>121</v>
      </c>
      <c r="G171" s="2" t="s">
        <v>27</v>
      </c>
      <c r="H171" s="2">
        <v>22</v>
      </c>
      <c r="I171" s="2"/>
      <c r="J171" s="2" t="s">
        <v>122</v>
      </c>
      <c r="K171" s="2" t="s">
        <v>30</v>
      </c>
      <c r="L171" s="2" t="s">
        <v>125</v>
      </c>
      <c r="M171" s="2" t="s">
        <v>302</v>
      </c>
      <c r="N171" s="2" t="s">
        <v>288</v>
      </c>
      <c r="O171" s="2" t="s">
        <v>191</v>
      </c>
      <c r="P171" s="2">
        <v>0</v>
      </c>
      <c r="Q171" s="2">
        <f>_xlfn.FLOOR.MATH((((2*VLOOKUP(F171, 'EV and Base'!$A$1:$N$671, 9, FALSE))+$P171)*$H171)/100)+$H171+10</f>
        <v>51</v>
      </c>
      <c r="R171" s="2">
        <f>_xlfn.FLOOR.MATH((_xlfn.FLOOR.MATH((((2*VLOOKUP($F171, 'EV and Base'!$A$1:$N$671, 10, FALSE))+$P171)*$H171)/100)+5)*
IF(OR($I171="Lonely", $I171="Brave", $I171="Adamant", $I171="Naughty"), 1.1,
IF(OR($I171="Bold", $I171="Timid", $I171="Modest", $I171="Calm"), 0.9, 1)))</f>
        <v>31</v>
      </c>
      <c r="S171" s="2">
        <f>_xlfn.FLOOR.MATH((_xlfn.FLOOR.MATH((((2*VLOOKUP($F171, 'EV and Base'!$A$1:$N$671, 11, FALSE))+$P171)*$H171)/100)+5)*
IF(OR($I171="Bold", $I171="Relaxed", $I171="Impish", $I171="Lax"), 1.1,
IF(OR($I171="Lonely", $I171="Hasty", $I171="Mild", $I171="Gentle"), 0.9, 1)))</f>
        <v>19</v>
      </c>
      <c r="T171" s="2">
        <f>_xlfn.FLOOR.MATH((_xlfn.FLOOR.MATH((((2*VLOOKUP($F171, 'EV and Base'!$A$1:$N$671, 12, FALSE))+$P171)*$H171)/100)+5)*
IF(OR($I171="Modest", $I171="Mild", $I171="Quiet", $I171="Rash"), 1.1,
IF(OR($I171="Adamant", $I171="Impish", $I171="Jolly", $I171="Careful"), 0.9, 1)))</f>
        <v>27</v>
      </c>
      <c r="U171" s="2">
        <f>_xlfn.FLOOR.MATH((_xlfn.FLOOR.MATH((((2*VLOOKUP($F171, 'EV and Base'!$A$1:$N$671, 13, FALSE))+$P171)*$H171)/100)+5)*
IF(OR($I171="Calm", $I171="Gentle", $I171="Sassy", $I171="Careful"), 1.1,
IF(OR($I171="Naughty", $I171="Lax", $I171="Naive", $I171="Rash"), 0.9, 1)))</f>
        <v>19</v>
      </c>
      <c r="V171" s="2">
        <f>_xlfn.FLOOR.MATH((_xlfn.FLOOR.MATH((((2*VLOOKUP($F171, 'EV and Base'!$A$1:$N$671, 14, FALSE))+$P171)*$H171)/100)+5)*
IF(OR($I171="Timid", $I171="Hasty", $I171="Jolly", $I171="Naive"), 1.1,
IF(OR($I171="Brave", $I171="Relaxed", $I171="Quiet", $I171="Sassy"), 0.9, 1)))</f>
        <v>38</v>
      </c>
      <c r="AZ171" s="3" t="e" cm="1">
        <f t="array" aca="1" ref="AZ171" ca="1">IF(NOT(ISNUMBER(INDEX($A:$A, LOOKUP(2, 1 / ($A$1:INDIRECT("$A$"&amp;ROW($A171)) &lt;&gt; ""),ROW($A$1:INDIRECT("$A$"&amp;ROW($A171)))), 1))), "",#REF!-INDEX(#REF!, LOOKUP(
2, 1 / (#REF!:INDIRECT("$AV$"&amp;ROW(#REF!)-1) &lt;&gt; ""),ROW(#REF!:INDIRECT("$AV$"&amp;ROW(#REF!)-1))), 1))</f>
        <v>#REF!</v>
      </c>
      <c r="BA171" s="3" t="e" cm="1">
        <f t="array" aca="1" ref="BA171" ca="1">IF(NOT(ISNUMBER(INDEX($A:$A, LOOKUP(2, 1 / ($A$1:INDIRECT("$A$"&amp;ROW($A171)) &lt;&gt; ""),ROW($A$1:INDIRECT("$A$"&amp;ROW($A171)))), 1))), "",
INDEX(#REF!, LOOKUP(2, 1 / (#REF!:INDIRECT("$Y$"&amp;ROW(#REF!)-1) &lt;&gt; ""),ROW(#REF!:INDIRECT("$Y$"&amp;ROW(#REF!)-1))), 1))</f>
        <v>#REF!</v>
      </c>
      <c r="BB171" s="1" t="str">
        <f>IFERROR(VLOOKUP(#REF!, 'Medium-Slow'!$A$1:$B$101, 2, TRUE),"")</f>
        <v/>
      </c>
    </row>
    <row r="172" spans="1:54" x14ac:dyDescent="0.45">
      <c r="A172" s="40"/>
      <c r="B172" s="40"/>
      <c r="C172" s="40" t="str">
        <f>$C171</f>
        <v>Single</v>
      </c>
      <c r="D172" s="40"/>
      <c r="E172" s="40"/>
      <c r="F172" s="2" t="s">
        <v>121</v>
      </c>
      <c r="G172" s="2" t="s">
        <v>27</v>
      </c>
      <c r="H172" s="2">
        <v>22</v>
      </c>
      <c r="I172" s="2"/>
      <c r="J172" s="2" t="s">
        <v>122</v>
      </c>
      <c r="K172" s="2" t="s">
        <v>30</v>
      </c>
      <c r="L172" s="2" t="s">
        <v>125</v>
      </c>
      <c r="M172" s="2" t="s">
        <v>302</v>
      </c>
      <c r="N172" s="2" t="s">
        <v>288</v>
      </c>
      <c r="O172" s="2" t="s">
        <v>191</v>
      </c>
      <c r="P172" s="2">
        <v>0</v>
      </c>
      <c r="Q172" s="2">
        <f>_xlfn.FLOOR.MATH((((2*VLOOKUP(F172, 'EV and Base'!$A$1:$N$671, 9, FALSE))+$P172)*$H172)/100)+$H172+10</f>
        <v>51</v>
      </c>
      <c r="R172" s="2">
        <f>_xlfn.FLOOR.MATH((_xlfn.FLOOR.MATH((((2*VLOOKUP($F172, 'EV and Base'!$A$1:$N$671, 10, FALSE))+$P172)*$H172)/100)+5)*
IF(OR($I172="Lonely", $I172="Brave", $I172="Adamant", $I172="Naughty"), 1.1,
IF(OR($I172="Bold", $I172="Timid", $I172="Modest", $I172="Calm"), 0.9, 1)))</f>
        <v>31</v>
      </c>
      <c r="S172" s="2">
        <f>_xlfn.FLOOR.MATH((_xlfn.FLOOR.MATH((((2*VLOOKUP($F172, 'EV and Base'!$A$1:$N$671, 11, FALSE))+$P172)*$H172)/100)+5)*
IF(OR($I172="Bold", $I172="Relaxed", $I172="Impish", $I172="Lax"), 1.1,
IF(OR($I172="Lonely", $I172="Hasty", $I172="Mild", $I172="Gentle"), 0.9, 1)))</f>
        <v>19</v>
      </c>
      <c r="T172" s="2">
        <f>_xlfn.FLOOR.MATH((_xlfn.FLOOR.MATH((((2*VLOOKUP($F172, 'EV and Base'!$A$1:$N$671, 12, FALSE))+$P172)*$H172)/100)+5)*
IF(OR($I172="Modest", $I172="Mild", $I172="Quiet", $I172="Rash"), 1.1,
IF(OR($I172="Adamant", $I172="Impish", $I172="Jolly", $I172="Careful"), 0.9, 1)))</f>
        <v>27</v>
      </c>
      <c r="U172" s="2">
        <f>_xlfn.FLOOR.MATH((_xlfn.FLOOR.MATH((((2*VLOOKUP($F172, 'EV and Base'!$A$1:$N$671, 13, FALSE))+$P172)*$H172)/100)+5)*
IF(OR($I172="Calm", $I172="Gentle", $I172="Sassy", $I172="Careful"), 1.1,
IF(OR($I172="Naughty", $I172="Lax", $I172="Naive", $I172="Rash"), 0.9, 1)))</f>
        <v>19</v>
      </c>
      <c r="V172" s="2">
        <f>_xlfn.FLOOR.MATH((_xlfn.FLOOR.MATH((((2*VLOOKUP($F172, 'EV and Base'!$A$1:$N$671, 14, FALSE))+$P172)*$H172)/100)+5)*
IF(OR($I172="Timid", $I172="Hasty", $I172="Jolly", $I172="Naive"), 1.1,
IF(OR($I172="Brave", $I172="Relaxed", $I172="Quiet", $I172="Sassy"), 0.9, 1)))</f>
        <v>38</v>
      </c>
      <c r="AZ172" s="3" t="e" cm="1">
        <f t="array" aca="1" ref="AZ172" ca="1">IF(NOT(ISNUMBER(INDEX($A:$A, LOOKUP(2, 1 / ($A$1:INDIRECT("$A$"&amp;ROW($A172)) &lt;&gt; ""),ROW($A$1:INDIRECT("$A$"&amp;ROW($A172)))), 1))), "",#REF!-INDEX(#REF!, LOOKUP(
2, 1 / (#REF!:INDIRECT("$AV$"&amp;ROW(#REF!)-1) &lt;&gt; ""),ROW(#REF!:INDIRECT("$AV$"&amp;ROW(#REF!)-1))), 1))</f>
        <v>#REF!</v>
      </c>
      <c r="BA172" s="3" t="e" cm="1">
        <f t="array" aca="1" ref="BA172" ca="1">IF(NOT(ISNUMBER(INDEX($A:$A, LOOKUP(2, 1 / ($A$1:INDIRECT("$A$"&amp;ROW($A172)) &lt;&gt; ""),ROW($A$1:INDIRECT("$A$"&amp;ROW($A172)))), 1))), "",
INDEX(#REF!, LOOKUP(2, 1 / (#REF!:INDIRECT("$Y$"&amp;ROW(#REF!)-1) &lt;&gt; ""),ROW(#REF!:INDIRECT("$Y$"&amp;ROW(#REF!)-1))), 1))</f>
        <v>#REF!</v>
      </c>
      <c r="BB172" s="1" t="str">
        <f>IFERROR(VLOOKUP(#REF!, 'Medium-Slow'!$A$1:$B$101, 2, TRUE),"")</f>
        <v/>
      </c>
    </row>
    <row r="173" spans="1:54" x14ac:dyDescent="0.45">
      <c r="A173" s="38">
        <v>99</v>
      </c>
      <c r="B173" s="38" t="s">
        <v>342</v>
      </c>
      <c r="C173" s="38" t="s">
        <v>23</v>
      </c>
      <c r="D173" s="38" t="s">
        <v>332</v>
      </c>
      <c r="E173" s="38" t="s">
        <v>25</v>
      </c>
      <c r="F173" s="2" t="s">
        <v>293</v>
      </c>
      <c r="G173" s="2" t="s">
        <v>27</v>
      </c>
      <c r="H173" s="2">
        <v>22</v>
      </c>
      <c r="I173" s="2"/>
      <c r="J173" s="2" t="s">
        <v>294</v>
      </c>
      <c r="K173" s="2" t="s">
        <v>30</v>
      </c>
      <c r="L173" s="2" t="s">
        <v>139</v>
      </c>
      <c r="M173" s="2" t="s">
        <v>296</v>
      </c>
      <c r="N173" s="2" t="s">
        <v>297</v>
      </c>
      <c r="O173" s="2" t="s">
        <v>314</v>
      </c>
      <c r="P173" s="2">
        <v>0</v>
      </c>
      <c r="Q173" s="2">
        <f>_xlfn.FLOOR.MATH((((2*VLOOKUP(F173, 'EV and Base'!$A$1:$N$671, 9, FALSE))+$P173)*$H173)/100)+$H173+10</f>
        <v>62</v>
      </c>
      <c r="R173" s="2">
        <f>_xlfn.FLOOR.MATH((_xlfn.FLOOR.MATH((((2*VLOOKUP($F173, 'EV and Base'!$A$1:$N$671, 10, FALSE))+$P173)*$H173)/100)+5)*
IF(OR($I173="Lonely", $I173="Brave", $I173="Adamant", $I173="Naughty"), 1.1,
IF(OR($I173="Bold", $I173="Timid", $I173="Modest", $I173="Calm"), 0.9, 1)))</f>
        <v>44</v>
      </c>
      <c r="S173" s="2">
        <f>_xlfn.FLOOR.MATH((_xlfn.FLOOR.MATH((((2*VLOOKUP($F173, 'EV and Base'!$A$1:$N$671, 11, FALSE))+$P173)*$H173)/100)+5)*
IF(OR($I173="Bold", $I173="Relaxed", $I173="Impish", $I173="Lax"), 1.1,
IF(OR($I173="Lonely", $I173="Hasty", $I173="Mild", $I173="Gentle"), 0.9, 1)))</f>
        <v>24</v>
      </c>
      <c r="T173" s="2">
        <f>_xlfn.FLOOR.MATH((_xlfn.FLOOR.MATH((((2*VLOOKUP($F173, 'EV and Base'!$A$1:$N$671, 12, FALSE))+$P173)*$H173)/100)+5)*
IF(OR($I173="Modest", $I173="Mild", $I173="Quiet", $I173="Rash"), 1.1,
IF(OR($I173="Adamant", $I173="Impish", $I173="Jolly", $I173="Careful"), 0.9, 1)))</f>
        <v>11</v>
      </c>
      <c r="U173" s="2">
        <f>_xlfn.FLOOR.MATH((_xlfn.FLOOR.MATH((((2*VLOOKUP($F173, 'EV and Base'!$A$1:$N$671, 13, FALSE))+$P173)*$H173)/100)+5)*
IF(OR($I173="Calm", $I173="Gentle", $I173="Sassy", $I173="Careful"), 1.1,
IF(OR($I173="Naughty", $I173="Lax", $I173="Naive", $I173="Rash"), 0.9, 1)))</f>
        <v>24</v>
      </c>
      <c r="V173" s="2">
        <f>_xlfn.FLOOR.MATH((_xlfn.FLOOR.MATH((((2*VLOOKUP($F173, 'EV and Base'!$A$1:$N$671, 14, FALSE))+$P173)*$H173)/100)+5)*
IF(OR($I173="Timid", $I173="Hasty", $I173="Jolly", $I173="Naive"), 1.1,
IF(OR($I173="Brave", $I173="Relaxed", $I173="Quiet", $I173="Sassy"), 0.9, 1)))</f>
        <v>27</v>
      </c>
      <c r="AZ173" s="3" t="e" cm="1">
        <f t="array" aca="1" ref="AZ173" ca="1">IF(NOT(ISNUMBER(INDEX($A:$A, LOOKUP(2, 1 / ($A$1:INDIRECT("$A$"&amp;ROW($A173)) &lt;&gt; ""),ROW($A$1:INDIRECT("$A$"&amp;ROW($A173)))), 1))), "",#REF!-INDEX(#REF!, LOOKUP(
2, 1 / (#REF!:INDIRECT("$AV$"&amp;ROW(#REF!)-1) &lt;&gt; ""),ROW(#REF!:INDIRECT("$AV$"&amp;ROW(#REF!)-1))), 1))</f>
        <v>#REF!</v>
      </c>
      <c r="BA173" s="3" t="e" cm="1">
        <f t="array" aca="1" ref="BA173" ca="1">IF(NOT(ISNUMBER(INDEX($A:$A, LOOKUP(2, 1 / ($A$1:INDIRECT("$A$"&amp;ROW($A173)) &lt;&gt; ""),ROW($A$1:INDIRECT("$A$"&amp;ROW($A173)))), 1))), "",
INDEX(#REF!, LOOKUP(2, 1 / (#REF!:INDIRECT("$Y$"&amp;ROW(#REF!)-1) &lt;&gt; ""),ROW(#REF!:INDIRECT("$Y$"&amp;ROW(#REF!)-1))), 1))</f>
        <v>#REF!</v>
      </c>
      <c r="BB173" s="1" t="str">
        <f>IFERROR(VLOOKUP(#REF!, 'Medium-Slow'!$A$1:$B$101, 2, TRUE),"")</f>
        <v/>
      </c>
    </row>
    <row r="174" spans="1:54" x14ac:dyDescent="0.45">
      <c r="A174" s="40"/>
      <c r="B174" s="40"/>
      <c r="C174" s="40" t="str">
        <f>$C173</f>
        <v>Single</v>
      </c>
      <c r="D174" s="40"/>
      <c r="E174" s="40"/>
      <c r="F174" s="2" t="s">
        <v>293</v>
      </c>
      <c r="G174" s="2" t="s">
        <v>27</v>
      </c>
      <c r="H174" s="2">
        <v>22</v>
      </c>
      <c r="I174" s="2"/>
      <c r="J174" s="2" t="s">
        <v>294</v>
      </c>
      <c r="K174" s="2" t="s">
        <v>30</v>
      </c>
      <c r="L174" s="2" t="s">
        <v>139</v>
      </c>
      <c r="M174" s="2" t="s">
        <v>296</v>
      </c>
      <c r="N174" s="2" t="s">
        <v>297</v>
      </c>
      <c r="O174" s="2" t="s">
        <v>314</v>
      </c>
      <c r="P174" s="2">
        <v>0</v>
      </c>
      <c r="Q174" s="2">
        <f>_xlfn.FLOOR.MATH((((2*VLOOKUP(F174, 'EV and Base'!$A$1:$N$671, 9, FALSE))+$P174)*$H174)/100)+$H174+10</f>
        <v>62</v>
      </c>
      <c r="R174" s="2">
        <f>_xlfn.FLOOR.MATH((_xlfn.FLOOR.MATH((((2*VLOOKUP($F174, 'EV and Base'!$A$1:$N$671, 10, FALSE))+$P174)*$H174)/100)+5)*
IF(OR($I174="Lonely", $I174="Brave", $I174="Adamant", $I174="Naughty"), 1.1,
IF(OR($I174="Bold", $I174="Timid", $I174="Modest", $I174="Calm"), 0.9, 1)))</f>
        <v>44</v>
      </c>
      <c r="S174" s="2">
        <f>_xlfn.FLOOR.MATH((_xlfn.FLOOR.MATH((((2*VLOOKUP($F174, 'EV and Base'!$A$1:$N$671, 11, FALSE))+$P174)*$H174)/100)+5)*
IF(OR($I174="Bold", $I174="Relaxed", $I174="Impish", $I174="Lax"), 1.1,
IF(OR($I174="Lonely", $I174="Hasty", $I174="Mild", $I174="Gentle"), 0.9, 1)))</f>
        <v>24</v>
      </c>
      <c r="T174" s="2">
        <f>_xlfn.FLOOR.MATH((_xlfn.FLOOR.MATH((((2*VLOOKUP($F174, 'EV and Base'!$A$1:$N$671, 12, FALSE))+$P174)*$H174)/100)+5)*
IF(OR($I174="Modest", $I174="Mild", $I174="Quiet", $I174="Rash"), 1.1,
IF(OR($I174="Adamant", $I174="Impish", $I174="Jolly", $I174="Careful"), 0.9, 1)))</f>
        <v>11</v>
      </c>
      <c r="U174" s="2">
        <f>_xlfn.FLOOR.MATH((_xlfn.FLOOR.MATH((((2*VLOOKUP($F174, 'EV and Base'!$A$1:$N$671, 13, FALSE))+$P174)*$H174)/100)+5)*
IF(OR($I174="Calm", $I174="Gentle", $I174="Sassy", $I174="Careful"), 1.1,
IF(OR($I174="Naughty", $I174="Lax", $I174="Naive", $I174="Rash"), 0.9, 1)))</f>
        <v>24</v>
      </c>
      <c r="V174" s="2">
        <f>_xlfn.FLOOR.MATH((_xlfn.FLOOR.MATH((((2*VLOOKUP($F174, 'EV and Base'!$A$1:$N$671, 14, FALSE))+$P174)*$H174)/100)+5)*
IF(OR($I174="Timid", $I174="Hasty", $I174="Jolly", $I174="Naive"), 1.1,
IF(OR($I174="Brave", $I174="Relaxed", $I174="Quiet", $I174="Sassy"), 0.9, 1)))</f>
        <v>27</v>
      </c>
      <c r="AZ174" s="3" t="e" cm="1">
        <f t="array" aca="1" ref="AZ174" ca="1">IF(NOT(ISNUMBER(INDEX($A:$A, LOOKUP(2, 1 / ($A$1:INDIRECT("$A$"&amp;ROW($A174)) &lt;&gt; ""),ROW($A$1:INDIRECT("$A$"&amp;ROW($A174)))), 1))), "",#REF!-INDEX(#REF!, LOOKUP(
2, 1 / (#REF!:INDIRECT("$AV$"&amp;ROW(#REF!)-1) &lt;&gt; ""),ROW(#REF!:INDIRECT("$AV$"&amp;ROW(#REF!)-1))), 1))</f>
        <v>#REF!</v>
      </c>
      <c r="BA174" s="3" t="e" cm="1">
        <f t="array" aca="1" ref="BA174" ca="1">IF(NOT(ISNUMBER(INDEX($A:$A, LOOKUP(2, 1 / ($A$1:INDIRECT("$A$"&amp;ROW($A174)) &lt;&gt; ""),ROW($A$1:INDIRECT("$A$"&amp;ROW($A174)))), 1))), "",
INDEX(#REF!, LOOKUP(2, 1 / (#REF!:INDIRECT("$Y$"&amp;ROW(#REF!)-1) &lt;&gt; ""),ROW(#REF!:INDIRECT("$Y$"&amp;ROW(#REF!)-1))), 1))</f>
        <v>#REF!</v>
      </c>
      <c r="BB174" s="1" t="str">
        <f>IFERROR(VLOOKUP(#REF!, 'Medium-Slow'!$A$1:$B$101, 2, TRUE),"")</f>
        <v/>
      </c>
    </row>
    <row r="175" spans="1:54" x14ac:dyDescent="0.45">
      <c r="A175" s="29">
        <v>100</v>
      </c>
      <c r="B175" s="29" t="s">
        <v>343</v>
      </c>
      <c r="C175" s="29" t="s">
        <v>23</v>
      </c>
      <c r="D175" s="29" t="s">
        <v>332</v>
      </c>
      <c r="E175" s="29" t="s">
        <v>25</v>
      </c>
      <c r="F175" s="2" t="s">
        <v>315</v>
      </c>
      <c r="G175" s="2" t="s">
        <v>27</v>
      </c>
      <c r="H175" s="2">
        <v>23</v>
      </c>
      <c r="I175" s="2"/>
      <c r="J175" s="2" t="s">
        <v>344</v>
      </c>
      <c r="K175" s="2" t="s">
        <v>30</v>
      </c>
      <c r="L175" s="2" t="s">
        <v>317</v>
      </c>
      <c r="M175" s="2" t="s">
        <v>318</v>
      </c>
      <c r="N175" s="2" t="s">
        <v>169</v>
      </c>
      <c r="O175" s="2" t="s">
        <v>209</v>
      </c>
      <c r="P175" s="2">
        <v>0</v>
      </c>
      <c r="Q175" s="2">
        <f>_xlfn.FLOOR.MATH((((2*VLOOKUP(F175, 'EV and Base'!$A$1:$N$671, 9, FALSE))+$P175)*$H175)/100)+$H175+10</f>
        <v>66</v>
      </c>
      <c r="R175" s="2">
        <f>_xlfn.FLOOR.MATH((_xlfn.FLOOR.MATH((((2*VLOOKUP($F175, 'EV and Base'!$A$1:$N$671, 10, FALSE))+$P175)*$H175)/100)+5)*
IF(OR($I175="Lonely", $I175="Brave", $I175="Adamant", $I175="Naughty"), 1.1,
IF(OR($I175="Bold", $I175="Timid", $I175="Modest", $I175="Calm"), 0.9, 1)))</f>
        <v>31</v>
      </c>
      <c r="S175" s="2">
        <f>_xlfn.FLOOR.MATH((_xlfn.FLOOR.MATH((((2*VLOOKUP($F175, 'EV and Base'!$A$1:$N$671, 11, FALSE))+$P175)*$H175)/100)+5)*
IF(OR($I175="Bold", $I175="Relaxed", $I175="Impish", $I175="Lax"), 1.1,
IF(OR($I175="Lonely", $I175="Hasty", $I175="Mild", $I175="Gentle"), 0.9, 1)))</f>
        <v>41</v>
      </c>
      <c r="T175" s="2">
        <f>_xlfn.FLOOR.MATH((_xlfn.FLOOR.MATH((((2*VLOOKUP($F175, 'EV and Base'!$A$1:$N$671, 12, FALSE))+$P175)*$H175)/100)+5)*
IF(OR($I175="Modest", $I175="Mild", $I175="Quiet", $I175="Rash"), 1.1,
IF(OR($I175="Adamant", $I175="Impish", $I175="Jolly", $I175="Careful"), 0.9, 1)))</f>
        <v>52</v>
      </c>
      <c r="U175" s="2">
        <f>_xlfn.FLOOR.MATH((_xlfn.FLOOR.MATH((((2*VLOOKUP($F175, 'EV and Base'!$A$1:$N$671, 13, FALSE))+$P175)*$H175)/100)+5)*
IF(OR($I175="Calm", $I175="Gentle", $I175="Sassy", $I175="Careful"), 1.1,
IF(OR($I175="Naughty", $I175="Lax", $I175="Naive", $I175="Rash"), 0.9, 1)))</f>
        <v>41</v>
      </c>
      <c r="V175" s="2">
        <f>_xlfn.FLOOR.MATH((_xlfn.FLOOR.MATH((((2*VLOOKUP($F175, 'EV and Base'!$A$1:$N$671, 14, FALSE))+$P175)*$H175)/100)+5)*
IF(OR($I175="Timid", $I175="Hasty", $I175="Jolly", $I175="Naive"), 1.1,
IF(OR($I175="Brave", $I175="Relaxed", $I175="Quiet", $I175="Sassy"), 0.9, 1)))</f>
        <v>49</v>
      </c>
      <c r="AZ175" s="3" t="e" cm="1">
        <f t="array" aca="1" ref="AZ175" ca="1">IF(NOT(ISNUMBER(INDEX($A:$A, LOOKUP(2, 1 / ($A$1:INDIRECT("$A$"&amp;ROW($A175)) &lt;&gt; ""),ROW($A$1:INDIRECT("$A$"&amp;ROW($A175)))), 1))), "",#REF!-INDEX(#REF!, LOOKUP(
2, 1 / (#REF!:INDIRECT("$AV$"&amp;ROW(#REF!)-1) &lt;&gt; ""),ROW(#REF!:INDIRECT("$AV$"&amp;ROW(#REF!)-1))), 1))</f>
        <v>#REF!</v>
      </c>
      <c r="BA175" s="3" t="e" cm="1">
        <f t="array" aca="1" ref="BA175" ca="1">IF(NOT(ISNUMBER(INDEX($A:$A, LOOKUP(2, 1 / ($A$1:INDIRECT("$A$"&amp;ROW($A175)) &lt;&gt; ""),ROW($A$1:INDIRECT("$A$"&amp;ROW($A175)))), 1))), "",
INDEX(#REF!, LOOKUP(2, 1 / (#REF!:INDIRECT("$Y$"&amp;ROW(#REF!)-1) &lt;&gt; ""),ROW(#REF!:INDIRECT("$Y$"&amp;ROW(#REF!)-1))), 1))</f>
        <v>#REF!</v>
      </c>
      <c r="BB175" s="1" t="str">
        <f>IFERROR(VLOOKUP(#REF!, 'Medium-Slow'!$A$1:$B$101, 2, TRUE),"")</f>
        <v/>
      </c>
    </row>
    <row r="176" spans="1:54" x14ac:dyDescent="0.45">
      <c r="A176" s="29">
        <v>101</v>
      </c>
      <c r="B176" s="29" t="s">
        <v>345</v>
      </c>
      <c r="C176" s="29" t="s">
        <v>23</v>
      </c>
      <c r="D176" s="29" t="s">
        <v>332</v>
      </c>
      <c r="E176" s="29" t="s">
        <v>25</v>
      </c>
      <c r="F176" s="2" t="s">
        <v>95</v>
      </c>
      <c r="G176" s="2" t="s">
        <v>53</v>
      </c>
      <c r="H176" s="2">
        <v>23</v>
      </c>
      <c r="I176" s="2"/>
      <c r="J176" s="2" t="s">
        <v>97</v>
      </c>
      <c r="K176" s="2" t="s">
        <v>30</v>
      </c>
      <c r="L176" s="2" t="s">
        <v>170</v>
      </c>
      <c r="M176" s="2" t="s">
        <v>205</v>
      </c>
      <c r="N176" s="2" t="s">
        <v>165</v>
      </c>
      <c r="O176" s="2" t="s">
        <v>346</v>
      </c>
      <c r="P176" s="2">
        <v>0</v>
      </c>
      <c r="Q176" s="2">
        <f>_xlfn.FLOOR.MATH((((2*VLOOKUP(F176, 'EV and Base'!$A$1:$N$671, 9, FALSE))+$P176)*$H176)/100)+$H176+10</f>
        <v>67</v>
      </c>
      <c r="R176" s="2">
        <f>_xlfn.FLOOR.MATH((_xlfn.FLOOR.MATH((((2*VLOOKUP($F176, 'EV and Base'!$A$1:$N$671, 10, FALSE))+$P176)*$H176)/100)+5)*
IF(OR($I176="Lonely", $I176="Brave", $I176="Adamant", $I176="Naughty"), 1.1,
IF(OR($I176="Bold", $I176="Timid", $I176="Modest", $I176="Calm"), 0.9, 1)))</f>
        <v>16</v>
      </c>
      <c r="S176" s="2">
        <f>_xlfn.FLOOR.MATH((_xlfn.FLOOR.MATH((((2*VLOOKUP($F176, 'EV and Base'!$A$1:$N$671, 11, FALSE))+$P176)*$H176)/100)+5)*
IF(OR($I176="Bold", $I176="Relaxed", $I176="Impish", $I176="Lax"), 1.1,
IF(OR($I176="Lonely", $I176="Hasty", $I176="Mild", $I176="Gentle"), 0.9, 1)))</f>
        <v>25</v>
      </c>
      <c r="T176" s="2">
        <f>_xlfn.FLOOR.MATH((_xlfn.FLOOR.MATH((((2*VLOOKUP($F176, 'EV and Base'!$A$1:$N$671, 12, FALSE))+$P176)*$H176)/100)+5)*
IF(OR($I176="Modest", $I176="Mild", $I176="Quiet", $I176="Rash"), 1.1,
IF(OR($I176="Adamant", $I176="Impish", $I176="Jolly", $I176="Careful"), 0.9, 1)))</f>
        <v>35</v>
      </c>
      <c r="U176" s="2">
        <f>_xlfn.FLOOR.MATH((_xlfn.FLOOR.MATH((((2*VLOOKUP($F176, 'EV and Base'!$A$1:$N$671, 13, FALSE))+$P176)*$H176)/100)+5)*
IF(OR($I176="Calm", $I176="Gentle", $I176="Sassy", $I176="Careful"), 1.1,
IF(OR($I176="Naughty", $I176="Lax", $I176="Naive", $I176="Rash"), 0.9, 1)))</f>
        <v>30</v>
      </c>
      <c r="V176" s="2">
        <f>_xlfn.FLOOR.MATH((_xlfn.FLOOR.MATH((((2*VLOOKUP($F176, 'EV and Base'!$A$1:$N$671, 14, FALSE))+$P176)*$H176)/100)+5)*
IF(OR($I176="Timid", $I176="Hasty", $I176="Jolly", $I176="Naive"), 1.1,
IF(OR($I176="Brave", $I176="Relaxed", $I176="Quiet", $I176="Sassy"), 0.9, 1)))</f>
        <v>16</v>
      </c>
      <c r="AZ176" s="3" t="e" cm="1">
        <f t="array" aca="1" ref="AZ176" ca="1">IF(NOT(ISNUMBER(INDEX($A:$A, LOOKUP(2, 1 / ($A$1:INDIRECT("$A$"&amp;ROW($A176)) &lt;&gt; ""),ROW($A$1:INDIRECT("$A$"&amp;ROW($A176)))), 1))), "",#REF!-INDEX(#REF!, LOOKUP(
2, 1 / (#REF!:INDIRECT("$AV$"&amp;ROW(#REF!)-1) &lt;&gt; ""),ROW(#REF!:INDIRECT("$AV$"&amp;ROW(#REF!)-1))), 1))</f>
        <v>#REF!</v>
      </c>
      <c r="BA176" s="3" t="e" cm="1">
        <f t="array" aca="1" ref="BA176" ca="1">IF(NOT(ISNUMBER(INDEX($A:$A, LOOKUP(2, 1 / ($A$1:INDIRECT("$A$"&amp;ROW($A176)) &lt;&gt; ""),ROW($A$1:INDIRECT("$A$"&amp;ROW($A176)))), 1))), "",
INDEX(#REF!, LOOKUP(2, 1 / (#REF!:INDIRECT("$Y$"&amp;ROW(#REF!)-1) &lt;&gt; ""),ROW(#REF!:INDIRECT("$Y$"&amp;ROW(#REF!)-1))), 1))</f>
        <v>#REF!</v>
      </c>
      <c r="BB176" s="1" t="str">
        <f>IFERROR(VLOOKUP(#REF!, 'Medium-Slow'!$A$1:$B$101, 2, TRUE),"")</f>
        <v/>
      </c>
    </row>
    <row r="177" spans="1:54" x14ac:dyDescent="0.45">
      <c r="A177" s="29">
        <v>102</v>
      </c>
      <c r="B177" s="29" t="s">
        <v>347</v>
      </c>
      <c r="C177" s="29" t="s">
        <v>23</v>
      </c>
      <c r="D177" s="29" t="s">
        <v>332</v>
      </c>
      <c r="E177" s="29" t="s">
        <v>25</v>
      </c>
      <c r="F177" s="2" t="s">
        <v>348</v>
      </c>
      <c r="G177" s="2" t="s">
        <v>27</v>
      </c>
      <c r="H177" s="2">
        <v>23</v>
      </c>
      <c r="I177" s="2"/>
      <c r="J177" s="2" t="s">
        <v>349</v>
      </c>
      <c r="K177" s="2" t="s">
        <v>30</v>
      </c>
      <c r="L177" s="2" t="s">
        <v>150</v>
      </c>
      <c r="M177" s="2" t="s">
        <v>281</v>
      </c>
      <c r="N177" s="2" t="s">
        <v>350</v>
      </c>
      <c r="O177" s="2" t="s">
        <v>296</v>
      </c>
      <c r="P177" s="2">
        <v>0</v>
      </c>
      <c r="Q177" s="2">
        <f>_xlfn.FLOOR.MATH((((2*VLOOKUP(F177, 'EV and Base'!$A$1:$N$671, 9, FALSE))+$P177)*$H177)/100)+$H177+10</f>
        <v>67</v>
      </c>
      <c r="R177" s="2">
        <f>_xlfn.FLOOR.MATH((_xlfn.FLOOR.MATH((((2*VLOOKUP($F177, 'EV and Base'!$A$1:$N$671, 10, FALSE))+$P177)*$H177)/100)+5)*
IF(OR($I177="Lonely", $I177="Brave", $I177="Adamant", $I177="Naughty"), 1.1,
IF(OR($I177="Bold", $I177="Timid", $I177="Modest", $I177="Calm"), 0.9, 1)))</f>
        <v>34</v>
      </c>
      <c r="S177" s="2">
        <f>_xlfn.FLOOR.MATH((_xlfn.FLOOR.MATH((((2*VLOOKUP($F177, 'EV and Base'!$A$1:$N$671, 11, FALSE))+$P177)*$H177)/100)+5)*
IF(OR($I177="Bold", $I177="Relaxed", $I177="Impish", $I177="Lax"), 1.1,
IF(OR($I177="Lonely", $I177="Hasty", $I177="Mild", $I177="Gentle"), 0.9, 1)))</f>
        <v>30</v>
      </c>
      <c r="T177" s="2">
        <f>_xlfn.FLOOR.MATH((_xlfn.FLOOR.MATH((((2*VLOOKUP($F177, 'EV and Base'!$A$1:$N$671, 12, FALSE))+$P177)*$H177)/100)+5)*
IF(OR($I177="Modest", $I177="Mild", $I177="Quiet", $I177="Rash"), 1.1,
IF(OR($I177="Adamant", $I177="Impish", $I177="Jolly", $I177="Careful"), 0.9, 1)))</f>
        <v>34</v>
      </c>
      <c r="U177" s="2">
        <f>_xlfn.FLOOR.MATH((_xlfn.FLOOR.MATH((((2*VLOOKUP($F177, 'EV and Base'!$A$1:$N$671, 13, FALSE))+$P177)*$H177)/100)+5)*
IF(OR($I177="Calm", $I177="Gentle", $I177="Sassy", $I177="Careful"), 1.1,
IF(OR($I177="Naughty", $I177="Lax", $I177="Naive", $I177="Rash"), 0.9, 1)))</f>
        <v>30</v>
      </c>
      <c r="V177" s="2">
        <f>_xlfn.FLOOR.MATH((_xlfn.FLOOR.MATH((((2*VLOOKUP($F177, 'EV and Base'!$A$1:$N$671, 14, FALSE))+$P177)*$H177)/100)+5)*
IF(OR($I177="Timid", $I177="Hasty", $I177="Jolly", $I177="Naive"), 1.1,
IF(OR($I177="Brave", $I177="Relaxed", $I177="Quiet", $I177="Sassy"), 0.9, 1)))</f>
        <v>36</v>
      </c>
      <c r="AZ177" s="3" t="e" cm="1">
        <f t="array" aca="1" ref="AZ177" ca="1">IF(NOT(ISNUMBER(INDEX($A:$A, LOOKUP(2, 1 / ($A$1:INDIRECT("$A$"&amp;ROW($A177)) &lt;&gt; ""),ROW($A$1:INDIRECT("$A$"&amp;ROW($A177)))), 1))), "",#REF!-INDEX(#REF!, LOOKUP(
2, 1 / (#REF!:INDIRECT("$AV$"&amp;ROW(#REF!)-1) &lt;&gt; ""),ROW(#REF!:INDIRECT("$AV$"&amp;ROW(#REF!)-1))), 1))</f>
        <v>#REF!</v>
      </c>
      <c r="BA177" s="3" t="e" cm="1">
        <f t="array" aca="1" ref="BA177" ca="1">IF(NOT(ISNUMBER(INDEX($A:$A, LOOKUP(2, 1 / ($A$1:INDIRECT("$A$"&amp;ROW($A177)) &lt;&gt; ""),ROW($A$1:INDIRECT("$A$"&amp;ROW($A177)))), 1))), "",
INDEX(#REF!, LOOKUP(2, 1 / (#REF!:INDIRECT("$Y$"&amp;ROW(#REF!)-1) &lt;&gt; ""),ROW(#REF!:INDIRECT("$Y$"&amp;ROW(#REF!)-1))), 1))</f>
        <v>#REF!</v>
      </c>
      <c r="BB177" s="1" t="str">
        <f>IFERROR(VLOOKUP(#REF!, 'Medium-Slow'!$A$1:$B$101, 2, TRUE),"")</f>
        <v/>
      </c>
    </row>
    <row r="178" spans="1:54" x14ac:dyDescent="0.45">
      <c r="A178" s="38">
        <v>103</v>
      </c>
      <c r="B178" s="38" t="s">
        <v>351</v>
      </c>
      <c r="C178" s="38" t="s">
        <v>352</v>
      </c>
      <c r="D178" s="38" t="s">
        <v>353</v>
      </c>
      <c r="E178" s="38" t="s">
        <v>25</v>
      </c>
      <c r="F178" s="2" t="s">
        <v>354</v>
      </c>
      <c r="G178" s="2" t="s">
        <v>27</v>
      </c>
      <c r="H178" s="2">
        <v>27</v>
      </c>
      <c r="I178" s="2"/>
      <c r="J178" s="2" t="s">
        <v>160</v>
      </c>
      <c r="K178" s="2" t="s">
        <v>30</v>
      </c>
      <c r="L178" s="2" t="s">
        <v>130</v>
      </c>
      <c r="M178" s="2" t="s">
        <v>225</v>
      </c>
      <c r="N178" s="2" t="s">
        <v>309</v>
      </c>
      <c r="O178" s="2" t="s">
        <v>312</v>
      </c>
      <c r="P178" s="2">
        <v>0</v>
      </c>
      <c r="Q178" s="2">
        <f>_xlfn.FLOOR.MATH((((2*VLOOKUP(F178, 'EV and Base'!$A$1:$N$671, 9, FALSE))+$P178)*$H178)/100)+$H178+10</f>
        <v>69</v>
      </c>
      <c r="R178" s="2">
        <f>_xlfn.FLOOR.MATH((_xlfn.FLOOR.MATH((((2*VLOOKUP($F178, 'EV and Base'!$A$1:$N$671, 10, FALSE))+$P178)*$H178)/100)+5)*
IF(OR($I178="Lonely", $I178="Brave", $I178="Adamant", $I178="Naughty"), 1.1,
IF(OR($I178="Bold", $I178="Timid", $I178="Modest", $I178="Calm"), 0.9, 1)))</f>
        <v>49</v>
      </c>
      <c r="S178" s="2">
        <f>_xlfn.FLOOR.MATH((_xlfn.FLOOR.MATH((((2*VLOOKUP($F178, 'EV and Base'!$A$1:$N$671, 11, FALSE))+$P178)*$H178)/100)+5)*
IF(OR($I178="Bold", $I178="Relaxed", $I178="Impish", $I178="Lax"), 1.1,
IF(OR($I178="Lonely", $I178="Hasty", $I178="Mild", $I178="Gentle"), 0.9, 1)))</f>
        <v>29</v>
      </c>
      <c r="T178" s="2">
        <f>_xlfn.FLOOR.MATH((_xlfn.FLOOR.MATH((((2*VLOOKUP($F178, 'EV and Base'!$A$1:$N$671, 12, FALSE))+$P178)*$H178)/100)+5)*
IF(OR($I178="Modest", $I178="Mild", $I178="Quiet", $I178="Rash"), 1.1,
IF(OR($I178="Adamant", $I178="Impish", $I178="Jolly", $I178="Careful"), 0.9, 1)))</f>
        <v>29</v>
      </c>
      <c r="U178" s="2">
        <f>_xlfn.FLOOR.MATH((_xlfn.FLOOR.MATH((((2*VLOOKUP($F178, 'EV and Base'!$A$1:$N$671, 13, FALSE))+$P178)*$H178)/100)+5)*
IF(OR($I178="Calm", $I178="Gentle", $I178="Sassy", $I178="Careful"), 1.1,
IF(OR($I178="Naughty", $I178="Lax", $I178="Naive", $I178="Rash"), 0.9, 1)))</f>
        <v>29</v>
      </c>
      <c r="V178" s="2">
        <f>_xlfn.FLOOR.MATH((_xlfn.FLOOR.MATH((((2*VLOOKUP($F178, 'EV and Base'!$A$1:$N$671, 14, FALSE))+$P178)*$H178)/100)+5)*
IF(OR($I178="Timid", $I178="Hasty", $I178="Jolly", $I178="Naive"), 1.1,
IF(OR($I178="Brave", $I178="Relaxed", $I178="Quiet", $I178="Sassy"), 0.9, 1)))</f>
        <v>44</v>
      </c>
      <c r="BB178" s="1"/>
    </row>
    <row r="179" spans="1:54" x14ac:dyDescent="0.45">
      <c r="A179" s="39"/>
      <c r="B179" s="39"/>
      <c r="C179" s="39" t="str">
        <f t="shared" ref="C179:C180" si="18">$C178</f>
        <v>Rotation</v>
      </c>
      <c r="D179" s="39"/>
      <c r="E179" s="39"/>
      <c r="F179" s="2" t="s">
        <v>231</v>
      </c>
      <c r="G179" s="2" t="s">
        <v>27</v>
      </c>
      <c r="H179" s="2">
        <v>27</v>
      </c>
      <c r="I179" s="2"/>
      <c r="J179" s="2" t="s">
        <v>228</v>
      </c>
      <c r="K179" s="2" t="s">
        <v>30</v>
      </c>
      <c r="L179" s="2" t="s">
        <v>229</v>
      </c>
      <c r="M179" s="2" t="s">
        <v>230</v>
      </c>
      <c r="N179" s="2" t="s">
        <v>161</v>
      </c>
      <c r="O179" s="2" t="s">
        <v>153</v>
      </c>
      <c r="P179" s="2">
        <v>0</v>
      </c>
      <c r="Q179" s="2">
        <f>_xlfn.FLOOR.MATH((((2*VLOOKUP(F179, 'EV and Base'!$A$1:$N$671, 9, FALSE))+$P179)*$H179)/100)+$H179+10</f>
        <v>74</v>
      </c>
      <c r="R179" s="2">
        <f>_xlfn.FLOOR.MATH((_xlfn.FLOOR.MATH((((2*VLOOKUP($F179, 'EV and Base'!$A$1:$N$671, 10, FALSE))+$P179)*$H179)/100)+5)*
IF(OR($I179="Lonely", $I179="Brave", $I179="Adamant", $I179="Naughty"), 1.1,
IF(OR($I179="Bold", $I179="Timid", $I179="Modest", $I179="Calm"), 0.9, 1)))</f>
        <v>54</v>
      </c>
      <c r="S179" s="2">
        <f>_xlfn.FLOOR.MATH((_xlfn.FLOOR.MATH((((2*VLOOKUP($F179, 'EV and Base'!$A$1:$N$671, 11, FALSE))+$P179)*$H179)/100)+5)*
IF(OR($I179="Bold", $I179="Relaxed", $I179="Impish", $I179="Lax"), 1.1,
IF(OR($I179="Lonely", $I179="Hasty", $I179="Mild", $I179="Gentle"), 0.9, 1)))</f>
        <v>40</v>
      </c>
      <c r="T179" s="2">
        <f>_xlfn.FLOOR.MATH((_xlfn.FLOOR.MATH((((2*VLOOKUP($F179, 'EV and Base'!$A$1:$N$671, 12, FALSE))+$P179)*$H179)/100)+5)*
IF(OR($I179="Modest", $I179="Mild", $I179="Quiet", $I179="Rash"), 1.1,
IF(OR($I179="Adamant", $I179="Impish", $I179="Jolly", $I179="Careful"), 0.9, 1)))</f>
        <v>48</v>
      </c>
      <c r="U179" s="2">
        <f>_xlfn.FLOOR.MATH((_xlfn.FLOOR.MATH((((2*VLOOKUP($F179, 'EV and Base'!$A$1:$N$671, 13, FALSE))+$P179)*$H179)/100)+5)*
IF(OR($I179="Calm", $I179="Gentle", $I179="Sassy", $I179="Careful"), 1.1,
IF(OR($I179="Naughty", $I179="Lax", $I179="Naive", $I179="Rash"), 0.9, 1)))</f>
        <v>34</v>
      </c>
      <c r="V179" s="2">
        <f>_xlfn.FLOOR.MATH((_xlfn.FLOOR.MATH((((2*VLOOKUP($F179, 'EV and Base'!$A$1:$N$671, 14, FALSE))+$P179)*$H179)/100)+5)*
IF(OR($I179="Timid", $I179="Hasty", $I179="Jolly", $I179="Naive"), 1.1,
IF(OR($I179="Brave", $I179="Relaxed", $I179="Quiet", $I179="Sassy"), 0.9, 1)))</f>
        <v>57</v>
      </c>
      <c r="BB179" s="1"/>
    </row>
    <row r="180" spans="1:54" x14ac:dyDescent="0.45">
      <c r="A180" s="40"/>
      <c r="B180" s="40"/>
      <c r="C180" s="40" t="str">
        <f t="shared" si="18"/>
        <v>Rotation</v>
      </c>
      <c r="D180" s="40"/>
      <c r="E180" s="40"/>
      <c r="F180" s="2" t="s">
        <v>331</v>
      </c>
      <c r="G180" s="2" t="s">
        <v>27</v>
      </c>
      <c r="H180" s="2">
        <v>27</v>
      </c>
      <c r="I180" s="2"/>
      <c r="J180" s="2" t="s">
        <v>301</v>
      </c>
      <c r="K180" s="2" t="s">
        <v>30</v>
      </c>
      <c r="L180" s="2" t="s">
        <v>125</v>
      </c>
      <c r="M180" s="2" t="s">
        <v>288</v>
      </c>
      <c r="N180" s="2" t="s">
        <v>191</v>
      </c>
      <c r="O180" s="2" t="s">
        <v>323</v>
      </c>
      <c r="P180" s="2">
        <v>0</v>
      </c>
      <c r="Q180" s="2">
        <f>_xlfn.FLOOR.MATH((((2*VLOOKUP(F180, 'EV and Base'!$A$1:$N$671, 9, FALSE))+$P180)*$H180)/100)+$H180+10</f>
        <v>77</v>
      </c>
      <c r="R180" s="2">
        <f>_xlfn.FLOOR.MATH((_xlfn.FLOOR.MATH((((2*VLOOKUP($F180, 'EV and Base'!$A$1:$N$671, 10, FALSE))+$P180)*$H180)/100)+5)*
IF(OR($I180="Lonely", $I180="Brave", $I180="Adamant", $I180="Naughty"), 1.1,
IF(OR($I180="Bold", $I180="Timid", $I180="Modest", $I180="Calm"), 0.9, 1)))</f>
        <v>59</v>
      </c>
      <c r="S180" s="2">
        <f>_xlfn.FLOOR.MATH((_xlfn.FLOOR.MATH((((2*VLOOKUP($F180, 'EV and Base'!$A$1:$N$671, 11, FALSE))+$P180)*$H180)/100)+5)*
IF(OR($I180="Bold", $I180="Relaxed", $I180="Impish", $I180="Lax"), 1.1,
IF(OR($I180="Lonely", $I180="Hasty", $I180="Mild", $I180="Gentle"), 0.9, 1)))</f>
        <v>39</v>
      </c>
      <c r="T180" s="2">
        <f>_xlfn.FLOOR.MATH((_xlfn.FLOOR.MATH((((2*VLOOKUP($F180, 'EV and Base'!$A$1:$N$671, 12, FALSE))+$P180)*$H180)/100)+5)*
IF(OR($I180="Modest", $I180="Mild", $I180="Quiet", $I180="Rash"), 1.1,
IF(OR($I180="Adamant", $I180="Impish", $I180="Jolly", $I180="Careful"), 0.9, 1)))</f>
        <v>48</v>
      </c>
      <c r="U180" s="2">
        <f>_xlfn.FLOOR.MATH((_xlfn.FLOOR.MATH((((2*VLOOKUP($F180, 'EV and Base'!$A$1:$N$671, 13, FALSE))+$P180)*$H180)/100)+5)*
IF(OR($I180="Calm", $I180="Gentle", $I180="Sassy", $I180="Careful"), 1.1,
IF(OR($I180="Naughty", $I180="Lax", $I180="Naive", $I180="Rash"), 0.9, 1)))</f>
        <v>39</v>
      </c>
      <c r="V180" s="2">
        <f>_xlfn.FLOOR.MATH((_xlfn.FLOOR.MATH((((2*VLOOKUP($F180, 'EV and Base'!$A$1:$N$671, 14, FALSE))+$P180)*$H180)/100)+5)*
IF(OR($I180="Timid", $I180="Hasty", $I180="Jolly", $I180="Naive"), 1.1,
IF(OR($I180="Brave", $I180="Relaxed", $I180="Quiet", $I180="Sassy"), 0.9, 1)))</f>
        <v>67</v>
      </c>
      <c r="BB180" s="1"/>
    </row>
    <row r="181" spans="1:54" x14ac:dyDescent="0.45">
      <c r="A181" s="38">
        <v>104</v>
      </c>
      <c r="B181" s="38" t="s">
        <v>355</v>
      </c>
      <c r="C181" s="38" t="s">
        <v>23</v>
      </c>
      <c r="D181" s="38" t="s">
        <v>356</v>
      </c>
      <c r="E181" s="38" t="s">
        <v>25</v>
      </c>
      <c r="F181" s="2" t="s">
        <v>268</v>
      </c>
      <c r="G181" s="2" t="s">
        <v>27</v>
      </c>
      <c r="H181" s="2">
        <v>24</v>
      </c>
      <c r="I181" s="2"/>
      <c r="J181" s="2" t="s">
        <v>215</v>
      </c>
      <c r="K181" s="2" t="s">
        <v>30</v>
      </c>
      <c r="L181" s="2" t="s">
        <v>216</v>
      </c>
      <c r="M181" s="2" t="s">
        <v>260</v>
      </c>
      <c r="N181" s="2" t="s">
        <v>340</v>
      </c>
      <c r="O181" s="2" t="s">
        <v>201</v>
      </c>
      <c r="P181" s="2">
        <v>0</v>
      </c>
      <c r="Q181" s="2">
        <f>_xlfn.FLOOR.MATH((((2*VLOOKUP(F181, 'EV and Base'!$A$1:$N$671, 9, FALSE))+$P181)*$H181)/100)+$H181+10</f>
        <v>53</v>
      </c>
      <c r="R181" s="2">
        <f>_xlfn.FLOOR.MATH((_xlfn.FLOOR.MATH((((2*VLOOKUP($F181, 'EV and Base'!$A$1:$N$671, 10, FALSE))+$P181)*$H181)/100)+5)*
IF(OR($I181="Lonely", $I181="Brave", $I181="Adamant", $I181="Naughty"), 1.1,
IF(OR($I181="Bold", $I181="Timid", $I181="Modest", $I181="Calm"), 0.9, 1)))</f>
        <v>31</v>
      </c>
      <c r="S181" s="2">
        <f>_xlfn.FLOOR.MATH((_xlfn.FLOOR.MATH((((2*VLOOKUP($F181, 'EV and Base'!$A$1:$N$671, 11, FALSE))+$P181)*$H181)/100)+5)*
IF(OR($I181="Bold", $I181="Relaxed", $I181="Impish", $I181="Lax"), 1.1,
IF(OR($I181="Lonely", $I181="Hasty", $I181="Mild", $I181="Gentle"), 0.9, 1)))</f>
        <v>52</v>
      </c>
      <c r="T181" s="2">
        <f>_xlfn.FLOOR.MATH((_xlfn.FLOOR.MATH((((2*VLOOKUP($F181, 'EV and Base'!$A$1:$N$671, 12, FALSE))+$P181)*$H181)/100)+5)*
IF(OR($I181="Modest", $I181="Mild", $I181="Quiet", $I181="Rash"), 1.1,
IF(OR($I181="Adamant", $I181="Impish", $I181="Jolly", $I181="Careful"), 0.9, 1)))</f>
        <v>24</v>
      </c>
      <c r="U181" s="2">
        <f>_xlfn.FLOOR.MATH((_xlfn.FLOOR.MATH((((2*VLOOKUP($F181, 'EV and Base'!$A$1:$N$671, 13, FALSE))+$P181)*$H181)/100)+5)*
IF(OR($I181="Calm", $I181="Gentle", $I181="Sassy", $I181="Careful"), 1.1,
IF(OR($I181="Naughty", $I181="Lax", $I181="Naive", $I181="Rash"), 0.9, 1)))</f>
        <v>42</v>
      </c>
      <c r="V181" s="2">
        <f>_xlfn.FLOOR.MATH((_xlfn.FLOOR.MATH((((2*VLOOKUP($F181, 'EV and Base'!$A$1:$N$671, 14, FALSE))+$P181)*$H181)/100)+5)*
IF(OR($I181="Timid", $I181="Hasty", $I181="Jolly", $I181="Naive"), 1.1,
IF(OR($I181="Brave", $I181="Relaxed", $I181="Quiet", $I181="Sassy"), 0.9, 1)))</f>
        <v>27</v>
      </c>
      <c r="BB181" s="1"/>
    </row>
    <row r="182" spans="1:54" x14ac:dyDescent="0.45">
      <c r="A182" s="40"/>
      <c r="B182" s="40"/>
      <c r="C182" s="40" t="str">
        <f>$C181</f>
        <v>Single</v>
      </c>
      <c r="D182" s="40"/>
      <c r="E182" s="40"/>
      <c r="F182" s="2" t="s">
        <v>357</v>
      </c>
      <c r="G182" s="2" t="s">
        <v>27</v>
      </c>
      <c r="H182" s="2">
        <v>24</v>
      </c>
      <c r="I182" s="2"/>
      <c r="J182" s="2" t="s">
        <v>187</v>
      </c>
      <c r="K182" s="2" t="s">
        <v>30</v>
      </c>
      <c r="L182" s="2" t="s">
        <v>358</v>
      </c>
      <c r="M182" s="2" t="s">
        <v>263</v>
      </c>
      <c r="N182" s="2" t="s">
        <v>359</v>
      </c>
      <c r="O182" s="2" t="s">
        <v>139</v>
      </c>
      <c r="P182" s="2">
        <v>0</v>
      </c>
      <c r="Q182" s="2">
        <f>_xlfn.FLOOR.MATH((((2*VLOOKUP(F182, 'EV and Base'!$A$1:$N$671, 9, FALSE))+$P182)*$H182)/100)+$H182+10</f>
        <v>58</v>
      </c>
      <c r="R182" s="2">
        <f>_xlfn.FLOOR.MATH((_xlfn.FLOOR.MATH((((2*VLOOKUP($F182, 'EV and Base'!$A$1:$N$671, 10, FALSE))+$P182)*$H182)/100)+5)*
IF(OR($I182="Lonely", $I182="Brave", $I182="Adamant", $I182="Naughty"), 1.1,
IF(OR($I182="Bold", $I182="Timid", $I182="Modest", $I182="Calm"), 0.9, 1)))</f>
        <v>41</v>
      </c>
      <c r="S182" s="2">
        <f>_xlfn.FLOOR.MATH((_xlfn.FLOOR.MATH((((2*VLOOKUP($F182, 'EV and Base'!$A$1:$N$671, 11, FALSE))+$P182)*$H182)/100)+5)*
IF(OR($I182="Bold", $I182="Relaxed", $I182="Impish", $I182="Lax"), 1.1,
IF(OR($I182="Lonely", $I182="Hasty", $I182="Mild", $I182="Gentle"), 0.9, 1)))</f>
        <v>26</v>
      </c>
      <c r="T182" s="2">
        <f>_xlfn.FLOOR.MATH((_xlfn.FLOOR.MATH((((2*VLOOKUP($F182, 'EV and Base'!$A$1:$N$671, 12, FALSE))+$P182)*$H182)/100)+5)*
IF(OR($I182="Modest", $I182="Mild", $I182="Quiet", $I182="Rash"), 1.1,
IF(OR($I182="Adamant", $I182="Impish", $I182="Jolly", $I182="Careful"), 0.9, 1)))</f>
        <v>24</v>
      </c>
      <c r="U182" s="2">
        <f>_xlfn.FLOOR.MATH((_xlfn.FLOOR.MATH((((2*VLOOKUP($F182, 'EV and Base'!$A$1:$N$671, 13, FALSE))+$P182)*$H182)/100)+5)*
IF(OR($I182="Calm", $I182="Gentle", $I182="Sassy", $I182="Careful"), 1.1,
IF(OR($I182="Naughty", $I182="Lax", $I182="Naive", $I182="Rash"), 0.9, 1)))</f>
        <v>26</v>
      </c>
      <c r="V182" s="2">
        <f>_xlfn.FLOOR.MATH((_xlfn.FLOOR.MATH((((2*VLOOKUP($F182, 'EV and Base'!$A$1:$N$671, 14, FALSE))+$P182)*$H182)/100)+5)*
IF(OR($I182="Timid", $I182="Hasty", $I182="Jolly", $I182="Naive"), 1.1,
IF(OR($I182="Brave", $I182="Relaxed", $I182="Quiet", $I182="Sassy"), 0.9, 1)))</f>
        <v>33</v>
      </c>
      <c r="BB182" s="1"/>
    </row>
    <row r="183" spans="1:54" x14ac:dyDescent="0.45">
      <c r="A183" s="38">
        <v>105</v>
      </c>
      <c r="B183" s="38" t="s">
        <v>360</v>
      </c>
      <c r="C183" s="38" t="s">
        <v>23</v>
      </c>
      <c r="D183" s="38" t="s">
        <v>356</v>
      </c>
      <c r="E183" s="38" t="s">
        <v>25</v>
      </c>
      <c r="F183" s="2" t="s">
        <v>361</v>
      </c>
      <c r="G183" s="2" t="s">
        <v>27</v>
      </c>
      <c r="H183" s="2">
        <v>24</v>
      </c>
      <c r="I183" s="2"/>
      <c r="J183" s="2" t="s">
        <v>362</v>
      </c>
      <c r="K183" s="2" t="s">
        <v>30</v>
      </c>
      <c r="L183" s="2" t="s">
        <v>190</v>
      </c>
      <c r="M183" s="2" t="s">
        <v>263</v>
      </c>
      <c r="N183" s="2" t="s">
        <v>201</v>
      </c>
      <c r="O183" s="2" t="s">
        <v>302</v>
      </c>
      <c r="P183" s="2">
        <v>0</v>
      </c>
      <c r="Q183" s="2">
        <f>_xlfn.FLOOR.MATH((((2*VLOOKUP(F183, 'EV and Base'!$A$1:$N$671, 9, FALSE))+$P183)*$H183)/100)+$H183+10</f>
        <v>58</v>
      </c>
      <c r="R183" s="2">
        <f>_xlfn.FLOOR.MATH((_xlfn.FLOOR.MATH((((2*VLOOKUP($F183, 'EV and Base'!$A$1:$N$671, 10, FALSE))+$P183)*$H183)/100)+5)*
IF(OR($I183="Lonely", $I183="Brave", $I183="Adamant", $I183="Naughty"), 1.1,
IF(OR($I183="Bold", $I183="Timid", $I183="Modest", $I183="Calm"), 0.9, 1)))</f>
        <v>27</v>
      </c>
      <c r="S183" s="2">
        <f>_xlfn.FLOOR.MATH((_xlfn.FLOOR.MATH((((2*VLOOKUP($F183, 'EV and Base'!$A$1:$N$671, 11, FALSE))+$P183)*$H183)/100)+5)*
IF(OR($I183="Bold", $I183="Relaxed", $I183="Impish", $I183="Lax"), 1.1,
IF(OR($I183="Lonely", $I183="Hasty", $I183="Mild", $I183="Gentle"), 0.9, 1)))</f>
        <v>29</v>
      </c>
      <c r="T183" s="2">
        <f>_xlfn.FLOOR.MATH((_xlfn.FLOOR.MATH((((2*VLOOKUP($F183, 'EV and Base'!$A$1:$N$671, 12, FALSE))+$P183)*$H183)/100)+5)*
IF(OR($I183="Modest", $I183="Mild", $I183="Quiet", $I183="Rash"), 1.1,
IF(OR($I183="Adamant", $I183="Impish", $I183="Jolly", $I183="Careful"), 0.9, 1)))</f>
        <v>32</v>
      </c>
      <c r="U183" s="2">
        <f>_xlfn.FLOOR.MATH((_xlfn.FLOOR.MATH((((2*VLOOKUP($F183, 'EV and Base'!$A$1:$N$671, 13, FALSE))+$P183)*$H183)/100)+5)*
IF(OR($I183="Calm", $I183="Gentle", $I183="Sassy", $I183="Careful"), 1.1,
IF(OR($I183="Naughty", $I183="Lax", $I183="Naive", $I183="Rash"), 0.9, 1)))</f>
        <v>29</v>
      </c>
      <c r="V183" s="2">
        <f>_xlfn.FLOOR.MATH((_xlfn.FLOOR.MATH((((2*VLOOKUP($F183, 'EV and Base'!$A$1:$N$671, 14, FALSE))+$P183)*$H183)/100)+5)*
IF(OR($I183="Timid", $I183="Hasty", $I183="Jolly", $I183="Naive"), 1.1,
IF(OR($I183="Brave", $I183="Relaxed", $I183="Quiet", $I183="Sassy"), 0.9, 1)))</f>
        <v>36</v>
      </c>
      <c r="BB183" s="1"/>
    </row>
    <row r="184" spans="1:54" x14ac:dyDescent="0.45">
      <c r="A184" s="40"/>
      <c r="B184" s="40"/>
      <c r="C184" s="40" t="str">
        <f>$C183</f>
        <v>Single</v>
      </c>
      <c r="D184" s="40"/>
      <c r="E184" s="40"/>
      <c r="F184" s="2" t="s">
        <v>262</v>
      </c>
      <c r="G184" s="2" t="s">
        <v>27</v>
      </c>
      <c r="H184" s="2">
        <v>24</v>
      </c>
      <c r="I184" s="2"/>
      <c r="J184" s="2" t="s">
        <v>137</v>
      </c>
      <c r="K184" s="2" t="s">
        <v>30</v>
      </c>
      <c r="L184" s="2" t="s">
        <v>271</v>
      </c>
      <c r="M184" s="2" t="s">
        <v>363</v>
      </c>
      <c r="N184" s="2" t="s">
        <v>201</v>
      </c>
      <c r="O184" s="2" t="s">
        <v>364</v>
      </c>
      <c r="P184" s="2">
        <v>0</v>
      </c>
      <c r="Q184" s="2">
        <f>_xlfn.FLOOR.MATH((((2*VLOOKUP(F184, 'EV and Base'!$A$1:$N$671, 9, FALSE))+$P184)*$H184)/100)+$H184+10</f>
        <v>58</v>
      </c>
      <c r="R184" s="2">
        <f>_xlfn.FLOOR.MATH((_xlfn.FLOOR.MATH((((2*VLOOKUP($F184, 'EV and Base'!$A$1:$N$671, 10, FALSE))+$P184)*$H184)/100)+5)*
IF(OR($I184="Lonely", $I184="Brave", $I184="Adamant", $I184="Naughty"), 1.1,
IF(OR($I184="Bold", $I184="Timid", $I184="Modest", $I184="Calm"), 0.9, 1)))</f>
        <v>36</v>
      </c>
      <c r="S184" s="2">
        <f>_xlfn.FLOOR.MATH((_xlfn.FLOOR.MATH((((2*VLOOKUP($F184, 'EV and Base'!$A$1:$N$671, 11, FALSE))+$P184)*$H184)/100)+5)*
IF(OR($I184="Bold", $I184="Relaxed", $I184="Impish", $I184="Lax"), 1.1,
IF(OR($I184="Lonely", $I184="Hasty", $I184="Mild", $I184="Gentle"), 0.9, 1)))</f>
        <v>45</v>
      </c>
      <c r="T184" s="2">
        <f>_xlfn.FLOOR.MATH((_xlfn.FLOOR.MATH((((2*VLOOKUP($F184, 'EV and Base'!$A$1:$N$671, 12, FALSE))+$P184)*$H184)/100)+5)*
IF(OR($I184="Modest", $I184="Mild", $I184="Quiet", $I184="Rash"), 1.1,
IF(OR($I184="Adamant", $I184="Impish", $I184="Jolly", $I184="Careful"), 0.9, 1)))</f>
        <v>21</v>
      </c>
      <c r="U184" s="2">
        <f>_xlfn.FLOOR.MATH((_xlfn.FLOOR.MATH((((2*VLOOKUP($F184, 'EV and Base'!$A$1:$N$671, 13, FALSE))+$P184)*$H184)/100)+5)*
IF(OR($I184="Calm", $I184="Gentle", $I184="Sassy", $I184="Careful"), 1.1,
IF(OR($I184="Naughty", $I184="Lax", $I184="Naive", $I184="Rash"), 0.9, 1)))</f>
        <v>21</v>
      </c>
      <c r="V184" s="2">
        <f>_xlfn.FLOOR.MATH((_xlfn.FLOOR.MATH((((2*VLOOKUP($F184, 'EV and Base'!$A$1:$N$671, 14, FALSE))+$P184)*$H184)/100)+5)*
IF(OR($I184="Timid", $I184="Hasty", $I184="Jolly", $I184="Naive"), 1.1,
IF(OR($I184="Brave", $I184="Relaxed", $I184="Quiet", $I184="Sassy"), 0.9, 1)))</f>
        <v>31</v>
      </c>
      <c r="BB184" s="1"/>
    </row>
    <row r="185" spans="1:54" x14ac:dyDescent="0.45">
      <c r="A185" s="38">
        <v>106</v>
      </c>
      <c r="B185" s="38" t="s">
        <v>365</v>
      </c>
      <c r="C185" s="38" t="s">
        <v>23</v>
      </c>
      <c r="D185" s="38" t="s">
        <v>356</v>
      </c>
      <c r="E185" s="38" t="s">
        <v>25</v>
      </c>
      <c r="F185" s="2" t="s">
        <v>107</v>
      </c>
      <c r="G185" s="2" t="s">
        <v>27</v>
      </c>
      <c r="H185" s="2">
        <v>24</v>
      </c>
      <c r="I185" s="2"/>
      <c r="J185" s="2" t="s">
        <v>83</v>
      </c>
      <c r="K185" s="2" t="s">
        <v>30</v>
      </c>
      <c r="L185" s="2" t="s">
        <v>111</v>
      </c>
      <c r="M185" s="2" t="s">
        <v>176</v>
      </c>
      <c r="N185" s="2" t="s">
        <v>51</v>
      </c>
      <c r="O185" s="2" t="s">
        <v>334</v>
      </c>
      <c r="P185" s="2">
        <v>0</v>
      </c>
      <c r="Q185" s="2">
        <f>_xlfn.FLOOR.MATH((((2*VLOOKUP(F185, 'EV and Base'!$A$1:$N$671, 9, FALSE))+$P185)*$H185)/100)+$H185+10</f>
        <v>58</v>
      </c>
      <c r="R185" s="2">
        <f>_xlfn.FLOOR.MATH((_xlfn.FLOOR.MATH((((2*VLOOKUP($F185, 'EV and Base'!$A$1:$N$671, 10, FALSE))+$P185)*$H185)/100)+5)*
IF(OR($I185="Lonely", $I185="Brave", $I185="Adamant", $I185="Naughty"), 1.1,
IF(OR($I185="Bold", $I185="Timid", $I185="Modest", $I185="Calm"), 0.9, 1)))</f>
        <v>30</v>
      </c>
      <c r="S185" s="2">
        <f>_xlfn.FLOOR.MATH((_xlfn.FLOOR.MATH((((2*VLOOKUP($F185, 'EV and Base'!$A$1:$N$671, 11, FALSE))+$P185)*$H185)/100)+5)*
IF(OR($I185="Bold", $I185="Relaxed", $I185="Impish", $I185="Lax"), 1.1,
IF(OR($I185="Lonely", $I185="Hasty", $I185="Mild", $I185="Gentle"), 0.9, 1)))</f>
        <v>28</v>
      </c>
      <c r="T185" s="2">
        <f>_xlfn.FLOOR.MATH((_xlfn.FLOOR.MATH((((2*VLOOKUP($F185, 'EV and Base'!$A$1:$N$671, 12, FALSE))+$P185)*$H185)/100)+5)*
IF(OR($I185="Modest", $I185="Mild", $I185="Quiet", $I185="Rash"), 1.1,
IF(OR($I185="Adamant", $I185="Impish", $I185="Jolly", $I185="Careful"), 0.9, 1)))</f>
        <v>30</v>
      </c>
      <c r="U185" s="2">
        <f>_xlfn.FLOOR.MATH((_xlfn.FLOOR.MATH((((2*VLOOKUP($F185, 'EV and Base'!$A$1:$N$671, 13, FALSE))+$P185)*$H185)/100)+5)*
IF(OR($I185="Calm", $I185="Gentle", $I185="Sassy", $I185="Careful"), 1.1,
IF(OR($I185="Naughty", $I185="Lax", $I185="Naive", $I185="Rash"), 0.9, 1)))</f>
        <v>28</v>
      </c>
      <c r="V185" s="2">
        <f>_xlfn.FLOOR.MATH((_xlfn.FLOOR.MATH((((2*VLOOKUP($F185, 'EV and Base'!$A$1:$N$671, 14, FALSE))+$P185)*$H185)/100)+5)*
IF(OR($I185="Timid", $I185="Hasty", $I185="Jolly", $I185="Naive"), 1.1,
IF(OR($I185="Brave", $I185="Relaxed", $I185="Quiet", $I185="Sassy"), 0.9, 1)))</f>
        <v>35</v>
      </c>
      <c r="BB185" s="1"/>
    </row>
    <row r="186" spans="1:54" x14ac:dyDescent="0.45">
      <c r="A186" s="40"/>
      <c r="B186" s="40"/>
      <c r="C186" s="40" t="str">
        <f>$C185</f>
        <v>Single</v>
      </c>
      <c r="D186" s="40"/>
      <c r="E186" s="40"/>
      <c r="F186" s="2" t="s">
        <v>142</v>
      </c>
      <c r="G186" s="2" t="s">
        <v>27</v>
      </c>
      <c r="H186" s="2">
        <v>24</v>
      </c>
      <c r="I186" s="2"/>
      <c r="J186" s="2" t="s">
        <v>283</v>
      </c>
      <c r="K186" s="2" t="s">
        <v>30</v>
      </c>
      <c r="L186" s="2" t="s">
        <v>145</v>
      </c>
      <c r="M186" s="2" t="s">
        <v>194</v>
      </c>
      <c r="N186" s="2" t="s">
        <v>366</v>
      </c>
      <c r="O186" s="2" t="s">
        <v>230</v>
      </c>
      <c r="P186" s="2">
        <v>0</v>
      </c>
      <c r="Q186" s="2">
        <f>_xlfn.FLOOR.MATH((((2*VLOOKUP(F186, 'EV and Base'!$A$1:$N$671, 9, FALSE))+$P186)*$H186)/100)+$H186+10</f>
        <v>70</v>
      </c>
      <c r="R186" s="2">
        <f>_xlfn.FLOOR.MATH((_xlfn.FLOOR.MATH((((2*VLOOKUP($F186, 'EV and Base'!$A$1:$N$671, 10, FALSE))+$P186)*$H186)/100)+5)*
IF(OR($I186="Lonely", $I186="Brave", $I186="Adamant", $I186="Naughty"), 1.1,
IF(OR($I186="Bold", $I186="Timid", $I186="Modest", $I186="Calm"), 0.9, 1)))</f>
        <v>43</v>
      </c>
      <c r="S186" s="2">
        <f>_xlfn.FLOOR.MATH((_xlfn.FLOOR.MATH((((2*VLOOKUP($F186, 'EV and Base'!$A$1:$N$671, 11, FALSE))+$P186)*$H186)/100)+5)*
IF(OR($I186="Bold", $I186="Relaxed", $I186="Impish", $I186="Lax"), 1.1,
IF(OR($I186="Lonely", $I186="Hasty", $I186="Mild", $I186="Gentle"), 0.9, 1)))</f>
        <v>31</v>
      </c>
      <c r="T186" s="2">
        <f>_xlfn.FLOOR.MATH((_xlfn.FLOOR.MATH((((2*VLOOKUP($F186, 'EV and Base'!$A$1:$N$671, 12, FALSE))+$P186)*$H186)/100)+5)*
IF(OR($I186="Modest", $I186="Mild", $I186="Quiet", $I186="Rash"), 1.1,
IF(OR($I186="Adamant", $I186="Impish", $I186="Jolly", $I186="Careful"), 0.9, 1)))</f>
        <v>17</v>
      </c>
      <c r="U186" s="2">
        <f>_xlfn.FLOOR.MATH((_xlfn.FLOOR.MATH((((2*VLOOKUP($F186, 'EV and Base'!$A$1:$N$671, 13, FALSE))+$P186)*$H186)/100)+5)*
IF(OR($I186="Calm", $I186="Gentle", $I186="Sassy", $I186="Careful"), 1.1,
IF(OR($I186="Naughty", $I186="Lax", $I186="Naive", $I186="Rash"), 0.9, 1)))</f>
        <v>21</v>
      </c>
      <c r="V186" s="2">
        <f>_xlfn.FLOOR.MATH((_xlfn.FLOOR.MATH((((2*VLOOKUP($F186, 'EV and Base'!$A$1:$N$671, 14, FALSE))+$P186)*$H186)/100)+5)*
IF(OR($I186="Timid", $I186="Hasty", $I186="Jolly", $I186="Naive"), 1.1,
IF(OR($I186="Brave", $I186="Relaxed", $I186="Quiet", $I186="Sassy"), 0.9, 1)))</f>
        <v>21</v>
      </c>
      <c r="BB186" s="1"/>
    </row>
    <row r="187" spans="1:54" x14ac:dyDescent="0.45">
      <c r="A187" s="38">
        <v>107</v>
      </c>
      <c r="B187" s="38" t="s">
        <v>367</v>
      </c>
      <c r="C187" s="38" t="s">
        <v>23</v>
      </c>
      <c r="D187" s="38" t="s">
        <v>356</v>
      </c>
      <c r="E187" s="38" t="s">
        <v>25</v>
      </c>
      <c r="F187" s="2" t="s">
        <v>81</v>
      </c>
      <c r="G187" s="2" t="s">
        <v>27</v>
      </c>
      <c r="H187" s="2">
        <v>24</v>
      </c>
      <c r="I187" s="2"/>
      <c r="J187" s="2" t="s">
        <v>83</v>
      </c>
      <c r="K187" s="2" t="s">
        <v>30</v>
      </c>
      <c r="L187" s="2" t="s">
        <v>111</v>
      </c>
      <c r="M187" s="2" t="s">
        <v>101</v>
      </c>
      <c r="N187" s="2" t="s">
        <v>51</v>
      </c>
      <c r="O187" s="2" t="s">
        <v>368</v>
      </c>
      <c r="P187" s="2">
        <v>0</v>
      </c>
      <c r="Q187" s="2">
        <f>_xlfn.FLOOR.MATH((((2*VLOOKUP(F187, 'EV and Base'!$A$1:$N$671, 9, FALSE))+$P187)*$H187)/100)+$H187+10</f>
        <v>58</v>
      </c>
      <c r="R187" s="2">
        <f>_xlfn.FLOOR.MATH((_xlfn.FLOOR.MATH((((2*VLOOKUP($F187, 'EV and Base'!$A$1:$N$671, 10, FALSE))+$P187)*$H187)/100)+5)*
IF(OR($I187="Lonely", $I187="Brave", $I187="Adamant", $I187="Naughty"), 1.1,
IF(OR($I187="Bold", $I187="Timid", $I187="Modest", $I187="Calm"), 0.9, 1)))</f>
        <v>30</v>
      </c>
      <c r="S187" s="2">
        <f>_xlfn.FLOOR.MATH((_xlfn.FLOOR.MATH((((2*VLOOKUP($F187, 'EV and Base'!$A$1:$N$671, 11, FALSE))+$P187)*$H187)/100)+5)*
IF(OR($I187="Bold", $I187="Relaxed", $I187="Impish", $I187="Lax"), 1.1,
IF(OR($I187="Lonely", $I187="Hasty", $I187="Mild", $I187="Gentle"), 0.9, 1)))</f>
        <v>28</v>
      </c>
      <c r="T187" s="2">
        <f>_xlfn.FLOOR.MATH((_xlfn.FLOOR.MATH((((2*VLOOKUP($F187, 'EV and Base'!$A$1:$N$671, 12, FALSE))+$P187)*$H187)/100)+5)*
IF(OR($I187="Modest", $I187="Mild", $I187="Quiet", $I187="Rash"), 1.1,
IF(OR($I187="Adamant", $I187="Impish", $I187="Jolly", $I187="Careful"), 0.9, 1)))</f>
        <v>30</v>
      </c>
      <c r="U187" s="2">
        <f>_xlfn.FLOOR.MATH((_xlfn.FLOOR.MATH((((2*VLOOKUP($F187, 'EV and Base'!$A$1:$N$671, 13, FALSE))+$P187)*$H187)/100)+5)*
IF(OR($I187="Calm", $I187="Gentle", $I187="Sassy", $I187="Careful"), 1.1,
IF(OR($I187="Naughty", $I187="Lax", $I187="Naive", $I187="Rash"), 0.9, 1)))</f>
        <v>28</v>
      </c>
      <c r="V187" s="2">
        <f>_xlfn.FLOOR.MATH((_xlfn.FLOOR.MATH((((2*VLOOKUP($F187, 'EV and Base'!$A$1:$N$671, 14, FALSE))+$P187)*$H187)/100)+5)*
IF(OR($I187="Timid", $I187="Hasty", $I187="Jolly", $I187="Naive"), 1.1,
IF(OR($I187="Brave", $I187="Relaxed", $I187="Quiet", $I187="Sassy"), 0.9, 1)))</f>
        <v>35</v>
      </c>
      <c r="BB187" s="1"/>
    </row>
    <row r="188" spans="1:54" x14ac:dyDescent="0.45">
      <c r="A188" s="40"/>
      <c r="B188" s="40"/>
      <c r="C188" s="40" t="str">
        <f>$C187</f>
        <v>Single</v>
      </c>
      <c r="D188" s="40"/>
      <c r="E188" s="40"/>
      <c r="F188" s="2" t="s">
        <v>142</v>
      </c>
      <c r="G188" s="2" t="s">
        <v>27</v>
      </c>
      <c r="H188" s="2">
        <v>24</v>
      </c>
      <c r="I188" s="2"/>
      <c r="J188" s="2" t="s">
        <v>143</v>
      </c>
      <c r="K188" s="2" t="s">
        <v>30</v>
      </c>
      <c r="L188" s="2" t="s">
        <v>145</v>
      </c>
      <c r="M188" s="2" t="s">
        <v>194</v>
      </c>
      <c r="N188" s="2" t="s">
        <v>366</v>
      </c>
      <c r="O188" s="2" t="s">
        <v>230</v>
      </c>
      <c r="P188" s="2">
        <v>0</v>
      </c>
      <c r="Q188" s="2">
        <f>_xlfn.FLOOR.MATH((((2*VLOOKUP(F188, 'EV and Base'!$A$1:$N$671, 9, FALSE))+$P188)*$H188)/100)+$H188+10</f>
        <v>70</v>
      </c>
      <c r="R188" s="2">
        <f>_xlfn.FLOOR.MATH((_xlfn.FLOOR.MATH((((2*VLOOKUP($F188, 'EV and Base'!$A$1:$N$671, 10, FALSE))+$P188)*$H188)/100)+5)*
IF(OR($I188="Lonely", $I188="Brave", $I188="Adamant", $I188="Naughty"), 1.1,
IF(OR($I188="Bold", $I188="Timid", $I188="Modest", $I188="Calm"), 0.9, 1)))</f>
        <v>43</v>
      </c>
      <c r="S188" s="2">
        <f>_xlfn.FLOOR.MATH((_xlfn.FLOOR.MATH((((2*VLOOKUP($F188, 'EV and Base'!$A$1:$N$671, 11, FALSE))+$P188)*$H188)/100)+5)*
IF(OR($I188="Bold", $I188="Relaxed", $I188="Impish", $I188="Lax"), 1.1,
IF(OR($I188="Lonely", $I188="Hasty", $I188="Mild", $I188="Gentle"), 0.9, 1)))</f>
        <v>31</v>
      </c>
      <c r="T188" s="2">
        <f>_xlfn.FLOOR.MATH((_xlfn.FLOOR.MATH((((2*VLOOKUP($F188, 'EV and Base'!$A$1:$N$671, 12, FALSE))+$P188)*$H188)/100)+5)*
IF(OR($I188="Modest", $I188="Mild", $I188="Quiet", $I188="Rash"), 1.1,
IF(OR($I188="Adamant", $I188="Impish", $I188="Jolly", $I188="Careful"), 0.9, 1)))</f>
        <v>17</v>
      </c>
      <c r="U188" s="2">
        <f>_xlfn.FLOOR.MATH((_xlfn.FLOOR.MATH((((2*VLOOKUP($F188, 'EV and Base'!$A$1:$N$671, 13, FALSE))+$P188)*$H188)/100)+5)*
IF(OR($I188="Calm", $I188="Gentle", $I188="Sassy", $I188="Careful"), 1.1,
IF(OR($I188="Naughty", $I188="Lax", $I188="Naive", $I188="Rash"), 0.9, 1)))</f>
        <v>21</v>
      </c>
      <c r="V188" s="2">
        <f>_xlfn.FLOOR.MATH((_xlfn.FLOOR.MATH((((2*VLOOKUP($F188, 'EV and Base'!$A$1:$N$671, 14, FALSE))+$P188)*$H188)/100)+5)*
IF(OR($I188="Timid", $I188="Hasty", $I188="Jolly", $I188="Naive"), 1.1,
IF(OR($I188="Brave", $I188="Relaxed", $I188="Quiet", $I188="Sassy"), 0.9, 1)))</f>
        <v>21</v>
      </c>
      <c r="BB188" s="1"/>
    </row>
    <row r="189" spans="1:54" x14ac:dyDescent="0.45">
      <c r="A189" s="38">
        <v>108</v>
      </c>
      <c r="B189" s="38" t="s">
        <v>369</v>
      </c>
      <c r="C189" s="38" t="s">
        <v>23</v>
      </c>
      <c r="D189" s="38" t="s">
        <v>356</v>
      </c>
      <c r="E189" s="38" t="s">
        <v>25</v>
      </c>
      <c r="F189" s="2" t="s">
        <v>103</v>
      </c>
      <c r="G189" s="2" t="s">
        <v>27</v>
      </c>
      <c r="H189" s="2">
        <v>24</v>
      </c>
      <c r="I189" s="2"/>
      <c r="J189" s="2" t="s">
        <v>83</v>
      </c>
      <c r="K189" s="2" t="s">
        <v>30</v>
      </c>
      <c r="L189" s="2" t="s">
        <v>111</v>
      </c>
      <c r="M189" s="2" t="s">
        <v>219</v>
      </c>
      <c r="N189" s="2" t="s">
        <v>51</v>
      </c>
      <c r="O189" s="2" t="s">
        <v>370</v>
      </c>
      <c r="P189" s="2">
        <v>0</v>
      </c>
      <c r="Q189" s="2">
        <f>_xlfn.FLOOR.MATH((((2*VLOOKUP(F189, 'EV and Base'!$A$1:$N$671, 9, FALSE))+$P189)*$H189)/100)+$H189+10</f>
        <v>58</v>
      </c>
      <c r="R189" s="2">
        <f>_xlfn.FLOOR.MATH((_xlfn.FLOOR.MATH((((2*VLOOKUP($F189, 'EV and Base'!$A$1:$N$671, 10, FALSE))+$P189)*$H189)/100)+5)*
IF(OR($I189="Lonely", $I189="Brave", $I189="Adamant", $I189="Naughty"), 1.1,
IF(OR($I189="Bold", $I189="Timid", $I189="Modest", $I189="Calm"), 0.9, 1)))</f>
        <v>30</v>
      </c>
      <c r="S189" s="2">
        <f>_xlfn.FLOOR.MATH((_xlfn.FLOOR.MATH((((2*VLOOKUP($F189, 'EV and Base'!$A$1:$N$671, 11, FALSE))+$P189)*$H189)/100)+5)*
IF(OR($I189="Bold", $I189="Relaxed", $I189="Impish", $I189="Lax"), 1.1,
IF(OR($I189="Lonely", $I189="Hasty", $I189="Mild", $I189="Gentle"), 0.9, 1)))</f>
        <v>28</v>
      </c>
      <c r="T189" s="2">
        <f>_xlfn.FLOOR.MATH((_xlfn.FLOOR.MATH((((2*VLOOKUP($F189, 'EV and Base'!$A$1:$N$671, 12, FALSE))+$P189)*$H189)/100)+5)*
IF(OR($I189="Modest", $I189="Mild", $I189="Quiet", $I189="Rash"), 1.1,
IF(OR($I189="Adamant", $I189="Impish", $I189="Jolly", $I189="Careful"), 0.9, 1)))</f>
        <v>30</v>
      </c>
      <c r="U189" s="2">
        <f>_xlfn.FLOOR.MATH((_xlfn.FLOOR.MATH((((2*VLOOKUP($F189, 'EV and Base'!$A$1:$N$671, 13, FALSE))+$P189)*$H189)/100)+5)*
IF(OR($I189="Calm", $I189="Gentle", $I189="Sassy", $I189="Careful"), 1.1,
IF(OR($I189="Naughty", $I189="Lax", $I189="Naive", $I189="Rash"), 0.9, 1)))</f>
        <v>28</v>
      </c>
      <c r="V189" s="2">
        <f>_xlfn.FLOOR.MATH((_xlfn.FLOOR.MATH((((2*VLOOKUP($F189, 'EV and Base'!$A$1:$N$671, 14, FALSE))+$P189)*$H189)/100)+5)*
IF(OR($I189="Timid", $I189="Hasty", $I189="Jolly", $I189="Naive"), 1.1,
IF(OR($I189="Brave", $I189="Relaxed", $I189="Quiet", $I189="Sassy"), 0.9, 1)))</f>
        <v>35</v>
      </c>
      <c r="BB189" s="1"/>
    </row>
    <row r="190" spans="1:54" x14ac:dyDescent="0.45">
      <c r="A190" s="40"/>
      <c r="B190" s="40"/>
      <c r="C190" s="40" t="str">
        <f>$C189</f>
        <v>Single</v>
      </c>
      <c r="D190" s="40"/>
      <c r="E190" s="40"/>
      <c r="F190" s="2" t="s">
        <v>142</v>
      </c>
      <c r="G190" s="2" t="s">
        <v>27</v>
      </c>
      <c r="H190" s="2">
        <v>24</v>
      </c>
      <c r="I190" s="2"/>
      <c r="J190" s="2" t="s">
        <v>283</v>
      </c>
      <c r="K190" s="2" t="s">
        <v>30</v>
      </c>
      <c r="L190" s="2" t="s">
        <v>145</v>
      </c>
      <c r="M190" s="2" t="s">
        <v>194</v>
      </c>
      <c r="N190" s="2" t="s">
        <v>366</v>
      </c>
      <c r="O190" s="2" t="s">
        <v>230</v>
      </c>
      <c r="P190" s="2">
        <v>0</v>
      </c>
      <c r="Q190" s="2">
        <f>_xlfn.FLOOR.MATH((((2*VLOOKUP(F190, 'EV and Base'!$A$1:$N$671, 9, FALSE))+$P190)*$H190)/100)+$H190+10</f>
        <v>70</v>
      </c>
      <c r="R190" s="2">
        <f>_xlfn.FLOOR.MATH((_xlfn.FLOOR.MATH((((2*VLOOKUP($F190, 'EV and Base'!$A$1:$N$671, 10, FALSE))+$P190)*$H190)/100)+5)*
IF(OR($I190="Lonely", $I190="Brave", $I190="Adamant", $I190="Naughty"), 1.1,
IF(OR($I190="Bold", $I190="Timid", $I190="Modest", $I190="Calm"), 0.9, 1)))</f>
        <v>43</v>
      </c>
      <c r="S190" s="2">
        <f>_xlfn.FLOOR.MATH((_xlfn.FLOOR.MATH((((2*VLOOKUP($F190, 'EV and Base'!$A$1:$N$671, 11, FALSE))+$P190)*$H190)/100)+5)*
IF(OR($I190="Bold", $I190="Relaxed", $I190="Impish", $I190="Lax"), 1.1,
IF(OR($I190="Lonely", $I190="Hasty", $I190="Mild", $I190="Gentle"), 0.9, 1)))</f>
        <v>31</v>
      </c>
      <c r="T190" s="2">
        <f>_xlfn.FLOOR.MATH((_xlfn.FLOOR.MATH((((2*VLOOKUP($F190, 'EV and Base'!$A$1:$N$671, 12, FALSE))+$P190)*$H190)/100)+5)*
IF(OR($I190="Modest", $I190="Mild", $I190="Quiet", $I190="Rash"), 1.1,
IF(OR($I190="Adamant", $I190="Impish", $I190="Jolly", $I190="Careful"), 0.9, 1)))</f>
        <v>17</v>
      </c>
      <c r="U190" s="2">
        <f>_xlfn.FLOOR.MATH((_xlfn.FLOOR.MATH((((2*VLOOKUP($F190, 'EV and Base'!$A$1:$N$671, 13, FALSE))+$P190)*$H190)/100)+5)*
IF(OR($I190="Calm", $I190="Gentle", $I190="Sassy", $I190="Careful"), 1.1,
IF(OR($I190="Naughty", $I190="Lax", $I190="Naive", $I190="Rash"), 0.9, 1)))</f>
        <v>21</v>
      </c>
      <c r="V190" s="2">
        <f>_xlfn.FLOOR.MATH((_xlfn.FLOOR.MATH((((2*VLOOKUP($F190, 'EV and Base'!$A$1:$N$671, 14, FALSE))+$P190)*$H190)/100)+5)*
IF(OR($I190="Timid", $I190="Hasty", $I190="Jolly", $I190="Naive"), 1.1,
IF(OR($I190="Brave", $I190="Relaxed", $I190="Quiet", $I190="Sassy"), 0.9, 1)))</f>
        <v>21</v>
      </c>
      <c r="BB190" s="1"/>
    </row>
    <row r="191" spans="1:54" x14ac:dyDescent="0.45">
      <c r="A191" s="29">
        <v>109</v>
      </c>
      <c r="B191" s="29" t="s">
        <v>371</v>
      </c>
      <c r="C191" s="29" t="s">
        <v>23</v>
      </c>
      <c r="D191" s="29" t="s">
        <v>356</v>
      </c>
      <c r="E191" s="29" t="s">
        <v>25</v>
      </c>
      <c r="F191" s="2" t="s">
        <v>372</v>
      </c>
      <c r="G191" s="2" t="s">
        <v>27</v>
      </c>
      <c r="H191" s="2">
        <v>25</v>
      </c>
      <c r="I191" s="2"/>
      <c r="J191" s="2" t="s">
        <v>283</v>
      </c>
      <c r="K191" s="2" t="s">
        <v>30</v>
      </c>
      <c r="L191" s="2" t="s">
        <v>145</v>
      </c>
      <c r="M191" s="2" t="s">
        <v>194</v>
      </c>
      <c r="N191" s="2" t="s">
        <v>366</v>
      </c>
      <c r="O191" s="2" t="s">
        <v>230</v>
      </c>
      <c r="P191" s="2">
        <v>0</v>
      </c>
      <c r="Q191" s="2">
        <f>_xlfn.FLOOR.MATH((((2*VLOOKUP(F191, 'EV and Base'!$A$1:$N$671, 9, FALSE))+$P191)*$H191)/100)+$H191+10</f>
        <v>77</v>
      </c>
      <c r="R191" s="2">
        <f>_xlfn.FLOOR.MATH((_xlfn.FLOOR.MATH((((2*VLOOKUP($F191, 'EV and Base'!$A$1:$N$671, 10, FALSE))+$P191)*$H191)/100)+5)*
IF(OR($I191="Lonely", $I191="Brave", $I191="Adamant", $I191="Naughty"), 1.1,
IF(OR($I191="Bold", $I191="Timid", $I191="Modest", $I191="Calm"), 0.9, 1)))</f>
        <v>57</v>
      </c>
      <c r="S191" s="2">
        <f>_xlfn.FLOOR.MATH((_xlfn.FLOOR.MATH((((2*VLOOKUP($F191, 'EV and Base'!$A$1:$N$671, 11, FALSE))+$P191)*$H191)/100)+5)*
IF(OR($I191="Bold", $I191="Relaxed", $I191="Impish", $I191="Lax"), 1.1,
IF(OR($I191="Lonely", $I191="Hasty", $I191="Mild", $I191="Gentle"), 0.9, 1)))</f>
        <v>47</v>
      </c>
      <c r="T191" s="2">
        <f>_xlfn.FLOOR.MATH((_xlfn.FLOOR.MATH((((2*VLOOKUP($F191, 'EV and Base'!$A$1:$N$671, 12, FALSE))+$P191)*$H191)/100)+5)*
IF(OR($I191="Modest", $I191="Mild", $I191="Quiet", $I191="Rash"), 1.1,
IF(OR($I191="Adamant", $I191="Impish", $I191="Jolly", $I191="Careful"), 0.9, 1)))</f>
        <v>25</v>
      </c>
      <c r="U191" s="2">
        <f>_xlfn.FLOOR.MATH((_xlfn.FLOOR.MATH((((2*VLOOKUP($F191, 'EV and Base'!$A$1:$N$671, 13, FALSE))+$P191)*$H191)/100)+5)*
IF(OR($I191="Calm", $I191="Gentle", $I191="Sassy", $I191="Careful"), 1.1,
IF(OR($I191="Naughty", $I191="Lax", $I191="Naive", $I191="Rash"), 0.9, 1)))</f>
        <v>30</v>
      </c>
      <c r="V191" s="2">
        <f>_xlfn.FLOOR.MATH((_xlfn.FLOOR.MATH((((2*VLOOKUP($F191, 'EV and Base'!$A$1:$N$671, 14, FALSE))+$P191)*$H191)/100)+5)*
IF(OR($I191="Timid", $I191="Hasty", $I191="Jolly", $I191="Naive"), 1.1,
IF(OR($I191="Brave", $I191="Relaxed", $I191="Quiet", $I191="Sassy"), 0.9, 1)))</f>
        <v>25</v>
      </c>
      <c r="BB191" s="1"/>
    </row>
    <row r="192" spans="1:54" x14ac:dyDescent="0.45">
      <c r="A192" s="38">
        <v>110</v>
      </c>
      <c r="B192" s="38" t="s">
        <v>373</v>
      </c>
      <c r="C192" s="38" t="s">
        <v>23</v>
      </c>
      <c r="D192" s="38" t="s">
        <v>356</v>
      </c>
      <c r="E192" s="38" t="s">
        <v>25</v>
      </c>
      <c r="F192" s="2" t="s">
        <v>374</v>
      </c>
      <c r="G192" s="2" t="s">
        <v>27</v>
      </c>
      <c r="H192" s="2">
        <v>24</v>
      </c>
      <c r="I192" s="2"/>
      <c r="J192" s="2" t="s">
        <v>375</v>
      </c>
      <c r="K192" s="2" t="s">
        <v>30</v>
      </c>
      <c r="L192" s="2" t="s">
        <v>376</v>
      </c>
      <c r="M192" s="2" t="s">
        <v>377</v>
      </c>
      <c r="N192" s="2" t="s">
        <v>378</v>
      </c>
      <c r="O192" s="2" t="s">
        <v>379</v>
      </c>
      <c r="P192" s="2">
        <v>0</v>
      </c>
      <c r="Q192" s="2">
        <f>_xlfn.FLOOR.MATH((((2*VLOOKUP(F192, 'EV and Base'!$A$1:$N$671, 9, FALSE))+$P192)*$H192)/100)+$H192+10</f>
        <v>51</v>
      </c>
      <c r="R192" s="2">
        <f>_xlfn.FLOOR.MATH((_xlfn.FLOOR.MATH((((2*VLOOKUP($F192, 'EV and Base'!$A$1:$N$671, 10, FALSE))+$P192)*$H192)/100)+5)*
IF(OR($I192="Lonely", $I192="Brave", $I192="Adamant", $I192="Naughty"), 1.1,
IF(OR($I192="Bold", $I192="Timid", $I192="Modest", $I192="Calm"), 0.9, 1)))</f>
        <v>29</v>
      </c>
      <c r="S192" s="2">
        <f>_xlfn.FLOOR.MATH((_xlfn.FLOOR.MATH((((2*VLOOKUP($F192, 'EV and Base'!$A$1:$N$671, 11, FALSE))+$P192)*$H192)/100)+5)*
IF(OR($I192="Bold", $I192="Relaxed", $I192="Impish", $I192="Lax"), 1.1,
IF(OR($I192="Lonely", $I192="Hasty", $I192="Mild", $I192="Gentle"), 0.9, 1)))</f>
        <v>29</v>
      </c>
      <c r="T192" s="2">
        <f>_xlfn.FLOOR.MATH((_xlfn.FLOOR.MATH((((2*VLOOKUP($F192, 'EV and Base'!$A$1:$N$671, 12, FALSE))+$P192)*$H192)/100)+5)*
IF(OR($I192="Modest", $I192="Mild", $I192="Quiet", $I192="Rash"), 1.1,
IF(OR($I192="Adamant", $I192="Impish", $I192="Jolly", $I192="Careful"), 0.9, 1)))</f>
        <v>36</v>
      </c>
      <c r="U192" s="2">
        <f>_xlfn.FLOOR.MATH((_xlfn.FLOOR.MATH((((2*VLOOKUP($F192, 'EV and Base'!$A$1:$N$671, 13, FALSE))+$P192)*$H192)/100)+5)*
IF(OR($I192="Calm", $I192="Gentle", $I192="Sassy", $I192="Careful"), 1.1,
IF(OR($I192="Naughty", $I192="Lax", $I192="Naive", $I192="Rash"), 0.9, 1)))</f>
        <v>33</v>
      </c>
      <c r="V192" s="2">
        <f>_xlfn.FLOOR.MATH((_xlfn.FLOOR.MATH((((2*VLOOKUP($F192, 'EV and Base'!$A$1:$N$671, 14, FALSE))+$P192)*$H192)/100)+5)*
IF(OR($I192="Timid", $I192="Hasty", $I192="Jolly", $I192="Naive"), 1.1,
IF(OR($I192="Brave", $I192="Relaxed", $I192="Quiet", $I192="Sassy"), 0.9, 1)))</f>
        <v>26</v>
      </c>
      <c r="BB192" s="1"/>
    </row>
    <row r="193" spans="1:54" x14ac:dyDescent="0.45">
      <c r="A193" s="40"/>
      <c r="B193" s="40"/>
      <c r="C193" s="40" t="str">
        <f>$C192</f>
        <v>Single</v>
      </c>
      <c r="D193" s="40"/>
      <c r="E193" s="40"/>
      <c r="F193" s="2" t="s">
        <v>142</v>
      </c>
      <c r="G193" s="2" t="s">
        <v>27</v>
      </c>
      <c r="H193" s="2">
        <v>24</v>
      </c>
      <c r="I193" s="2"/>
      <c r="J193" s="2" t="s">
        <v>143</v>
      </c>
      <c r="K193" s="2" t="s">
        <v>30</v>
      </c>
      <c r="L193" s="2" t="s">
        <v>145</v>
      </c>
      <c r="M193" s="2" t="s">
        <v>194</v>
      </c>
      <c r="N193" s="2" t="s">
        <v>366</v>
      </c>
      <c r="O193" s="2" t="s">
        <v>230</v>
      </c>
      <c r="P193" s="2">
        <v>0</v>
      </c>
      <c r="Q193" s="2">
        <f>_xlfn.FLOOR.MATH((((2*VLOOKUP(F193, 'EV and Base'!$A$1:$N$671, 9, FALSE))+$P193)*$H193)/100)+$H193+10</f>
        <v>70</v>
      </c>
      <c r="R193" s="2">
        <f>_xlfn.FLOOR.MATH((_xlfn.FLOOR.MATH((((2*VLOOKUP($F193, 'EV and Base'!$A$1:$N$671, 10, FALSE))+$P193)*$H193)/100)+5)*
IF(OR($I193="Lonely", $I193="Brave", $I193="Adamant", $I193="Naughty"), 1.1,
IF(OR($I193="Bold", $I193="Timid", $I193="Modest", $I193="Calm"), 0.9, 1)))</f>
        <v>43</v>
      </c>
      <c r="S193" s="2">
        <f>_xlfn.FLOOR.MATH((_xlfn.FLOOR.MATH((((2*VLOOKUP($F193, 'EV and Base'!$A$1:$N$671, 11, FALSE))+$P193)*$H193)/100)+5)*
IF(OR($I193="Bold", $I193="Relaxed", $I193="Impish", $I193="Lax"), 1.1,
IF(OR($I193="Lonely", $I193="Hasty", $I193="Mild", $I193="Gentle"), 0.9, 1)))</f>
        <v>31</v>
      </c>
      <c r="T193" s="2">
        <f>_xlfn.FLOOR.MATH((_xlfn.FLOOR.MATH((((2*VLOOKUP($F193, 'EV and Base'!$A$1:$N$671, 12, FALSE))+$P193)*$H193)/100)+5)*
IF(OR($I193="Modest", $I193="Mild", $I193="Quiet", $I193="Rash"), 1.1,
IF(OR($I193="Adamant", $I193="Impish", $I193="Jolly", $I193="Careful"), 0.9, 1)))</f>
        <v>17</v>
      </c>
      <c r="U193" s="2">
        <f>_xlfn.FLOOR.MATH((_xlfn.FLOOR.MATH((((2*VLOOKUP($F193, 'EV and Base'!$A$1:$N$671, 13, FALSE))+$P193)*$H193)/100)+5)*
IF(OR($I193="Calm", $I193="Gentle", $I193="Sassy", $I193="Careful"), 1.1,
IF(OR($I193="Naughty", $I193="Lax", $I193="Naive", $I193="Rash"), 0.9, 1)))</f>
        <v>21</v>
      </c>
      <c r="V193" s="2">
        <f>_xlfn.FLOOR.MATH((_xlfn.FLOOR.MATH((((2*VLOOKUP($F193, 'EV and Base'!$A$1:$N$671, 14, FALSE))+$P193)*$H193)/100)+5)*
IF(OR($I193="Timid", $I193="Hasty", $I193="Jolly", $I193="Naive"), 1.1,
IF(OR($I193="Brave", $I193="Relaxed", $I193="Quiet", $I193="Sassy"), 0.9, 1)))</f>
        <v>21</v>
      </c>
      <c r="BB193" s="1"/>
    </row>
    <row r="194" spans="1:54" x14ac:dyDescent="0.45">
      <c r="A194" s="38">
        <v>111</v>
      </c>
      <c r="B194" s="38" t="s">
        <v>380</v>
      </c>
      <c r="C194" s="38" t="s">
        <v>23</v>
      </c>
      <c r="D194" s="38" t="s">
        <v>356</v>
      </c>
      <c r="E194" s="38" t="s">
        <v>25</v>
      </c>
      <c r="F194" s="2" t="s">
        <v>142</v>
      </c>
      <c r="G194" s="2" t="s">
        <v>27</v>
      </c>
      <c r="H194" s="2">
        <v>23</v>
      </c>
      <c r="I194" s="2"/>
      <c r="J194" s="2" t="s">
        <v>283</v>
      </c>
      <c r="K194" s="2" t="s">
        <v>30</v>
      </c>
      <c r="L194" s="2" t="s">
        <v>75</v>
      </c>
      <c r="M194" s="2" t="s">
        <v>145</v>
      </c>
      <c r="N194" s="2" t="s">
        <v>194</v>
      </c>
      <c r="O194" s="2" t="s">
        <v>366</v>
      </c>
      <c r="P194" s="2">
        <v>0</v>
      </c>
      <c r="Q194" s="2">
        <f>_xlfn.FLOOR.MATH((((2*VLOOKUP(F194, 'EV and Base'!$A$1:$N$671, 9, FALSE))+$P194)*$H194)/100)+$H194+10</f>
        <v>67</v>
      </c>
      <c r="R194" s="2">
        <f>_xlfn.FLOOR.MATH((_xlfn.FLOOR.MATH((((2*VLOOKUP($F194, 'EV and Base'!$A$1:$N$671, 10, FALSE))+$P194)*$H194)/100)+5)*
IF(OR($I194="Lonely", $I194="Brave", $I194="Adamant", $I194="Naughty"), 1.1,
IF(OR($I194="Bold", $I194="Timid", $I194="Modest", $I194="Calm"), 0.9, 1)))</f>
        <v>41</v>
      </c>
      <c r="S194" s="2">
        <f>_xlfn.FLOOR.MATH((_xlfn.FLOOR.MATH((((2*VLOOKUP($F194, 'EV and Base'!$A$1:$N$671, 11, FALSE))+$P194)*$H194)/100)+5)*
IF(OR($I194="Bold", $I194="Relaxed", $I194="Impish", $I194="Lax"), 1.1,
IF(OR($I194="Lonely", $I194="Hasty", $I194="Mild", $I194="Gentle"), 0.9, 1)))</f>
        <v>30</v>
      </c>
      <c r="T194" s="2">
        <f>_xlfn.FLOOR.MATH((_xlfn.FLOOR.MATH((((2*VLOOKUP($F194, 'EV and Base'!$A$1:$N$671, 12, FALSE))+$P194)*$H194)/100)+5)*
IF(OR($I194="Modest", $I194="Mild", $I194="Quiet", $I194="Rash"), 1.1,
IF(OR($I194="Adamant", $I194="Impish", $I194="Jolly", $I194="Careful"), 0.9, 1)))</f>
        <v>16</v>
      </c>
      <c r="U194" s="2">
        <f>_xlfn.FLOOR.MATH((_xlfn.FLOOR.MATH((((2*VLOOKUP($F194, 'EV and Base'!$A$1:$N$671, 13, FALSE))+$P194)*$H194)/100)+5)*
IF(OR($I194="Calm", $I194="Gentle", $I194="Sassy", $I194="Careful"), 1.1,
IF(OR($I194="Naughty", $I194="Lax", $I194="Naive", $I194="Rash"), 0.9, 1)))</f>
        <v>21</v>
      </c>
      <c r="V194" s="2">
        <f>_xlfn.FLOOR.MATH((_xlfn.FLOOR.MATH((((2*VLOOKUP($F194, 'EV and Base'!$A$1:$N$671, 14, FALSE))+$P194)*$H194)/100)+5)*
IF(OR($I194="Timid", $I194="Hasty", $I194="Jolly", $I194="Naive"), 1.1,
IF(OR($I194="Brave", $I194="Relaxed", $I194="Quiet", $I194="Sassy"), 0.9, 1)))</f>
        <v>21</v>
      </c>
      <c r="BB194" s="1"/>
    </row>
    <row r="195" spans="1:54" x14ac:dyDescent="0.45">
      <c r="A195" s="39"/>
      <c r="B195" s="39"/>
      <c r="C195" s="39" t="str">
        <f t="shared" ref="C195:C196" si="19">$C194</f>
        <v>Single</v>
      </c>
      <c r="D195" s="39"/>
      <c r="E195" s="39"/>
      <c r="F195" s="2" t="s">
        <v>142</v>
      </c>
      <c r="G195" s="2" t="s">
        <v>27</v>
      </c>
      <c r="H195" s="2">
        <v>23</v>
      </c>
      <c r="I195" s="2"/>
      <c r="J195" s="2" t="s">
        <v>283</v>
      </c>
      <c r="K195" s="2" t="s">
        <v>30</v>
      </c>
      <c r="L195" s="2" t="s">
        <v>75</v>
      </c>
      <c r="M195" s="2" t="s">
        <v>145</v>
      </c>
      <c r="N195" s="2" t="s">
        <v>194</v>
      </c>
      <c r="O195" s="2" t="s">
        <v>366</v>
      </c>
      <c r="P195" s="2">
        <v>0</v>
      </c>
      <c r="Q195" s="2">
        <f>_xlfn.FLOOR.MATH((((2*VLOOKUP(F195, 'EV and Base'!$A$1:$N$671, 9, FALSE))+$P195)*$H195)/100)+$H195+10</f>
        <v>67</v>
      </c>
      <c r="R195" s="2">
        <f>_xlfn.FLOOR.MATH((_xlfn.FLOOR.MATH((((2*VLOOKUP($F195, 'EV and Base'!$A$1:$N$671, 10, FALSE))+$P195)*$H195)/100)+5)*
IF(OR($I195="Lonely", $I195="Brave", $I195="Adamant", $I195="Naughty"), 1.1,
IF(OR($I195="Bold", $I195="Timid", $I195="Modest", $I195="Calm"), 0.9, 1)))</f>
        <v>41</v>
      </c>
      <c r="S195" s="2">
        <f>_xlfn.FLOOR.MATH((_xlfn.FLOOR.MATH((((2*VLOOKUP($F195, 'EV and Base'!$A$1:$N$671, 11, FALSE))+$P195)*$H195)/100)+5)*
IF(OR($I195="Bold", $I195="Relaxed", $I195="Impish", $I195="Lax"), 1.1,
IF(OR($I195="Lonely", $I195="Hasty", $I195="Mild", $I195="Gentle"), 0.9, 1)))</f>
        <v>30</v>
      </c>
      <c r="T195" s="2">
        <f>_xlfn.FLOOR.MATH((_xlfn.FLOOR.MATH((((2*VLOOKUP($F195, 'EV and Base'!$A$1:$N$671, 12, FALSE))+$P195)*$H195)/100)+5)*
IF(OR($I195="Modest", $I195="Mild", $I195="Quiet", $I195="Rash"), 1.1,
IF(OR($I195="Adamant", $I195="Impish", $I195="Jolly", $I195="Careful"), 0.9, 1)))</f>
        <v>16</v>
      </c>
      <c r="U195" s="2">
        <f>_xlfn.FLOOR.MATH((_xlfn.FLOOR.MATH((((2*VLOOKUP($F195, 'EV and Base'!$A$1:$N$671, 13, FALSE))+$P195)*$H195)/100)+5)*
IF(OR($I195="Calm", $I195="Gentle", $I195="Sassy", $I195="Careful"), 1.1,
IF(OR($I195="Naughty", $I195="Lax", $I195="Naive", $I195="Rash"), 0.9, 1)))</f>
        <v>21</v>
      </c>
      <c r="V195" s="2">
        <f>_xlfn.FLOOR.MATH((_xlfn.FLOOR.MATH((((2*VLOOKUP($F195, 'EV and Base'!$A$1:$N$671, 14, FALSE))+$P195)*$H195)/100)+5)*
IF(OR($I195="Timid", $I195="Hasty", $I195="Jolly", $I195="Naive"), 1.1,
IF(OR($I195="Brave", $I195="Relaxed", $I195="Quiet", $I195="Sassy"), 0.9, 1)))</f>
        <v>21</v>
      </c>
      <c r="BB195" s="1"/>
    </row>
    <row r="196" spans="1:54" x14ac:dyDescent="0.45">
      <c r="A196" s="40"/>
      <c r="B196" s="40"/>
      <c r="C196" s="40" t="str">
        <f t="shared" si="19"/>
        <v>Single</v>
      </c>
      <c r="D196" s="40"/>
      <c r="E196" s="40"/>
      <c r="F196" s="2" t="s">
        <v>374</v>
      </c>
      <c r="G196" s="2" t="s">
        <v>27</v>
      </c>
      <c r="H196" s="2">
        <v>23</v>
      </c>
      <c r="I196" s="2"/>
      <c r="J196" s="2" t="s">
        <v>375</v>
      </c>
      <c r="K196" s="2" t="s">
        <v>30</v>
      </c>
      <c r="L196" s="2" t="s">
        <v>376</v>
      </c>
      <c r="M196" s="2" t="s">
        <v>377</v>
      </c>
      <c r="N196" s="2" t="s">
        <v>378</v>
      </c>
      <c r="O196" s="2" t="s">
        <v>379</v>
      </c>
      <c r="P196" s="2">
        <v>0</v>
      </c>
      <c r="Q196" s="2">
        <f>_xlfn.FLOOR.MATH((((2*VLOOKUP(F196, 'EV and Base'!$A$1:$N$671, 9, FALSE))+$P196)*$H196)/100)+$H196+10</f>
        <v>49</v>
      </c>
      <c r="R196" s="2">
        <f>_xlfn.FLOOR.MATH((_xlfn.FLOOR.MATH((((2*VLOOKUP($F196, 'EV and Base'!$A$1:$N$671, 10, FALSE))+$P196)*$H196)/100)+5)*
IF(OR($I196="Lonely", $I196="Brave", $I196="Adamant", $I196="Naughty"), 1.1,
IF(OR($I196="Bold", $I196="Timid", $I196="Modest", $I196="Calm"), 0.9, 1)))</f>
        <v>28</v>
      </c>
      <c r="S196" s="2">
        <f>_xlfn.FLOOR.MATH((_xlfn.FLOOR.MATH((((2*VLOOKUP($F196, 'EV and Base'!$A$1:$N$671, 11, FALSE))+$P196)*$H196)/100)+5)*
IF(OR($I196="Bold", $I196="Relaxed", $I196="Impish", $I196="Lax"), 1.1,
IF(OR($I196="Lonely", $I196="Hasty", $I196="Mild", $I196="Gentle"), 0.9, 1)))</f>
        <v>28</v>
      </c>
      <c r="T196" s="2">
        <f>_xlfn.FLOOR.MATH((_xlfn.FLOOR.MATH((((2*VLOOKUP($F196, 'EV and Base'!$A$1:$N$671, 12, FALSE))+$P196)*$H196)/100)+5)*
IF(OR($I196="Modest", $I196="Mild", $I196="Quiet", $I196="Rash"), 1.1,
IF(OR($I196="Adamant", $I196="Impish", $I196="Jolly", $I196="Careful"), 0.9, 1)))</f>
        <v>34</v>
      </c>
      <c r="U196" s="2">
        <f>_xlfn.FLOOR.MATH((_xlfn.FLOOR.MATH((((2*VLOOKUP($F196, 'EV and Base'!$A$1:$N$671, 13, FALSE))+$P196)*$H196)/100)+5)*
IF(OR($I196="Calm", $I196="Gentle", $I196="Sassy", $I196="Careful"), 1.1,
IF(OR($I196="Naughty", $I196="Lax", $I196="Naive", $I196="Rash"), 0.9, 1)))</f>
        <v>32</v>
      </c>
      <c r="V196" s="2">
        <f>_xlfn.FLOOR.MATH((_xlfn.FLOOR.MATH((((2*VLOOKUP($F196, 'EV and Base'!$A$1:$N$671, 14, FALSE))+$P196)*$H196)/100)+5)*
IF(OR($I196="Timid", $I196="Hasty", $I196="Jolly", $I196="Naive"), 1.1,
IF(OR($I196="Brave", $I196="Relaxed", $I196="Quiet", $I196="Sassy"), 0.9, 1)))</f>
        <v>25</v>
      </c>
      <c r="BB196" s="1"/>
    </row>
    <row r="197" spans="1:54" x14ac:dyDescent="0.45">
      <c r="A197" s="38">
        <v>112</v>
      </c>
      <c r="B197" s="38" t="s">
        <v>90</v>
      </c>
      <c r="C197" s="38" t="s">
        <v>23</v>
      </c>
      <c r="D197" s="38" t="s">
        <v>356</v>
      </c>
      <c r="E197" s="38" t="s">
        <v>25</v>
      </c>
      <c r="F197" s="2" t="s">
        <v>163</v>
      </c>
      <c r="G197" s="2" t="s">
        <v>27</v>
      </c>
      <c r="H197" s="2">
        <v>23</v>
      </c>
      <c r="I197" s="2"/>
      <c r="J197" s="2" t="s">
        <v>164</v>
      </c>
      <c r="K197" s="2" t="s">
        <v>30</v>
      </c>
      <c r="L197" s="2" t="s">
        <v>153</v>
      </c>
      <c r="M197" s="2" t="s">
        <v>165</v>
      </c>
      <c r="N197" s="2" t="s">
        <v>381</v>
      </c>
      <c r="O197" s="2" t="s">
        <v>382</v>
      </c>
      <c r="P197" s="2">
        <v>0</v>
      </c>
      <c r="Q197" s="2">
        <f>_xlfn.FLOOR.MATH((((2*VLOOKUP(F197, 'EV and Base'!$A$1:$N$671, 9, FALSE))+$P197)*$H197)/100)+$H197+10</f>
        <v>60</v>
      </c>
      <c r="R197" s="2">
        <f>_xlfn.FLOOR.MATH((_xlfn.FLOOR.MATH((((2*VLOOKUP($F197, 'EV and Base'!$A$1:$N$671, 10, FALSE))+$P197)*$H197)/100)+5)*
IF(OR($I197="Lonely", $I197="Brave", $I197="Adamant", $I197="Naughty"), 1.1,
IF(OR($I197="Bold", $I197="Timid", $I197="Modest", $I197="Calm"), 0.9, 1)))</f>
        <v>44</v>
      </c>
      <c r="S197" s="2">
        <f>_xlfn.FLOOR.MATH((_xlfn.FLOOR.MATH((((2*VLOOKUP($F197, 'EV and Base'!$A$1:$N$671, 11, FALSE))+$P197)*$H197)/100)+5)*
IF(OR($I197="Bold", $I197="Relaxed", $I197="Impish", $I197="Lax"), 1.1,
IF(OR($I197="Lonely", $I197="Hasty", $I197="Mild", $I197="Gentle"), 0.9, 1)))</f>
        <v>36</v>
      </c>
      <c r="T197" s="2">
        <f>_xlfn.FLOOR.MATH((_xlfn.FLOOR.MATH((((2*VLOOKUP($F197, 'EV and Base'!$A$1:$N$671, 12, FALSE))+$P197)*$H197)/100)+5)*
IF(OR($I197="Modest", $I197="Mild", $I197="Quiet", $I197="Rash"), 1.1,
IF(OR($I197="Adamant", $I197="Impish", $I197="Jolly", $I197="Careful"), 0.9, 1)))</f>
        <v>32</v>
      </c>
      <c r="U197" s="2">
        <f>_xlfn.FLOOR.MATH((_xlfn.FLOOR.MATH((((2*VLOOKUP($F197, 'EV and Base'!$A$1:$N$671, 13, FALSE))+$P197)*$H197)/100)+5)*
IF(OR($I197="Calm", $I197="Gentle", $I197="Sassy", $I197="Careful"), 1.1,
IF(OR($I197="Naughty", $I197="Lax", $I197="Naive", $I197="Rash"), 0.9, 1)))</f>
        <v>36</v>
      </c>
      <c r="V197" s="2">
        <f>_xlfn.FLOOR.MATH((_xlfn.FLOOR.MATH((((2*VLOOKUP($F197, 'EV and Base'!$A$1:$N$671, 14, FALSE))+$P197)*$H197)/100)+5)*
IF(OR($I197="Timid", $I197="Hasty", $I197="Jolly", $I197="Naive"), 1.1,
IF(OR($I197="Brave", $I197="Relaxed", $I197="Quiet", $I197="Sassy"), 0.9, 1)))</f>
        <v>40</v>
      </c>
      <c r="AZ197" s="3" t="e" cm="1">
        <f t="array" aca="1" ref="AZ197" ca="1">IF(NOT(ISNUMBER(INDEX($A:$A, LOOKUP(2, 1 / ($A$1:INDIRECT("$A$"&amp;ROW($A197)) &lt;&gt; ""),ROW($A$1:INDIRECT("$A$"&amp;ROW($A197)))), 1))), "",#REF!-INDEX(#REF!, LOOKUP(
2, 1 / (#REF!:INDIRECT("$AV$"&amp;ROW(#REF!)-1) &lt;&gt; ""),ROW(#REF!:INDIRECT("$AV$"&amp;ROW(#REF!)-1))), 1))</f>
        <v>#REF!</v>
      </c>
      <c r="BA197" s="3" t="e" cm="1">
        <f t="array" aca="1" ref="BA197" ca="1">IF(NOT(ISNUMBER(INDEX($A:$A, LOOKUP(2, 1 / ($A$1:INDIRECT("$A$"&amp;ROW($A197)) &lt;&gt; ""),ROW($A$1:INDIRECT("$A$"&amp;ROW($A197)))), 1))), "",
INDEX(#REF!, LOOKUP(2, 1 / (#REF!:INDIRECT("$Y$"&amp;ROW(#REF!)-1) &lt;&gt; ""),ROW(#REF!:INDIRECT("$Y$"&amp;ROW(#REF!)-1))), 1))</f>
        <v>#REF!</v>
      </c>
      <c r="BB197" s="1" t="str">
        <f>IFERROR(VLOOKUP(#REF!, 'Medium-Slow'!$A$1:$B$101, 2, TRUE),"")</f>
        <v/>
      </c>
    </row>
    <row r="198" spans="1:54" x14ac:dyDescent="0.45">
      <c r="A198" s="40"/>
      <c r="B198" s="40"/>
      <c r="C198" s="40" t="str">
        <f>$C197</f>
        <v>Single</v>
      </c>
      <c r="D198" s="40"/>
      <c r="E198" s="40"/>
      <c r="F198" s="2" t="s">
        <v>310</v>
      </c>
      <c r="G198" s="2" t="s">
        <v>27</v>
      </c>
      <c r="H198" s="2">
        <v>23</v>
      </c>
      <c r="I198" s="2"/>
      <c r="J198" s="2" t="s">
        <v>311</v>
      </c>
      <c r="K198" s="2" t="s">
        <v>30</v>
      </c>
      <c r="L198" s="2" t="s">
        <v>139</v>
      </c>
      <c r="M198" s="2" t="s">
        <v>312</v>
      </c>
      <c r="N198" s="2" t="s">
        <v>313</v>
      </c>
      <c r="O198" s="2" t="s">
        <v>383</v>
      </c>
      <c r="P198" s="2">
        <v>0</v>
      </c>
      <c r="Q198" s="2">
        <f>_xlfn.FLOOR.MATH((((2*VLOOKUP(F198, 'EV and Base'!$A$1:$N$671, 9, FALSE))+$P198)*$H198)/100)+$H198+10</f>
        <v>56</v>
      </c>
      <c r="R198" s="2">
        <f>_xlfn.FLOOR.MATH((_xlfn.FLOOR.MATH((((2*VLOOKUP($F198, 'EV and Base'!$A$1:$N$671, 10, FALSE))+$P198)*$H198)/100)+5)*
IF(OR($I198="Lonely", $I198="Brave", $I198="Adamant", $I198="Naughty"), 1.1,
IF(OR($I198="Bold", $I198="Timid", $I198="Modest", $I198="Calm"), 0.9, 1)))</f>
        <v>39</v>
      </c>
      <c r="S198" s="2">
        <f>_xlfn.FLOOR.MATH((_xlfn.FLOOR.MATH((((2*VLOOKUP($F198, 'EV and Base'!$A$1:$N$671, 11, FALSE))+$P198)*$H198)/100)+5)*
IF(OR($I198="Bold", $I198="Relaxed", $I198="Impish", $I198="Lax"), 1.1,
IF(OR($I198="Lonely", $I198="Hasty", $I198="Mild", $I198="Gentle"), 0.9, 1)))</f>
        <v>37</v>
      </c>
      <c r="T198" s="2">
        <f>_xlfn.FLOOR.MATH((_xlfn.FLOOR.MATH((((2*VLOOKUP($F198, 'EV and Base'!$A$1:$N$671, 12, FALSE))+$P198)*$H198)/100)+5)*
IF(OR($I198="Modest", $I198="Mild", $I198="Quiet", $I198="Rash"), 1.1,
IF(OR($I198="Adamant", $I198="Impish", $I198="Jolly", $I198="Careful"), 0.9, 1)))</f>
        <v>21</v>
      </c>
      <c r="U198" s="2">
        <f>_xlfn.FLOOR.MATH((_xlfn.FLOOR.MATH((((2*VLOOKUP($F198, 'EV and Base'!$A$1:$N$671, 13, FALSE))+$P198)*$H198)/100)+5)*
IF(OR($I198="Calm", $I198="Gentle", $I198="Sassy", $I198="Careful"), 1.1,
IF(OR($I198="Naughty", $I198="Lax", $I198="Naive", $I198="Rash"), 0.9, 1)))</f>
        <v>37</v>
      </c>
      <c r="V198" s="2">
        <f>_xlfn.FLOOR.MATH((_xlfn.FLOOR.MATH((((2*VLOOKUP($F198, 'EV and Base'!$A$1:$N$671, 14, FALSE))+$P198)*$H198)/100)+5)*
IF(OR($I198="Timid", $I198="Hasty", $I198="Jolly", $I198="Naive"), 1.1,
IF(OR($I198="Brave", $I198="Relaxed", $I198="Quiet", $I198="Sassy"), 0.9, 1)))</f>
        <v>27</v>
      </c>
      <c r="AZ198" s="3" t="e" cm="1">
        <f t="array" aca="1" ref="AZ198" ca="1">IF(NOT(ISNUMBER(INDEX($A:$A, LOOKUP(2, 1 / ($A$1:INDIRECT("$A$"&amp;ROW($A198)) &lt;&gt; ""),ROW($A$1:INDIRECT("$A$"&amp;ROW($A198)))), 1))), "",#REF!-INDEX(#REF!, LOOKUP(
2, 1 / (#REF!:INDIRECT("$AV$"&amp;ROW(#REF!)-1) &lt;&gt; ""),ROW(#REF!:INDIRECT("$AV$"&amp;ROW(#REF!)-1))), 1))</f>
        <v>#REF!</v>
      </c>
      <c r="BA198" s="3" t="e" cm="1">
        <f t="array" aca="1" ref="BA198" ca="1">IF(NOT(ISNUMBER(INDEX($A:$A, LOOKUP(2, 1 / ($A$1:INDIRECT("$A$"&amp;ROW($A198)) &lt;&gt; ""),ROW($A$1:INDIRECT("$A$"&amp;ROW($A198)))), 1))), "",
INDEX(#REF!, LOOKUP(2, 1 / (#REF!:INDIRECT("$Y$"&amp;ROW(#REF!)-1) &lt;&gt; ""),ROW(#REF!:INDIRECT("$Y$"&amp;ROW(#REF!)-1))), 1))</f>
        <v>#REF!</v>
      </c>
      <c r="BB198" s="1" t="str">
        <f>IFERROR(VLOOKUP(#REF!, 'Medium-Slow'!$A$1:$B$101, 2, TRUE),"")</f>
        <v/>
      </c>
    </row>
    <row r="199" spans="1:54" x14ac:dyDescent="0.45">
      <c r="A199" s="29">
        <v>113</v>
      </c>
      <c r="B199" s="29" t="s">
        <v>90</v>
      </c>
      <c r="C199" s="29" t="s">
        <v>23</v>
      </c>
      <c r="D199" s="29" t="s">
        <v>356</v>
      </c>
      <c r="E199" s="29" t="s">
        <v>25</v>
      </c>
      <c r="F199" s="2" t="s">
        <v>291</v>
      </c>
      <c r="G199" s="2" t="s">
        <v>53</v>
      </c>
      <c r="H199" s="2">
        <v>24</v>
      </c>
      <c r="I199" s="2"/>
      <c r="J199" s="2" t="s">
        <v>76</v>
      </c>
      <c r="K199" s="2" t="s">
        <v>30</v>
      </c>
      <c r="L199" s="2" t="s">
        <v>111</v>
      </c>
      <c r="M199" s="2" t="s">
        <v>191</v>
      </c>
      <c r="N199" s="2" t="s">
        <v>211</v>
      </c>
      <c r="O199" s="2" t="s">
        <v>333</v>
      </c>
      <c r="P199" s="2">
        <v>0</v>
      </c>
      <c r="Q199" s="2">
        <f>_xlfn.FLOOR.MATH((((2*VLOOKUP(F199, 'EV and Base'!$A$1:$N$671, 9, FALSE))+$P199)*$H199)/100)+$H199+10</f>
        <v>64</v>
      </c>
      <c r="R199" s="2">
        <f>_xlfn.FLOOR.MATH((_xlfn.FLOOR.MATH((((2*VLOOKUP($F199, 'EV and Base'!$A$1:$N$671, 10, FALSE))+$P199)*$H199)/100)+5)*
IF(OR($I199="Lonely", $I199="Brave", $I199="Adamant", $I199="Naughty"), 1.1,
IF(OR($I199="Bold", $I199="Timid", $I199="Modest", $I199="Calm"), 0.9, 1)))</f>
        <v>47</v>
      </c>
      <c r="S199" s="2">
        <f>_xlfn.FLOOR.MATH((_xlfn.FLOOR.MATH((((2*VLOOKUP($F199, 'EV and Base'!$A$1:$N$671, 11, FALSE))+$P199)*$H199)/100)+5)*
IF(OR($I199="Bold", $I199="Relaxed", $I199="Impish", $I199="Lax"), 1.1,
IF(OR($I199="Lonely", $I199="Hasty", $I199="Mild", $I199="Gentle"), 0.9, 1)))</f>
        <v>29</v>
      </c>
      <c r="T199" s="2">
        <f>_xlfn.FLOOR.MATH((_xlfn.FLOOR.MATH((((2*VLOOKUP($F199, 'EV and Base'!$A$1:$N$671, 12, FALSE))+$P199)*$H199)/100)+5)*
IF(OR($I199="Modest", $I199="Mild", $I199="Quiet", $I199="Rash"), 1.1,
IF(OR($I199="Adamant", $I199="Impish", $I199="Jolly", $I199="Careful"), 0.9, 1)))</f>
        <v>47</v>
      </c>
      <c r="U199" s="2">
        <f>_xlfn.FLOOR.MATH((_xlfn.FLOOR.MATH((((2*VLOOKUP($F199, 'EV and Base'!$A$1:$N$671, 13, FALSE))+$P199)*$H199)/100)+5)*
IF(OR($I199="Calm", $I199="Gentle", $I199="Sassy", $I199="Careful"), 1.1,
IF(OR($I199="Naughty", $I199="Lax", $I199="Naive", $I199="Rash"), 0.9, 1)))</f>
        <v>29</v>
      </c>
      <c r="V199" s="2">
        <f>_xlfn.FLOOR.MATH((_xlfn.FLOOR.MATH((((2*VLOOKUP($F199, 'EV and Base'!$A$1:$N$671, 14, FALSE))+$P199)*$H199)/100)+5)*
IF(OR($I199="Timid", $I199="Hasty", $I199="Jolly", $I199="Naive"), 1.1,
IF(OR($I199="Brave", $I199="Relaxed", $I199="Quiet", $I199="Sassy"), 0.9, 1)))</f>
        <v>55</v>
      </c>
      <c r="AZ199" s="3" t="e" cm="1">
        <f t="array" aca="1" ref="AZ199" ca="1">IF(NOT(ISNUMBER(INDEX($A:$A, LOOKUP(2, 1 / ($A$1:INDIRECT("$A$"&amp;ROW($A199)) &lt;&gt; ""),ROW($A$1:INDIRECT("$A$"&amp;ROW($A199)))), 1))), "",#REF!-INDEX(#REF!, LOOKUP(
2, 1 / (#REF!:INDIRECT("$AV$"&amp;ROW(#REF!)-1) &lt;&gt; ""),ROW(#REF!:INDIRECT("$AV$"&amp;ROW(#REF!)-1))), 1))</f>
        <v>#REF!</v>
      </c>
      <c r="BA199" s="3" t="e" cm="1">
        <f t="array" aca="1" ref="BA199" ca="1">IF(NOT(ISNUMBER(INDEX($A:$A, LOOKUP(2, 1 / ($A$1:INDIRECT("$A$"&amp;ROW($A199)) &lt;&gt; ""),ROW($A$1:INDIRECT("$A$"&amp;ROW($A199)))), 1))), "",
INDEX(#REF!, LOOKUP(2, 1 / (#REF!:INDIRECT("$Y$"&amp;ROW(#REF!)-1) &lt;&gt; ""),ROW(#REF!:INDIRECT("$Y$"&amp;ROW(#REF!)-1))), 1))</f>
        <v>#REF!</v>
      </c>
      <c r="BB199" s="1" t="str">
        <f>IFERROR(VLOOKUP(#REF!, 'Medium-Slow'!$A$1:$B$101, 2, TRUE),"")</f>
        <v/>
      </c>
    </row>
    <row r="200" spans="1:54" x14ac:dyDescent="0.45">
      <c r="A200" s="29">
        <v>114</v>
      </c>
      <c r="B200" s="29" t="s">
        <v>90</v>
      </c>
      <c r="C200" s="29" t="s">
        <v>23</v>
      </c>
      <c r="D200" s="29" t="s">
        <v>356</v>
      </c>
      <c r="E200" s="29" t="s">
        <v>25</v>
      </c>
      <c r="F200" s="2" t="s">
        <v>243</v>
      </c>
      <c r="G200" s="2" t="s">
        <v>53</v>
      </c>
      <c r="H200" s="2">
        <v>24</v>
      </c>
      <c r="I200" s="2"/>
      <c r="J200" s="2" t="s">
        <v>307</v>
      </c>
      <c r="K200" s="2" t="s">
        <v>30</v>
      </c>
      <c r="L200" s="2" t="s">
        <v>247</v>
      </c>
      <c r="M200" s="2" t="s">
        <v>248</v>
      </c>
      <c r="N200" s="2" t="s">
        <v>384</v>
      </c>
      <c r="O200" s="2" t="s">
        <v>385</v>
      </c>
      <c r="P200" s="2">
        <v>0</v>
      </c>
      <c r="Q200" s="2">
        <f>_xlfn.FLOOR.MATH((((2*VLOOKUP(F200, 'EV and Base'!$A$1:$N$671, 9, FALSE))+$P200)*$H200)/100)+$H200+10</f>
        <v>58</v>
      </c>
      <c r="R200" s="2">
        <f>_xlfn.FLOOR.MATH((_xlfn.FLOOR.MATH((((2*VLOOKUP($F200, 'EV and Base'!$A$1:$N$671, 10, FALSE))+$P200)*$H200)/100)+5)*
IF(OR($I200="Lonely", $I200="Brave", $I200="Adamant", $I200="Naughty"), 1.1,
IF(OR($I200="Bold", $I200="Timid", $I200="Modest", $I200="Calm"), 0.9, 1)))</f>
        <v>29</v>
      </c>
      <c r="S200" s="2">
        <f>_xlfn.FLOOR.MATH((_xlfn.FLOOR.MATH((((2*VLOOKUP($F200, 'EV and Base'!$A$1:$N$671, 11, FALSE))+$P200)*$H200)/100)+5)*
IF(OR($I200="Bold", $I200="Relaxed", $I200="Impish", $I200="Lax"), 1.1,
IF(OR($I200="Lonely", $I200="Hasty", $I200="Mild", $I200="Gentle"), 0.9, 1)))</f>
        <v>34</v>
      </c>
      <c r="T200" s="2">
        <f>_xlfn.FLOOR.MATH((_xlfn.FLOOR.MATH((((2*VLOOKUP($F200, 'EV and Base'!$A$1:$N$671, 12, FALSE))+$P200)*$H200)/100)+5)*
IF(OR($I200="Modest", $I200="Mild", $I200="Quiet", $I200="Rash"), 1.1,
IF(OR($I200="Adamant", $I200="Impish", $I200="Jolly", $I200="Careful"), 0.9, 1)))</f>
        <v>24</v>
      </c>
      <c r="U200" s="2">
        <f>_xlfn.FLOOR.MATH((_xlfn.FLOOR.MATH((((2*VLOOKUP($F200, 'EV and Base'!$A$1:$N$671, 13, FALSE))+$P200)*$H200)/100)+5)*
IF(OR($I200="Calm", $I200="Gentle", $I200="Sassy", $I200="Careful"), 1.1,
IF(OR($I200="Naughty", $I200="Lax", $I200="Naive", $I200="Rash"), 0.9, 1)))</f>
        <v>34</v>
      </c>
      <c r="V200" s="2">
        <f>_xlfn.FLOOR.MATH((_xlfn.FLOOR.MATH((((2*VLOOKUP($F200, 'EV and Base'!$A$1:$N$671, 14, FALSE))+$P200)*$H200)/100)+5)*
IF(OR($I200="Timid", $I200="Hasty", $I200="Jolly", $I200="Naive"), 1.1,
IF(OR($I200="Brave", $I200="Relaxed", $I200="Quiet", $I200="Sassy"), 0.9, 1)))</f>
        <v>36</v>
      </c>
      <c r="AZ200" s="3" t="e" cm="1">
        <f t="array" aca="1" ref="AZ200" ca="1">IF(NOT(ISNUMBER(INDEX($A:$A, LOOKUP(2, 1 / ($A$1:INDIRECT("$A$"&amp;ROW($A200)) &lt;&gt; ""),ROW($A$1:INDIRECT("$A$"&amp;ROW($A200)))), 1))), "",#REF!-INDEX(#REF!, LOOKUP(
2, 1 / (#REF!:INDIRECT("$AV$"&amp;ROW(#REF!)-1) &lt;&gt; ""),ROW(#REF!:INDIRECT("$AV$"&amp;ROW(#REF!)-1))), 1))</f>
        <v>#REF!</v>
      </c>
      <c r="BA200" s="3" t="e" cm="1">
        <f t="array" aca="1" ref="BA200" ca="1">IF(NOT(ISNUMBER(INDEX($A:$A, LOOKUP(2, 1 / ($A$1:INDIRECT("$A$"&amp;ROW($A200)) &lt;&gt; ""),ROW($A$1:INDIRECT("$A$"&amp;ROW($A200)))), 1))), "",
INDEX(#REF!, LOOKUP(2, 1 / (#REF!:INDIRECT("$Y$"&amp;ROW(#REF!)-1) &lt;&gt; ""),ROW(#REF!:INDIRECT("$Y$"&amp;ROW(#REF!)-1))), 1))</f>
        <v>#REF!</v>
      </c>
      <c r="BB200" s="1" t="str">
        <f>IFERROR(VLOOKUP(#REF!, 'Medium-Slow'!$A$1:$B$101, 2, TRUE),"")</f>
        <v/>
      </c>
    </row>
    <row r="201" spans="1:54" x14ac:dyDescent="0.45">
      <c r="A201" s="38">
        <v>115</v>
      </c>
      <c r="B201" s="38" t="s">
        <v>90</v>
      </c>
      <c r="C201" s="38" t="s">
        <v>23</v>
      </c>
      <c r="D201" s="38" t="s">
        <v>356</v>
      </c>
      <c r="E201" s="38" t="s">
        <v>25</v>
      </c>
      <c r="F201" s="2" t="s">
        <v>210</v>
      </c>
      <c r="G201" s="2" t="s">
        <v>27</v>
      </c>
      <c r="H201" s="2">
        <v>23</v>
      </c>
      <c r="I201" s="2"/>
      <c r="J201" s="2" t="s">
        <v>257</v>
      </c>
      <c r="K201" s="2" t="s">
        <v>30</v>
      </c>
      <c r="L201" s="2" t="s">
        <v>212</v>
      </c>
      <c r="M201" s="2" t="s">
        <v>130</v>
      </c>
      <c r="N201" s="2" t="s">
        <v>225</v>
      </c>
      <c r="O201" s="2" t="s">
        <v>309</v>
      </c>
      <c r="P201" s="2">
        <v>0</v>
      </c>
      <c r="Q201" s="2">
        <f>_xlfn.FLOOR.MATH((((2*VLOOKUP(F201, 'EV and Base'!$A$1:$N$671, 9, FALSE))+$P201)*$H201)/100)+$H201+10</f>
        <v>56</v>
      </c>
      <c r="R201" s="2">
        <f>_xlfn.FLOOR.MATH((_xlfn.FLOOR.MATH((((2*VLOOKUP($F201, 'EV and Base'!$A$1:$N$671, 10, FALSE))+$P201)*$H201)/100)+5)*
IF(OR($I201="Lonely", $I201="Brave", $I201="Adamant", $I201="Naughty"), 1.1,
IF(OR($I201="Bold", $I201="Timid", $I201="Modest", $I201="Calm"), 0.9, 1)))</f>
        <v>38</v>
      </c>
      <c r="S201" s="2">
        <f>_xlfn.FLOOR.MATH((_xlfn.FLOOR.MATH((((2*VLOOKUP($F201, 'EV and Base'!$A$1:$N$671, 11, FALSE))+$P201)*$H201)/100)+5)*
IF(OR($I201="Bold", $I201="Relaxed", $I201="Impish", $I201="Lax"), 1.1,
IF(OR($I201="Lonely", $I201="Hasty", $I201="Mild", $I201="Gentle"), 0.9, 1)))</f>
        <v>21</v>
      </c>
      <c r="T201" s="2">
        <f>_xlfn.FLOOR.MATH((_xlfn.FLOOR.MATH((((2*VLOOKUP($F201, 'EV and Base'!$A$1:$N$671, 12, FALSE))+$P201)*$H201)/100)+5)*
IF(OR($I201="Modest", $I201="Mild", $I201="Quiet", $I201="Rash"), 1.1,
IF(OR($I201="Adamant", $I201="Impish", $I201="Jolly", $I201="Careful"), 0.9, 1)))</f>
        <v>21</v>
      </c>
      <c r="U201" s="2">
        <f>_xlfn.FLOOR.MATH((_xlfn.FLOOR.MATH((((2*VLOOKUP($F201, 'EV and Base'!$A$1:$N$671, 13, FALSE))+$P201)*$H201)/100)+5)*
IF(OR($I201="Calm", $I201="Gentle", $I201="Sassy", $I201="Careful"), 1.1,
IF(OR($I201="Naughty", $I201="Lax", $I201="Naive", $I201="Rash"), 0.9, 1)))</f>
        <v>21</v>
      </c>
      <c r="V201" s="2">
        <f>_xlfn.FLOOR.MATH((_xlfn.FLOOR.MATH((((2*VLOOKUP($F201, 'EV and Base'!$A$1:$N$671, 14, FALSE))+$P201)*$H201)/100)+5)*
IF(OR($I201="Timid", $I201="Hasty", $I201="Jolly", $I201="Naive"), 1.1,
IF(OR($I201="Brave", $I201="Relaxed", $I201="Quiet", $I201="Sassy"), 0.9, 1)))</f>
        <v>34</v>
      </c>
      <c r="AZ201" s="3" t="e" cm="1">
        <f t="array" aca="1" ref="AZ201" ca="1">IF(NOT(ISNUMBER(INDEX($A:$A, LOOKUP(2, 1 / ($A$1:INDIRECT("$A$"&amp;ROW($A201)) &lt;&gt; ""),ROW($A$1:INDIRECT("$A$"&amp;ROW($A201)))), 1))), "",#REF!-INDEX(#REF!, LOOKUP(
2, 1 / (#REF!:INDIRECT("$AV$"&amp;ROW(#REF!)-1) &lt;&gt; ""),ROW(#REF!:INDIRECT("$AV$"&amp;ROW(#REF!)-1))), 1))</f>
        <v>#REF!</v>
      </c>
      <c r="BA201" s="3" t="e" cm="1">
        <f t="array" aca="1" ref="BA201" ca="1">IF(NOT(ISNUMBER(INDEX($A:$A, LOOKUP(2, 1 / ($A$1:INDIRECT("$A$"&amp;ROW($A201)) &lt;&gt; ""),ROW($A$1:INDIRECT("$A$"&amp;ROW($A201)))), 1))), "",
INDEX(#REF!, LOOKUP(2, 1 / (#REF!:INDIRECT("$Y$"&amp;ROW(#REF!)-1) &lt;&gt; ""),ROW(#REF!:INDIRECT("$Y$"&amp;ROW(#REF!)-1))), 1))</f>
        <v>#REF!</v>
      </c>
      <c r="BB201" s="1" t="str">
        <f>IFERROR(VLOOKUP(#REF!, 'Medium-Slow'!$A$1:$B$101, 2, TRUE),"")</f>
        <v/>
      </c>
    </row>
    <row r="202" spans="1:54" x14ac:dyDescent="0.45">
      <c r="A202" s="40"/>
      <c r="B202" s="40"/>
      <c r="C202" s="40" t="str">
        <f>$C201</f>
        <v>Single</v>
      </c>
      <c r="D202" s="40"/>
      <c r="E202" s="40"/>
      <c r="F202" s="2" t="s">
        <v>163</v>
      </c>
      <c r="G202" s="2" t="s">
        <v>27</v>
      </c>
      <c r="H202" s="2">
        <v>23</v>
      </c>
      <c r="I202" s="2"/>
      <c r="J202" s="2" t="s">
        <v>74</v>
      </c>
      <c r="K202" s="2" t="s">
        <v>30</v>
      </c>
      <c r="L202" s="2" t="s">
        <v>153</v>
      </c>
      <c r="M202" s="2" t="s">
        <v>165</v>
      </c>
      <c r="N202" s="2" t="s">
        <v>381</v>
      </c>
      <c r="O202" s="2" t="s">
        <v>382</v>
      </c>
      <c r="P202" s="2">
        <v>0</v>
      </c>
      <c r="Q202" s="2">
        <f>_xlfn.FLOOR.MATH((((2*VLOOKUP(F202, 'EV and Base'!$A$1:$N$671, 9, FALSE))+$P202)*$H202)/100)+$H202+10</f>
        <v>60</v>
      </c>
      <c r="R202" s="2">
        <f>_xlfn.FLOOR.MATH((_xlfn.FLOOR.MATH((((2*VLOOKUP($F202, 'EV and Base'!$A$1:$N$671, 10, FALSE))+$P202)*$H202)/100)+5)*
IF(OR($I202="Lonely", $I202="Brave", $I202="Adamant", $I202="Naughty"), 1.1,
IF(OR($I202="Bold", $I202="Timid", $I202="Modest", $I202="Calm"), 0.9, 1)))</f>
        <v>44</v>
      </c>
      <c r="S202" s="2">
        <f>_xlfn.FLOOR.MATH((_xlfn.FLOOR.MATH((((2*VLOOKUP($F202, 'EV and Base'!$A$1:$N$671, 11, FALSE))+$P202)*$H202)/100)+5)*
IF(OR($I202="Bold", $I202="Relaxed", $I202="Impish", $I202="Lax"), 1.1,
IF(OR($I202="Lonely", $I202="Hasty", $I202="Mild", $I202="Gentle"), 0.9, 1)))</f>
        <v>36</v>
      </c>
      <c r="T202" s="2">
        <f>_xlfn.FLOOR.MATH((_xlfn.FLOOR.MATH((((2*VLOOKUP($F202, 'EV and Base'!$A$1:$N$671, 12, FALSE))+$P202)*$H202)/100)+5)*
IF(OR($I202="Modest", $I202="Mild", $I202="Quiet", $I202="Rash"), 1.1,
IF(OR($I202="Adamant", $I202="Impish", $I202="Jolly", $I202="Careful"), 0.9, 1)))</f>
        <v>32</v>
      </c>
      <c r="U202" s="2">
        <f>_xlfn.FLOOR.MATH((_xlfn.FLOOR.MATH((((2*VLOOKUP($F202, 'EV and Base'!$A$1:$N$671, 13, FALSE))+$P202)*$H202)/100)+5)*
IF(OR($I202="Calm", $I202="Gentle", $I202="Sassy", $I202="Careful"), 1.1,
IF(OR($I202="Naughty", $I202="Lax", $I202="Naive", $I202="Rash"), 0.9, 1)))</f>
        <v>36</v>
      </c>
      <c r="V202" s="2">
        <f>_xlfn.FLOOR.MATH((_xlfn.FLOOR.MATH((((2*VLOOKUP($F202, 'EV and Base'!$A$1:$N$671, 14, FALSE))+$P202)*$H202)/100)+5)*
IF(OR($I202="Timid", $I202="Hasty", $I202="Jolly", $I202="Naive"), 1.1,
IF(OR($I202="Brave", $I202="Relaxed", $I202="Quiet", $I202="Sassy"), 0.9, 1)))</f>
        <v>40</v>
      </c>
      <c r="AZ202" s="3" t="e" cm="1">
        <f t="array" aca="1" ref="AZ202" ca="1">IF(NOT(ISNUMBER(INDEX($A:$A, LOOKUP(2, 1 / ($A$1:INDIRECT("$A$"&amp;ROW($A202)) &lt;&gt; ""),ROW($A$1:INDIRECT("$A$"&amp;ROW($A202)))), 1))), "",#REF!-INDEX(#REF!, LOOKUP(
2, 1 / (#REF!:INDIRECT("$AV$"&amp;ROW(#REF!)-1) &lt;&gt; ""),ROW(#REF!:INDIRECT("$AV$"&amp;ROW(#REF!)-1))), 1))</f>
        <v>#REF!</v>
      </c>
      <c r="BA202" s="3" t="e" cm="1">
        <f t="array" aca="1" ref="BA202" ca="1">IF(NOT(ISNUMBER(INDEX($A:$A, LOOKUP(2, 1 / ($A$1:INDIRECT("$A$"&amp;ROW($A202)) &lt;&gt; ""),ROW($A$1:INDIRECT("$A$"&amp;ROW($A202)))), 1))), "",
INDEX(#REF!, LOOKUP(2, 1 / (#REF!:INDIRECT("$Y$"&amp;ROW(#REF!)-1) &lt;&gt; ""),ROW(#REF!:INDIRECT("$Y$"&amp;ROW(#REF!)-1))), 1))</f>
        <v>#REF!</v>
      </c>
      <c r="BB202" s="1" t="str">
        <f>IFERROR(VLOOKUP(#REF!, 'Medium-Slow'!$A$1:$B$101, 2, TRUE),"")</f>
        <v/>
      </c>
    </row>
    <row r="203" spans="1:54" x14ac:dyDescent="0.45">
      <c r="A203" s="38">
        <v>116</v>
      </c>
      <c r="B203" s="38" t="s">
        <v>386</v>
      </c>
      <c r="C203" s="38" t="s">
        <v>23</v>
      </c>
      <c r="D203" s="38" t="s">
        <v>387</v>
      </c>
      <c r="E203" s="38" t="s">
        <v>25</v>
      </c>
      <c r="F203" s="2" t="s">
        <v>348</v>
      </c>
      <c r="G203" s="2" t="s">
        <v>27</v>
      </c>
      <c r="H203" s="2">
        <v>28</v>
      </c>
      <c r="I203" s="2"/>
      <c r="J203" s="2" t="s">
        <v>349</v>
      </c>
      <c r="K203" s="2" t="s">
        <v>30</v>
      </c>
      <c r="L203" s="2" t="s">
        <v>281</v>
      </c>
      <c r="M203" s="2" t="s">
        <v>350</v>
      </c>
      <c r="N203" s="2" t="s">
        <v>296</v>
      </c>
      <c r="O203" s="2" t="s">
        <v>388</v>
      </c>
      <c r="P203" s="2">
        <v>6</v>
      </c>
      <c r="Q203" s="2">
        <f>_xlfn.FLOOR.MATH((((2*VLOOKUP(F203, 'EV and Base'!$A$1:$N$671, 9, FALSE))+$P203)*$H203)/100)+$H203+10</f>
        <v>81</v>
      </c>
      <c r="R203" s="2">
        <f>_xlfn.FLOOR.MATH((_xlfn.FLOOR.MATH((((2*VLOOKUP($F203, 'EV and Base'!$A$1:$N$671, 10, FALSE))+$P203)*$H203)/100)+5)*
IF(OR($I203="Lonely", $I203="Brave", $I203="Adamant", $I203="Naughty"), 1.1,
IF(OR($I203="Bold", $I203="Timid", $I203="Modest", $I203="Calm"), 0.9, 1)))</f>
        <v>43</v>
      </c>
      <c r="S203" s="2">
        <f>_xlfn.FLOOR.MATH((_xlfn.FLOOR.MATH((((2*VLOOKUP($F203, 'EV and Base'!$A$1:$N$671, 11, FALSE))+$P203)*$H203)/100)+5)*
IF(OR($I203="Bold", $I203="Relaxed", $I203="Impish", $I203="Lax"), 1.1,
IF(OR($I203="Lonely", $I203="Hasty", $I203="Mild", $I203="Gentle"), 0.9, 1)))</f>
        <v>37</v>
      </c>
      <c r="T203" s="2">
        <f>_xlfn.FLOOR.MATH((_xlfn.FLOOR.MATH((((2*VLOOKUP($F203, 'EV and Base'!$A$1:$N$671, 12, FALSE))+$P203)*$H203)/100)+5)*
IF(OR($I203="Modest", $I203="Mild", $I203="Quiet", $I203="Rash"), 1.1,
IF(OR($I203="Adamant", $I203="Impish", $I203="Jolly", $I203="Careful"), 0.9, 1)))</f>
        <v>43</v>
      </c>
      <c r="U203" s="2">
        <f>_xlfn.FLOOR.MATH((_xlfn.FLOOR.MATH((((2*VLOOKUP($F203, 'EV and Base'!$A$1:$N$671, 13, FALSE))+$P203)*$H203)/100)+5)*
IF(OR($I203="Calm", $I203="Gentle", $I203="Sassy", $I203="Careful"), 1.1,
IF(OR($I203="Naughty", $I203="Lax", $I203="Naive", $I203="Rash"), 0.9, 1)))</f>
        <v>37</v>
      </c>
      <c r="V203" s="2">
        <f>_xlfn.FLOOR.MATH((_xlfn.FLOOR.MATH((((2*VLOOKUP($F203, 'EV and Base'!$A$1:$N$671, 14, FALSE))+$P203)*$H203)/100)+5)*
IF(OR($I203="Timid", $I203="Hasty", $I203="Jolly", $I203="Naive"), 1.1,
IF(OR($I203="Brave", $I203="Relaxed", $I203="Quiet", $I203="Sassy"), 0.9, 1)))</f>
        <v>45</v>
      </c>
      <c r="AZ203" s="3" t="e" cm="1">
        <f t="array" aca="1" ref="AZ203" ca="1">IF(NOT(ISNUMBER(INDEX($A:$A, LOOKUP(2, 1 / ($A$1:INDIRECT("$A$"&amp;ROW($A203)) &lt;&gt; ""),ROW($A$1:INDIRECT("$A$"&amp;ROW($A203)))), 1))), "",#REF!-INDEX(#REF!, LOOKUP(
2, 1 / (#REF!:INDIRECT("$AV$"&amp;ROW(#REF!)-1) &lt;&gt; ""),ROW(#REF!:INDIRECT("$AV$"&amp;ROW(#REF!)-1))), 1))</f>
        <v>#REF!</v>
      </c>
      <c r="BA203" s="3" t="e" cm="1">
        <f t="array" aca="1" ref="BA203" ca="1">IF(NOT(ISNUMBER(INDEX($A:$A, LOOKUP(2, 1 / ($A$1:INDIRECT("$A$"&amp;ROW($A203)) &lt;&gt; ""),ROW($A$1:INDIRECT("$A$"&amp;ROW($A203)))), 1))), "",
INDEX(#REF!, LOOKUP(2, 1 / (#REF!:INDIRECT("$Y$"&amp;ROW(#REF!)-1) &lt;&gt; ""),ROW(#REF!:INDIRECT("$Y$"&amp;ROW(#REF!)-1))), 1))</f>
        <v>#REF!</v>
      </c>
      <c r="BB203" s="1" t="str">
        <f>IFERROR(VLOOKUP(#REF!, 'Medium-Slow'!$A$1:$B$101, 2, TRUE),"")</f>
        <v/>
      </c>
    </row>
    <row r="204" spans="1:54" x14ac:dyDescent="0.45">
      <c r="A204" s="40"/>
      <c r="B204" s="40"/>
      <c r="C204" s="40" t="str">
        <f>$C203</f>
        <v>Single</v>
      </c>
      <c r="D204" s="40"/>
      <c r="E204" s="40"/>
      <c r="F204" s="2" t="s">
        <v>389</v>
      </c>
      <c r="G204" s="2" t="s">
        <v>27</v>
      </c>
      <c r="H204" s="2">
        <v>28</v>
      </c>
      <c r="I204" s="2"/>
      <c r="J204" s="2" t="s">
        <v>390</v>
      </c>
      <c r="K204" s="2" t="s">
        <v>30</v>
      </c>
      <c r="L204" s="2" t="s">
        <v>391</v>
      </c>
      <c r="M204" s="2" t="s">
        <v>392</v>
      </c>
      <c r="N204" s="2" t="s">
        <v>393</v>
      </c>
      <c r="O204" s="2" t="s">
        <v>394</v>
      </c>
      <c r="P204" s="2">
        <v>6</v>
      </c>
      <c r="Q204" s="2">
        <f>_xlfn.FLOOR.MATH((((2*VLOOKUP(F204, 'EV and Base'!$A$1:$N$671, 9, FALSE))+$P204)*$H204)/100)+$H204+10</f>
        <v>73</v>
      </c>
      <c r="R204" s="2">
        <f>_xlfn.FLOOR.MATH((_xlfn.FLOOR.MATH((((2*VLOOKUP($F204, 'EV and Base'!$A$1:$N$671, 10, FALSE))+$P204)*$H204)/100)+5)*
IF(OR($I204="Lonely", $I204="Brave", $I204="Adamant", $I204="Naughty"), 1.1,
IF(OR($I204="Bold", $I204="Timid", $I204="Modest", $I204="Calm"), 0.9, 1)))</f>
        <v>54</v>
      </c>
      <c r="S204" s="2">
        <f>_xlfn.FLOOR.MATH((_xlfn.FLOOR.MATH((((2*VLOOKUP($F204, 'EV and Base'!$A$1:$N$671, 11, FALSE))+$P204)*$H204)/100)+5)*
IF(OR($I204="Bold", $I204="Relaxed", $I204="Impish", $I204="Lax"), 1.1,
IF(OR($I204="Lonely", $I204="Hasty", $I204="Mild", $I204="Gentle"), 0.9, 1)))</f>
        <v>29</v>
      </c>
      <c r="T204" s="2">
        <f>_xlfn.FLOOR.MATH((_xlfn.FLOOR.MATH((((2*VLOOKUP($F204, 'EV and Base'!$A$1:$N$671, 12, FALSE))+$P204)*$H204)/100)+5)*
IF(OR($I204="Modest", $I204="Mild", $I204="Quiet", $I204="Rash"), 1.1,
IF(OR($I204="Adamant", $I204="Impish", $I204="Jolly", $I204="Careful"), 0.9, 1)))</f>
        <v>23</v>
      </c>
      <c r="U204" s="2">
        <f>_xlfn.FLOOR.MATH((_xlfn.FLOOR.MATH((((2*VLOOKUP($F204, 'EV and Base'!$A$1:$N$671, 13, FALSE))+$P204)*$H204)/100)+5)*
IF(OR($I204="Calm", $I204="Gentle", $I204="Sassy", $I204="Careful"), 1.1,
IF(OR($I204="Naughty", $I204="Lax", $I204="Naive", $I204="Rash"), 0.9, 1)))</f>
        <v>31</v>
      </c>
      <c r="V204" s="2">
        <f>_xlfn.FLOOR.MATH((_xlfn.FLOOR.MATH((((2*VLOOKUP($F204, 'EV and Base'!$A$1:$N$671, 14, FALSE))+$P204)*$H204)/100)+5)*
IF(OR($I204="Timid", $I204="Hasty", $I204="Jolly", $I204="Naive"), 1.1,
IF(OR($I204="Brave", $I204="Relaxed", $I204="Quiet", $I204="Sassy"), 0.9, 1)))</f>
        <v>44</v>
      </c>
      <c r="AZ204" s="3" t="e" cm="1">
        <f t="array" aca="1" ref="AZ204" ca="1">IF(NOT(ISNUMBER(INDEX($A:$A, LOOKUP(2, 1 / ($A$1:INDIRECT("$A$"&amp;ROW($A204)) &lt;&gt; ""),ROW($A$1:INDIRECT("$A$"&amp;ROW($A204)))), 1))), "",#REF!-INDEX(#REF!, LOOKUP(
2, 1 / (#REF!:INDIRECT("$AV$"&amp;ROW(#REF!)-1) &lt;&gt; ""),ROW(#REF!:INDIRECT("$AV$"&amp;ROW(#REF!)-1))), 1))</f>
        <v>#REF!</v>
      </c>
      <c r="BA204" s="3" t="e" cm="1">
        <f t="array" aca="1" ref="BA204" ca="1">IF(NOT(ISNUMBER(INDEX($A:$A, LOOKUP(2, 1 / ($A$1:INDIRECT("$A$"&amp;ROW($A204)) &lt;&gt; ""),ROW($A$1:INDIRECT("$A$"&amp;ROW($A204)))), 1))), "",
INDEX(#REF!, LOOKUP(2, 1 / (#REF!:INDIRECT("$Y$"&amp;ROW(#REF!)-1) &lt;&gt; ""),ROW(#REF!:INDIRECT("$Y$"&amp;ROW(#REF!)-1))), 1))</f>
        <v>#REF!</v>
      </c>
      <c r="BB204" s="1" t="str">
        <f>IFERROR(VLOOKUP(#REF!, 'Medium-Slow'!$A$1:$B$101, 2, TRUE),"")</f>
        <v/>
      </c>
    </row>
    <row r="205" spans="1:54" x14ac:dyDescent="0.45">
      <c r="A205" s="38">
        <v>117</v>
      </c>
      <c r="B205" s="38" t="s">
        <v>395</v>
      </c>
      <c r="C205" s="38" t="s">
        <v>23</v>
      </c>
      <c r="D205" s="38" t="s">
        <v>387</v>
      </c>
      <c r="E205" s="38" t="s">
        <v>25</v>
      </c>
      <c r="F205" s="2" t="s">
        <v>210</v>
      </c>
      <c r="G205" s="2" t="s">
        <v>27</v>
      </c>
      <c r="H205" s="2">
        <v>28</v>
      </c>
      <c r="I205" s="2"/>
      <c r="J205" s="2" t="s">
        <v>160</v>
      </c>
      <c r="K205" s="2" t="s">
        <v>30</v>
      </c>
      <c r="L205" s="2" t="s">
        <v>225</v>
      </c>
      <c r="M205" s="2" t="s">
        <v>309</v>
      </c>
      <c r="N205" s="2" t="s">
        <v>312</v>
      </c>
      <c r="O205" s="2" t="s">
        <v>153</v>
      </c>
      <c r="P205" s="2">
        <v>6</v>
      </c>
      <c r="Q205" s="2">
        <f>_xlfn.FLOOR.MATH((((2*VLOOKUP(F205, 'EV and Base'!$A$1:$N$671, 9, FALSE))+$P205)*$H205)/100)+$H205+10</f>
        <v>67</v>
      </c>
      <c r="R205" s="2">
        <f>_xlfn.FLOOR.MATH((_xlfn.FLOOR.MATH((((2*VLOOKUP($F205, 'EV and Base'!$A$1:$N$671, 10, FALSE))+$P205)*$H205)/100)+5)*
IF(OR($I205="Lonely", $I205="Brave", $I205="Adamant", $I205="Naughty"), 1.1,
IF(OR($I205="Bold", $I205="Timid", $I205="Modest", $I205="Calm"), 0.9, 1)))</f>
        <v>47</v>
      </c>
      <c r="S205" s="2">
        <f>_xlfn.FLOOR.MATH((_xlfn.FLOOR.MATH((((2*VLOOKUP($F205, 'EV and Base'!$A$1:$N$671, 11, FALSE))+$P205)*$H205)/100)+5)*
IF(OR($I205="Bold", $I205="Relaxed", $I205="Impish", $I205="Lax"), 1.1,
IF(OR($I205="Lonely", $I205="Hasty", $I205="Mild", $I205="Gentle"), 0.9, 1)))</f>
        <v>26</v>
      </c>
      <c r="T205" s="2">
        <f>_xlfn.FLOOR.MATH((_xlfn.FLOOR.MATH((((2*VLOOKUP($F205, 'EV and Base'!$A$1:$N$671, 12, FALSE))+$P205)*$H205)/100)+5)*
IF(OR($I205="Modest", $I205="Mild", $I205="Quiet", $I205="Rash"), 1.1,
IF(OR($I205="Adamant", $I205="Impish", $I205="Jolly", $I205="Careful"), 0.9, 1)))</f>
        <v>26</v>
      </c>
      <c r="U205" s="2">
        <f>_xlfn.FLOOR.MATH((_xlfn.FLOOR.MATH((((2*VLOOKUP($F205, 'EV and Base'!$A$1:$N$671, 13, FALSE))+$P205)*$H205)/100)+5)*
IF(OR($I205="Calm", $I205="Gentle", $I205="Sassy", $I205="Careful"), 1.1,
IF(OR($I205="Naughty", $I205="Lax", $I205="Naive", $I205="Rash"), 0.9, 1)))</f>
        <v>26</v>
      </c>
      <c r="V205" s="2">
        <f>_xlfn.FLOOR.MATH((_xlfn.FLOOR.MATH((((2*VLOOKUP($F205, 'EV and Base'!$A$1:$N$671, 14, FALSE))+$P205)*$H205)/100)+5)*
IF(OR($I205="Timid", $I205="Hasty", $I205="Jolly", $I205="Naive"), 1.1,
IF(OR($I205="Brave", $I205="Relaxed", $I205="Quiet", $I205="Sassy"), 0.9, 1)))</f>
        <v>43</v>
      </c>
      <c r="AZ205" s="3" t="e" cm="1">
        <f t="array" aca="1" ref="AZ205" ca="1">IF(NOT(ISNUMBER(INDEX($A:$A, LOOKUP(2, 1 / ($A$1:INDIRECT("$A$"&amp;ROW($A205)) &lt;&gt; ""),ROW($A$1:INDIRECT("$A$"&amp;ROW($A205)))), 1))), "",#REF!-INDEX(#REF!, LOOKUP(
2, 1 / (#REF!:INDIRECT("$AV$"&amp;ROW(#REF!)-1) &lt;&gt; ""),ROW(#REF!:INDIRECT("$AV$"&amp;ROW(#REF!)-1))), 1))</f>
        <v>#REF!</v>
      </c>
      <c r="BA205" s="3" t="e" cm="1">
        <f t="array" aca="1" ref="BA205" ca="1">IF(NOT(ISNUMBER(INDEX($A:$A, LOOKUP(2, 1 / ($A$1:INDIRECT("$A$"&amp;ROW($A205)) &lt;&gt; ""),ROW($A$1:INDIRECT("$A$"&amp;ROW($A205)))), 1))), "",
INDEX(#REF!, LOOKUP(2, 1 / (#REF!:INDIRECT("$Y$"&amp;ROW(#REF!)-1) &lt;&gt; ""),ROW(#REF!:INDIRECT("$Y$"&amp;ROW(#REF!)-1))), 1))</f>
        <v>#REF!</v>
      </c>
      <c r="BB205" s="1" t="str">
        <f>IFERROR(VLOOKUP(#REF!, 'Medium-Slow'!$A$1:$B$101, 2, TRUE),"")</f>
        <v/>
      </c>
    </row>
    <row r="206" spans="1:54" x14ac:dyDescent="0.45">
      <c r="A206" s="40"/>
      <c r="B206" s="40"/>
      <c r="C206" s="40" t="str">
        <f>$C205</f>
        <v>Single</v>
      </c>
      <c r="D206" s="40"/>
      <c r="E206" s="40"/>
      <c r="F206" s="2" t="s">
        <v>389</v>
      </c>
      <c r="G206" s="2" t="s">
        <v>27</v>
      </c>
      <c r="H206" s="2">
        <v>28</v>
      </c>
      <c r="I206" s="2"/>
      <c r="J206" s="2" t="s">
        <v>157</v>
      </c>
      <c r="K206" s="2" t="s">
        <v>30</v>
      </c>
      <c r="L206" s="2" t="s">
        <v>391</v>
      </c>
      <c r="M206" s="2" t="s">
        <v>392</v>
      </c>
      <c r="N206" s="2" t="s">
        <v>393</v>
      </c>
      <c r="O206" s="2" t="s">
        <v>394</v>
      </c>
      <c r="P206" s="2">
        <v>6</v>
      </c>
      <c r="Q206" s="2">
        <f>_xlfn.FLOOR.MATH((((2*VLOOKUP(F206, 'EV and Base'!$A$1:$N$671, 9, FALSE))+$P206)*$H206)/100)+$H206+10</f>
        <v>73</v>
      </c>
      <c r="R206" s="2">
        <f>_xlfn.FLOOR.MATH((_xlfn.FLOOR.MATH((((2*VLOOKUP($F206, 'EV and Base'!$A$1:$N$671, 10, FALSE))+$P206)*$H206)/100)+5)*
IF(OR($I206="Lonely", $I206="Brave", $I206="Adamant", $I206="Naughty"), 1.1,
IF(OR($I206="Bold", $I206="Timid", $I206="Modest", $I206="Calm"), 0.9, 1)))</f>
        <v>54</v>
      </c>
      <c r="S206" s="2">
        <f>_xlfn.FLOOR.MATH((_xlfn.FLOOR.MATH((((2*VLOOKUP($F206, 'EV and Base'!$A$1:$N$671, 11, FALSE))+$P206)*$H206)/100)+5)*
IF(OR($I206="Bold", $I206="Relaxed", $I206="Impish", $I206="Lax"), 1.1,
IF(OR($I206="Lonely", $I206="Hasty", $I206="Mild", $I206="Gentle"), 0.9, 1)))</f>
        <v>29</v>
      </c>
      <c r="T206" s="2">
        <f>_xlfn.FLOOR.MATH((_xlfn.FLOOR.MATH((((2*VLOOKUP($F206, 'EV and Base'!$A$1:$N$671, 12, FALSE))+$P206)*$H206)/100)+5)*
IF(OR($I206="Modest", $I206="Mild", $I206="Quiet", $I206="Rash"), 1.1,
IF(OR($I206="Adamant", $I206="Impish", $I206="Jolly", $I206="Careful"), 0.9, 1)))</f>
        <v>23</v>
      </c>
      <c r="U206" s="2">
        <f>_xlfn.FLOOR.MATH((_xlfn.FLOOR.MATH((((2*VLOOKUP($F206, 'EV and Base'!$A$1:$N$671, 13, FALSE))+$P206)*$H206)/100)+5)*
IF(OR($I206="Calm", $I206="Gentle", $I206="Sassy", $I206="Careful"), 1.1,
IF(OR($I206="Naughty", $I206="Lax", $I206="Naive", $I206="Rash"), 0.9, 1)))</f>
        <v>31</v>
      </c>
      <c r="V206" s="2">
        <f>_xlfn.FLOOR.MATH((_xlfn.FLOOR.MATH((((2*VLOOKUP($F206, 'EV and Base'!$A$1:$N$671, 14, FALSE))+$P206)*$H206)/100)+5)*
IF(OR($I206="Timid", $I206="Hasty", $I206="Jolly", $I206="Naive"), 1.1,
IF(OR($I206="Brave", $I206="Relaxed", $I206="Quiet", $I206="Sassy"), 0.9, 1)))</f>
        <v>44</v>
      </c>
      <c r="AZ206" s="3" t="e" cm="1">
        <f t="array" aca="1" ref="AZ206" ca="1">IF(NOT(ISNUMBER(INDEX($A:$A, LOOKUP(2, 1 / ($A$1:INDIRECT("$A$"&amp;ROW($A206)) &lt;&gt; ""),ROW($A$1:INDIRECT("$A$"&amp;ROW($A206)))), 1))), "",#REF!-INDEX(#REF!, LOOKUP(
2, 1 / (#REF!:INDIRECT("$AV$"&amp;ROW(#REF!)-1) &lt;&gt; ""),ROW(#REF!:INDIRECT("$AV$"&amp;ROW(#REF!)-1))), 1))</f>
        <v>#REF!</v>
      </c>
      <c r="BA206" s="3" t="e" cm="1">
        <f t="array" aca="1" ref="BA206" ca="1">IF(NOT(ISNUMBER(INDEX($A:$A, LOOKUP(2, 1 / ($A$1:INDIRECT("$A$"&amp;ROW($A206)) &lt;&gt; ""),ROW($A$1:INDIRECT("$A$"&amp;ROW($A206)))), 1))), "",
INDEX(#REF!, LOOKUP(2, 1 / (#REF!:INDIRECT("$Y$"&amp;ROW(#REF!)-1) &lt;&gt; ""),ROW(#REF!:INDIRECT("$Y$"&amp;ROW(#REF!)-1))), 1))</f>
        <v>#REF!</v>
      </c>
      <c r="BB206" s="1" t="str">
        <f>IFERROR(VLOOKUP(#REF!, 'Medium-Slow'!$A$1:$B$101, 2, TRUE),"")</f>
        <v/>
      </c>
    </row>
    <row r="207" spans="1:54" x14ac:dyDescent="0.45">
      <c r="A207" s="29">
        <v>118</v>
      </c>
      <c r="B207" s="29" t="s">
        <v>396</v>
      </c>
      <c r="C207" s="29" t="s">
        <v>23</v>
      </c>
      <c r="D207" s="29" t="s">
        <v>387</v>
      </c>
      <c r="E207" s="29" t="s">
        <v>25</v>
      </c>
      <c r="F207" s="2" t="s">
        <v>354</v>
      </c>
      <c r="G207" s="2" t="s">
        <v>27</v>
      </c>
      <c r="H207" s="2">
        <v>29</v>
      </c>
      <c r="I207" s="2"/>
      <c r="J207" s="2" t="s">
        <v>257</v>
      </c>
      <c r="K207" s="2" t="s">
        <v>30</v>
      </c>
      <c r="L207" s="2" t="s">
        <v>225</v>
      </c>
      <c r="M207" s="2" t="s">
        <v>309</v>
      </c>
      <c r="N207" s="2" t="s">
        <v>312</v>
      </c>
      <c r="O207" s="2" t="s">
        <v>153</v>
      </c>
      <c r="P207" s="2">
        <v>6</v>
      </c>
      <c r="Q207" s="2">
        <f>_xlfn.FLOOR.MATH((((2*VLOOKUP(F207, 'EV and Base'!$A$1:$N$671, 9, FALSE))+$P207)*$H207)/100)+$H207+10</f>
        <v>75</v>
      </c>
      <c r="R207" s="2">
        <f>_xlfn.FLOOR.MATH((_xlfn.FLOOR.MATH((((2*VLOOKUP($F207, 'EV and Base'!$A$1:$N$671, 10, FALSE))+$P207)*$H207)/100)+5)*
IF(OR($I207="Lonely", $I207="Brave", $I207="Adamant", $I207="Naughty"), 1.1,
IF(OR($I207="Bold", $I207="Timid", $I207="Modest", $I207="Calm"), 0.9, 1)))</f>
        <v>54</v>
      </c>
      <c r="S207" s="2">
        <f>_xlfn.FLOOR.MATH((_xlfn.FLOOR.MATH((((2*VLOOKUP($F207, 'EV and Base'!$A$1:$N$671, 11, FALSE))+$P207)*$H207)/100)+5)*
IF(OR($I207="Bold", $I207="Relaxed", $I207="Impish", $I207="Lax"), 1.1,
IF(OR($I207="Lonely", $I207="Hasty", $I207="Mild", $I207="Gentle"), 0.9, 1)))</f>
        <v>32</v>
      </c>
      <c r="T207" s="2">
        <f>_xlfn.FLOOR.MATH((_xlfn.FLOOR.MATH((((2*VLOOKUP($F207, 'EV and Base'!$A$1:$N$671, 12, FALSE))+$P207)*$H207)/100)+5)*
IF(OR($I207="Modest", $I207="Mild", $I207="Quiet", $I207="Rash"), 1.1,
IF(OR($I207="Adamant", $I207="Impish", $I207="Jolly", $I207="Careful"), 0.9, 1)))</f>
        <v>32</v>
      </c>
      <c r="U207" s="2">
        <f>_xlfn.FLOOR.MATH((_xlfn.FLOOR.MATH((((2*VLOOKUP($F207, 'EV and Base'!$A$1:$N$671, 13, FALSE))+$P207)*$H207)/100)+5)*
IF(OR($I207="Calm", $I207="Gentle", $I207="Sassy", $I207="Careful"), 1.1,
IF(OR($I207="Naughty", $I207="Lax", $I207="Naive", $I207="Rash"), 0.9, 1)))</f>
        <v>32</v>
      </c>
      <c r="V207" s="2">
        <f>_xlfn.FLOOR.MATH((_xlfn.FLOOR.MATH((((2*VLOOKUP($F207, 'EV and Base'!$A$1:$N$671, 14, FALSE))+$P207)*$H207)/100)+5)*
IF(OR($I207="Timid", $I207="Hasty", $I207="Jolly", $I207="Naive"), 1.1,
IF(OR($I207="Brave", $I207="Relaxed", $I207="Quiet", $I207="Sassy"), 0.9, 1)))</f>
        <v>49</v>
      </c>
      <c r="AZ207" s="3" t="e" cm="1">
        <f t="array" aca="1" ref="AZ207" ca="1">IF(NOT(ISNUMBER(INDEX($A:$A, LOOKUP(2, 1 / ($A$1:INDIRECT("$A$"&amp;ROW($A207)) &lt;&gt; ""),ROW($A$1:INDIRECT("$A$"&amp;ROW($A207)))), 1))), "",#REF!-INDEX(#REF!, LOOKUP(
2, 1 / (#REF!:INDIRECT("$AV$"&amp;ROW(#REF!)-1) &lt;&gt; ""),ROW(#REF!:INDIRECT("$AV$"&amp;ROW(#REF!)-1))), 1))</f>
        <v>#REF!</v>
      </c>
      <c r="BA207" s="3" t="e" cm="1">
        <f t="array" aca="1" ref="BA207" ca="1">IF(NOT(ISNUMBER(INDEX($A:$A, LOOKUP(2, 1 / ($A$1:INDIRECT("$A$"&amp;ROW($A207)) &lt;&gt; ""),ROW($A$1:INDIRECT("$A$"&amp;ROW($A207)))), 1))), "",
INDEX(#REF!, LOOKUP(2, 1 / (#REF!:INDIRECT("$Y$"&amp;ROW(#REF!)-1) &lt;&gt; ""),ROW(#REF!:INDIRECT("$Y$"&amp;ROW(#REF!)-1))), 1))</f>
        <v>#REF!</v>
      </c>
      <c r="BB207" s="1" t="str">
        <f>IFERROR(VLOOKUP(#REF!, 'Medium-Slow'!$A$1:$B$101, 2, TRUE),"")</f>
        <v/>
      </c>
    </row>
    <row r="208" spans="1:54" x14ac:dyDescent="0.45">
      <c r="A208" s="38">
        <v>119</v>
      </c>
      <c r="B208" s="38" t="s">
        <v>397</v>
      </c>
      <c r="C208" s="38" t="s">
        <v>23</v>
      </c>
      <c r="D208" s="38" t="s">
        <v>387</v>
      </c>
      <c r="E208" s="38" t="s">
        <v>25</v>
      </c>
      <c r="F208" s="2" t="s">
        <v>210</v>
      </c>
      <c r="G208" s="2" t="s">
        <v>27</v>
      </c>
      <c r="H208" s="2">
        <v>27</v>
      </c>
      <c r="I208" s="2"/>
      <c r="J208" s="2" t="s">
        <v>160</v>
      </c>
      <c r="K208" s="2" t="s">
        <v>30</v>
      </c>
      <c r="L208" s="2" t="s">
        <v>130</v>
      </c>
      <c r="M208" s="2" t="s">
        <v>225</v>
      </c>
      <c r="N208" s="2" t="s">
        <v>309</v>
      </c>
      <c r="O208" s="2" t="s">
        <v>312</v>
      </c>
      <c r="P208" s="2">
        <v>6</v>
      </c>
      <c r="Q208" s="2">
        <f>_xlfn.FLOOR.MATH((((2*VLOOKUP(F208, 'EV and Base'!$A$1:$N$671, 9, FALSE))+$P208)*$H208)/100)+$H208+10</f>
        <v>65</v>
      </c>
      <c r="R208" s="2">
        <f>_xlfn.FLOOR.MATH((_xlfn.FLOOR.MATH((((2*VLOOKUP($F208, 'EV and Base'!$A$1:$N$671, 10, FALSE))+$P208)*$H208)/100)+5)*
IF(OR($I208="Lonely", $I208="Brave", $I208="Adamant", $I208="Naughty"), 1.1,
IF(OR($I208="Bold", $I208="Timid", $I208="Modest", $I208="Calm"), 0.9, 1)))</f>
        <v>45</v>
      </c>
      <c r="S208" s="2">
        <f>_xlfn.FLOOR.MATH((_xlfn.FLOOR.MATH((((2*VLOOKUP($F208, 'EV and Base'!$A$1:$N$671, 11, FALSE))+$P208)*$H208)/100)+5)*
IF(OR($I208="Bold", $I208="Relaxed", $I208="Impish", $I208="Lax"), 1.1,
IF(OR($I208="Lonely", $I208="Hasty", $I208="Mild", $I208="Gentle"), 0.9, 1)))</f>
        <v>25</v>
      </c>
      <c r="T208" s="2">
        <f>_xlfn.FLOOR.MATH((_xlfn.FLOOR.MATH((((2*VLOOKUP($F208, 'EV and Base'!$A$1:$N$671, 12, FALSE))+$P208)*$H208)/100)+5)*
IF(OR($I208="Modest", $I208="Mild", $I208="Quiet", $I208="Rash"), 1.1,
IF(OR($I208="Adamant", $I208="Impish", $I208="Jolly", $I208="Careful"), 0.9, 1)))</f>
        <v>25</v>
      </c>
      <c r="U208" s="2">
        <f>_xlfn.FLOOR.MATH((_xlfn.FLOOR.MATH((((2*VLOOKUP($F208, 'EV and Base'!$A$1:$N$671, 13, FALSE))+$P208)*$H208)/100)+5)*
IF(OR($I208="Calm", $I208="Gentle", $I208="Sassy", $I208="Careful"), 1.1,
IF(OR($I208="Naughty", $I208="Lax", $I208="Naive", $I208="Rash"), 0.9, 1)))</f>
        <v>25</v>
      </c>
      <c r="V208" s="2">
        <f>_xlfn.FLOOR.MATH((_xlfn.FLOOR.MATH((((2*VLOOKUP($F208, 'EV and Base'!$A$1:$N$671, 14, FALSE))+$P208)*$H208)/100)+5)*
IF(OR($I208="Timid", $I208="Hasty", $I208="Jolly", $I208="Naive"), 1.1,
IF(OR($I208="Brave", $I208="Relaxed", $I208="Quiet", $I208="Sassy"), 0.9, 1)))</f>
        <v>41</v>
      </c>
      <c r="AZ208" s="3" t="e" cm="1">
        <f t="array" aca="1" ref="AZ208" ca="1">IF(NOT(ISNUMBER(INDEX($A:$A, LOOKUP(2, 1 / ($A$1:INDIRECT("$A$"&amp;ROW($A208)) &lt;&gt; ""),ROW($A$1:INDIRECT("$A$"&amp;ROW($A208)))), 1))), "",#REF!-INDEX(#REF!, LOOKUP(
2, 1 / (#REF!:INDIRECT("$AV$"&amp;ROW(#REF!)-1) &lt;&gt; ""),ROW(#REF!:INDIRECT("$AV$"&amp;ROW(#REF!)-1))), 1))</f>
        <v>#REF!</v>
      </c>
      <c r="BA208" s="3" t="e" cm="1">
        <f t="array" aca="1" ref="BA208" ca="1">IF(NOT(ISNUMBER(INDEX($A:$A, LOOKUP(2, 1 / ($A$1:INDIRECT("$A$"&amp;ROW($A208)) &lt;&gt; ""),ROW($A$1:INDIRECT("$A$"&amp;ROW($A208)))), 1))), "",
INDEX(#REF!, LOOKUP(2, 1 / (#REF!:INDIRECT("$Y$"&amp;ROW(#REF!)-1) &lt;&gt; ""),ROW(#REF!:INDIRECT("$Y$"&amp;ROW(#REF!)-1))), 1))</f>
        <v>#REF!</v>
      </c>
      <c r="BB208" s="1" t="str">
        <f>IFERROR(VLOOKUP(#REF!, 'Medium-Slow'!$A$1:$B$101, 2, TRUE),"")</f>
        <v/>
      </c>
    </row>
    <row r="209" spans="1:54" x14ac:dyDescent="0.45">
      <c r="A209" s="39"/>
      <c r="B209" s="39"/>
      <c r="C209" s="39" t="str">
        <f t="shared" ref="C209:C210" si="20">$C208</f>
        <v>Single</v>
      </c>
      <c r="D209" s="39"/>
      <c r="E209" s="39"/>
      <c r="F209" s="2" t="s">
        <v>348</v>
      </c>
      <c r="G209" s="2" t="s">
        <v>27</v>
      </c>
      <c r="H209" s="2">
        <v>27</v>
      </c>
      <c r="I209" s="2"/>
      <c r="J209" s="2" t="s">
        <v>349</v>
      </c>
      <c r="K209" s="2" t="s">
        <v>30</v>
      </c>
      <c r="L209" s="2" t="s">
        <v>150</v>
      </c>
      <c r="M209" s="2" t="s">
        <v>281</v>
      </c>
      <c r="N209" s="2" t="s">
        <v>350</v>
      </c>
      <c r="O209" s="2" t="s">
        <v>296</v>
      </c>
      <c r="P209" s="2">
        <v>6</v>
      </c>
      <c r="Q209" s="2">
        <f>_xlfn.FLOOR.MATH((((2*VLOOKUP(F209, 'EV and Base'!$A$1:$N$671, 9, FALSE))+$P209)*$H209)/100)+$H209+10</f>
        <v>79</v>
      </c>
      <c r="R209" s="2">
        <f>_xlfn.FLOOR.MATH((_xlfn.FLOOR.MATH((((2*VLOOKUP($F209, 'EV and Base'!$A$1:$N$671, 10, FALSE))+$P209)*$H209)/100)+5)*
IF(OR($I209="Lonely", $I209="Brave", $I209="Adamant", $I209="Naughty"), 1.1,
IF(OR($I209="Bold", $I209="Timid", $I209="Modest", $I209="Calm"), 0.9, 1)))</f>
        <v>41</v>
      </c>
      <c r="S209" s="2">
        <f>_xlfn.FLOOR.MATH((_xlfn.FLOOR.MATH((((2*VLOOKUP($F209, 'EV and Base'!$A$1:$N$671, 11, FALSE))+$P209)*$H209)/100)+5)*
IF(OR($I209="Bold", $I209="Relaxed", $I209="Impish", $I209="Lax"), 1.1,
IF(OR($I209="Lonely", $I209="Hasty", $I209="Mild", $I209="Gentle"), 0.9, 1)))</f>
        <v>36</v>
      </c>
      <c r="T209" s="2">
        <f>_xlfn.FLOOR.MATH((_xlfn.FLOOR.MATH((((2*VLOOKUP($F209, 'EV and Base'!$A$1:$N$671, 12, FALSE))+$P209)*$H209)/100)+5)*
IF(OR($I209="Modest", $I209="Mild", $I209="Quiet", $I209="Rash"), 1.1,
IF(OR($I209="Adamant", $I209="Impish", $I209="Jolly", $I209="Careful"), 0.9, 1)))</f>
        <v>41</v>
      </c>
      <c r="U209" s="2">
        <f>_xlfn.FLOOR.MATH((_xlfn.FLOOR.MATH((((2*VLOOKUP($F209, 'EV and Base'!$A$1:$N$671, 13, FALSE))+$P209)*$H209)/100)+5)*
IF(OR($I209="Calm", $I209="Gentle", $I209="Sassy", $I209="Careful"), 1.1,
IF(OR($I209="Naughty", $I209="Lax", $I209="Naive", $I209="Rash"), 0.9, 1)))</f>
        <v>36</v>
      </c>
      <c r="V209" s="2">
        <f>_xlfn.FLOOR.MATH((_xlfn.FLOOR.MATH((((2*VLOOKUP($F209, 'EV and Base'!$A$1:$N$671, 14, FALSE))+$P209)*$H209)/100)+5)*
IF(OR($I209="Timid", $I209="Hasty", $I209="Jolly", $I209="Naive"), 1.1,
IF(OR($I209="Brave", $I209="Relaxed", $I209="Quiet", $I209="Sassy"), 0.9, 1)))</f>
        <v>43</v>
      </c>
      <c r="AZ209" s="3" t="e" cm="1">
        <f t="array" aca="1" ref="AZ209" ca="1">IF(NOT(ISNUMBER(INDEX($A:$A, LOOKUP(2, 1 / ($A$1:INDIRECT("$A$"&amp;ROW($A209)) &lt;&gt; ""),ROW($A$1:INDIRECT("$A$"&amp;ROW($A209)))), 1))), "",#REF!-INDEX(#REF!, LOOKUP(
2, 1 / (#REF!:INDIRECT("$AV$"&amp;ROW(#REF!)-1) &lt;&gt; ""),ROW(#REF!:INDIRECT("$AV$"&amp;ROW(#REF!)-1))), 1))</f>
        <v>#REF!</v>
      </c>
      <c r="BA209" s="3" t="e" cm="1">
        <f t="array" aca="1" ref="BA209" ca="1">IF(NOT(ISNUMBER(INDEX($A:$A, LOOKUP(2, 1 / ($A$1:INDIRECT("$A$"&amp;ROW($A209)) &lt;&gt; ""),ROW($A$1:INDIRECT("$A$"&amp;ROW($A209)))), 1))), "",
INDEX(#REF!, LOOKUP(2, 1 / (#REF!:INDIRECT("$Y$"&amp;ROW(#REF!)-1) &lt;&gt; ""),ROW(#REF!:INDIRECT("$Y$"&amp;ROW(#REF!)-1))), 1))</f>
        <v>#REF!</v>
      </c>
      <c r="BB209" s="1" t="str">
        <f>IFERROR(VLOOKUP(#REF!, 'Medium-Slow'!$A$1:$B$101, 2, TRUE),"")</f>
        <v/>
      </c>
    </row>
    <row r="210" spans="1:54" x14ac:dyDescent="0.45">
      <c r="A210" s="40"/>
      <c r="B210" s="40"/>
      <c r="C210" s="40" t="str">
        <f t="shared" si="20"/>
        <v>Single</v>
      </c>
      <c r="D210" s="40"/>
      <c r="E210" s="40"/>
      <c r="F210" s="2" t="s">
        <v>210</v>
      </c>
      <c r="G210" s="2" t="s">
        <v>27</v>
      </c>
      <c r="H210" s="2">
        <v>27</v>
      </c>
      <c r="I210" s="2"/>
      <c r="J210" s="2" t="s">
        <v>160</v>
      </c>
      <c r="K210" s="2" t="s">
        <v>30</v>
      </c>
      <c r="L210" s="2" t="s">
        <v>130</v>
      </c>
      <c r="M210" s="2" t="s">
        <v>225</v>
      </c>
      <c r="N210" s="2" t="s">
        <v>309</v>
      </c>
      <c r="O210" s="2" t="s">
        <v>312</v>
      </c>
      <c r="P210" s="2">
        <v>6</v>
      </c>
      <c r="Q210" s="2">
        <f>_xlfn.FLOOR.MATH((((2*VLOOKUP(F210, 'EV and Base'!$A$1:$N$671, 9, FALSE))+$P210)*$H210)/100)+$H210+10</f>
        <v>65</v>
      </c>
      <c r="R210" s="2">
        <f>_xlfn.FLOOR.MATH((_xlfn.FLOOR.MATH((((2*VLOOKUP($F210, 'EV and Base'!$A$1:$N$671, 10, FALSE))+$P210)*$H210)/100)+5)*
IF(OR($I210="Lonely", $I210="Brave", $I210="Adamant", $I210="Naughty"), 1.1,
IF(OR($I210="Bold", $I210="Timid", $I210="Modest", $I210="Calm"), 0.9, 1)))</f>
        <v>45</v>
      </c>
      <c r="S210" s="2">
        <f>_xlfn.FLOOR.MATH((_xlfn.FLOOR.MATH((((2*VLOOKUP($F210, 'EV and Base'!$A$1:$N$671, 11, FALSE))+$P210)*$H210)/100)+5)*
IF(OR($I210="Bold", $I210="Relaxed", $I210="Impish", $I210="Lax"), 1.1,
IF(OR($I210="Lonely", $I210="Hasty", $I210="Mild", $I210="Gentle"), 0.9, 1)))</f>
        <v>25</v>
      </c>
      <c r="T210" s="2">
        <f>_xlfn.FLOOR.MATH((_xlfn.FLOOR.MATH((((2*VLOOKUP($F210, 'EV and Base'!$A$1:$N$671, 12, FALSE))+$P210)*$H210)/100)+5)*
IF(OR($I210="Modest", $I210="Mild", $I210="Quiet", $I210="Rash"), 1.1,
IF(OR($I210="Adamant", $I210="Impish", $I210="Jolly", $I210="Careful"), 0.9, 1)))</f>
        <v>25</v>
      </c>
      <c r="U210" s="2">
        <f>_xlfn.FLOOR.MATH((_xlfn.FLOOR.MATH((((2*VLOOKUP($F210, 'EV and Base'!$A$1:$N$671, 13, FALSE))+$P210)*$H210)/100)+5)*
IF(OR($I210="Calm", $I210="Gentle", $I210="Sassy", $I210="Careful"), 1.1,
IF(OR($I210="Naughty", $I210="Lax", $I210="Naive", $I210="Rash"), 0.9, 1)))</f>
        <v>25</v>
      </c>
      <c r="V210" s="2">
        <f>_xlfn.FLOOR.MATH((_xlfn.FLOOR.MATH((((2*VLOOKUP($F210, 'EV and Base'!$A$1:$N$671, 14, FALSE))+$P210)*$H210)/100)+5)*
IF(OR($I210="Timid", $I210="Hasty", $I210="Jolly", $I210="Naive"), 1.1,
IF(OR($I210="Brave", $I210="Relaxed", $I210="Quiet", $I210="Sassy"), 0.9, 1)))</f>
        <v>41</v>
      </c>
      <c r="AZ210" s="3" t="e" cm="1">
        <f t="array" aca="1" ref="AZ210" ca="1">IF(NOT(ISNUMBER(INDEX($A:$A, LOOKUP(2, 1 / ($A$1:INDIRECT("$A$"&amp;ROW($A210)) &lt;&gt; ""),ROW($A$1:INDIRECT("$A$"&amp;ROW($A210)))), 1))), "",#REF!-INDEX(#REF!, LOOKUP(
2, 1 / (#REF!:INDIRECT("$AV$"&amp;ROW(#REF!)-1) &lt;&gt; ""),ROW(#REF!:INDIRECT("$AV$"&amp;ROW(#REF!)-1))), 1))</f>
        <v>#REF!</v>
      </c>
      <c r="BA210" s="3" t="e" cm="1">
        <f t="array" aca="1" ref="BA210" ca="1">IF(NOT(ISNUMBER(INDEX($A:$A, LOOKUP(2, 1 / ($A$1:INDIRECT("$A$"&amp;ROW($A210)) &lt;&gt; ""),ROW($A$1:INDIRECT("$A$"&amp;ROW($A210)))), 1))), "",
INDEX(#REF!, LOOKUP(2, 1 / (#REF!:INDIRECT("$Y$"&amp;ROW(#REF!)-1) &lt;&gt; ""),ROW(#REF!:INDIRECT("$Y$"&amp;ROW(#REF!)-1))), 1))</f>
        <v>#REF!</v>
      </c>
      <c r="BB210" s="1" t="str">
        <f>IFERROR(VLOOKUP(#REF!, 'Medium-Slow'!$A$1:$B$101, 2, TRUE),"")</f>
        <v/>
      </c>
    </row>
    <row r="211" spans="1:54" x14ac:dyDescent="0.45">
      <c r="A211" s="29">
        <v>120</v>
      </c>
      <c r="B211" s="29" t="s">
        <v>398</v>
      </c>
      <c r="C211" s="29" t="s">
        <v>23</v>
      </c>
      <c r="D211" s="29" t="s">
        <v>387</v>
      </c>
      <c r="E211" s="29" t="s">
        <v>25</v>
      </c>
      <c r="F211" s="2" t="s">
        <v>389</v>
      </c>
      <c r="G211" s="2" t="s">
        <v>53</v>
      </c>
      <c r="H211" s="2">
        <v>29</v>
      </c>
      <c r="I211" s="2"/>
      <c r="J211" s="2" t="s">
        <v>157</v>
      </c>
      <c r="K211" s="2" t="s">
        <v>30</v>
      </c>
      <c r="L211" s="2" t="s">
        <v>392</v>
      </c>
      <c r="M211" s="2" t="s">
        <v>393</v>
      </c>
      <c r="N211" s="2" t="s">
        <v>394</v>
      </c>
      <c r="O211" s="2" t="s">
        <v>399</v>
      </c>
      <c r="P211" s="2">
        <v>6</v>
      </c>
      <c r="Q211" s="2">
        <f>_xlfn.FLOOR.MATH((((2*VLOOKUP(F211, 'EV and Base'!$A$1:$N$671, 9, FALSE))+$P211)*$H211)/100)+$H211+10</f>
        <v>75</v>
      </c>
      <c r="R211" s="2">
        <f>_xlfn.FLOOR.MATH((_xlfn.FLOOR.MATH((((2*VLOOKUP($F211, 'EV and Base'!$A$1:$N$671, 10, FALSE))+$P211)*$H211)/100)+5)*
IF(OR($I211="Lonely", $I211="Brave", $I211="Adamant", $I211="Naughty"), 1.1,
IF(OR($I211="Bold", $I211="Timid", $I211="Modest", $I211="Calm"), 0.9, 1)))</f>
        <v>56</v>
      </c>
      <c r="S211" s="2">
        <f>_xlfn.FLOOR.MATH((_xlfn.FLOOR.MATH((((2*VLOOKUP($F211, 'EV and Base'!$A$1:$N$671, 11, FALSE))+$P211)*$H211)/100)+5)*
IF(OR($I211="Bold", $I211="Relaxed", $I211="Impish", $I211="Lax"), 1.1,
IF(OR($I211="Lonely", $I211="Hasty", $I211="Mild", $I211="Gentle"), 0.9, 1)))</f>
        <v>29</v>
      </c>
      <c r="T211" s="2">
        <f>_xlfn.FLOOR.MATH((_xlfn.FLOOR.MATH((((2*VLOOKUP($F211, 'EV and Base'!$A$1:$N$671, 12, FALSE))+$P211)*$H211)/100)+5)*
IF(OR($I211="Modest", $I211="Mild", $I211="Quiet", $I211="Rash"), 1.1,
IF(OR($I211="Adamant", $I211="Impish", $I211="Jolly", $I211="Careful"), 0.9, 1)))</f>
        <v>24</v>
      </c>
      <c r="U211" s="2">
        <f>_xlfn.FLOOR.MATH((_xlfn.FLOOR.MATH((((2*VLOOKUP($F211, 'EV and Base'!$A$1:$N$671, 13, FALSE))+$P211)*$H211)/100)+5)*
IF(OR($I211="Calm", $I211="Gentle", $I211="Sassy", $I211="Careful"), 1.1,
IF(OR($I211="Naughty", $I211="Lax", $I211="Naive", $I211="Rash"), 0.9, 1)))</f>
        <v>32</v>
      </c>
      <c r="V211" s="2">
        <f>_xlfn.FLOOR.MATH((_xlfn.FLOOR.MATH((((2*VLOOKUP($F211, 'EV and Base'!$A$1:$N$671, 14, FALSE))+$P211)*$H211)/100)+5)*
IF(OR($I211="Timid", $I211="Hasty", $I211="Jolly", $I211="Naive"), 1.1,
IF(OR($I211="Brave", $I211="Relaxed", $I211="Quiet", $I211="Sassy"), 0.9, 1)))</f>
        <v>46</v>
      </c>
      <c r="AZ211" s="3" t="e" cm="1">
        <f t="array" aca="1" ref="AZ211" ca="1">IF(NOT(ISNUMBER(INDEX($A:$A, LOOKUP(2, 1 / ($A$1:INDIRECT("$A$"&amp;ROW($A211)) &lt;&gt; ""),ROW($A$1:INDIRECT("$A$"&amp;ROW($A211)))), 1))), "",#REF!-INDEX(#REF!, LOOKUP(
2, 1 / (#REF!:INDIRECT("$AV$"&amp;ROW(#REF!)-1) &lt;&gt; ""),ROW(#REF!:INDIRECT("$AV$"&amp;ROW(#REF!)-1))), 1))</f>
        <v>#REF!</v>
      </c>
      <c r="BA211" s="3" t="e" cm="1">
        <f t="array" aca="1" ref="BA211" ca="1">IF(NOT(ISNUMBER(INDEX($A:$A, LOOKUP(2, 1 / ($A$1:INDIRECT("$A$"&amp;ROW($A211)) &lt;&gt; ""),ROW($A$1:INDIRECT("$A$"&amp;ROW($A211)))), 1))), "",
INDEX(#REF!, LOOKUP(2, 1 / (#REF!:INDIRECT("$Y$"&amp;ROW(#REF!)-1) &lt;&gt; ""),ROW(#REF!:INDIRECT("$Y$"&amp;ROW(#REF!)-1))), 1))</f>
        <v>#REF!</v>
      </c>
      <c r="BB211" s="1" t="str">
        <f>IFERROR(VLOOKUP(#REF!, 'Medium-Slow'!$A$1:$B$101, 2, TRUE),"")</f>
        <v/>
      </c>
    </row>
    <row r="212" spans="1:54" x14ac:dyDescent="0.45">
      <c r="A212" s="38">
        <v>121</v>
      </c>
      <c r="B212" s="38" t="s">
        <v>400</v>
      </c>
      <c r="C212" s="38" t="s">
        <v>23</v>
      </c>
      <c r="D212" s="38" t="s">
        <v>387</v>
      </c>
      <c r="E212" s="38" t="s">
        <v>25</v>
      </c>
      <c r="F212" s="2" t="s">
        <v>354</v>
      </c>
      <c r="G212" s="2" t="s">
        <v>27</v>
      </c>
      <c r="H212" s="2">
        <v>29</v>
      </c>
      <c r="I212" s="2"/>
      <c r="J212" s="2" t="s">
        <v>257</v>
      </c>
      <c r="K212" s="2" t="s">
        <v>30</v>
      </c>
      <c r="L212" s="2" t="s">
        <v>153</v>
      </c>
      <c r="M212" s="2" t="s">
        <v>312</v>
      </c>
      <c r="N212" s="2" t="s">
        <v>401</v>
      </c>
      <c r="O212" s="2" t="s">
        <v>211</v>
      </c>
      <c r="P212" s="2">
        <v>12</v>
      </c>
      <c r="Q212" s="2">
        <f>_xlfn.FLOOR.MATH((((2*VLOOKUP(F212, 'EV and Base'!$A$1:$N$671, 9, FALSE))+$P212)*$H212)/100)+$H212+10</f>
        <v>77</v>
      </c>
      <c r="R212" s="2">
        <f>_xlfn.FLOOR.MATH((_xlfn.FLOOR.MATH((((2*VLOOKUP($F212, 'EV and Base'!$A$1:$N$671, 10, FALSE))+$P212)*$H212)/100)+5)*
IF(OR($I212="Lonely", $I212="Brave", $I212="Adamant", $I212="Naughty"), 1.1,
IF(OR($I212="Bold", $I212="Timid", $I212="Modest", $I212="Calm"), 0.9, 1)))</f>
        <v>56</v>
      </c>
      <c r="S212" s="2">
        <f>_xlfn.FLOOR.MATH((_xlfn.FLOOR.MATH((((2*VLOOKUP($F212, 'EV and Base'!$A$1:$N$671, 11, FALSE))+$P212)*$H212)/100)+5)*
IF(OR($I212="Bold", $I212="Relaxed", $I212="Impish", $I212="Lax"), 1.1,
IF(OR($I212="Lonely", $I212="Hasty", $I212="Mild", $I212="Gentle"), 0.9, 1)))</f>
        <v>34</v>
      </c>
      <c r="T212" s="2">
        <f>_xlfn.FLOOR.MATH((_xlfn.FLOOR.MATH((((2*VLOOKUP($F212, 'EV and Base'!$A$1:$N$671, 12, FALSE))+$P212)*$H212)/100)+5)*
IF(OR($I212="Modest", $I212="Mild", $I212="Quiet", $I212="Rash"), 1.1,
IF(OR($I212="Adamant", $I212="Impish", $I212="Jolly", $I212="Careful"), 0.9, 1)))</f>
        <v>34</v>
      </c>
      <c r="U212" s="2">
        <f>_xlfn.FLOOR.MATH((_xlfn.FLOOR.MATH((((2*VLOOKUP($F212, 'EV and Base'!$A$1:$N$671, 13, FALSE))+$P212)*$H212)/100)+5)*
IF(OR($I212="Calm", $I212="Gentle", $I212="Sassy", $I212="Careful"), 1.1,
IF(OR($I212="Naughty", $I212="Lax", $I212="Naive", $I212="Rash"), 0.9, 1)))</f>
        <v>34</v>
      </c>
      <c r="V212" s="2">
        <f>_xlfn.FLOOR.MATH((_xlfn.FLOOR.MATH((((2*VLOOKUP($F212, 'EV and Base'!$A$1:$N$671, 14, FALSE))+$P212)*$H212)/100)+5)*
IF(OR($I212="Timid", $I212="Hasty", $I212="Jolly", $I212="Naive"), 1.1,
IF(OR($I212="Brave", $I212="Relaxed", $I212="Quiet", $I212="Sassy"), 0.9, 1)))</f>
        <v>51</v>
      </c>
      <c r="AZ212" s="3" t="e" cm="1">
        <f t="array" aca="1" ref="AZ212" ca="1">IF(NOT(ISNUMBER(INDEX($A:$A, LOOKUP(2, 1 / ($A$1:INDIRECT("$A$"&amp;ROW($A212)) &lt;&gt; ""),ROW($A$1:INDIRECT("$A$"&amp;ROW($A212)))), 1))), "",#REF!-INDEX(#REF!, LOOKUP(
2, 1 / (#REF!:INDIRECT("$AV$"&amp;ROW(#REF!)-1) &lt;&gt; ""),ROW(#REF!:INDIRECT("$AV$"&amp;ROW(#REF!)-1))), 1))</f>
        <v>#REF!</v>
      </c>
      <c r="BA212" s="3" t="e" cm="1">
        <f t="array" aca="1" ref="BA212" ca="1">IF(NOT(ISNUMBER(INDEX($A:$A, LOOKUP(2, 1 / ($A$1:INDIRECT("$A$"&amp;ROW($A212)) &lt;&gt; ""),ROW($A$1:INDIRECT("$A$"&amp;ROW($A212)))), 1))), "",
INDEX(#REF!, LOOKUP(2, 1 / (#REF!:INDIRECT("$Y$"&amp;ROW(#REF!)-1) &lt;&gt; ""),ROW(#REF!:INDIRECT("$Y$"&amp;ROW(#REF!)-1))), 1))</f>
        <v>#REF!</v>
      </c>
      <c r="BB212" s="1" t="str">
        <f>IFERROR(VLOOKUP(#REF!, 'Medium-Slow'!$A$1:$B$101, 2, TRUE),"")</f>
        <v/>
      </c>
    </row>
    <row r="213" spans="1:54" x14ac:dyDescent="0.45">
      <c r="A213" s="39"/>
      <c r="B213" s="39"/>
      <c r="C213" s="39" t="str">
        <f t="shared" ref="C213:C214" si="21">$C212</f>
        <v>Single</v>
      </c>
      <c r="D213" s="39"/>
      <c r="E213" s="39"/>
      <c r="F213" s="2" t="s">
        <v>348</v>
      </c>
      <c r="G213" s="2" t="s">
        <v>27</v>
      </c>
      <c r="H213" s="2">
        <v>29</v>
      </c>
      <c r="I213" s="2"/>
      <c r="J213" s="2" t="s">
        <v>147</v>
      </c>
      <c r="K213" s="2" t="s">
        <v>30</v>
      </c>
      <c r="L213" s="2" t="s">
        <v>388</v>
      </c>
      <c r="M213" s="2" t="s">
        <v>350</v>
      </c>
      <c r="N213" s="2" t="s">
        <v>401</v>
      </c>
      <c r="O213" s="2" t="s">
        <v>150</v>
      </c>
      <c r="P213" s="2">
        <v>12</v>
      </c>
      <c r="Q213" s="2">
        <f>_xlfn.FLOOR.MATH((((2*VLOOKUP(F213, 'EV and Base'!$A$1:$N$671, 9, FALSE))+$P213)*$H213)/100)+$H213+10</f>
        <v>85</v>
      </c>
      <c r="R213" s="2">
        <f>_xlfn.FLOOR.MATH((_xlfn.FLOOR.MATH((((2*VLOOKUP($F213, 'EV and Base'!$A$1:$N$671, 10, FALSE))+$P213)*$H213)/100)+5)*
IF(OR($I213="Lonely", $I213="Brave", $I213="Adamant", $I213="Naughty"), 1.1,
IF(OR($I213="Bold", $I213="Timid", $I213="Modest", $I213="Calm"), 0.9, 1)))</f>
        <v>46</v>
      </c>
      <c r="S213" s="2">
        <f>_xlfn.FLOOR.MATH((_xlfn.FLOOR.MATH((((2*VLOOKUP($F213, 'EV and Base'!$A$1:$N$671, 11, FALSE))+$P213)*$H213)/100)+5)*
IF(OR($I213="Bold", $I213="Relaxed", $I213="Impish", $I213="Lax"), 1.1,
IF(OR($I213="Lonely", $I213="Hasty", $I213="Mild", $I213="Gentle"), 0.9, 1)))</f>
        <v>40</v>
      </c>
      <c r="T213" s="2">
        <f>_xlfn.FLOOR.MATH((_xlfn.FLOOR.MATH((((2*VLOOKUP($F213, 'EV and Base'!$A$1:$N$671, 12, FALSE))+$P213)*$H213)/100)+5)*
IF(OR($I213="Modest", $I213="Mild", $I213="Quiet", $I213="Rash"), 1.1,
IF(OR($I213="Adamant", $I213="Impish", $I213="Jolly", $I213="Careful"), 0.9, 1)))</f>
        <v>46</v>
      </c>
      <c r="U213" s="2">
        <f>_xlfn.FLOOR.MATH((_xlfn.FLOOR.MATH((((2*VLOOKUP($F213, 'EV and Base'!$A$1:$N$671, 13, FALSE))+$P213)*$H213)/100)+5)*
IF(OR($I213="Calm", $I213="Gentle", $I213="Sassy", $I213="Careful"), 1.1,
IF(OR($I213="Naughty", $I213="Lax", $I213="Naive", $I213="Rash"), 0.9, 1)))</f>
        <v>40</v>
      </c>
      <c r="V213" s="2">
        <f>_xlfn.FLOOR.MATH((_xlfn.FLOOR.MATH((((2*VLOOKUP($F213, 'EV and Base'!$A$1:$N$671, 14, FALSE))+$P213)*$H213)/100)+5)*
IF(OR($I213="Timid", $I213="Hasty", $I213="Jolly", $I213="Naive"), 1.1,
IF(OR($I213="Brave", $I213="Relaxed", $I213="Quiet", $I213="Sassy"), 0.9, 1)))</f>
        <v>48</v>
      </c>
      <c r="AZ213" s="3" t="e" cm="1">
        <f t="array" aca="1" ref="AZ213" ca="1">IF(NOT(ISNUMBER(INDEX($A:$A, LOOKUP(2, 1 / ($A$1:INDIRECT("$A$"&amp;ROW($A213)) &lt;&gt; ""),ROW($A$1:INDIRECT("$A$"&amp;ROW($A213)))), 1))), "",#REF!-INDEX(#REF!, LOOKUP(
2, 1 / (#REF!:INDIRECT("$AV$"&amp;ROW(#REF!)-1) &lt;&gt; ""),ROW(#REF!:INDIRECT("$AV$"&amp;ROW(#REF!)-1))), 1))</f>
        <v>#REF!</v>
      </c>
      <c r="BA213" s="3" t="e" cm="1">
        <f t="array" aca="1" ref="BA213" ca="1">IF(NOT(ISNUMBER(INDEX($A:$A, LOOKUP(2, 1 / ($A$1:INDIRECT("$A$"&amp;ROW($A213)) &lt;&gt; ""),ROW($A$1:INDIRECT("$A$"&amp;ROW($A213)))), 1))), "",
INDEX(#REF!, LOOKUP(2, 1 / (#REF!:INDIRECT("$Y$"&amp;ROW(#REF!)-1) &lt;&gt; ""),ROW(#REF!:INDIRECT("$Y$"&amp;ROW(#REF!)-1))), 1))</f>
        <v>#REF!</v>
      </c>
      <c r="BB213" s="1" t="str">
        <f>IFERROR(VLOOKUP(#REF!, 'Medium-Slow'!$A$1:$B$101, 2, TRUE),"")</f>
        <v/>
      </c>
    </row>
    <row r="214" spans="1:54" x14ac:dyDescent="0.45">
      <c r="A214" s="40"/>
      <c r="B214" s="40"/>
      <c r="C214" s="40" t="str">
        <f t="shared" si="21"/>
        <v>Single</v>
      </c>
      <c r="D214" s="40"/>
      <c r="E214" s="40"/>
      <c r="F214" s="2" t="s">
        <v>402</v>
      </c>
      <c r="G214" s="2" t="s">
        <v>27</v>
      </c>
      <c r="H214" s="2">
        <v>31</v>
      </c>
      <c r="I214" s="2"/>
      <c r="J214" s="2" t="s">
        <v>390</v>
      </c>
      <c r="K214" s="2" t="s">
        <v>30</v>
      </c>
      <c r="L214" s="2" t="s">
        <v>394</v>
      </c>
      <c r="M214" s="2" t="s">
        <v>399</v>
      </c>
      <c r="N214" s="2" t="s">
        <v>401</v>
      </c>
      <c r="O214" s="2" t="s">
        <v>393</v>
      </c>
      <c r="P214" s="2">
        <v>18</v>
      </c>
      <c r="Q214" s="2">
        <f>_xlfn.FLOOR.MATH((((2*VLOOKUP(F214, 'EV and Base'!$A$1:$N$671, 9, FALSE))+$P214)*$H214)/100)+$H214+10</f>
        <v>114</v>
      </c>
      <c r="R214" s="2">
        <f>_xlfn.FLOOR.MATH((_xlfn.FLOOR.MATH((((2*VLOOKUP($F214, 'EV and Base'!$A$1:$N$671, 10, FALSE))+$P214)*$H214)/100)+5)*
IF(OR($I214="Lonely", $I214="Brave", $I214="Adamant", $I214="Naughty"), 1.1,
IF(OR($I214="Bold", $I214="Timid", $I214="Modest", $I214="Calm"), 0.9, 1)))</f>
        <v>94</v>
      </c>
      <c r="S214" s="2">
        <f>_xlfn.FLOOR.MATH((_xlfn.FLOOR.MATH((((2*VLOOKUP($F214, 'EV and Base'!$A$1:$N$671, 11, FALSE))+$P214)*$H214)/100)+5)*
IF(OR($I214="Bold", $I214="Relaxed", $I214="Impish", $I214="Lax"), 1.1,
IF(OR($I214="Lonely", $I214="Hasty", $I214="Mild", $I214="Gentle"), 0.9, 1)))</f>
        <v>47</v>
      </c>
      <c r="T214" s="2">
        <f>_xlfn.FLOOR.MATH((_xlfn.FLOOR.MATH((((2*VLOOKUP($F214, 'EV and Base'!$A$1:$N$671, 12, FALSE))+$P214)*$H214)/100)+5)*
IF(OR($I214="Modest", $I214="Mild", $I214="Quiet", $I214="Rash"), 1.1,
IF(OR($I214="Adamant", $I214="Impish", $I214="Jolly", $I214="Careful"), 0.9, 1)))</f>
        <v>41</v>
      </c>
      <c r="U214" s="2">
        <f>_xlfn.FLOOR.MATH((_xlfn.FLOOR.MATH((((2*VLOOKUP($F214, 'EV and Base'!$A$1:$N$671, 13, FALSE))+$P214)*$H214)/100)+5)*
IF(OR($I214="Calm", $I214="Gentle", $I214="Sassy", $I214="Careful"), 1.1,
IF(OR($I214="Naughty", $I214="Lax", $I214="Naive", $I214="Rash"), 0.9, 1)))</f>
        <v>50</v>
      </c>
      <c r="V214" s="2">
        <f>_xlfn.FLOOR.MATH((_xlfn.FLOOR.MATH((((2*VLOOKUP($F214, 'EV and Base'!$A$1:$N$671, 14, FALSE))+$P214)*$H214)/100)+5)*
IF(OR($I214="Timid", $I214="Hasty", $I214="Jolly", $I214="Naive"), 1.1,
IF(OR($I214="Brave", $I214="Relaxed", $I214="Quiet", $I214="Sassy"), 0.9, 1)))</f>
        <v>65</v>
      </c>
      <c r="AZ214" s="3" t="e" cm="1">
        <f t="array" aca="1" ref="AZ214" ca="1">IF(NOT(ISNUMBER(INDEX($A:$A, LOOKUP(2, 1 / ($A$1:INDIRECT("$A$"&amp;ROW($A214)) &lt;&gt; ""),ROW($A$1:INDIRECT("$A$"&amp;ROW($A214)))), 1))), "",#REF!-INDEX(#REF!, LOOKUP(
2, 1 / (#REF!:INDIRECT("$AV$"&amp;ROW(#REF!)-1) &lt;&gt; ""),ROW(#REF!:INDIRECT("$AV$"&amp;ROW(#REF!)-1))), 1))</f>
        <v>#REF!</v>
      </c>
      <c r="BA214" s="3" t="e" cm="1">
        <f t="array" aca="1" ref="BA214" ca="1">IF(NOT(ISNUMBER(INDEX($A:$A, LOOKUP(2, 1 / ($A$1:INDIRECT("$A$"&amp;ROW($A214)) &lt;&gt; ""),ROW($A$1:INDIRECT("$A$"&amp;ROW($A214)))), 1))), "",
INDEX(#REF!, LOOKUP(2, 1 / (#REF!:INDIRECT("$Y$"&amp;ROW(#REF!)-1) &lt;&gt; ""),ROW(#REF!:INDIRECT("$Y$"&amp;ROW(#REF!)-1))), 1))</f>
        <v>#REF!</v>
      </c>
      <c r="BB214" s="1" t="str">
        <f>IFERROR(VLOOKUP(#REF!, 'Medium-Slow'!$A$1:$B$101, 2, TRUE),"")</f>
        <v/>
      </c>
    </row>
    <row r="215" spans="1:54" x14ac:dyDescent="0.45">
      <c r="A215" s="38">
        <v>122</v>
      </c>
      <c r="B215" s="38" t="s">
        <v>22</v>
      </c>
      <c r="C215" s="38" t="s">
        <v>23</v>
      </c>
      <c r="D215" s="38" t="s">
        <v>353</v>
      </c>
      <c r="E215" s="38" t="s">
        <v>25</v>
      </c>
      <c r="F215" s="2" t="s">
        <v>155</v>
      </c>
      <c r="G215" s="2" t="s">
        <v>27</v>
      </c>
      <c r="H215" s="2">
        <v>26</v>
      </c>
      <c r="I215" s="2"/>
      <c r="J215" s="2" t="s">
        <v>160</v>
      </c>
      <c r="K215" s="2" t="s">
        <v>30</v>
      </c>
      <c r="L215" s="2" t="s">
        <v>192</v>
      </c>
      <c r="M215" s="2" t="s">
        <v>161</v>
      </c>
      <c r="N215" s="2" t="s">
        <v>80</v>
      </c>
      <c r="O215" s="2" t="s">
        <v>153</v>
      </c>
      <c r="P215" s="2">
        <v>12</v>
      </c>
      <c r="Q215" s="2">
        <f>_xlfn.FLOOR.MATH((((2*VLOOKUP(F215, 'EV and Base'!$A$1:$N$671, 9, FALSE))+$P215)*$H215)/100)+$H215+10</f>
        <v>72</v>
      </c>
      <c r="R215" s="2">
        <f>_xlfn.FLOOR.MATH((_xlfn.FLOOR.MATH((((2*VLOOKUP($F215, 'EV and Base'!$A$1:$N$671, 10, FALSE))+$P215)*$H215)/100)+5)*
IF(OR($I215="Lonely", $I215="Brave", $I215="Adamant", $I215="Naughty"), 1.1,
IF(OR($I215="Bold", $I215="Timid", $I215="Modest", $I215="Calm"), 0.9, 1)))</f>
        <v>49</v>
      </c>
      <c r="S215" s="2">
        <f>_xlfn.FLOOR.MATH((_xlfn.FLOOR.MATH((((2*VLOOKUP($F215, 'EV and Base'!$A$1:$N$671, 11, FALSE))+$P215)*$H215)/100)+5)*
IF(OR($I215="Bold", $I215="Relaxed", $I215="Impish", $I215="Lax"), 1.1,
IF(OR($I215="Lonely", $I215="Hasty", $I215="Mild", $I215="Gentle"), 0.9, 1)))</f>
        <v>41</v>
      </c>
      <c r="T215" s="2">
        <f>_xlfn.FLOOR.MATH((_xlfn.FLOOR.MATH((((2*VLOOKUP($F215, 'EV and Base'!$A$1:$N$671, 12, FALSE))+$P215)*$H215)/100)+5)*
IF(OR($I215="Modest", $I215="Mild", $I215="Quiet", $I215="Rash"), 1.1,
IF(OR($I215="Adamant", $I215="Impish", $I215="Jolly", $I215="Careful"), 0.9, 1)))</f>
        <v>26</v>
      </c>
      <c r="U215" s="2">
        <f>_xlfn.FLOOR.MATH((_xlfn.FLOOR.MATH((((2*VLOOKUP($F215, 'EV and Base'!$A$1:$N$671, 13, FALSE))+$P215)*$H215)/100)+5)*
IF(OR($I215="Calm", $I215="Gentle", $I215="Sassy", $I215="Careful"), 1.1,
IF(OR($I215="Naughty", $I215="Lax", $I215="Naive", $I215="Rash"), 0.9, 1)))</f>
        <v>41</v>
      </c>
      <c r="V215" s="2">
        <f>_xlfn.FLOOR.MATH((_xlfn.FLOOR.MATH((((2*VLOOKUP($F215, 'EV and Base'!$A$1:$N$671, 14, FALSE))+$P215)*$H215)/100)+5)*
IF(OR($I215="Timid", $I215="Hasty", $I215="Jolly", $I215="Naive"), 1.1,
IF(OR($I215="Brave", $I215="Relaxed", $I215="Quiet", $I215="Sassy"), 0.9, 1)))</f>
        <v>39</v>
      </c>
    </row>
    <row r="216" spans="1:54" x14ac:dyDescent="0.45">
      <c r="A216" s="39"/>
      <c r="B216" s="39"/>
      <c r="C216" s="39"/>
      <c r="D216" s="39"/>
      <c r="E216" s="39"/>
      <c r="F216" s="2" t="s">
        <v>286</v>
      </c>
      <c r="G216" s="2" t="s">
        <v>27</v>
      </c>
      <c r="H216" s="2">
        <v>28</v>
      </c>
      <c r="I216" s="2"/>
      <c r="J216" s="2" t="s">
        <v>37</v>
      </c>
      <c r="K216" s="2" t="s">
        <v>30</v>
      </c>
      <c r="L216" s="2" t="s">
        <v>289</v>
      </c>
      <c r="M216" s="2" t="s">
        <v>290</v>
      </c>
      <c r="N216" s="2" t="s">
        <v>188</v>
      </c>
      <c r="O216" s="2" t="s">
        <v>161</v>
      </c>
      <c r="P216" s="2">
        <v>12</v>
      </c>
      <c r="Q216" s="2">
        <f>_xlfn.FLOOR.MATH((((2*VLOOKUP(F216, 'EV and Base'!$A$1:$N$671, 9, FALSE))+$P216)*$H216)/100)+$H216+10</f>
        <v>91</v>
      </c>
      <c r="R216" s="2">
        <f>_xlfn.FLOOR.MATH((_xlfn.FLOOR.MATH((((2*VLOOKUP($F216, 'EV and Base'!$A$1:$N$671, 10, FALSE))+$P216)*$H216)/100)+5)*
IF(OR($I216="Lonely", $I216="Brave", $I216="Adamant", $I216="Naughty"), 1.1,
IF(OR($I216="Bold", $I216="Timid", $I216="Modest", $I216="Calm"), 0.9, 1)))</f>
        <v>60</v>
      </c>
      <c r="S216" s="2">
        <f>_xlfn.FLOOR.MATH((_xlfn.FLOOR.MATH((((2*VLOOKUP($F216, 'EV and Base'!$A$1:$N$671, 11, FALSE))+$P216)*$H216)/100)+5)*
IF(OR($I216="Bold", $I216="Relaxed", $I216="Impish", $I216="Lax"), 1.1,
IF(OR($I216="Lonely", $I216="Hasty", $I216="Mild", $I216="Gentle"), 0.9, 1)))</f>
        <v>39</v>
      </c>
      <c r="T216" s="2">
        <f>_xlfn.FLOOR.MATH((_xlfn.FLOOR.MATH((((2*VLOOKUP($F216, 'EV and Base'!$A$1:$N$671, 12, FALSE))+$P216)*$H216)/100)+5)*
IF(OR($I216="Modest", $I216="Mild", $I216="Quiet", $I216="Rash"), 1.1,
IF(OR($I216="Adamant", $I216="Impish", $I216="Jolly", $I216="Careful"), 0.9, 1)))</f>
        <v>47</v>
      </c>
      <c r="U216" s="2">
        <f>_xlfn.FLOOR.MATH((_xlfn.FLOOR.MATH((((2*VLOOKUP($F216, 'EV and Base'!$A$1:$N$671, 13, FALSE))+$P216)*$H216)/100)+5)*
IF(OR($I216="Calm", $I216="Gentle", $I216="Sassy", $I216="Careful"), 1.1,
IF(OR($I216="Naughty", $I216="Lax", $I216="Naive", $I216="Rash"), 0.9, 1)))</f>
        <v>39</v>
      </c>
      <c r="V216" s="2">
        <f>_xlfn.FLOOR.MATH((_xlfn.FLOOR.MATH((((2*VLOOKUP($F216, 'EV and Base'!$A$1:$N$671, 14, FALSE))+$P216)*$H216)/100)+5)*
IF(OR($I216="Timid", $I216="Hasty", $I216="Jolly", $I216="Naive"), 1.1,
IF(OR($I216="Brave", $I216="Relaxed", $I216="Quiet", $I216="Sassy"), 0.9, 1)))</f>
        <v>39</v>
      </c>
    </row>
    <row r="217" spans="1:54" x14ac:dyDescent="0.45">
      <c r="A217" s="39"/>
      <c r="B217" s="39"/>
      <c r="C217" s="39"/>
      <c r="D217" s="39"/>
      <c r="E217" s="39"/>
      <c r="F217" s="2" t="s">
        <v>107</v>
      </c>
      <c r="G217" s="2" t="s">
        <v>27</v>
      </c>
      <c r="H217" s="2">
        <v>26</v>
      </c>
      <c r="I217" s="2"/>
      <c r="J217" s="2" t="s">
        <v>83</v>
      </c>
      <c r="K217" s="2" t="s">
        <v>30</v>
      </c>
      <c r="L217" s="2" t="s">
        <v>176</v>
      </c>
      <c r="M217" s="2" t="s">
        <v>51</v>
      </c>
      <c r="N217" s="2" t="s">
        <v>334</v>
      </c>
      <c r="O217" s="2" t="s">
        <v>211</v>
      </c>
      <c r="P217" s="2">
        <v>12</v>
      </c>
      <c r="Q217" s="2">
        <f>_xlfn.FLOOR.MATH((((2*VLOOKUP(F217, 'EV and Base'!$A$1:$N$671, 9, FALSE))+$P217)*$H217)/100)+$H217+10</f>
        <v>65</v>
      </c>
      <c r="R217" s="2">
        <f>_xlfn.FLOOR.MATH((_xlfn.FLOOR.MATH((((2*VLOOKUP($F217, 'EV and Base'!$A$1:$N$671, 10, FALSE))+$P217)*$H217)/100)+5)*
IF(OR($I217="Lonely", $I217="Brave", $I217="Adamant", $I217="Naughty"), 1.1,
IF(OR($I217="Bold", $I217="Timid", $I217="Modest", $I217="Calm"), 0.9, 1)))</f>
        <v>35</v>
      </c>
      <c r="S217" s="2">
        <f>_xlfn.FLOOR.MATH((_xlfn.FLOOR.MATH((((2*VLOOKUP($F217, 'EV and Base'!$A$1:$N$671, 11, FALSE))+$P217)*$H217)/100)+5)*
IF(OR($I217="Bold", $I217="Relaxed", $I217="Impish", $I217="Lax"), 1.1,
IF(OR($I217="Lonely", $I217="Hasty", $I217="Mild", $I217="Gentle"), 0.9, 1)))</f>
        <v>33</v>
      </c>
      <c r="T217" s="2">
        <f>_xlfn.FLOOR.MATH((_xlfn.FLOOR.MATH((((2*VLOOKUP($F217, 'EV and Base'!$A$1:$N$671, 12, FALSE))+$P217)*$H217)/100)+5)*
IF(OR($I217="Modest", $I217="Mild", $I217="Quiet", $I217="Rash"), 1.1,
IF(OR($I217="Adamant", $I217="Impish", $I217="Jolly", $I217="Careful"), 0.9, 1)))</f>
        <v>35</v>
      </c>
      <c r="U217" s="2">
        <f>_xlfn.FLOOR.MATH((_xlfn.FLOOR.MATH((((2*VLOOKUP($F217, 'EV and Base'!$A$1:$N$671, 13, FALSE))+$P217)*$H217)/100)+5)*
IF(OR($I217="Calm", $I217="Gentle", $I217="Sassy", $I217="Careful"), 1.1,
IF(OR($I217="Naughty", $I217="Lax", $I217="Naive", $I217="Rash"), 0.9, 1)))</f>
        <v>33</v>
      </c>
      <c r="V217" s="2">
        <f>_xlfn.FLOOR.MATH((_xlfn.FLOOR.MATH((((2*VLOOKUP($F217, 'EV and Base'!$A$1:$N$671, 14, FALSE))+$P217)*$H217)/100)+5)*
IF(OR($I217="Timid", $I217="Hasty", $I217="Jolly", $I217="Naive"), 1.1,
IF(OR($I217="Brave", $I217="Relaxed", $I217="Quiet", $I217="Sassy"), 0.9, 1)))</f>
        <v>41</v>
      </c>
    </row>
    <row r="218" spans="1:54" x14ac:dyDescent="0.45">
      <c r="A218" s="40"/>
      <c r="B218" s="40"/>
      <c r="C218" s="40"/>
      <c r="D218" s="40"/>
      <c r="E218" s="40"/>
      <c r="F218" s="2" t="s">
        <v>406</v>
      </c>
      <c r="G218" s="2" t="s">
        <v>53</v>
      </c>
      <c r="H218" s="2">
        <v>26</v>
      </c>
      <c r="I218" s="2"/>
      <c r="J218" s="2" t="s">
        <v>204</v>
      </c>
      <c r="K218" s="2" t="s">
        <v>30</v>
      </c>
      <c r="L218" s="2" t="s">
        <v>99</v>
      </c>
      <c r="M218" s="2" t="s">
        <v>100</v>
      </c>
      <c r="N218" s="2" t="s">
        <v>169</v>
      </c>
      <c r="O218" s="2" t="s">
        <v>165</v>
      </c>
      <c r="P218" s="2">
        <v>12</v>
      </c>
      <c r="Q218" s="2">
        <f>_xlfn.FLOOR.MATH((((2*VLOOKUP(F218, 'EV and Base'!$A$1:$N$671, 9, FALSE))+$P218)*$H218)/100)+$H218+10</f>
        <v>99</v>
      </c>
      <c r="R218" s="2">
        <f>_xlfn.FLOOR.MATH((_xlfn.FLOOR.MATH((((2*VLOOKUP($F218, 'EV and Base'!$A$1:$N$671, 10, FALSE))+$P218)*$H218)/100)+5)*
IF(OR($I218="Lonely", $I218="Brave", $I218="Adamant", $I218="Naughty"), 1.1,
IF(OR($I218="Bold", $I218="Timid", $I218="Modest", $I218="Calm"), 0.9, 1)))</f>
        <v>36</v>
      </c>
      <c r="S218" s="2">
        <f>_xlfn.FLOOR.MATH((_xlfn.FLOOR.MATH((((2*VLOOKUP($F218, 'EV and Base'!$A$1:$N$671, 11, FALSE))+$P218)*$H218)/100)+5)*
IF(OR($I218="Bold", $I218="Relaxed", $I218="Impish", $I218="Lax"), 1.1,
IF(OR($I218="Lonely", $I218="Hasty", $I218="Mild", $I218="Gentle"), 0.9, 1)))</f>
        <v>52</v>
      </c>
      <c r="T218" s="2">
        <f>_xlfn.FLOOR.MATH((_xlfn.FLOOR.MATH((((2*VLOOKUP($F218, 'EV and Base'!$A$1:$N$671, 12, FALSE))+$P218)*$H218)/100)+5)*
IF(OR($I218="Modest", $I218="Mild", $I218="Quiet", $I218="Rash"), 1.1,
IF(OR($I218="Adamant", $I218="Impish", $I218="Jolly", $I218="Careful"), 0.9, 1)))</f>
        <v>63</v>
      </c>
      <c r="U218" s="2">
        <f>_xlfn.FLOOR.MATH((_xlfn.FLOOR.MATH((((2*VLOOKUP($F218, 'EV and Base'!$A$1:$N$671, 13, FALSE))+$P218)*$H218)/100)+5)*
IF(OR($I218="Calm", $I218="Gentle", $I218="Sassy", $I218="Careful"), 1.1,
IF(OR($I218="Naughty", $I218="Lax", $I218="Naive", $I218="Rash"), 0.9, 1)))</f>
        <v>57</v>
      </c>
      <c r="V218" s="2">
        <f>_xlfn.FLOOR.MATH((_xlfn.FLOOR.MATH((((2*VLOOKUP($F218, 'EV and Base'!$A$1:$N$671, 14, FALSE))+$P218)*$H218)/100)+5)*
IF(OR($I218="Timid", $I218="Hasty", $I218="Jolly", $I218="Naive"), 1.1,
IF(OR($I218="Brave", $I218="Relaxed", $I218="Quiet", $I218="Sassy"), 0.9, 1)))</f>
        <v>23</v>
      </c>
    </row>
    <row r="219" spans="1:54" x14ac:dyDescent="0.45">
      <c r="A219" s="29">
        <v>123</v>
      </c>
      <c r="B219" s="29" t="s">
        <v>407</v>
      </c>
      <c r="C219" s="29" t="s">
        <v>23</v>
      </c>
      <c r="D219" s="29" t="s">
        <v>408</v>
      </c>
      <c r="E219" s="29" t="s">
        <v>25</v>
      </c>
      <c r="F219" s="2" t="s">
        <v>409</v>
      </c>
      <c r="G219" s="2" t="s">
        <v>27</v>
      </c>
      <c r="H219" s="2">
        <v>27</v>
      </c>
      <c r="I219" s="2"/>
      <c r="J219" s="2" t="s">
        <v>180</v>
      </c>
      <c r="K219" s="2" t="s">
        <v>30</v>
      </c>
      <c r="L219" s="2" t="s">
        <v>176</v>
      </c>
      <c r="M219" s="2" t="s">
        <v>264</v>
      </c>
      <c r="N219" s="2" t="s">
        <v>161</v>
      </c>
      <c r="O219" s="2" t="s">
        <v>410</v>
      </c>
      <c r="P219" s="2">
        <v>12</v>
      </c>
      <c r="Q219" s="2">
        <f>_xlfn.FLOOR.MATH((((2*VLOOKUP(F219, 'EV and Base'!$A$1:$N$671, 9, FALSE))+$P219)*$H219)/100)+$H219+10</f>
        <v>72</v>
      </c>
      <c r="R219" s="2">
        <f>_xlfn.FLOOR.MATH((_xlfn.FLOOR.MATH((((2*VLOOKUP($F219, 'EV and Base'!$A$1:$N$671, 10, FALSE))+$P219)*$H219)/100)+5)*
IF(OR($I219="Lonely", $I219="Brave", $I219="Adamant", $I219="Naughty"), 1.1,
IF(OR($I219="Bold", $I219="Timid", $I219="Modest", $I219="Calm"), 0.9, 1)))</f>
        <v>40</v>
      </c>
      <c r="S219" s="2">
        <f>_xlfn.FLOOR.MATH((_xlfn.FLOOR.MATH((((2*VLOOKUP($F219, 'EV and Base'!$A$1:$N$671, 11, FALSE))+$P219)*$H219)/100)+5)*
IF(OR($I219="Bold", $I219="Relaxed", $I219="Impish", $I219="Lax"), 1.1,
IF(OR($I219="Lonely", $I219="Hasty", $I219="Mild", $I219="Gentle"), 0.9, 1)))</f>
        <v>35</v>
      </c>
      <c r="T219" s="2">
        <f>_xlfn.FLOOR.MATH((_xlfn.FLOOR.MATH((((2*VLOOKUP($F219, 'EV and Base'!$A$1:$N$671, 12, FALSE))+$P219)*$H219)/100)+5)*
IF(OR($I219="Modest", $I219="Mild", $I219="Quiet", $I219="Rash"), 1.1,
IF(OR($I219="Adamant", $I219="Impish", $I219="Jolly", $I219="Careful"), 0.9, 1)))</f>
        <v>29</v>
      </c>
      <c r="U219" s="2">
        <f>_xlfn.FLOOR.MATH((_xlfn.FLOOR.MATH((((2*VLOOKUP($F219, 'EV and Base'!$A$1:$N$671, 13, FALSE))+$P219)*$H219)/100)+5)*
IF(OR($I219="Calm", $I219="Gentle", $I219="Sassy", $I219="Careful"), 1.1,
IF(OR($I219="Naughty", $I219="Lax", $I219="Naive", $I219="Rash"), 0.9, 1)))</f>
        <v>35</v>
      </c>
      <c r="V219" s="2">
        <f>_xlfn.FLOOR.MATH((_xlfn.FLOOR.MATH((((2*VLOOKUP($F219, 'EV and Base'!$A$1:$N$671, 14, FALSE))+$P219)*$H219)/100)+5)*
IF(OR($I219="Timid", $I219="Hasty", $I219="Jolly", $I219="Naive"), 1.1,
IF(OR($I219="Brave", $I219="Relaxed", $I219="Quiet", $I219="Sassy"), 0.9, 1)))</f>
        <v>48</v>
      </c>
    </row>
    <row r="220" spans="1:54" x14ac:dyDescent="0.45">
      <c r="A220" s="38">
        <v>124</v>
      </c>
      <c r="B220" s="38" t="s">
        <v>411</v>
      </c>
      <c r="C220" s="38" t="s">
        <v>23</v>
      </c>
      <c r="D220" s="38" t="s">
        <v>408</v>
      </c>
      <c r="E220" s="38" t="s">
        <v>25</v>
      </c>
      <c r="F220" s="2" t="s">
        <v>321</v>
      </c>
      <c r="G220" s="2" t="s">
        <v>53</v>
      </c>
      <c r="H220" s="2">
        <v>27</v>
      </c>
      <c r="I220" s="2"/>
      <c r="J220" s="2" t="s">
        <v>322</v>
      </c>
      <c r="K220" s="2" t="s">
        <v>30</v>
      </c>
      <c r="L220" s="2" t="s">
        <v>191</v>
      </c>
      <c r="M220" s="2" t="s">
        <v>324</v>
      </c>
      <c r="N220" s="2" t="s">
        <v>125</v>
      </c>
      <c r="O220" s="2" t="s">
        <v>412</v>
      </c>
      <c r="P220" s="2">
        <v>12</v>
      </c>
      <c r="Q220" s="2">
        <f>_xlfn.FLOOR.MATH((((2*VLOOKUP(F220, 'EV and Base'!$A$1:$N$671, 9, FALSE))+$P220)*$H220)/100)+$H220+10</f>
        <v>69</v>
      </c>
      <c r="R220" s="2">
        <f>_xlfn.FLOOR.MATH((_xlfn.FLOOR.MATH((((2*VLOOKUP($F220, 'EV and Base'!$A$1:$N$671, 10, FALSE))+$P220)*$H220)/100)+5)*
IF(OR($I220="Lonely", $I220="Brave", $I220="Adamant", $I220="Naughty"), 1.1,
IF(OR($I220="Bold", $I220="Timid", $I220="Modest", $I220="Calm"), 0.9, 1)))</f>
        <v>48</v>
      </c>
      <c r="S220" s="2">
        <f>_xlfn.FLOOR.MATH((_xlfn.FLOOR.MATH((((2*VLOOKUP($F220, 'EV and Base'!$A$1:$N$671, 11, FALSE))+$P220)*$H220)/100)+5)*
IF(OR($I220="Bold", $I220="Relaxed", $I220="Impish", $I220="Lax"), 1.1,
IF(OR($I220="Lonely", $I220="Hasty", $I220="Mild", $I220="Gentle"), 0.9, 1)))</f>
        <v>40</v>
      </c>
      <c r="T220" s="2">
        <f>_xlfn.FLOOR.MATH((_xlfn.FLOOR.MATH((((2*VLOOKUP($F220, 'EV and Base'!$A$1:$N$671, 12, FALSE))+$P220)*$H220)/100)+5)*
IF(OR($I220="Modest", $I220="Mild", $I220="Quiet", $I220="Rash"), 1.1,
IF(OR($I220="Adamant", $I220="Impish", $I220="Jolly", $I220="Careful"), 0.9, 1)))</f>
        <v>48</v>
      </c>
      <c r="U220" s="2">
        <f>_xlfn.FLOOR.MATH((_xlfn.FLOOR.MATH((((2*VLOOKUP($F220, 'EV and Base'!$A$1:$N$671, 13, FALSE))+$P220)*$H220)/100)+5)*
IF(OR($I220="Calm", $I220="Gentle", $I220="Sassy", $I220="Careful"), 1.1,
IF(OR($I220="Naughty", $I220="Lax", $I220="Naive", $I220="Rash"), 0.9, 1)))</f>
        <v>40</v>
      </c>
      <c r="V220" s="2">
        <f>_xlfn.FLOOR.MATH((_xlfn.FLOOR.MATH((((2*VLOOKUP($F220, 'EV and Base'!$A$1:$N$671, 14, FALSE))+$P220)*$H220)/100)+5)*
IF(OR($I220="Timid", $I220="Hasty", $I220="Jolly", $I220="Naive"), 1.1,
IF(OR($I220="Brave", $I220="Relaxed", $I220="Quiet", $I220="Sassy"), 0.9, 1)))</f>
        <v>63</v>
      </c>
    </row>
    <row r="221" spans="1:54" x14ac:dyDescent="0.45">
      <c r="A221" s="40"/>
      <c r="B221" s="40"/>
      <c r="C221" s="40"/>
      <c r="D221" s="40"/>
      <c r="E221" s="40"/>
      <c r="F221" s="2" t="s">
        <v>409</v>
      </c>
      <c r="G221" s="2" t="s">
        <v>53</v>
      </c>
      <c r="H221" s="2">
        <v>27</v>
      </c>
      <c r="I221" s="2"/>
      <c r="J221" s="2" t="s">
        <v>180</v>
      </c>
      <c r="K221" s="2" t="s">
        <v>30</v>
      </c>
      <c r="L221" s="2" t="s">
        <v>176</v>
      </c>
      <c r="M221" s="2" t="s">
        <v>264</v>
      </c>
      <c r="N221" s="2" t="s">
        <v>413</v>
      </c>
      <c r="O221" s="2" t="s">
        <v>410</v>
      </c>
      <c r="P221" s="2">
        <v>12</v>
      </c>
      <c r="Q221" s="2">
        <f>_xlfn.FLOOR.MATH((((2*VLOOKUP(F221, 'EV and Base'!$A$1:$N$671, 9, FALSE))+$P221)*$H221)/100)+$H221+10</f>
        <v>72</v>
      </c>
      <c r="R221" s="2">
        <f>_xlfn.FLOOR.MATH((_xlfn.FLOOR.MATH((((2*VLOOKUP($F221, 'EV and Base'!$A$1:$N$671, 10, FALSE))+$P221)*$H221)/100)+5)*
IF(OR($I221="Lonely", $I221="Brave", $I221="Adamant", $I221="Naughty"), 1.1,
IF(OR($I221="Bold", $I221="Timid", $I221="Modest", $I221="Calm"), 0.9, 1)))</f>
        <v>40</v>
      </c>
      <c r="S221" s="2">
        <f>_xlfn.FLOOR.MATH((_xlfn.FLOOR.MATH((((2*VLOOKUP($F221, 'EV and Base'!$A$1:$N$671, 11, FALSE))+$P221)*$H221)/100)+5)*
IF(OR($I221="Bold", $I221="Relaxed", $I221="Impish", $I221="Lax"), 1.1,
IF(OR($I221="Lonely", $I221="Hasty", $I221="Mild", $I221="Gentle"), 0.9, 1)))</f>
        <v>35</v>
      </c>
      <c r="T221" s="2">
        <f>_xlfn.FLOOR.MATH((_xlfn.FLOOR.MATH((((2*VLOOKUP($F221, 'EV and Base'!$A$1:$N$671, 12, FALSE))+$P221)*$H221)/100)+5)*
IF(OR($I221="Modest", $I221="Mild", $I221="Quiet", $I221="Rash"), 1.1,
IF(OR($I221="Adamant", $I221="Impish", $I221="Jolly", $I221="Careful"), 0.9, 1)))</f>
        <v>29</v>
      </c>
      <c r="U221" s="2">
        <f>_xlfn.FLOOR.MATH((_xlfn.FLOOR.MATH((((2*VLOOKUP($F221, 'EV and Base'!$A$1:$N$671, 13, FALSE))+$P221)*$H221)/100)+5)*
IF(OR($I221="Calm", $I221="Gentle", $I221="Sassy", $I221="Careful"), 1.1,
IF(OR($I221="Naughty", $I221="Lax", $I221="Naive", $I221="Rash"), 0.9, 1)))</f>
        <v>35</v>
      </c>
      <c r="V221" s="2">
        <f>_xlfn.FLOOR.MATH((_xlfn.FLOOR.MATH((((2*VLOOKUP($F221, 'EV and Base'!$A$1:$N$671, 14, FALSE))+$P221)*$H221)/100)+5)*
IF(OR($I221="Timid", $I221="Hasty", $I221="Jolly", $I221="Naive"), 1.1,
IF(OR($I221="Brave", $I221="Relaxed", $I221="Quiet", $I221="Sassy"), 0.9, 1)))</f>
        <v>48</v>
      </c>
    </row>
    <row r="222" spans="1:54" x14ac:dyDescent="0.45">
      <c r="A222" s="38">
        <v>125</v>
      </c>
      <c r="B222" s="38" t="s">
        <v>414</v>
      </c>
      <c r="C222" s="38" t="s">
        <v>23</v>
      </c>
      <c r="D222" s="38" t="s">
        <v>408</v>
      </c>
      <c r="E222" s="38" t="s">
        <v>25</v>
      </c>
      <c r="F222" s="2" t="s">
        <v>146</v>
      </c>
      <c r="G222" s="2" t="s">
        <v>53</v>
      </c>
      <c r="H222" s="2">
        <v>24</v>
      </c>
      <c r="I222" s="2"/>
      <c r="J222" s="2" t="s">
        <v>147</v>
      </c>
      <c r="K222" s="2" t="s">
        <v>30</v>
      </c>
      <c r="L222" s="2" t="s">
        <v>415</v>
      </c>
      <c r="M222" s="19" t="s">
        <v>33</v>
      </c>
      <c r="N222" s="19" t="s">
        <v>33</v>
      </c>
      <c r="O222" s="19" t="s">
        <v>33</v>
      </c>
      <c r="P222" s="2">
        <v>0</v>
      </c>
      <c r="Q222" s="2">
        <f>_xlfn.FLOOR.MATH((((2*VLOOKUP(F222, 'EV and Base'!$A$1:$N$671, 9, FALSE))+$P222)*$H222)/100)+$H222+10</f>
        <v>58</v>
      </c>
      <c r="R222" s="2">
        <f>_xlfn.FLOOR.MATH((_xlfn.FLOOR.MATH((((2*VLOOKUP($F222, 'EV and Base'!$A$1:$N$671, 10, FALSE))+$P222)*$H222)/100)+5)*
IF(OR($I222="Lonely", $I222="Brave", $I222="Adamant", $I222="Naughty"), 1.1,
IF(OR($I222="Bold", $I222="Timid", $I222="Modest", $I222="Calm"), 0.9, 1)))</f>
        <v>29</v>
      </c>
      <c r="S222" s="2">
        <f>_xlfn.FLOOR.MATH((_xlfn.FLOOR.MATH((((2*VLOOKUP($F222, 'EV and Base'!$A$1:$N$671, 11, FALSE))+$P222)*$H222)/100)+5)*
IF(OR($I222="Bold", $I222="Relaxed", $I222="Impish", $I222="Lax"), 1.1,
IF(OR($I222="Lonely", $I222="Hasty", $I222="Mild", $I222="Gentle"), 0.9, 1)))</f>
        <v>24</v>
      </c>
      <c r="T222" s="2">
        <f>_xlfn.FLOOR.MATH((_xlfn.FLOOR.MATH((((2*VLOOKUP($F222, 'EV and Base'!$A$1:$N$671, 12, FALSE))+$P222)*$H222)/100)+5)*
IF(OR($I222="Modest", $I222="Mild", $I222="Quiet", $I222="Rash"), 1.1,
IF(OR($I222="Adamant", $I222="Impish", $I222="Jolly", $I222="Careful"), 0.9, 1)))</f>
        <v>29</v>
      </c>
      <c r="U222" s="2">
        <f>_xlfn.FLOOR.MATH((_xlfn.FLOOR.MATH((((2*VLOOKUP($F222, 'EV and Base'!$A$1:$N$671, 13, FALSE))+$P222)*$H222)/100)+5)*
IF(OR($I222="Calm", $I222="Gentle", $I222="Sassy", $I222="Careful"), 1.1,
IF(OR($I222="Naughty", $I222="Lax", $I222="Naive", $I222="Rash"), 0.9, 1)))</f>
        <v>24</v>
      </c>
      <c r="V222" s="2">
        <f>_xlfn.FLOOR.MATH((_xlfn.FLOOR.MATH((((2*VLOOKUP($F222, 'EV and Base'!$A$1:$N$671, 14, FALSE))+$P222)*$H222)/100)+5)*
IF(OR($I222="Timid", $I222="Hasty", $I222="Jolly", $I222="Naive"), 1.1,
IF(OR($I222="Brave", $I222="Relaxed", $I222="Quiet", $I222="Sassy"), 0.9, 1)))</f>
        <v>35</v>
      </c>
    </row>
    <row r="223" spans="1:54" x14ac:dyDescent="0.45">
      <c r="A223" s="39"/>
      <c r="B223" s="39"/>
      <c r="C223" s="39"/>
      <c r="D223" s="39"/>
      <c r="E223" s="39"/>
      <c r="F223" s="2" t="s">
        <v>146</v>
      </c>
      <c r="G223" s="2" t="s">
        <v>53</v>
      </c>
      <c r="H223" s="2">
        <v>24</v>
      </c>
      <c r="I223" s="2"/>
      <c r="J223" s="2" t="s">
        <v>147</v>
      </c>
      <c r="K223" s="2" t="s">
        <v>30</v>
      </c>
      <c r="L223" s="2" t="s">
        <v>415</v>
      </c>
      <c r="M223" s="19" t="s">
        <v>33</v>
      </c>
      <c r="N223" s="19" t="s">
        <v>33</v>
      </c>
      <c r="O223" s="19" t="s">
        <v>33</v>
      </c>
      <c r="P223" s="2">
        <v>0</v>
      </c>
      <c r="Q223" s="2">
        <f>_xlfn.FLOOR.MATH((((2*VLOOKUP(F223, 'EV and Base'!$A$1:$N$671, 9, FALSE))+$P223)*$H223)/100)+$H223+10</f>
        <v>58</v>
      </c>
      <c r="R223" s="2">
        <f>_xlfn.FLOOR.MATH((_xlfn.FLOOR.MATH((((2*VLOOKUP($F223, 'EV and Base'!$A$1:$N$671, 10, FALSE))+$P223)*$H223)/100)+5)*
IF(OR($I223="Lonely", $I223="Brave", $I223="Adamant", $I223="Naughty"), 1.1,
IF(OR($I223="Bold", $I223="Timid", $I223="Modest", $I223="Calm"), 0.9, 1)))</f>
        <v>29</v>
      </c>
      <c r="S223" s="2">
        <f>_xlfn.FLOOR.MATH((_xlfn.FLOOR.MATH((((2*VLOOKUP($F223, 'EV and Base'!$A$1:$N$671, 11, FALSE))+$P223)*$H223)/100)+5)*
IF(OR($I223="Bold", $I223="Relaxed", $I223="Impish", $I223="Lax"), 1.1,
IF(OR($I223="Lonely", $I223="Hasty", $I223="Mild", $I223="Gentle"), 0.9, 1)))</f>
        <v>24</v>
      </c>
      <c r="T223" s="2">
        <f>_xlfn.FLOOR.MATH((_xlfn.FLOOR.MATH((((2*VLOOKUP($F223, 'EV and Base'!$A$1:$N$671, 12, FALSE))+$P223)*$H223)/100)+5)*
IF(OR($I223="Modest", $I223="Mild", $I223="Quiet", $I223="Rash"), 1.1,
IF(OR($I223="Adamant", $I223="Impish", $I223="Jolly", $I223="Careful"), 0.9, 1)))</f>
        <v>29</v>
      </c>
      <c r="U223" s="2">
        <f>_xlfn.FLOOR.MATH((_xlfn.FLOOR.MATH((((2*VLOOKUP($F223, 'EV and Base'!$A$1:$N$671, 13, FALSE))+$P223)*$H223)/100)+5)*
IF(OR($I223="Calm", $I223="Gentle", $I223="Sassy", $I223="Careful"), 1.1,
IF(OR($I223="Naughty", $I223="Lax", $I223="Naive", $I223="Rash"), 0.9, 1)))</f>
        <v>24</v>
      </c>
      <c r="V223" s="2">
        <f>_xlfn.FLOOR.MATH((_xlfn.FLOOR.MATH((((2*VLOOKUP($F223, 'EV and Base'!$A$1:$N$671, 14, FALSE))+$P223)*$H223)/100)+5)*
IF(OR($I223="Timid", $I223="Hasty", $I223="Jolly", $I223="Naive"), 1.1,
IF(OR($I223="Brave", $I223="Relaxed", $I223="Quiet", $I223="Sassy"), 0.9, 1)))</f>
        <v>35</v>
      </c>
    </row>
    <row r="224" spans="1:54" x14ac:dyDescent="0.45">
      <c r="A224" s="39"/>
      <c r="B224" s="39"/>
      <c r="C224" s="39"/>
      <c r="D224" s="39"/>
      <c r="E224" s="39"/>
      <c r="F224" s="2" t="s">
        <v>146</v>
      </c>
      <c r="G224" s="2" t="s">
        <v>53</v>
      </c>
      <c r="H224" s="2">
        <v>24</v>
      </c>
      <c r="I224" s="2"/>
      <c r="J224" s="2" t="s">
        <v>147</v>
      </c>
      <c r="K224" s="2" t="s">
        <v>30</v>
      </c>
      <c r="L224" s="2" t="s">
        <v>415</v>
      </c>
      <c r="M224" s="19" t="s">
        <v>33</v>
      </c>
      <c r="N224" s="19" t="s">
        <v>33</v>
      </c>
      <c r="O224" s="19" t="s">
        <v>33</v>
      </c>
      <c r="P224" s="2">
        <v>0</v>
      </c>
      <c r="Q224" s="2">
        <f>_xlfn.FLOOR.MATH((((2*VLOOKUP(F224, 'EV and Base'!$A$1:$N$671, 9, FALSE))+$P224)*$H224)/100)+$H224+10</f>
        <v>58</v>
      </c>
      <c r="R224" s="2">
        <f>_xlfn.FLOOR.MATH((_xlfn.FLOOR.MATH((((2*VLOOKUP($F224, 'EV and Base'!$A$1:$N$671, 10, FALSE))+$P224)*$H224)/100)+5)*
IF(OR($I224="Lonely", $I224="Brave", $I224="Adamant", $I224="Naughty"), 1.1,
IF(OR($I224="Bold", $I224="Timid", $I224="Modest", $I224="Calm"), 0.9, 1)))</f>
        <v>29</v>
      </c>
      <c r="S224" s="2">
        <f>_xlfn.FLOOR.MATH((_xlfn.FLOOR.MATH((((2*VLOOKUP($F224, 'EV and Base'!$A$1:$N$671, 11, FALSE))+$P224)*$H224)/100)+5)*
IF(OR($I224="Bold", $I224="Relaxed", $I224="Impish", $I224="Lax"), 1.1,
IF(OR($I224="Lonely", $I224="Hasty", $I224="Mild", $I224="Gentle"), 0.9, 1)))</f>
        <v>24</v>
      </c>
      <c r="T224" s="2">
        <f>_xlfn.FLOOR.MATH((_xlfn.FLOOR.MATH((((2*VLOOKUP($F224, 'EV and Base'!$A$1:$N$671, 12, FALSE))+$P224)*$H224)/100)+5)*
IF(OR($I224="Modest", $I224="Mild", $I224="Quiet", $I224="Rash"), 1.1,
IF(OR($I224="Adamant", $I224="Impish", $I224="Jolly", $I224="Careful"), 0.9, 1)))</f>
        <v>29</v>
      </c>
      <c r="U224" s="2">
        <f>_xlfn.FLOOR.MATH((_xlfn.FLOOR.MATH((((2*VLOOKUP($F224, 'EV and Base'!$A$1:$N$671, 13, FALSE))+$P224)*$H224)/100)+5)*
IF(OR($I224="Calm", $I224="Gentle", $I224="Sassy", $I224="Careful"), 1.1,
IF(OR($I224="Naughty", $I224="Lax", $I224="Naive", $I224="Rash"), 0.9, 1)))</f>
        <v>24</v>
      </c>
      <c r="V224" s="2">
        <f>_xlfn.FLOOR.MATH((_xlfn.FLOOR.MATH((((2*VLOOKUP($F224, 'EV and Base'!$A$1:$N$671, 14, FALSE))+$P224)*$H224)/100)+5)*
IF(OR($I224="Timid", $I224="Hasty", $I224="Jolly", $I224="Naive"), 1.1,
IF(OR($I224="Brave", $I224="Relaxed", $I224="Quiet", $I224="Sassy"), 0.9, 1)))</f>
        <v>35</v>
      </c>
    </row>
    <row r="225" spans="1:22" x14ac:dyDescent="0.45">
      <c r="A225" s="40"/>
      <c r="B225" s="40"/>
      <c r="C225" s="40"/>
      <c r="D225" s="40"/>
      <c r="E225" s="40"/>
      <c r="F225" s="2" t="s">
        <v>146</v>
      </c>
      <c r="G225" s="2" t="s">
        <v>53</v>
      </c>
      <c r="H225" s="2">
        <v>24</v>
      </c>
      <c r="I225" s="2"/>
      <c r="J225" s="2" t="s">
        <v>147</v>
      </c>
      <c r="K225" s="2" t="s">
        <v>30</v>
      </c>
      <c r="L225" s="2" t="s">
        <v>415</v>
      </c>
      <c r="M225" s="19" t="s">
        <v>33</v>
      </c>
      <c r="N225" s="19" t="s">
        <v>33</v>
      </c>
      <c r="O225" s="19" t="s">
        <v>33</v>
      </c>
      <c r="P225" s="2">
        <v>0</v>
      </c>
      <c r="Q225" s="2">
        <f>_xlfn.FLOOR.MATH((((2*VLOOKUP(F225, 'EV and Base'!$A$1:$N$671, 9, FALSE))+$P225)*$H225)/100)+$H225+10</f>
        <v>58</v>
      </c>
      <c r="R225" s="2">
        <f>_xlfn.FLOOR.MATH((_xlfn.FLOOR.MATH((((2*VLOOKUP($F225, 'EV and Base'!$A$1:$N$671, 10, FALSE))+$P225)*$H225)/100)+5)*
IF(OR($I225="Lonely", $I225="Brave", $I225="Adamant", $I225="Naughty"), 1.1,
IF(OR($I225="Bold", $I225="Timid", $I225="Modest", $I225="Calm"), 0.9, 1)))</f>
        <v>29</v>
      </c>
      <c r="S225" s="2">
        <f>_xlfn.FLOOR.MATH((_xlfn.FLOOR.MATH((((2*VLOOKUP($F225, 'EV and Base'!$A$1:$N$671, 11, FALSE))+$P225)*$H225)/100)+5)*
IF(OR($I225="Bold", $I225="Relaxed", $I225="Impish", $I225="Lax"), 1.1,
IF(OR($I225="Lonely", $I225="Hasty", $I225="Mild", $I225="Gentle"), 0.9, 1)))</f>
        <v>24</v>
      </c>
      <c r="T225" s="2">
        <f>_xlfn.FLOOR.MATH((_xlfn.FLOOR.MATH((((2*VLOOKUP($F225, 'EV and Base'!$A$1:$N$671, 12, FALSE))+$P225)*$H225)/100)+5)*
IF(OR($I225="Modest", $I225="Mild", $I225="Quiet", $I225="Rash"), 1.1,
IF(OR($I225="Adamant", $I225="Impish", $I225="Jolly", $I225="Careful"), 0.9, 1)))</f>
        <v>29</v>
      </c>
      <c r="U225" s="2">
        <f>_xlfn.FLOOR.MATH((_xlfn.FLOOR.MATH((((2*VLOOKUP($F225, 'EV and Base'!$A$1:$N$671, 13, FALSE))+$P225)*$H225)/100)+5)*
IF(OR($I225="Calm", $I225="Gentle", $I225="Sassy", $I225="Careful"), 1.1,
IF(OR($I225="Naughty", $I225="Lax", $I225="Naive", $I225="Rash"), 0.9, 1)))</f>
        <v>24</v>
      </c>
      <c r="V225" s="2">
        <f>_xlfn.FLOOR.MATH((_xlfn.FLOOR.MATH((((2*VLOOKUP($F225, 'EV and Base'!$A$1:$N$671, 14, FALSE))+$P225)*$H225)/100)+5)*
IF(OR($I225="Timid", $I225="Hasty", $I225="Jolly", $I225="Naive"), 1.1,
IF(OR($I225="Brave", $I225="Relaxed", $I225="Quiet", $I225="Sassy"), 0.9, 1)))</f>
        <v>35</v>
      </c>
    </row>
    <row r="226" spans="1:22" x14ac:dyDescent="0.45">
      <c r="A226" s="29">
        <v>126</v>
      </c>
      <c r="B226" s="29" t="s">
        <v>416</v>
      </c>
      <c r="C226" s="29" t="s">
        <v>23</v>
      </c>
      <c r="D226" s="29" t="s">
        <v>408</v>
      </c>
      <c r="E226" s="29" t="s">
        <v>25</v>
      </c>
      <c r="F226" s="2" t="s">
        <v>409</v>
      </c>
      <c r="G226" s="2" t="s">
        <v>27</v>
      </c>
      <c r="H226" s="2">
        <v>27</v>
      </c>
      <c r="I226" s="2"/>
      <c r="J226" s="2" t="s">
        <v>417</v>
      </c>
      <c r="K226" s="2" t="s">
        <v>30</v>
      </c>
      <c r="L226" s="2" t="s">
        <v>176</v>
      </c>
      <c r="M226" s="2" t="s">
        <v>264</v>
      </c>
      <c r="N226" s="2" t="s">
        <v>161</v>
      </c>
      <c r="O226" s="2" t="s">
        <v>410</v>
      </c>
      <c r="P226" s="2">
        <v>12</v>
      </c>
      <c r="Q226" s="2">
        <f>_xlfn.FLOOR.MATH((((2*VLOOKUP(F226, 'EV and Base'!$A$1:$N$671, 9, FALSE))+$P226)*$H226)/100)+$H226+10</f>
        <v>72</v>
      </c>
      <c r="R226" s="2">
        <f>_xlfn.FLOOR.MATH((_xlfn.FLOOR.MATH((((2*VLOOKUP($F226, 'EV and Base'!$A$1:$N$671, 10, FALSE))+$P226)*$H226)/100)+5)*
IF(OR($I226="Lonely", $I226="Brave", $I226="Adamant", $I226="Naughty"), 1.1,
IF(OR($I226="Bold", $I226="Timid", $I226="Modest", $I226="Calm"), 0.9, 1)))</f>
        <v>40</v>
      </c>
      <c r="S226" s="2">
        <f>_xlfn.FLOOR.MATH((_xlfn.FLOOR.MATH((((2*VLOOKUP($F226, 'EV and Base'!$A$1:$N$671, 11, FALSE))+$P226)*$H226)/100)+5)*
IF(OR($I226="Bold", $I226="Relaxed", $I226="Impish", $I226="Lax"), 1.1,
IF(OR($I226="Lonely", $I226="Hasty", $I226="Mild", $I226="Gentle"), 0.9, 1)))</f>
        <v>35</v>
      </c>
      <c r="T226" s="2">
        <f>_xlfn.FLOOR.MATH((_xlfn.FLOOR.MATH((((2*VLOOKUP($F226, 'EV and Base'!$A$1:$N$671, 12, FALSE))+$P226)*$H226)/100)+5)*
IF(OR($I226="Modest", $I226="Mild", $I226="Quiet", $I226="Rash"), 1.1,
IF(OR($I226="Adamant", $I226="Impish", $I226="Jolly", $I226="Careful"), 0.9, 1)))</f>
        <v>29</v>
      </c>
      <c r="U226" s="2">
        <f>_xlfn.FLOOR.MATH((_xlfn.FLOOR.MATH((((2*VLOOKUP($F226, 'EV and Base'!$A$1:$N$671, 13, FALSE))+$P226)*$H226)/100)+5)*
IF(OR($I226="Calm", $I226="Gentle", $I226="Sassy", $I226="Careful"), 1.1,
IF(OR($I226="Naughty", $I226="Lax", $I226="Naive", $I226="Rash"), 0.9, 1)))</f>
        <v>35</v>
      </c>
      <c r="V226" s="2">
        <f>_xlfn.FLOOR.MATH((_xlfn.FLOOR.MATH((((2*VLOOKUP($F226, 'EV and Base'!$A$1:$N$671, 14, FALSE))+$P226)*$H226)/100)+5)*
IF(OR($I226="Timid", $I226="Hasty", $I226="Jolly", $I226="Naive"), 1.1,
IF(OR($I226="Brave", $I226="Relaxed", $I226="Quiet", $I226="Sassy"), 0.9, 1)))</f>
        <v>48</v>
      </c>
    </row>
    <row r="227" spans="1:22" x14ac:dyDescent="0.45">
      <c r="A227" s="29">
        <v>127</v>
      </c>
      <c r="B227" s="29" t="s">
        <v>418</v>
      </c>
      <c r="C227" s="29" t="s">
        <v>23</v>
      </c>
      <c r="D227" s="29" t="s">
        <v>408</v>
      </c>
      <c r="E227" s="29" t="s">
        <v>25</v>
      </c>
      <c r="F227" s="2" t="s">
        <v>409</v>
      </c>
      <c r="G227" s="2" t="s">
        <v>53</v>
      </c>
      <c r="H227" s="2">
        <v>27</v>
      </c>
      <c r="I227" s="2"/>
      <c r="J227" s="2" t="s">
        <v>417</v>
      </c>
      <c r="K227" s="2" t="s">
        <v>30</v>
      </c>
      <c r="L227" s="2" t="s">
        <v>176</v>
      </c>
      <c r="M227" s="2" t="s">
        <v>264</v>
      </c>
      <c r="N227" s="2" t="s">
        <v>161</v>
      </c>
      <c r="O227" s="2" t="s">
        <v>410</v>
      </c>
      <c r="P227" s="2">
        <v>12</v>
      </c>
      <c r="Q227" s="2">
        <f>_xlfn.FLOOR.MATH((((2*VLOOKUP(F227, 'EV and Base'!$A$1:$N$671, 9, FALSE))+$P227)*$H227)/100)+$H227+10</f>
        <v>72</v>
      </c>
      <c r="R227" s="2">
        <f>_xlfn.FLOOR.MATH((_xlfn.FLOOR.MATH((((2*VLOOKUP($F227, 'EV and Base'!$A$1:$N$671, 10, FALSE))+$P227)*$H227)/100)+5)*
IF(OR($I227="Lonely", $I227="Brave", $I227="Adamant", $I227="Naughty"), 1.1,
IF(OR($I227="Bold", $I227="Timid", $I227="Modest", $I227="Calm"), 0.9, 1)))</f>
        <v>40</v>
      </c>
      <c r="S227" s="2">
        <f>_xlfn.FLOOR.MATH((_xlfn.FLOOR.MATH((((2*VLOOKUP($F227, 'EV and Base'!$A$1:$N$671, 11, FALSE))+$P227)*$H227)/100)+5)*
IF(OR($I227="Bold", $I227="Relaxed", $I227="Impish", $I227="Lax"), 1.1,
IF(OR($I227="Lonely", $I227="Hasty", $I227="Mild", $I227="Gentle"), 0.9, 1)))</f>
        <v>35</v>
      </c>
      <c r="T227" s="2">
        <f>_xlfn.FLOOR.MATH((_xlfn.FLOOR.MATH((((2*VLOOKUP($F227, 'EV and Base'!$A$1:$N$671, 12, FALSE))+$P227)*$H227)/100)+5)*
IF(OR($I227="Modest", $I227="Mild", $I227="Quiet", $I227="Rash"), 1.1,
IF(OR($I227="Adamant", $I227="Impish", $I227="Jolly", $I227="Careful"), 0.9, 1)))</f>
        <v>29</v>
      </c>
      <c r="U227" s="2">
        <f>_xlfn.FLOOR.MATH((_xlfn.FLOOR.MATH((((2*VLOOKUP($F227, 'EV and Base'!$A$1:$N$671, 13, FALSE))+$P227)*$H227)/100)+5)*
IF(OR($I227="Calm", $I227="Gentle", $I227="Sassy", $I227="Careful"), 1.1,
IF(OR($I227="Naughty", $I227="Lax", $I227="Naive", $I227="Rash"), 0.9, 1)))</f>
        <v>35</v>
      </c>
      <c r="V227" s="2">
        <f>_xlfn.FLOOR.MATH((_xlfn.FLOOR.MATH((((2*VLOOKUP($F227, 'EV and Base'!$A$1:$N$671, 14, FALSE))+$P227)*$H227)/100)+5)*
IF(OR($I227="Timid", $I227="Hasty", $I227="Jolly", $I227="Naive"), 1.1,
IF(OR($I227="Brave", $I227="Relaxed", $I227="Quiet", $I227="Sassy"), 0.9, 1)))</f>
        <v>48</v>
      </c>
    </row>
    <row r="228" spans="1:22" x14ac:dyDescent="0.45">
      <c r="A228" s="38">
        <v>128</v>
      </c>
      <c r="B228" s="38" t="s">
        <v>419</v>
      </c>
      <c r="C228" s="38" t="s">
        <v>23</v>
      </c>
      <c r="D228" s="38" t="s">
        <v>408</v>
      </c>
      <c r="E228" s="38" t="s">
        <v>25</v>
      </c>
      <c r="F228" s="2" t="s">
        <v>374</v>
      </c>
      <c r="G228" s="2" t="s">
        <v>53</v>
      </c>
      <c r="H228" s="2">
        <v>26</v>
      </c>
      <c r="I228" s="2"/>
      <c r="J228" s="2" t="s">
        <v>375</v>
      </c>
      <c r="K228" s="2" t="s">
        <v>30</v>
      </c>
      <c r="L228" s="2" t="s">
        <v>377</v>
      </c>
      <c r="M228" s="2" t="s">
        <v>420</v>
      </c>
      <c r="N228" s="2" t="s">
        <v>379</v>
      </c>
      <c r="O228" s="2" t="s">
        <v>421</v>
      </c>
      <c r="P228" s="2">
        <v>0</v>
      </c>
      <c r="Q228" s="2">
        <f>_xlfn.FLOOR.MATH((((2*VLOOKUP(F228, 'EV and Base'!$A$1:$N$671, 9, FALSE))+$P228)*$H228)/100)+$H228+10</f>
        <v>54</v>
      </c>
      <c r="R228" s="2">
        <f>_xlfn.FLOOR.MATH((_xlfn.FLOOR.MATH((((2*VLOOKUP($F228, 'EV and Base'!$A$1:$N$671, 10, FALSE))+$P228)*$H228)/100)+5)*
IF(OR($I228="Lonely", $I228="Brave", $I228="Adamant", $I228="Naughty"), 1.1,
IF(OR($I228="Bold", $I228="Timid", $I228="Modest", $I228="Calm"), 0.9, 1)))</f>
        <v>31</v>
      </c>
      <c r="S228" s="2">
        <f>_xlfn.FLOOR.MATH((_xlfn.FLOOR.MATH((((2*VLOOKUP($F228, 'EV and Base'!$A$1:$N$671, 11, FALSE))+$P228)*$H228)/100)+5)*
IF(OR($I228="Bold", $I228="Relaxed", $I228="Impish", $I228="Lax"), 1.1,
IF(OR($I228="Lonely", $I228="Hasty", $I228="Mild", $I228="Gentle"), 0.9, 1)))</f>
        <v>31</v>
      </c>
      <c r="T228" s="2">
        <f>_xlfn.FLOOR.MATH((_xlfn.FLOOR.MATH((((2*VLOOKUP($F228, 'EV and Base'!$A$1:$N$671, 12, FALSE))+$P228)*$H228)/100)+5)*
IF(OR($I228="Modest", $I228="Mild", $I228="Quiet", $I228="Rash"), 1.1,
IF(OR($I228="Adamant", $I228="Impish", $I228="Jolly", $I228="Careful"), 0.9, 1)))</f>
        <v>38</v>
      </c>
      <c r="U228" s="2">
        <f>_xlfn.FLOOR.MATH((_xlfn.FLOOR.MATH((((2*VLOOKUP($F228, 'EV and Base'!$A$1:$N$671, 13, FALSE))+$P228)*$H228)/100)+5)*
IF(OR($I228="Calm", $I228="Gentle", $I228="Sassy", $I228="Careful"), 1.1,
IF(OR($I228="Naughty", $I228="Lax", $I228="Naive", $I228="Rash"), 0.9, 1)))</f>
        <v>36</v>
      </c>
      <c r="V228" s="2">
        <f>_xlfn.FLOOR.MATH((_xlfn.FLOOR.MATH((((2*VLOOKUP($F228, 'EV and Base'!$A$1:$N$671, 14, FALSE))+$P228)*$H228)/100)+5)*
IF(OR($I228="Timid", $I228="Hasty", $I228="Jolly", $I228="Naive"), 1.1,
IF(OR($I228="Brave", $I228="Relaxed", $I228="Quiet", $I228="Sassy"), 0.9, 1)))</f>
        <v>27</v>
      </c>
    </row>
    <row r="229" spans="1:22" x14ac:dyDescent="0.45">
      <c r="A229" s="40"/>
      <c r="B229" s="40"/>
      <c r="C229" s="40"/>
      <c r="D229" s="40"/>
      <c r="E229" s="40"/>
      <c r="F229" s="2" t="s">
        <v>422</v>
      </c>
      <c r="G229" s="2" t="s">
        <v>53</v>
      </c>
      <c r="H229" s="2">
        <v>26</v>
      </c>
      <c r="I229" s="2"/>
      <c r="J229" s="2" t="s">
        <v>423</v>
      </c>
      <c r="K229" s="2" t="s">
        <v>30</v>
      </c>
      <c r="L229" s="2" t="s">
        <v>424</v>
      </c>
      <c r="M229" s="2" t="s">
        <v>150</v>
      </c>
      <c r="N229" s="2" t="s">
        <v>425</v>
      </c>
      <c r="O229" s="2" t="s">
        <v>403</v>
      </c>
      <c r="P229" s="2">
        <v>0</v>
      </c>
      <c r="Q229" s="2">
        <f>_xlfn.FLOOR.MATH((((2*VLOOKUP(F229, 'EV and Base'!$A$1:$N$671, 9, FALSE))+$P229)*$H229)/100)+$H229+10</f>
        <v>64</v>
      </c>
      <c r="R229" s="2">
        <f>_xlfn.FLOOR.MATH((_xlfn.FLOOR.MATH((((2*VLOOKUP($F229, 'EV and Base'!$A$1:$N$671, 10, FALSE))+$P229)*$H229)/100)+5)*
IF(OR($I229="Lonely", $I229="Brave", $I229="Adamant", $I229="Naughty"), 1.1,
IF(OR($I229="Bold", $I229="Timid", $I229="Modest", $I229="Calm"), 0.9, 1)))</f>
        <v>25</v>
      </c>
      <c r="S229" s="2">
        <f>_xlfn.FLOOR.MATH((_xlfn.FLOOR.MATH((((2*VLOOKUP($F229, 'EV and Base'!$A$1:$N$671, 11, FALSE))+$P229)*$H229)/100)+5)*
IF(OR($I229="Bold", $I229="Relaxed", $I229="Impish", $I229="Lax"), 1.1,
IF(OR($I229="Lonely", $I229="Hasty", $I229="Mild", $I229="Gentle"), 0.9, 1)))</f>
        <v>31</v>
      </c>
      <c r="T229" s="2">
        <f>_xlfn.FLOOR.MATH((_xlfn.FLOOR.MATH((((2*VLOOKUP($F229, 'EV and Base'!$A$1:$N$671, 12, FALSE))+$P229)*$H229)/100)+5)*
IF(OR($I229="Modest", $I229="Mild", $I229="Quiet", $I229="Rash"), 1.1,
IF(OR($I229="Adamant", $I229="Impish", $I229="Jolly", $I229="Careful"), 0.9, 1)))</f>
        <v>38</v>
      </c>
      <c r="U229" s="2">
        <f>_xlfn.FLOOR.MATH((_xlfn.FLOOR.MATH((((2*VLOOKUP($F229, 'EV and Base'!$A$1:$N$671, 13, FALSE))+$P229)*$H229)/100)+5)*
IF(OR($I229="Calm", $I229="Gentle", $I229="Sassy", $I229="Careful"), 1.1,
IF(OR($I229="Naughty", $I229="Lax", $I229="Naive", $I229="Rash"), 0.9, 1)))</f>
        <v>49</v>
      </c>
      <c r="V229" s="2">
        <f>_xlfn.FLOOR.MATH((_xlfn.FLOOR.MATH((((2*VLOOKUP($F229, 'EV and Base'!$A$1:$N$671, 14, FALSE))+$P229)*$H229)/100)+5)*
IF(OR($I229="Timid", $I229="Hasty", $I229="Jolly", $I229="Naive"), 1.1,
IF(OR($I229="Brave", $I229="Relaxed", $I229="Quiet", $I229="Sassy"), 0.9, 1)))</f>
        <v>25</v>
      </c>
    </row>
    <row r="230" spans="1:22" x14ac:dyDescent="0.45">
      <c r="A230" s="38">
        <v>129</v>
      </c>
      <c r="B230" s="38" t="s">
        <v>426</v>
      </c>
      <c r="C230" s="38" t="s">
        <v>23</v>
      </c>
      <c r="D230" s="38" t="s">
        <v>408</v>
      </c>
      <c r="E230" s="38" t="s">
        <v>25</v>
      </c>
      <c r="F230" s="2" t="s">
        <v>249</v>
      </c>
      <c r="G230" s="2" t="s">
        <v>53</v>
      </c>
      <c r="H230" s="2">
        <v>27</v>
      </c>
      <c r="I230" s="2"/>
      <c r="J230" s="2" t="s">
        <v>250</v>
      </c>
      <c r="K230" s="2" t="s">
        <v>30</v>
      </c>
      <c r="L230" s="2" t="s">
        <v>253</v>
      </c>
      <c r="M230" s="2" t="s">
        <v>427</v>
      </c>
      <c r="N230" s="2" t="s">
        <v>428</v>
      </c>
      <c r="O230" s="2" t="s">
        <v>429</v>
      </c>
      <c r="P230" s="2">
        <v>12</v>
      </c>
      <c r="Q230" s="2">
        <f>_xlfn.FLOOR.MATH((((2*VLOOKUP(F230, 'EV and Base'!$A$1:$N$671, 9, FALSE))+$P230)*$H230)/100)+$H230+10</f>
        <v>69</v>
      </c>
      <c r="R230" s="2">
        <f>_xlfn.FLOOR.MATH((_xlfn.FLOOR.MATH((((2*VLOOKUP($F230, 'EV and Base'!$A$1:$N$671, 10, FALSE))+$P230)*$H230)/100)+5)*
IF(OR($I230="Lonely", $I230="Brave", $I230="Adamant", $I230="Naughty"), 1.1,
IF(OR($I230="Bold", $I230="Timid", $I230="Modest", $I230="Calm"), 0.9, 1)))</f>
        <v>35</v>
      </c>
      <c r="S230" s="2">
        <f>_xlfn.FLOOR.MATH((_xlfn.FLOOR.MATH((((2*VLOOKUP($F230, 'EV and Base'!$A$1:$N$671, 11, FALSE))+$P230)*$H230)/100)+5)*
IF(OR($I230="Bold", $I230="Relaxed", $I230="Impish", $I230="Lax"), 1.1,
IF(OR($I230="Lonely", $I230="Hasty", $I230="Mild", $I230="Gentle"), 0.9, 1)))</f>
        <v>29</v>
      </c>
      <c r="T230" s="2">
        <f>_xlfn.FLOOR.MATH((_xlfn.FLOOR.MATH((((2*VLOOKUP($F230, 'EV and Base'!$A$1:$N$671, 12, FALSE))+$P230)*$H230)/100)+5)*
IF(OR($I230="Modest", $I230="Mild", $I230="Quiet", $I230="Rash"), 1.1,
IF(OR($I230="Adamant", $I230="Impish", $I230="Jolly", $I230="Careful"), 0.9, 1)))</f>
        <v>29</v>
      </c>
      <c r="U230" s="2">
        <f>_xlfn.FLOOR.MATH((_xlfn.FLOOR.MATH((((2*VLOOKUP($F230, 'EV and Base'!$A$1:$N$671, 13, FALSE))+$P230)*$H230)/100)+5)*
IF(OR($I230="Calm", $I230="Gentle", $I230="Sassy", $I230="Careful"), 1.1,
IF(OR($I230="Naughty", $I230="Lax", $I230="Naive", $I230="Rash"), 0.9, 1)))</f>
        <v>29</v>
      </c>
      <c r="V230" s="2">
        <f>_xlfn.FLOOR.MATH((_xlfn.FLOOR.MATH((((2*VLOOKUP($F230, 'EV and Base'!$A$1:$N$671, 14, FALSE))+$P230)*$H230)/100)+5)*
IF(OR($I230="Timid", $I230="Hasty", $I230="Jolly", $I230="Naive"), 1.1,
IF(OR($I230="Brave", $I230="Relaxed", $I230="Quiet", $I230="Sassy"), 0.9, 1)))</f>
        <v>48</v>
      </c>
    </row>
    <row r="231" spans="1:22" x14ac:dyDescent="0.45">
      <c r="A231" s="40"/>
      <c r="B231" s="40"/>
      <c r="C231" s="40"/>
      <c r="D231" s="40"/>
      <c r="E231" s="40"/>
      <c r="F231" s="2" t="s">
        <v>321</v>
      </c>
      <c r="G231" s="2" t="s">
        <v>27</v>
      </c>
      <c r="H231" s="2">
        <v>27</v>
      </c>
      <c r="I231" s="2"/>
      <c r="J231" s="2" t="s">
        <v>322</v>
      </c>
      <c r="K231" s="2" t="s">
        <v>30</v>
      </c>
      <c r="L231" s="2" t="s">
        <v>191</v>
      </c>
      <c r="M231" s="2" t="s">
        <v>324</v>
      </c>
      <c r="N231" s="2" t="s">
        <v>125</v>
      </c>
      <c r="O231" s="2" t="s">
        <v>412</v>
      </c>
      <c r="P231" s="2">
        <v>12</v>
      </c>
      <c r="Q231" s="2">
        <f>_xlfn.FLOOR.MATH((((2*VLOOKUP(F231, 'EV and Base'!$A$1:$N$671, 9, FALSE))+$P231)*$H231)/100)+$H231+10</f>
        <v>69</v>
      </c>
      <c r="R231" s="2">
        <f>_xlfn.FLOOR.MATH((_xlfn.FLOOR.MATH((((2*VLOOKUP($F231, 'EV and Base'!$A$1:$N$671, 10, FALSE))+$P231)*$H231)/100)+5)*
IF(OR($I231="Lonely", $I231="Brave", $I231="Adamant", $I231="Naughty"), 1.1,
IF(OR($I231="Bold", $I231="Timid", $I231="Modest", $I231="Calm"), 0.9, 1)))</f>
        <v>48</v>
      </c>
      <c r="S231" s="2">
        <f>_xlfn.FLOOR.MATH((_xlfn.FLOOR.MATH((((2*VLOOKUP($F231, 'EV and Base'!$A$1:$N$671, 11, FALSE))+$P231)*$H231)/100)+5)*
IF(OR($I231="Bold", $I231="Relaxed", $I231="Impish", $I231="Lax"), 1.1,
IF(OR($I231="Lonely", $I231="Hasty", $I231="Mild", $I231="Gentle"), 0.9, 1)))</f>
        <v>40</v>
      </c>
      <c r="T231" s="2">
        <f>_xlfn.FLOOR.MATH((_xlfn.FLOOR.MATH((((2*VLOOKUP($F231, 'EV and Base'!$A$1:$N$671, 12, FALSE))+$P231)*$H231)/100)+5)*
IF(OR($I231="Modest", $I231="Mild", $I231="Quiet", $I231="Rash"), 1.1,
IF(OR($I231="Adamant", $I231="Impish", $I231="Jolly", $I231="Careful"), 0.9, 1)))</f>
        <v>48</v>
      </c>
      <c r="U231" s="2">
        <f>_xlfn.FLOOR.MATH((_xlfn.FLOOR.MATH((((2*VLOOKUP($F231, 'EV and Base'!$A$1:$N$671, 13, FALSE))+$P231)*$H231)/100)+5)*
IF(OR($I231="Calm", $I231="Gentle", $I231="Sassy", $I231="Careful"), 1.1,
IF(OR($I231="Naughty", $I231="Lax", $I231="Naive", $I231="Rash"), 0.9, 1)))</f>
        <v>40</v>
      </c>
      <c r="V231" s="2">
        <f>_xlfn.FLOOR.MATH((_xlfn.FLOOR.MATH((((2*VLOOKUP($F231, 'EV and Base'!$A$1:$N$671, 14, FALSE))+$P231)*$H231)/100)+5)*
IF(OR($I231="Timid", $I231="Hasty", $I231="Jolly", $I231="Naive"), 1.1,
IF(OR($I231="Brave", $I231="Relaxed", $I231="Quiet", $I231="Sassy"), 0.9, 1)))</f>
        <v>63</v>
      </c>
    </row>
    <row r="232" spans="1:22" x14ac:dyDescent="0.45">
      <c r="A232" s="29">
        <v>130</v>
      </c>
      <c r="B232" s="29" t="s">
        <v>430</v>
      </c>
      <c r="C232" s="29" t="s">
        <v>23</v>
      </c>
      <c r="D232" s="29" t="s">
        <v>431</v>
      </c>
      <c r="E232" s="29" t="s">
        <v>25</v>
      </c>
      <c r="F232" s="2" t="s">
        <v>432</v>
      </c>
      <c r="G232" s="19" t="s">
        <v>33</v>
      </c>
      <c r="H232" s="2">
        <v>29</v>
      </c>
      <c r="I232" s="2"/>
      <c r="J232" s="2" t="s">
        <v>433</v>
      </c>
      <c r="K232" s="2" t="s">
        <v>30</v>
      </c>
      <c r="L232" s="2" t="s">
        <v>434</v>
      </c>
      <c r="M232" s="2" t="s">
        <v>435</v>
      </c>
      <c r="N232" s="2" t="s">
        <v>436</v>
      </c>
      <c r="O232" s="2" t="s">
        <v>437</v>
      </c>
      <c r="P232" s="2">
        <v>12</v>
      </c>
      <c r="Q232" s="2">
        <f>_xlfn.FLOOR.MATH((((2*VLOOKUP(F232, 'EV and Base'!$A$1:$N$671, 9, FALSE))+$P232)*$H232)/100)+$H232+10</f>
        <v>65</v>
      </c>
      <c r="R232" s="2">
        <f>_xlfn.FLOOR.MATH((_xlfn.FLOOR.MATH((((2*VLOOKUP($F232, 'EV and Base'!$A$1:$N$671, 10, FALSE))+$P232)*$H232)/100)+5)*
IF(OR($I232="Lonely", $I232="Brave", $I232="Adamant", $I232="Naughty"), 1.1,
IF(OR($I232="Bold", $I232="Timid", $I232="Modest", $I232="Calm"), 0.9, 1)))</f>
        <v>40</v>
      </c>
      <c r="S232" s="2">
        <f>_xlfn.FLOOR.MATH((_xlfn.FLOOR.MATH((((2*VLOOKUP($F232, 'EV and Base'!$A$1:$N$671, 11, FALSE))+$P232)*$H232)/100)+5)*
IF(OR($I232="Bold", $I232="Relaxed", $I232="Impish", $I232="Lax"), 1.1,
IF(OR($I232="Lonely", $I232="Hasty", $I232="Mild", $I232="Gentle"), 0.9, 1)))</f>
        <v>49</v>
      </c>
      <c r="T232" s="2">
        <f>_xlfn.FLOOR.MATH((_xlfn.FLOOR.MATH((((2*VLOOKUP($F232, 'EV and Base'!$A$1:$N$671, 12, FALSE))+$P232)*$H232)/100)+5)*
IF(OR($I232="Modest", $I232="Mild", $I232="Quiet", $I232="Rash"), 1.1,
IF(OR($I232="Adamant", $I232="Impish", $I232="Jolly", $I232="Careful"), 0.9, 1)))</f>
        <v>34</v>
      </c>
      <c r="U232" s="2">
        <f>_xlfn.FLOOR.MATH((_xlfn.FLOOR.MATH((((2*VLOOKUP($F232, 'EV and Base'!$A$1:$N$671, 13, FALSE))+$P232)*$H232)/100)+5)*
IF(OR($I232="Calm", $I232="Gentle", $I232="Sassy", $I232="Careful"), 1.1,
IF(OR($I232="Naughty", $I232="Lax", $I232="Naive", $I232="Rash"), 0.9, 1)))</f>
        <v>43</v>
      </c>
      <c r="V232" s="2">
        <f>_xlfn.FLOOR.MATH((_xlfn.FLOOR.MATH((((2*VLOOKUP($F232, 'EV and Base'!$A$1:$N$671, 14, FALSE))+$P232)*$H232)/100)+5)*
IF(OR($I232="Timid", $I232="Hasty", $I232="Jolly", $I232="Naive"), 1.1,
IF(OR($I232="Brave", $I232="Relaxed", $I232="Quiet", $I232="Sassy"), 0.9, 1)))</f>
        <v>25</v>
      </c>
    </row>
    <row r="233" spans="1:22" x14ac:dyDescent="0.45">
      <c r="A233" s="29">
        <v>131</v>
      </c>
      <c r="B233" s="29" t="s">
        <v>438</v>
      </c>
      <c r="C233" s="29" t="s">
        <v>23</v>
      </c>
      <c r="D233" s="29" t="s">
        <v>431</v>
      </c>
      <c r="E233" s="29" t="s">
        <v>25</v>
      </c>
      <c r="F233" s="2" t="s">
        <v>439</v>
      </c>
      <c r="G233" s="2" t="s">
        <v>27</v>
      </c>
      <c r="H233" s="2">
        <v>31</v>
      </c>
      <c r="I233" s="2"/>
      <c r="J233" s="2" t="s">
        <v>440</v>
      </c>
      <c r="K233" s="2" t="s">
        <v>30</v>
      </c>
      <c r="L233" s="2" t="s">
        <v>441</v>
      </c>
      <c r="M233" s="2" t="s">
        <v>442</v>
      </c>
      <c r="N233" s="2" t="s">
        <v>443</v>
      </c>
      <c r="O233" s="2" t="s">
        <v>444</v>
      </c>
      <c r="P233" s="2">
        <v>12</v>
      </c>
      <c r="Q233" s="2">
        <f>_xlfn.FLOOR.MATH((((2*VLOOKUP(F233, 'EV and Base'!$A$1:$N$671, 9, FALSE))+$P233)*$H233)/100)+$H233+10</f>
        <v>78</v>
      </c>
      <c r="R233" s="2">
        <f>_xlfn.FLOOR.MATH((_xlfn.FLOOR.MATH((((2*VLOOKUP($F233, 'EV and Base'!$A$1:$N$671, 10, FALSE))+$P233)*$H233)/100)+5)*
IF(OR($I233="Lonely", $I233="Brave", $I233="Adamant", $I233="Naughty"), 1.1,
IF(OR($I233="Bold", $I233="Timid", $I233="Modest", $I233="Calm"), 0.9, 1)))</f>
        <v>78</v>
      </c>
      <c r="S233" s="2">
        <f>_xlfn.FLOOR.MATH((_xlfn.FLOOR.MATH((((2*VLOOKUP($F233, 'EV and Base'!$A$1:$N$671, 11, FALSE))+$P233)*$H233)/100)+5)*
IF(OR($I233="Bold", $I233="Relaxed", $I233="Impish", $I233="Lax"), 1.1,
IF(OR($I233="Lonely", $I233="Hasty", $I233="Mild", $I233="Gentle"), 0.9, 1)))</f>
        <v>36</v>
      </c>
      <c r="T233" s="2">
        <f>_xlfn.FLOOR.MATH((_xlfn.FLOOR.MATH((((2*VLOOKUP($F233, 'EV and Base'!$A$1:$N$671, 12, FALSE))+$P233)*$H233)/100)+5)*
IF(OR($I233="Modest", $I233="Mild", $I233="Quiet", $I233="Rash"), 1.1,
IF(OR($I233="Adamant", $I233="Impish", $I233="Jolly", $I233="Careful"), 0.9, 1)))</f>
        <v>54</v>
      </c>
      <c r="U233" s="2">
        <f>_xlfn.FLOOR.MATH((_xlfn.FLOOR.MATH((((2*VLOOKUP($F233, 'EV and Base'!$A$1:$N$671, 13, FALSE))+$P233)*$H233)/100)+5)*
IF(OR($I233="Calm", $I233="Gentle", $I233="Sassy", $I233="Careful"), 1.1,
IF(OR($I233="Naughty", $I233="Lax", $I233="Naive", $I233="Rash"), 0.9, 1)))</f>
        <v>36</v>
      </c>
      <c r="V233" s="2">
        <f>_xlfn.FLOOR.MATH((_xlfn.FLOOR.MATH((((2*VLOOKUP($F233, 'EV and Base'!$A$1:$N$671, 14, FALSE))+$P233)*$H233)/100)+5)*
IF(OR($I233="Timid", $I233="Hasty", $I233="Jolly", $I233="Naive"), 1.1,
IF(OR($I233="Brave", $I233="Relaxed", $I233="Quiet", $I233="Sassy"), 0.9, 1)))</f>
        <v>52</v>
      </c>
    </row>
    <row r="234" spans="1:22" x14ac:dyDescent="0.45">
      <c r="A234" s="38">
        <v>132</v>
      </c>
      <c r="B234" s="38" t="s">
        <v>445</v>
      </c>
      <c r="C234" s="38" t="s">
        <v>23</v>
      </c>
      <c r="D234" s="38" t="s">
        <v>431</v>
      </c>
      <c r="E234" s="38" t="s">
        <v>25</v>
      </c>
      <c r="F234" s="2" t="s">
        <v>446</v>
      </c>
      <c r="G234" s="2" t="s">
        <v>27</v>
      </c>
      <c r="H234" s="2">
        <v>26</v>
      </c>
      <c r="I234" s="2"/>
      <c r="J234" s="2" t="s">
        <v>137</v>
      </c>
      <c r="K234" s="2" t="s">
        <v>30</v>
      </c>
      <c r="L234" s="2" t="s">
        <v>225</v>
      </c>
      <c r="M234" s="2" t="s">
        <v>340</v>
      </c>
      <c r="N234" s="2" t="s">
        <v>271</v>
      </c>
      <c r="O234" s="2" t="s">
        <v>447</v>
      </c>
      <c r="P234" s="2">
        <v>0</v>
      </c>
      <c r="Q234" s="2">
        <f>_xlfn.FLOOR.MATH((((2*VLOOKUP(F234, 'EV and Base'!$A$1:$N$671, 9, FALSE))+$P234)*$H234)/100)+$H234+10</f>
        <v>72</v>
      </c>
      <c r="R234" s="2">
        <f>_xlfn.FLOOR.MATH((_xlfn.FLOOR.MATH((((2*VLOOKUP($F234, 'EV and Base'!$A$1:$N$671, 10, FALSE))+$P234)*$H234)/100)+5)*
IF(OR($I234="Lonely", $I234="Brave", $I234="Adamant", $I234="Naughty"), 1.1,
IF(OR($I234="Bold", $I234="Timid", $I234="Modest", $I234="Calm"), 0.9, 1)))</f>
        <v>59</v>
      </c>
      <c r="S234" s="2">
        <f>_xlfn.FLOOR.MATH((_xlfn.FLOOR.MATH((((2*VLOOKUP($F234, 'EV and Base'!$A$1:$N$671, 11, FALSE))+$P234)*$H234)/100)+5)*
IF(OR($I234="Bold", $I234="Relaxed", $I234="Impish", $I234="Lax"), 1.1,
IF(OR($I234="Lonely", $I234="Hasty", $I234="Mild", $I234="Gentle"), 0.9, 1)))</f>
        <v>59</v>
      </c>
      <c r="T234" s="2">
        <f>_xlfn.FLOOR.MATH((_xlfn.FLOOR.MATH((((2*VLOOKUP($F234, 'EV and Base'!$A$1:$N$671, 12, FALSE))+$P234)*$H234)/100)+5)*
IF(OR($I234="Modest", $I234="Mild", $I234="Quiet", $I234="Rash"), 1.1,
IF(OR($I234="Adamant", $I234="Impish", $I234="Jolly", $I234="Careful"), 0.9, 1)))</f>
        <v>31</v>
      </c>
      <c r="U234" s="2">
        <f>_xlfn.FLOOR.MATH((_xlfn.FLOOR.MATH((((2*VLOOKUP($F234, 'EV and Base'!$A$1:$N$671, 13, FALSE))+$P234)*$H234)/100)+5)*
IF(OR($I234="Calm", $I234="Gentle", $I234="Sassy", $I234="Careful"), 1.1,
IF(OR($I234="Naughty", $I234="Lax", $I234="Naive", $I234="Rash"), 0.9, 1)))</f>
        <v>25</v>
      </c>
      <c r="V234" s="2">
        <f>_xlfn.FLOOR.MATH((_xlfn.FLOOR.MATH((((2*VLOOKUP($F234, 'EV and Base'!$A$1:$N$671, 14, FALSE))+$P234)*$H234)/100)+5)*
IF(OR($I234="Timid", $I234="Hasty", $I234="Jolly", $I234="Naive"), 1.1,
IF(OR($I234="Brave", $I234="Relaxed", $I234="Quiet", $I234="Sassy"), 0.9, 1)))</f>
        <v>15</v>
      </c>
    </row>
    <row r="235" spans="1:22" x14ac:dyDescent="0.45">
      <c r="A235" s="40"/>
      <c r="B235" s="40"/>
      <c r="C235" s="40"/>
      <c r="D235" s="40"/>
      <c r="E235" s="40"/>
      <c r="F235" s="2" t="s">
        <v>372</v>
      </c>
      <c r="G235" s="2" t="s">
        <v>27</v>
      </c>
      <c r="H235" s="2">
        <v>26</v>
      </c>
      <c r="I235" s="2"/>
      <c r="J235" s="2" t="s">
        <v>143</v>
      </c>
      <c r="K235" s="2" t="s">
        <v>30</v>
      </c>
      <c r="L235" s="2" t="s">
        <v>145</v>
      </c>
      <c r="M235" s="2" t="s">
        <v>194</v>
      </c>
      <c r="N235" s="2" t="s">
        <v>366</v>
      </c>
      <c r="O235" s="2" t="s">
        <v>230</v>
      </c>
      <c r="P235" s="2">
        <v>0</v>
      </c>
      <c r="Q235" s="2">
        <f>_xlfn.FLOOR.MATH((((2*VLOOKUP(F235, 'EV and Base'!$A$1:$N$671, 9, FALSE))+$P235)*$H235)/100)+$H235+10</f>
        <v>80</v>
      </c>
      <c r="R235" s="2">
        <f>_xlfn.FLOOR.MATH((_xlfn.FLOOR.MATH((((2*VLOOKUP($F235, 'EV and Base'!$A$1:$N$671, 10, FALSE))+$P235)*$H235)/100)+5)*
IF(OR($I235="Lonely", $I235="Brave", $I235="Adamant", $I235="Naughty"), 1.1,
IF(OR($I235="Bold", $I235="Timid", $I235="Modest", $I235="Calm"), 0.9, 1)))</f>
        <v>59</v>
      </c>
      <c r="S235" s="2">
        <f>_xlfn.FLOOR.MATH((_xlfn.FLOOR.MATH((((2*VLOOKUP($F235, 'EV and Base'!$A$1:$N$671, 11, FALSE))+$P235)*$H235)/100)+5)*
IF(OR($I235="Bold", $I235="Relaxed", $I235="Impish", $I235="Lax"), 1.1,
IF(OR($I235="Lonely", $I235="Hasty", $I235="Mild", $I235="Gentle"), 0.9, 1)))</f>
        <v>49</v>
      </c>
      <c r="T235" s="2">
        <f>_xlfn.FLOOR.MATH((_xlfn.FLOOR.MATH((((2*VLOOKUP($F235, 'EV and Base'!$A$1:$N$671, 12, FALSE))+$P235)*$H235)/100)+5)*
IF(OR($I235="Modest", $I235="Mild", $I235="Quiet", $I235="Rash"), 1.1,
IF(OR($I235="Adamant", $I235="Impish", $I235="Jolly", $I235="Careful"), 0.9, 1)))</f>
        <v>25</v>
      </c>
      <c r="U235" s="2">
        <f>_xlfn.FLOOR.MATH((_xlfn.FLOOR.MATH((((2*VLOOKUP($F235, 'EV and Base'!$A$1:$N$671, 13, FALSE))+$P235)*$H235)/100)+5)*
IF(OR($I235="Calm", $I235="Gentle", $I235="Sassy", $I235="Careful"), 1.1,
IF(OR($I235="Naughty", $I235="Lax", $I235="Naive", $I235="Rash"), 0.9, 1)))</f>
        <v>31</v>
      </c>
      <c r="V235" s="2">
        <f>_xlfn.FLOOR.MATH((_xlfn.FLOOR.MATH((((2*VLOOKUP($F235, 'EV and Base'!$A$1:$N$671, 14, FALSE))+$P235)*$H235)/100)+5)*
IF(OR($I235="Timid", $I235="Hasty", $I235="Jolly", $I235="Naive"), 1.1,
IF(OR($I235="Brave", $I235="Relaxed", $I235="Quiet", $I235="Sassy"), 0.9, 1)))</f>
        <v>25</v>
      </c>
    </row>
    <row r="236" spans="1:22" x14ac:dyDescent="0.45">
      <c r="A236" s="29">
        <v>133</v>
      </c>
      <c r="B236" s="29" t="s">
        <v>448</v>
      </c>
      <c r="C236" s="29" t="s">
        <v>23</v>
      </c>
      <c r="D236" s="29" t="s">
        <v>431</v>
      </c>
      <c r="E236" s="29" t="s">
        <v>25</v>
      </c>
      <c r="F236" s="2" t="s">
        <v>432</v>
      </c>
      <c r="G236" s="19" t="s">
        <v>33</v>
      </c>
      <c r="H236" s="2">
        <v>29</v>
      </c>
      <c r="I236" s="2"/>
      <c r="J236" s="2" t="s">
        <v>433</v>
      </c>
      <c r="K236" s="2" t="s">
        <v>30</v>
      </c>
      <c r="L236" s="2" t="s">
        <v>434</v>
      </c>
      <c r="M236" s="2" t="s">
        <v>435</v>
      </c>
      <c r="N236" s="2" t="s">
        <v>436</v>
      </c>
      <c r="O236" s="2" t="s">
        <v>437</v>
      </c>
      <c r="P236" s="2">
        <v>12</v>
      </c>
      <c r="Q236" s="2">
        <f>_xlfn.FLOOR.MATH((((2*VLOOKUP(F236, 'EV and Base'!$A$1:$N$671, 9, FALSE))+$P236)*$H236)/100)+$H236+10</f>
        <v>65</v>
      </c>
      <c r="R236" s="2">
        <f>_xlfn.FLOOR.MATH((_xlfn.FLOOR.MATH((((2*VLOOKUP($F236, 'EV and Base'!$A$1:$N$671, 10, FALSE))+$P236)*$H236)/100)+5)*
IF(OR($I236="Lonely", $I236="Brave", $I236="Adamant", $I236="Naughty"), 1.1,
IF(OR($I236="Bold", $I236="Timid", $I236="Modest", $I236="Calm"), 0.9, 1)))</f>
        <v>40</v>
      </c>
      <c r="S236" s="2">
        <f>_xlfn.FLOOR.MATH((_xlfn.FLOOR.MATH((((2*VLOOKUP($F236, 'EV and Base'!$A$1:$N$671, 11, FALSE))+$P236)*$H236)/100)+5)*
IF(OR($I236="Bold", $I236="Relaxed", $I236="Impish", $I236="Lax"), 1.1,
IF(OR($I236="Lonely", $I236="Hasty", $I236="Mild", $I236="Gentle"), 0.9, 1)))</f>
        <v>49</v>
      </c>
      <c r="T236" s="2">
        <f>_xlfn.FLOOR.MATH((_xlfn.FLOOR.MATH((((2*VLOOKUP($F236, 'EV and Base'!$A$1:$N$671, 12, FALSE))+$P236)*$H236)/100)+5)*
IF(OR($I236="Modest", $I236="Mild", $I236="Quiet", $I236="Rash"), 1.1,
IF(OR($I236="Adamant", $I236="Impish", $I236="Jolly", $I236="Careful"), 0.9, 1)))</f>
        <v>34</v>
      </c>
      <c r="U236" s="2">
        <f>_xlfn.FLOOR.MATH((_xlfn.FLOOR.MATH((((2*VLOOKUP($F236, 'EV and Base'!$A$1:$N$671, 13, FALSE))+$P236)*$H236)/100)+5)*
IF(OR($I236="Calm", $I236="Gentle", $I236="Sassy", $I236="Careful"), 1.1,
IF(OR($I236="Naughty", $I236="Lax", $I236="Naive", $I236="Rash"), 0.9, 1)))</f>
        <v>43</v>
      </c>
      <c r="V236" s="2">
        <f>_xlfn.FLOOR.MATH((_xlfn.FLOOR.MATH((((2*VLOOKUP($F236, 'EV and Base'!$A$1:$N$671, 14, FALSE))+$P236)*$H236)/100)+5)*
IF(OR($I236="Timid", $I236="Hasty", $I236="Jolly", $I236="Naive"), 1.1,
IF(OR($I236="Brave", $I236="Relaxed", $I236="Quiet", $I236="Sassy"), 0.9, 1)))</f>
        <v>25</v>
      </c>
    </row>
    <row r="237" spans="1:22" x14ac:dyDescent="0.45">
      <c r="A237" s="29">
        <v>134</v>
      </c>
      <c r="B237" s="29" t="s">
        <v>449</v>
      </c>
      <c r="C237" s="29" t="s">
        <v>23</v>
      </c>
      <c r="D237" s="29" t="s">
        <v>431</v>
      </c>
      <c r="E237" s="29" t="s">
        <v>25</v>
      </c>
      <c r="F237" s="2" t="s">
        <v>450</v>
      </c>
      <c r="G237" s="19" t="s">
        <v>27</v>
      </c>
      <c r="H237" s="2">
        <v>29</v>
      </c>
      <c r="I237" s="2"/>
      <c r="J237" s="2" t="s">
        <v>180</v>
      </c>
      <c r="K237" s="2" t="s">
        <v>30</v>
      </c>
      <c r="L237" s="2" t="s">
        <v>200</v>
      </c>
      <c r="M237" s="2" t="s">
        <v>201</v>
      </c>
      <c r="N237" s="2" t="s">
        <v>202</v>
      </c>
      <c r="O237" s="2" t="s">
        <v>216</v>
      </c>
      <c r="P237" s="2">
        <v>3</v>
      </c>
      <c r="Q237" s="2">
        <f>_xlfn.FLOOR.MATH((((2*VLOOKUP(F237, 'EV and Base'!$A$1:$N$671, 9, FALSE))+$P237)*$H237)/100)+$H237+10</f>
        <v>71</v>
      </c>
      <c r="R237" s="2">
        <f>_xlfn.FLOOR.MATH((_xlfn.FLOOR.MATH((((2*VLOOKUP($F237, 'EV and Base'!$A$1:$N$671, 10, FALSE))+$P237)*$H237)/100)+5)*
IF(OR($I237="Lonely", $I237="Brave", $I237="Adamant", $I237="Naughty"), 1.1,
IF(OR($I237="Bold", $I237="Timid", $I237="Modest", $I237="Calm"), 0.9, 1)))</f>
        <v>42</v>
      </c>
      <c r="S237" s="2">
        <f>_xlfn.FLOOR.MATH((_xlfn.FLOOR.MATH((((2*VLOOKUP($F237, 'EV and Base'!$A$1:$N$671, 11, FALSE))+$P237)*$H237)/100)+5)*
IF(OR($I237="Bold", $I237="Relaxed", $I237="Impish", $I237="Lax"), 1.1,
IF(OR($I237="Lonely", $I237="Hasty", $I237="Mild", $I237="Gentle"), 0.9, 1)))</f>
        <v>58</v>
      </c>
      <c r="T237" s="2">
        <f>_xlfn.FLOOR.MATH((_xlfn.FLOOR.MATH((((2*VLOOKUP($F237, 'EV and Base'!$A$1:$N$671, 12, FALSE))+$P237)*$H237)/100)+5)*
IF(OR($I237="Modest", $I237="Mild", $I237="Quiet", $I237="Rash"), 1.1,
IF(OR($I237="Adamant", $I237="Impish", $I237="Jolly", $I237="Careful"), 0.9, 1)))</f>
        <v>34</v>
      </c>
      <c r="U237" s="2">
        <f>_xlfn.FLOOR.MATH((_xlfn.FLOOR.MATH((((2*VLOOKUP($F237, 'EV and Base'!$A$1:$N$671, 13, FALSE))+$P237)*$H237)/100)+5)*
IF(OR($I237="Calm", $I237="Gentle", $I237="Sassy", $I237="Careful"), 1.1,
IF(OR($I237="Naughty", $I237="Lax", $I237="Naive", $I237="Rash"), 0.9, 1)))</f>
        <v>52</v>
      </c>
      <c r="V237" s="2">
        <f>_xlfn.FLOOR.MATH((_xlfn.FLOOR.MATH((((2*VLOOKUP($F237, 'EV and Base'!$A$1:$N$671, 14, FALSE))+$P237)*$H237)/100)+5)*
IF(OR($I237="Timid", $I237="Hasty", $I237="Jolly", $I237="Naive"), 1.1,
IF(OR($I237="Brave", $I237="Relaxed", $I237="Quiet", $I237="Sassy"), 0.9, 1)))</f>
        <v>30</v>
      </c>
    </row>
    <row r="238" spans="1:22" x14ac:dyDescent="0.45">
      <c r="A238" s="38">
        <v>135</v>
      </c>
      <c r="B238" s="38" t="s">
        <v>90</v>
      </c>
      <c r="C238" s="38" t="s">
        <v>23</v>
      </c>
      <c r="D238" s="38" t="s">
        <v>431</v>
      </c>
      <c r="E238" s="38" t="s">
        <v>25</v>
      </c>
      <c r="F238" s="2" t="s">
        <v>210</v>
      </c>
      <c r="G238" s="2" t="s">
        <v>27</v>
      </c>
      <c r="H238" s="2">
        <v>26</v>
      </c>
      <c r="I238" s="2"/>
      <c r="J238" s="2" t="s">
        <v>257</v>
      </c>
      <c r="K238" s="2" t="s">
        <v>30</v>
      </c>
      <c r="L238" s="2" t="s">
        <v>130</v>
      </c>
      <c r="M238" s="2" t="s">
        <v>225</v>
      </c>
      <c r="N238" s="2" t="s">
        <v>309</v>
      </c>
      <c r="O238" s="2" t="s">
        <v>312</v>
      </c>
      <c r="P238" s="2">
        <v>0</v>
      </c>
      <c r="Q238" s="2">
        <f>_xlfn.FLOOR.MATH((((2*VLOOKUP(F238, 'EV and Base'!$A$1:$N$671, 9, FALSE))+$P238)*$H238)/100)+$H238+10</f>
        <v>62</v>
      </c>
      <c r="R238" s="2">
        <f>_xlfn.FLOOR.MATH((_xlfn.FLOOR.MATH((((2*VLOOKUP($F238, 'EV and Base'!$A$1:$N$671, 10, FALSE))+$P238)*$H238)/100)+5)*
IF(OR($I238="Lonely", $I238="Brave", $I238="Adamant", $I238="Naughty"), 1.1,
IF(OR($I238="Bold", $I238="Timid", $I238="Modest", $I238="Calm"), 0.9, 1)))</f>
        <v>42</v>
      </c>
      <c r="S238" s="2">
        <f>_xlfn.FLOOR.MATH((_xlfn.FLOOR.MATH((((2*VLOOKUP($F238, 'EV and Base'!$A$1:$N$671, 11, FALSE))+$P238)*$H238)/100)+5)*
IF(OR($I238="Bold", $I238="Relaxed", $I238="Impish", $I238="Lax"), 1.1,
IF(OR($I238="Lonely", $I238="Hasty", $I238="Mild", $I238="Gentle"), 0.9, 1)))</f>
        <v>23</v>
      </c>
      <c r="T238" s="2">
        <f>_xlfn.FLOOR.MATH((_xlfn.FLOOR.MATH((((2*VLOOKUP($F238, 'EV and Base'!$A$1:$N$671, 12, FALSE))+$P238)*$H238)/100)+5)*
IF(OR($I238="Modest", $I238="Mild", $I238="Quiet", $I238="Rash"), 1.1,
IF(OR($I238="Adamant", $I238="Impish", $I238="Jolly", $I238="Careful"), 0.9, 1)))</f>
        <v>23</v>
      </c>
      <c r="U238" s="2">
        <f>_xlfn.FLOOR.MATH((_xlfn.FLOOR.MATH((((2*VLOOKUP($F238, 'EV and Base'!$A$1:$N$671, 13, FALSE))+$P238)*$H238)/100)+5)*
IF(OR($I238="Calm", $I238="Gentle", $I238="Sassy", $I238="Careful"), 1.1,
IF(OR($I238="Naughty", $I238="Lax", $I238="Naive", $I238="Rash"), 0.9, 1)))</f>
        <v>23</v>
      </c>
      <c r="V238" s="2">
        <f>_xlfn.FLOOR.MATH((_xlfn.FLOOR.MATH((((2*VLOOKUP($F238, 'EV and Base'!$A$1:$N$671, 14, FALSE))+$P238)*$H238)/100)+5)*
IF(OR($I238="Timid", $I238="Hasty", $I238="Jolly", $I238="Naive"), 1.1,
IF(OR($I238="Brave", $I238="Relaxed", $I238="Quiet", $I238="Sassy"), 0.9, 1)))</f>
        <v>38</v>
      </c>
    </row>
    <row r="239" spans="1:22" x14ac:dyDescent="0.45">
      <c r="A239" s="39"/>
      <c r="B239" s="39"/>
      <c r="C239" s="39"/>
      <c r="D239" s="39"/>
      <c r="E239" s="39"/>
      <c r="F239" s="2" t="s">
        <v>310</v>
      </c>
      <c r="G239" s="2" t="s">
        <v>27</v>
      </c>
      <c r="H239" s="2">
        <v>26</v>
      </c>
      <c r="I239" s="2"/>
      <c r="J239" s="2" t="s">
        <v>257</v>
      </c>
      <c r="K239" s="2" t="s">
        <v>30</v>
      </c>
      <c r="L239" s="2" t="s">
        <v>139</v>
      </c>
      <c r="M239" s="2" t="s">
        <v>312</v>
      </c>
      <c r="N239" s="2" t="s">
        <v>313</v>
      </c>
      <c r="O239" s="2" t="s">
        <v>383</v>
      </c>
      <c r="P239" s="2">
        <v>0</v>
      </c>
      <c r="Q239" s="2">
        <f>_xlfn.FLOOR.MATH((((2*VLOOKUP(F239, 'EV and Base'!$A$1:$N$671, 9, FALSE))+$P239)*$H239)/100)+$H239+10</f>
        <v>62</v>
      </c>
      <c r="R239" s="2">
        <f>_xlfn.FLOOR.MATH((_xlfn.FLOOR.MATH((((2*VLOOKUP($F239, 'EV and Base'!$A$1:$N$671, 10, FALSE))+$P239)*$H239)/100)+5)*
IF(OR($I239="Lonely", $I239="Brave", $I239="Adamant", $I239="Naughty"), 1.1,
IF(OR($I239="Bold", $I239="Timid", $I239="Modest", $I239="Calm"), 0.9, 1)))</f>
        <v>44</v>
      </c>
      <c r="S239" s="2">
        <f>_xlfn.FLOOR.MATH((_xlfn.FLOOR.MATH((((2*VLOOKUP($F239, 'EV and Base'!$A$1:$N$671, 11, FALSE))+$P239)*$H239)/100)+5)*
IF(OR($I239="Bold", $I239="Relaxed", $I239="Impish", $I239="Lax"), 1.1,
IF(OR($I239="Lonely", $I239="Hasty", $I239="Mild", $I239="Gentle"), 0.9, 1)))</f>
        <v>41</v>
      </c>
      <c r="T239" s="2">
        <f>_xlfn.FLOOR.MATH((_xlfn.FLOOR.MATH((((2*VLOOKUP($F239, 'EV and Base'!$A$1:$N$671, 12, FALSE))+$P239)*$H239)/100)+5)*
IF(OR($I239="Modest", $I239="Mild", $I239="Quiet", $I239="Rash"), 1.1,
IF(OR($I239="Adamant", $I239="Impish", $I239="Jolly", $I239="Careful"), 0.9, 1)))</f>
        <v>23</v>
      </c>
      <c r="U239" s="2">
        <f>_xlfn.FLOOR.MATH((_xlfn.FLOOR.MATH((((2*VLOOKUP($F239, 'EV and Base'!$A$1:$N$671, 13, FALSE))+$P239)*$H239)/100)+5)*
IF(OR($I239="Calm", $I239="Gentle", $I239="Sassy", $I239="Careful"), 1.1,
IF(OR($I239="Naughty", $I239="Lax", $I239="Naive", $I239="Rash"), 0.9, 1)))</f>
        <v>41</v>
      </c>
      <c r="V239" s="2">
        <f>_xlfn.FLOOR.MATH((_xlfn.FLOOR.MATH((((2*VLOOKUP($F239, 'EV and Base'!$A$1:$N$671, 14, FALSE))+$P239)*$H239)/100)+5)*
IF(OR($I239="Timid", $I239="Hasty", $I239="Jolly", $I239="Naive"), 1.1,
IF(OR($I239="Brave", $I239="Relaxed", $I239="Quiet", $I239="Sassy"), 0.9, 1)))</f>
        <v>29</v>
      </c>
    </row>
    <row r="240" spans="1:22" x14ac:dyDescent="0.45">
      <c r="A240" s="40"/>
      <c r="B240" s="40"/>
      <c r="C240" s="40"/>
      <c r="D240" s="40"/>
      <c r="E240" s="40"/>
      <c r="F240" s="2" t="s">
        <v>163</v>
      </c>
      <c r="G240" s="2" t="s">
        <v>27</v>
      </c>
      <c r="H240" s="2">
        <v>26</v>
      </c>
      <c r="I240" s="2"/>
      <c r="J240" s="2" t="s">
        <v>74</v>
      </c>
      <c r="K240" s="2" t="s">
        <v>30</v>
      </c>
      <c r="L240" s="2" t="s">
        <v>165</v>
      </c>
      <c r="M240" s="2" t="s">
        <v>381</v>
      </c>
      <c r="N240" s="2" t="s">
        <v>382</v>
      </c>
      <c r="O240" s="2" t="s">
        <v>451</v>
      </c>
      <c r="P240" s="2">
        <v>0</v>
      </c>
      <c r="Q240" s="2">
        <f>_xlfn.FLOOR.MATH((((2*VLOOKUP(F240, 'EV and Base'!$A$1:$N$671, 9, FALSE))+$P240)*$H240)/100)+$H240+10</f>
        <v>67</v>
      </c>
      <c r="R240" s="2">
        <f>_xlfn.FLOOR.MATH((_xlfn.FLOOR.MATH((((2*VLOOKUP($F240, 'EV and Base'!$A$1:$N$671, 10, FALSE))+$P240)*$H240)/100)+5)*
IF(OR($I240="Lonely", $I240="Brave", $I240="Adamant", $I240="Naughty"), 1.1,
IF(OR($I240="Bold", $I240="Timid", $I240="Modest", $I240="Calm"), 0.9, 1)))</f>
        <v>49</v>
      </c>
      <c r="S240" s="2">
        <f>_xlfn.FLOOR.MATH((_xlfn.FLOOR.MATH((((2*VLOOKUP($F240, 'EV and Base'!$A$1:$N$671, 11, FALSE))+$P240)*$H240)/100)+5)*
IF(OR($I240="Bold", $I240="Relaxed", $I240="Impish", $I240="Lax"), 1.1,
IF(OR($I240="Lonely", $I240="Hasty", $I240="Mild", $I240="Gentle"), 0.9, 1)))</f>
        <v>40</v>
      </c>
      <c r="T240" s="2">
        <f>_xlfn.FLOOR.MATH((_xlfn.FLOOR.MATH((((2*VLOOKUP($F240, 'EV and Base'!$A$1:$N$671, 12, FALSE))+$P240)*$H240)/100)+5)*
IF(OR($I240="Modest", $I240="Mild", $I240="Quiet", $I240="Rash"), 1.1,
IF(OR($I240="Adamant", $I240="Impish", $I240="Jolly", $I240="Careful"), 0.9, 1)))</f>
        <v>36</v>
      </c>
      <c r="U240" s="2">
        <f>_xlfn.FLOOR.MATH((_xlfn.FLOOR.MATH((((2*VLOOKUP($F240, 'EV and Base'!$A$1:$N$671, 13, FALSE))+$P240)*$H240)/100)+5)*
IF(OR($I240="Calm", $I240="Gentle", $I240="Sassy", $I240="Careful"), 1.1,
IF(OR($I240="Naughty", $I240="Lax", $I240="Naive", $I240="Rash"), 0.9, 1)))</f>
        <v>40</v>
      </c>
      <c r="V240" s="2">
        <f>_xlfn.FLOOR.MATH((_xlfn.FLOOR.MATH((((2*VLOOKUP($F240, 'EV and Base'!$A$1:$N$671, 14, FALSE))+$P240)*$H240)/100)+5)*
IF(OR($I240="Timid", $I240="Hasty", $I240="Jolly", $I240="Naive"), 1.1,
IF(OR($I240="Brave", $I240="Relaxed", $I240="Quiet", $I240="Sassy"), 0.9, 1)))</f>
        <v>45</v>
      </c>
    </row>
    <row r="241" spans="1:22" x14ac:dyDescent="0.45">
      <c r="A241" s="29">
        <v>136</v>
      </c>
      <c r="B241" s="29" t="s">
        <v>90</v>
      </c>
      <c r="C241" s="29" t="s">
        <v>23</v>
      </c>
      <c r="D241" s="29" t="s">
        <v>431</v>
      </c>
      <c r="E241" s="29" t="s">
        <v>25</v>
      </c>
      <c r="F241" s="2" t="s">
        <v>310</v>
      </c>
      <c r="G241" s="2" t="s">
        <v>27</v>
      </c>
      <c r="H241" s="2">
        <v>28</v>
      </c>
      <c r="I241" s="2"/>
      <c r="J241" s="2" t="s">
        <v>311</v>
      </c>
      <c r="K241" s="2" t="s">
        <v>30</v>
      </c>
      <c r="L241" s="2" t="s">
        <v>312</v>
      </c>
      <c r="M241" s="2" t="s">
        <v>313</v>
      </c>
      <c r="N241" s="2" t="s">
        <v>383</v>
      </c>
      <c r="O241" s="2" t="s">
        <v>230</v>
      </c>
      <c r="P241" s="2">
        <v>0</v>
      </c>
      <c r="Q241" s="2">
        <f>_xlfn.FLOOR.MATH((((2*VLOOKUP(F241, 'EV and Base'!$A$1:$N$671, 9, FALSE))+$P241)*$H241)/100)+$H241+10</f>
        <v>66</v>
      </c>
      <c r="R241" s="2">
        <f>_xlfn.FLOOR.MATH((_xlfn.FLOOR.MATH((((2*VLOOKUP($F241, 'EV and Base'!$A$1:$N$671, 10, FALSE))+$P241)*$H241)/100)+5)*
IF(OR($I241="Lonely", $I241="Brave", $I241="Adamant", $I241="Naughty"), 1.1,
IF(OR($I241="Bold", $I241="Timid", $I241="Modest", $I241="Calm"), 0.9, 1)))</f>
        <v>47</v>
      </c>
      <c r="S241" s="2">
        <f>_xlfn.FLOOR.MATH((_xlfn.FLOOR.MATH((((2*VLOOKUP($F241, 'EV and Base'!$A$1:$N$671, 11, FALSE))+$P241)*$H241)/100)+5)*
IF(OR($I241="Bold", $I241="Relaxed", $I241="Impish", $I241="Lax"), 1.1,
IF(OR($I241="Lonely", $I241="Hasty", $I241="Mild", $I241="Gentle"), 0.9, 1)))</f>
        <v>44</v>
      </c>
      <c r="T241" s="2">
        <f>_xlfn.FLOOR.MATH((_xlfn.FLOOR.MATH((((2*VLOOKUP($F241, 'EV and Base'!$A$1:$N$671, 12, FALSE))+$P241)*$H241)/100)+5)*
IF(OR($I241="Modest", $I241="Mild", $I241="Quiet", $I241="Rash"), 1.1,
IF(OR($I241="Adamant", $I241="Impish", $I241="Jolly", $I241="Careful"), 0.9, 1)))</f>
        <v>24</v>
      </c>
      <c r="U241" s="2">
        <f>_xlfn.FLOOR.MATH((_xlfn.FLOOR.MATH((((2*VLOOKUP($F241, 'EV and Base'!$A$1:$N$671, 13, FALSE))+$P241)*$H241)/100)+5)*
IF(OR($I241="Calm", $I241="Gentle", $I241="Sassy", $I241="Careful"), 1.1,
IF(OR($I241="Naughty", $I241="Lax", $I241="Naive", $I241="Rash"), 0.9, 1)))</f>
        <v>44</v>
      </c>
      <c r="V241" s="2">
        <f>_xlfn.FLOOR.MATH((_xlfn.FLOOR.MATH((((2*VLOOKUP($F241, 'EV and Base'!$A$1:$N$671, 14, FALSE))+$P241)*$H241)/100)+5)*
IF(OR($I241="Timid", $I241="Hasty", $I241="Jolly", $I241="Naive"), 1.1,
IF(OR($I241="Brave", $I241="Relaxed", $I241="Quiet", $I241="Sassy"), 0.9, 1)))</f>
        <v>31</v>
      </c>
    </row>
    <row r="242" spans="1:22" x14ac:dyDescent="0.45">
      <c r="A242" s="38">
        <v>137</v>
      </c>
      <c r="B242" s="38" t="s">
        <v>90</v>
      </c>
      <c r="C242" s="38" t="s">
        <v>23</v>
      </c>
      <c r="D242" s="38" t="s">
        <v>431</v>
      </c>
      <c r="E242" s="38" t="s">
        <v>25</v>
      </c>
      <c r="F242" s="2" t="s">
        <v>243</v>
      </c>
      <c r="G242" s="2" t="s">
        <v>53</v>
      </c>
      <c r="H242" s="2">
        <v>27</v>
      </c>
      <c r="I242" s="2"/>
      <c r="J242" s="2" t="s">
        <v>307</v>
      </c>
      <c r="K242" s="2" t="s">
        <v>30</v>
      </c>
      <c r="L242" s="2" t="s">
        <v>248</v>
      </c>
      <c r="M242" s="2" t="s">
        <v>384</v>
      </c>
      <c r="N242" s="2" t="s">
        <v>385</v>
      </c>
      <c r="O242" s="2" t="s">
        <v>161</v>
      </c>
      <c r="P242" s="2">
        <v>0</v>
      </c>
      <c r="Q242" s="2">
        <f>_xlfn.FLOOR.MATH((((2*VLOOKUP(F242, 'EV and Base'!$A$1:$N$671, 9, FALSE))+$P242)*$H242)/100)+$H242+10</f>
        <v>64</v>
      </c>
      <c r="R242" s="2">
        <f>_xlfn.FLOOR.MATH((_xlfn.FLOOR.MATH((((2*VLOOKUP($F242, 'EV and Base'!$A$1:$N$671, 10, FALSE))+$P242)*$H242)/100)+5)*
IF(OR($I242="Lonely", $I242="Brave", $I242="Adamant", $I242="Naughty"), 1.1,
IF(OR($I242="Bold", $I242="Timid", $I242="Modest", $I242="Calm"), 0.9, 1)))</f>
        <v>32</v>
      </c>
      <c r="S242" s="2">
        <f>_xlfn.FLOOR.MATH((_xlfn.FLOOR.MATH((((2*VLOOKUP($F242, 'EV and Base'!$A$1:$N$671, 11, FALSE))+$P242)*$H242)/100)+5)*
IF(OR($I242="Bold", $I242="Relaxed", $I242="Impish", $I242="Lax"), 1.1,
IF(OR($I242="Lonely", $I242="Hasty", $I242="Mild", $I242="Gentle"), 0.9, 1)))</f>
        <v>38</v>
      </c>
      <c r="T242" s="2">
        <f>_xlfn.FLOOR.MATH((_xlfn.FLOOR.MATH((((2*VLOOKUP($F242, 'EV and Base'!$A$1:$N$671, 12, FALSE))+$P242)*$H242)/100)+5)*
IF(OR($I242="Modest", $I242="Mild", $I242="Quiet", $I242="Rash"), 1.1,
IF(OR($I242="Adamant", $I242="Impish", $I242="Jolly", $I242="Careful"), 0.9, 1)))</f>
        <v>26</v>
      </c>
      <c r="U242" s="2">
        <f>_xlfn.FLOOR.MATH((_xlfn.FLOOR.MATH((((2*VLOOKUP($F242, 'EV and Base'!$A$1:$N$671, 13, FALSE))+$P242)*$H242)/100)+5)*
IF(OR($I242="Calm", $I242="Gentle", $I242="Sassy", $I242="Careful"), 1.1,
IF(OR($I242="Naughty", $I242="Lax", $I242="Naive", $I242="Rash"), 0.9, 1)))</f>
        <v>38</v>
      </c>
      <c r="V242" s="2">
        <f>_xlfn.FLOOR.MATH((_xlfn.FLOOR.MATH((((2*VLOOKUP($F242, 'EV and Base'!$A$1:$N$671, 14, FALSE))+$P242)*$H242)/100)+5)*
IF(OR($I242="Timid", $I242="Hasty", $I242="Jolly", $I242="Naive"), 1.1,
IF(OR($I242="Brave", $I242="Relaxed", $I242="Quiet", $I242="Sassy"), 0.9, 1)))</f>
        <v>40</v>
      </c>
    </row>
    <row r="243" spans="1:22" x14ac:dyDescent="0.45">
      <c r="A243" s="40"/>
      <c r="B243" s="40"/>
      <c r="C243" s="40"/>
      <c r="D243" s="40"/>
      <c r="E243" s="40"/>
      <c r="F243" s="2" t="s">
        <v>291</v>
      </c>
      <c r="G243" s="2" t="s">
        <v>53</v>
      </c>
      <c r="H243" s="2">
        <v>27</v>
      </c>
      <c r="I243" s="2"/>
      <c r="J243" s="2" t="s">
        <v>76</v>
      </c>
      <c r="K243" s="2" t="s">
        <v>30</v>
      </c>
      <c r="L243" s="2" t="s">
        <v>191</v>
      </c>
      <c r="M243" s="2" t="s">
        <v>211</v>
      </c>
      <c r="N243" s="2" t="s">
        <v>333</v>
      </c>
      <c r="O243" s="2" t="s">
        <v>393</v>
      </c>
      <c r="P243" s="2">
        <v>0</v>
      </c>
      <c r="Q243" s="2">
        <f>_xlfn.FLOOR.MATH((((2*VLOOKUP(F243, 'EV and Base'!$A$1:$N$671, 9, FALSE))+$P243)*$H243)/100)+$H243+10</f>
        <v>71</v>
      </c>
      <c r="R243" s="2">
        <f>_xlfn.FLOOR.MATH((_xlfn.FLOOR.MATH((((2*VLOOKUP($F243, 'EV and Base'!$A$1:$N$671, 10, FALSE))+$P243)*$H243)/100)+5)*
IF(OR($I243="Lonely", $I243="Brave", $I243="Adamant", $I243="Naughty"), 1.1,
IF(OR($I243="Bold", $I243="Timid", $I243="Modest", $I243="Calm"), 0.9, 1)))</f>
        <v>52</v>
      </c>
      <c r="S243" s="2">
        <f>_xlfn.FLOOR.MATH((_xlfn.FLOOR.MATH((((2*VLOOKUP($F243, 'EV and Base'!$A$1:$N$671, 11, FALSE))+$P243)*$H243)/100)+5)*
IF(OR($I243="Bold", $I243="Relaxed", $I243="Impish", $I243="Lax"), 1.1,
IF(OR($I243="Lonely", $I243="Hasty", $I243="Mild", $I243="Gentle"), 0.9, 1)))</f>
        <v>32</v>
      </c>
      <c r="T243" s="2">
        <f>_xlfn.FLOOR.MATH((_xlfn.FLOOR.MATH((((2*VLOOKUP($F243, 'EV and Base'!$A$1:$N$671, 12, FALSE))+$P243)*$H243)/100)+5)*
IF(OR($I243="Modest", $I243="Mild", $I243="Quiet", $I243="Rash"), 1.1,
IF(OR($I243="Adamant", $I243="Impish", $I243="Jolly", $I243="Careful"), 0.9, 1)))</f>
        <v>52</v>
      </c>
      <c r="U243" s="2">
        <f>_xlfn.FLOOR.MATH((_xlfn.FLOOR.MATH((((2*VLOOKUP($F243, 'EV and Base'!$A$1:$N$671, 13, FALSE))+$P243)*$H243)/100)+5)*
IF(OR($I243="Calm", $I243="Gentle", $I243="Sassy", $I243="Careful"), 1.1,
IF(OR($I243="Naughty", $I243="Lax", $I243="Naive", $I243="Rash"), 0.9, 1)))</f>
        <v>32</v>
      </c>
      <c r="V243" s="2">
        <f>_xlfn.FLOOR.MATH((_xlfn.FLOOR.MATH((((2*VLOOKUP($F243, 'EV and Base'!$A$1:$N$671, 14, FALSE))+$P243)*$H243)/100)+5)*
IF(OR($I243="Timid", $I243="Hasty", $I243="Jolly", $I243="Naive"), 1.1,
IF(OR($I243="Brave", $I243="Relaxed", $I243="Quiet", $I243="Sassy"), 0.9, 1)))</f>
        <v>62</v>
      </c>
    </row>
    <row r="244" spans="1:22" x14ac:dyDescent="0.45">
      <c r="A244" s="38">
        <v>138</v>
      </c>
      <c r="B244" s="38" t="s">
        <v>90</v>
      </c>
      <c r="C244" s="38" t="s">
        <v>23</v>
      </c>
      <c r="D244" s="38" t="s">
        <v>431</v>
      </c>
      <c r="E244" s="38" t="s">
        <v>25</v>
      </c>
      <c r="F244" s="2" t="s">
        <v>243</v>
      </c>
      <c r="G244" s="2" t="s">
        <v>53</v>
      </c>
      <c r="H244" s="2">
        <v>26</v>
      </c>
      <c r="I244" s="2"/>
      <c r="J244" s="2" t="s">
        <v>244</v>
      </c>
      <c r="K244" s="2" t="s">
        <v>30</v>
      </c>
      <c r="L244" s="2" t="s">
        <v>248</v>
      </c>
      <c r="M244" s="2" t="s">
        <v>384</v>
      </c>
      <c r="N244" s="2" t="s">
        <v>385</v>
      </c>
      <c r="O244" s="2" t="s">
        <v>161</v>
      </c>
      <c r="P244" s="2">
        <v>0</v>
      </c>
      <c r="Q244" s="2">
        <f>_xlfn.FLOOR.MATH((((2*VLOOKUP(F244, 'EV and Base'!$A$1:$N$671, 9, FALSE))+$P244)*$H244)/100)+$H244+10</f>
        <v>62</v>
      </c>
      <c r="R244" s="2">
        <f>_xlfn.FLOOR.MATH((_xlfn.FLOOR.MATH((((2*VLOOKUP($F244, 'EV and Base'!$A$1:$N$671, 10, FALSE))+$P244)*$H244)/100)+5)*
IF(OR($I244="Lonely", $I244="Brave", $I244="Adamant", $I244="Naughty"), 1.1,
IF(OR($I244="Bold", $I244="Timid", $I244="Modest", $I244="Calm"), 0.9, 1)))</f>
        <v>31</v>
      </c>
      <c r="S244" s="2">
        <f>_xlfn.FLOOR.MATH((_xlfn.FLOOR.MATH((((2*VLOOKUP($F244, 'EV and Base'!$A$1:$N$671, 11, FALSE))+$P244)*$H244)/100)+5)*
IF(OR($I244="Bold", $I244="Relaxed", $I244="Impish", $I244="Lax"), 1.1,
IF(OR($I244="Lonely", $I244="Hasty", $I244="Mild", $I244="Gentle"), 0.9, 1)))</f>
        <v>37</v>
      </c>
      <c r="T244" s="2">
        <f>_xlfn.FLOOR.MATH((_xlfn.FLOOR.MATH((((2*VLOOKUP($F244, 'EV and Base'!$A$1:$N$671, 12, FALSE))+$P244)*$H244)/100)+5)*
IF(OR($I244="Modest", $I244="Mild", $I244="Quiet", $I244="Rash"), 1.1,
IF(OR($I244="Adamant", $I244="Impish", $I244="Jolly", $I244="Careful"), 0.9, 1)))</f>
        <v>25</v>
      </c>
      <c r="U244" s="2">
        <f>_xlfn.FLOOR.MATH((_xlfn.FLOOR.MATH((((2*VLOOKUP($F244, 'EV and Base'!$A$1:$N$671, 13, FALSE))+$P244)*$H244)/100)+5)*
IF(OR($I244="Calm", $I244="Gentle", $I244="Sassy", $I244="Careful"), 1.1,
IF(OR($I244="Naughty", $I244="Lax", $I244="Naive", $I244="Rash"), 0.9, 1)))</f>
        <v>37</v>
      </c>
      <c r="V244" s="2">
        <f>_xlfn.FLOOR.MATH((_xlfn.FLOOR.MATH((((2*VLOOKUP($F244, 'EV and Base'!$A$1:$N$671, 14, FALSE))+$P244)*$H244)/100)+5)*
IF(OR($I244="Timid", $I244="Hasty", $I244="Jolly", $I244="Naive"), 1.1,
IF(OR($I244="Brave", $I244="Relaxed", $I244="Quiet", $I244="Sassy"), 0.9, 1)))</f>
        <v>38</v>
      </c>
    </row>
    <row r="245" spans="1:22" x14ac:dyDescent="0.45">
      <c r="A245" s="39"/>
      <c r="B245" s="39"/>
      <c r="C245" s="39"/>
      <c r="D245" s="39"/>
      <c r="E245" s="39"/>
      <c r="F245" s="2" t="s">
        <v>243</v>
      </c>
      <c r="G245" s="2" t="s">
        <v>53</v>
      </c>
      <c r="H245" s="2">
        <v>26</v>
      </c>
      <c r="I245" s="2"/>
      <c r="J245" s="2" t="s">
        <v>244</v>
      </c>
      <c r="K245" s="2" t="s">
        <v>30</v>
      </c>
      <c r="L245" s="2" t="s">
        <v>248</v>
      </c>
      <c r="M245" s="2" t="s">
        <v>384</v>
      </c>
      <c r="N245" s="2" t="s">
        <v>385</v>
      </c>
      <c r="O245" s="2" t="s">
        <v>161</v>
      </c>
      <c r="P245" s="2">
        <v>0</v>
      </c>
      <c r="Q245" s="2">
        <f>_xlfn.FLOOR.MATH((((2*VLOOKUP(F245, 'EV and Base'!$A$1:$N$671, 9, FALSE))+$P245)*$H245)/100)+$H245+10</f>
        <v>62</v>
      </c>
      <c r="R245" s="2">
        <f>_xlfn.FLOOR.MATH((_xlfn.FLOOR.MATH((((2*VLOOKUP($F245, 'EV and Base'!$A$1:$N$671, 10, FALSE))+$P245)*$H245)/100)+5)*
IF(OR($I245="Lonely", $I245="Brave", $I245="Adamant", $I245="Naughty"), 1.1,
IF(OR($I245="Bold", $I245="Timid", $I245="Modest", $I245="Calm"), 0.9, 1)))</f>
        <v>31</v>
      </c>
      <c r="S245" s="2">
        <f>_xlfn.FLOOR.MATH((_xlfn.FLOOR.MATH((((2*VLOOKUP($F245, 'EV and Base'!$A$1:$N$671, 11, FALSE))+$P245)*$H245)/100)+5)*
IF(OR($I245="Bold", $I245="Relaxed", $I245="Impish", $I245="Lax"), 1.1,
IF(OR($I245="Lonely", $I245="Hasty", $I245="Mild", $I245="Gentle"), 0.9, 1)))</f>
        <v>37</v>
      </c>
      <c r="T245" s="2">
        <f>_xlfn.FLOOR.MATH((_xlfn.FLOOR.MATH((((2*VLOOKUP($F245, 'EV and Base'!$A$1:$N$671, 12, FALSE))+$P245)*$H245)/100)+5)*
IF(OR($I245="Modest", $I245="Mild", $I245="Quiet", $I245="Rash"), 1.1,
IF(OR($I245="Adamant", $I245="Impish", $I245="Jolly", $I245="Careful"), 0.9, 1)))</f>
        <v>25</v>
      </c>
      <c r="U245" s="2">
        <f>_xlfn.FLOOR.MATH((_xlfn.FLOOR.MATH((((2*VLOOKUP($F245, 'EV and Base'!$A$1:$N$671, 13, FALSE))+$P245)*$H245)/100)+5)*
IF(OR($I245="Calm", $I245="Gentle", $I245="Sassy", $I245="Careful"), 1.1,
IF(OR($I245="Naughty", $I245="Lax", $I245="Naive", $I245="Rash"), 0.9, 1)))</f>
        <v>37</v>
      </c>
      <c r="V245" s="2">
        <f>_xlfn.FLOOR.MATH((_xlfn.FLOOR.MATH((((2*VLOOKUP($F245, 'EV and Base'!$A$1:$N$671, 14, FALSE))+$P245)*$H245)/100)+5)*
IF(OR($I245="Timid", $I245="Hasty", $I245="Jolly", $I245="Naive"), 1.1,
IF(OR($I245="Brave", $I245="Relaxed", $I245="Quiet", $I245="Sassy"), 0.9, 1)))</f>
        <v>38</v>
      </c>
    </row>
    <row r="246" spans="1:22" x14ac:dyDescent="0.45">
      <c r="A246" s="40"/>
      <c r="B246" s="40"/>
      <c r="C246" s="40"/>
      <c r="D246" s="40"/>
      <c r="E246" s="40"/>
      <c r="F246" s="2" t="s">
        <v>243</v>
      </c>
      <c r="G246" s="2" t="s">
        <v>53</v>
      </c>
      <c r="H246" s="2">
        <v>26</v>
      </c>
      <c r="I246" s="2"/>
      <c r="J246" s="2" t="s">
        <v>244</v>
      </c>
      <c r="K246" s="2" t="s">
        <v>30</v>
      </c>
      <c r="L246" s="2" t="s">
        <v>248</v>
      </c>
      <c r="M246" s="2" t="s">
        <v>384</v>
      </c>
      <c r="N246" s="2" t="s">
        <v>385</v>
      </c>
      <c r="O246" s="2" t="s">
        <v>161</v>
      </c>
      <c r="P246" s="2">
        <v>0</v>
      </c>
      <c r="Q246" s="2">
        <f>_xlfn.FLOOR.MATH((((2*VLOOKUP(F246, 'EV and Base'!$A$1:$N$671, 9, FALSE))+$P246)*$H246)/100)+$H246+10</f>
        <v>62</v>
      </c>
      <c r="R246" s="2">
        <f>_xlfn.FLOOR.MATH((_xlfn.FLOOR.MATH((((2*VLOOKUP($F246, 'EV and Base'!$A$1:$N$671, 10, FALSE))+$P246)*$H246)/100)+5)*
IF(OR($I246="Lonely", $I246="Brave", $I246="Adamant", $I246="Naughty"), 1.1,
IF(OR($I246="Bold", $I246="Timid", $I246="Modest", $I246="Calm"), 0.9, 1)))</f>
        <v>31</v>
      </c>
      <c r="S246" s="2">
        <f>_xlfn.FLOOR.MATH((_xlfn.FLOOR.MATH((((2*VLOOKUP($F246, 'EV and Base'!$A$1:$N$671, 11, FALSE))+$P246)*$H246)/100)+5)*
IF(OR($I246="Bold", $I246="Relaxed", $I246="Impish", $I246="Lax"), 1.1,
IF(OR($I246="Lonely", $I246="Hasty", $I246="Mild", $I246="Gentle"), 0.9, 1)))</f>
        <v>37</v>
      </c>
      <c r="T246" s="2">
        <f>_xlfn.FLOOR.MATH((_xlfn.FLOOR.MATH((((2*VLOOKUP($F246, 'EV and Base'!$A$1:$N$671, 12, FALSE))+$P246)*$H246)/100)+5)*
IF(OR($I246="Modest", $I246="Mild", $I246="Quiet", $I246="Rash"), 1.1,
IF(OR($I246="Adamant", $I246="Impish", $I246="Jolly", $I246="Careful"), 0.9, 1)))</f>
        <v>25</v>
      </c>
      <c r="U246" s="2">
        <f>_xlfn.FLOOR.MATH((_xlfn.FLOOR.MATH((((2*VLOOKUP($F246, 'EV and Base'!$A$1:$N$671, 13, FALSE))+$P246)*$H246)/100)+5)*
IF(OR($I246="Calm", $I246="Gentle", $I246="Sassy", $I246="Careful"), 1.1,
IF(OR($I246="Naughty", $I246="Lax", $I246="Naive", $I246="Rash"), 0.9, 1)))</f>
        <v>37</v>
      </c>
      <c r="V246" s="2">
        <f>_xlfn.FLOOR.MATH((_xlfn.FLOOR.MATH((((2*VLOOKUP($F246, 'EV and Base'!$A$1:$N$671, 14, FALSE))+$P246)*$H246)/100)+5)*
IF(OR($I246="Timid", $I246="Hasty", $I246="Jolly", $I246="Naive"), 1.1,
IF(OR($I246="Brave", $I246="Relaxed", $I246="Quiet", $I246="Sassy"), 0.9, 1)))</f>
        <v>38</v>
      </c>
    </row>
    <row r="247" spans="1:22" x14ac:dyDescent="0.45">
      <c r="A247" s="38">
        <v>139</v>
      </c>
      <c r="B247" s="38" t="s">
        <v>90</v>
      </c>
      <c r="C247" s="38" t="s">
        <v>23</v>
      </c>
      <c r="D247" s="38" t="s">
        <v>431</v>
      </c>
      <c r="E247" s="38" t="s">
        <v>25</v>
      </c>
      <c r="F247" s="2" t="s">
        <v>163</v>
      </c>
      <c r="G247" s="2" t="s">
        <v>27</v>
      </c>
      <c r="H247" s="2">
        <v>27</v>
      </c>
      <c r="I247" s="2"/>
      <c r="J247" s="2" t="s">
        <v>164</v>
      </c>
      <c r="K247" s="2" t="s">
        <v>30</v>
      </c>
      <c r="L247" s="2" t="s">
        <v>165</v>
      </c>
      <c r="M247" s="2" t="s">
        <v>381</v>
      </c>
      <c r="N247" s="2" t="s">
        <v>382</v>
      </c>
      <c r="O247" s="2" t="s">
        <v>451</v>
      </c>
      <c r="P247" s="2">
        <v>0</v>
      </c>
      <c r="Q247" s="2">
        <f>_xlfn.FLOOR.MATH((((2*VLOOKUP(F247, 'EV and Base'!$A$1:$N$671, 9, FALSE))+$P247)*$H247)/100)+$H247+10</f>
        <v>69</v>
      </c>
      <c r="R247" s="2">
        <f>_xlfn.FLOOR.MATH((_xlfn.FLOOR.MATH((((2*VLOOKUP($F247, 'EV and Base'!$A$1:$N$671, 10, FALSE))+$P247)*$H247)/100)+5)*
IF(OR($I247="Lonely", $I247="Brave", $I247="Adamant", $I247="Naughty"), 1.1,
IF(OR($I247="Bold", $I247="Timid", $I247="Modest", $I247="Calm"), 0.9, 1)))</f>
        <v>50</v>
      </c>
      <c r="S247" s="2">
        <f>_xlfn.FLOOR.MATH((_xlfn.FLOOR.MATH((((2*VLOOKUP($F247, 'EV and Base'!$A$1:$N$671, 11, FALSE))+$P247)*$H247)/100)+5)*
IF(OR($I247="Bold", $I247="Relaxed", $I247="Impish", $I247="Lax"), 1.1,
IF(OR($I247="Lonely", $I247="Hasty", $I247="Mild", $I247="Gentle"), 0.9, 1)))</f>
        <v>42</v>
      </c>
      <c r="T247" s="2">
        <f>_xlfn.FLOOR.MATH((_xlfn.FLOOR.MATH((((2*VLOOKUP($F247, 'EV and Base'!$A$1:$N$671, 12, FALSE))+$P247)*$H247)/100)+5)*
IF(OR($I247="Modest", $I247="Mild", $I247="Quiet", $I247="Rash"), 1.1,
IF(OR($I247="Adamant", $I247="Impish", $I247="Jolly", $I247="Careful"), 0.9, 1)))</f>
        <v>37</v>
      </c>
      <c r="U247" s="2">
        <f>_xlfn.FLOOR.MATH((_xlfn.FLOOR.MATH((((2*VLOOKUP($F247, 'EV and Base'!$A$1:$N$671, 13, FALSE))+$P247)*$H247)/100)+5)*
IF(OR($I247="Calm", $I247="Gentle", $I247="Sassy", $I247="Careful"), 1.1,
IF(OR($I247="Naughty", $I247="Lax", $I247="Naive", $I247="Rash"), 0.9, 1)))</f>
        <v>42</v>
      </c>
      <c r="V247" s="2">
        <f>_xlfn.FLOOR.MATH((_xlfn.FLOOR.MATH((((2*VLOOKUP($F247, 'EV and Base'!$A$1:$N$671, 14, FALSE))+$P247)*$H247)/100)+5)*
IF(OR($I247="Timid", $I247="Hasty", $I247="Jolly", $I247="Naive"), 1.1,
IF(OR($I247="Brave", $I247="Relaxed", $I247="Quiet", $I247="Sassy"), 0.9, 1)))</f>
        <v>46</v>
      </c>
    </row>
    <row r="248" spans="1:22" x14ac:dyDescent="0.45">
      <c r="A248" s="40"/>
      <c r="B248" s="40"/>
      <c r="C248" s="40"/>
      <c r="D248" s="40"/>
      <c r="E248" s="40"/>
      <c r="F248" s="2" t="s">
        <v>210</v>
      </c>
      <c r="G248" s="2" t="s">
        <v>27</v>
      </c>
      <c r="H248" s="2">
        <v>27</v>
      </c>
      <c r="I248" s="2"/>
      <c r="J248" s="2" t="s">
        <v>257</v>
      </c>
      <c r="K248" s="2" t="s">
        <v>30</v>
      </c>
      <c r="L248" s="2" t="s">
        <v>130</v>
      </c>
      <c r="M248" s="2" t="s">
        <v>225</v>
      </c>
      <c r="N248" s="2" t="s">
        <v>309</v>
      </c>
      <c r="O248" s="2" t="s">
        <v>312</v>
      </c>
      <c r="P248" s="2">
        <v>0</v>
      </c>
      <c r="Q248" s="2">
        <f>_xlfn.FLOOR.MATH((((2*VLOOKUP(F248, 'EV and Base'!$A$1:$N$671, 9, FALSE))+$P248)*$H248)/100)+$H248+10</f>
        <v>64</v>
      </c>
      <c r="R248" s="2">
        <f>_xlfn.FLOOR.MATH((_xlfn.FLOOR.MATH((((2*VLOOKUP($F248, 'EV and Base'!$A$1:$N$671, 10, FALSE))+$P248)*$H248)/100)+5)*
IF(OR($I248="Lonely", $I248="Brave", $I248="Adamant", $I248="Naughty"), 1.1,
IF(OR($I248="Bold", $I248="Timid", $I248="Modest", $I248="Calm"), 0.9, 1)))</f>
        <v>43</v>
      </c>
      <c r="S248" s="2">
        <f>_xlfn.FLOOR.MATH((_xlfn.FLOOR.MATH((((2*VLOOKUP($F248, 'EV and Base'!$A$1:$N$671, 11, FALSE))+$P248)*$H248)/100)+5)*
IF(OR($I248="Bold", $I248="Relaxed", $I248="Impish", $I248="Lax"), 1.1,
IF(OR($I248="Lonely", $I248="Hasty", $I248="Mild", $I248="Gentle"), 0.9, 1)))</f>
        <v>23</v>
      </c>
      <c r="T248" s="2">
        <f>_xlfn.FLOOR.MATH((_xlfn.FLOOR.MATH((((2*VLOOKUP($F248, 'EV and Base'!$A$1:$N$671, 12, FALSE))+$P248)*$H248)/100)+5)*
IF(OR($I248="Modest", $I248="Mild", $I248="Quiet", $I248="Rash"), 1.1,
IF(OR($I248="Adamant", $I248="Impish", $I248="Jolly", $I248="Careful"), 0.9, 1)))</f>
        <v>23</v>
      </c>
      <c r="U248" s="2">
        <f>_xlfn.FLOOR.MATH((_xlfn.FLOOR.MATH((((2*VLOOKUP($F248, 'EV and Base'!$A$1:$N$671, 13, FALSE))+$P248)*$H248)/100)+5)*
IF(OR($I248="Calm", $I248="Gentle", $I248="Sassy", $I248="Careful"), 1.1,
IF(OR($I248="Naughty", $I248="Lax", $I248="Naive", $I248="Rash"), 0.9, 1)))</f>
        <v>23</v>
      </c>
      <c r="V248" s="2">
        <f>_xlfn.FLOOR.MATH((_xlfn.FLOOR.MATH((((2*VLOOKUP($F248, 'EV and Base'!$A$1:$N$671, 14, FALSE))+$P248)*$H248)/100)+5)*
IF(OR($I248="Timid", $I248="Hasty", $I248="Jolly", $I248="Naive"), 1.1,
IF(OR($I248="Brave", $I248="Relaxed", $I248="Quiet", $I248="Sassy"), 0.9, 1)))</f>
        <v>40</v>
      </c>
    </row>
    <row r="249" spans="1:22" x14ac:dyDescent="0.45">
      <c r="A249" s="29">
        <v>140</v>
      </c>
      <c r="B249" s="29" t="s">
        <v>90</v>
      </c>
      <c r="C249" s="29" t="s">
        <v>23</v>
      </c>
      <c r="D249" s="29" t="s">
        <v>431</v>
      </c>
      <c r="E249" s="29" t="s">
        <v>25</v>
      </c>
      <c r="F249" s="2" t="s">
        <v>291</v>
      </c>
      <c r="G249" s="2" t="s">
        <v>53</v>
      </c>
      <c r="H249" s="2">
        <v>28</v>
      </c>
      <c r="I249" s="2"/>
      <c r="J249" s="2" t="s">
        <v>76</v>
      </c>
      <c r="K249" s="2" t="s">
        <v>30</v>
      </c>
      <c r="L249" s="2" t="s">
        <v>191</v>
      </c>
      <c r="M249" s="2" t="s">
        <v>211</v>
      </c>
      <c r="N249" s="2" t="s">
        <v>333</v>
      </c>
      <c r="O249" s="2" t="s">
        <v>393</v>
      </c>
      <c r="P249" s="2">
        <v>0</v>
      </c>
      <c r="Q249" s="2">
        <f>_xlfn.FLOOR.MATH((((2*VLOOKUP(F249, 'EV and Base'!$A$1:$N$671, 9, FALSE))+$P249)*$H249)/100)+$H249+10</f>
        <v>73</v>
      </c>
      <c r="R249" s="2">
        <f>_xlfn.FLOOR.MATH((_xlfn.FLOOR.MATH((((2*VLOOKUP($F249, 'EV and Base'!$A$1:$N$671, 10, FALSE))+$P249)*$H249)/100)+5)*
IF(OR($I249="Lonely", $I249="Brave", $I249="Adamant", $I249="Naughty"), 1.1,
IF(OR($I249="Bold", $I249="Timid", $I249="Modest", $I249="Calm"), 0.9, 1)))</f>
        <v>54</v>
      </c>
      <c r="S249" s="2">
        <f>_xlfn.FLOOR.MATH((_xlfn.FLOOR.MATH((((2*VLOOKUP($F249, 'EV and Base'!$A$1:$N$671, 11, FALSE))+$P249)*$H249)/100)+5)*
IF(OR($I249="Bold", $I249="Relaxed", $I249="Impish", $I249="Lax"), 1.1,
IF(OR($I249="Lonely", $I249="Hasty", $I249="Mild", $I249="Gentle"), 0.9, 1)))</f>
        <v>33</v>
      </c>
      <c r="T249" s="2">
        <f>_xlfn.FLOOR.MATH((_xlfn.FLOOR.MATH((((2*VLOOKUP($F249, 'EV and Base'!$A$1:$N$671, 12, FALSE))+$P249)*$H249)/100)+5)*
IF(OR($I249="Modest", $I249="Mild", $I249="Quiet", $I249="Rash"), 1.1,
IF(OR($I249="Adamant", $I249="Impish", $I249="Jolly", $I249="Careful"), 0.9, 1)))</f>
        <v>54</v>
      </c>
      <c r="U249" s="2">
        <f>_xlfn.FLOOR.MATH((_xlfn.FLOOR.MATH((((2*VLOOKUP($F249, 'EV and Base'!$A$1:$N$671, 13, FALSE))+$P249)*$H249)/100)+5)*
IF(OR($I249="Calm", $I249="Gentle", $I249="Sassy", $I249="Careful"), 1.1,
IF(OR($I249="Naughty", $I249="Lax", $I249="Naive", $I249="Rash"), 0.9, 1)))</f>
        <v>33</v>
      </c>
      <c r="V249" s="2">
        <f>_xlfn.FLOOR.MATH((_xlfn.FLOOR.MATH((((2*VLOOKUP($F249, 'EV and Base'!$A$1:$N$671, 14, FALSE))+$P249)*$H249)/100)+5)*
IF(OR($I249="Timid", $I249="Hasty", $I249="Jolly", $I249="Naive"), 1.1,
IF(OR($I249="Brave", $I249="Relaxed", $I249="Quiet", $I249="Sassy"), 0.9, 1)))</f>
        <v>64</v>
      </c>
    </row>
    <row r="250" spans="1:22" x14ac:dyDescent="0.45">
      <c r="A250" s="38">
        <v>141</v>
      </c>
      <c r="B250" s="38" t="s">
        <v>452</v>
      </c>
      <c r="C250" s="38" t="s">
        <v>23</v>
      </c>
      <c r="D250" s="38" t="s">
        <v>431</v>
      </c>
      <c r="E250" s="38" t="s">
        <v>25</v>
      </c>
      <c r="F250" s="2" t="s">
        <v>389</v>
      </c>
      <c r="G250" s="2" t="s">
        <v>53</v>
      </c>
      <c r="H250" s="2">
        <v>30</v>
      </c>
      <c r="I250" s="2"/>
      <c r="J250" s="2" t="s">
        <v>390</v>
      </c>
      <c r="K250" s="2" t="s">
        <v>30</v>
      </c>
      <c r="L250" s="2" t="s">
        <v>392</v>
      </c>
      <c r="M250" s="2" t="s">
        <v>393</v>
      </c>
      <c r="N250" s="2" t="s">
        <v>394</v>
      </c>
      <c r="O250" s="2" t="s">
        <v>399</v>
      </c>
      <c r="P250" s="2">
        <v>12</v>
      </c>
      <c r="Q250" s="2">
        <f>_xlfn.FLOOR.MATH((((2*VLOOKUP(F250, 'EV and Base'!$A$1:$N$671, 9, FALSE))+$P250)*$H250)/100)+$H250+10</f>
        <v>79</v>
      </c>
      <c r="R250" s="2">
        <f>_xlfn.FLOOR.MATH((_xlfn.FLOOR.MATH((((2*VLOOKUP($F250, 'EV and Base'!$A$1:$N$671, 10, FALSE))+$P250)*$H250)/100)+5)*
IF(OR($I250="Lonely", $I250="Brave", $I250="Adamant", $I250="Naughty"), 1.1,
IF(OR($I250="Bold", $I250="Timid", $I250="Modest", $I250="Calm"), 0.9, 1)))</f>
        <v>59</v>
      </c>
      <c r="S250" s="2">
        <f>_xlfn.FLOOR.MATH((_xlfn.FLOOR.MATH((((2*VLOOKUP($F250, 'EV and Base'!$A$1:$N$671, 11, FALSE))+$P250)*$H250)/100)+5)*
IF(OR($I250="Bold", $I250="Relaxed", $I250="Impish", $I250="Lax"), 1.1,
IF(OR($I250="Lonely", $I250="Hasty", $I250="Mild", $I250="Gentle"), 0.9, 1)))</f>
        <v>32</v>
      </c>
      <c r="T250" s="2">
        <f>_xlfn.FLOOR.MATH((_xlfn.FLOOR.MATH((((2*VLOOKUP($F250, 'EV and Base'!$A$1:$N$671, 12, FALSE))+$P250)*$H250)/100)+5)*
IF(OR($I250="Modest", $I250="Mild", $I250="Quiet", $I250="Rash"), 1.1,
IF(OR($I250="Adamant", $I250="Impish", $I250="Jolly", $I250="Careful"), 0.9, 1)))</f>
        <v>26</v>
      </c>
      <c r="U250" s="2">
        <f>_xlfn.FLOOR.MATH((_xlfn.FLOOR.MATH((((2*VLOOKUP($F250, 'EV and Base'!$A$1:$N$671, 13, FALSE))+$P250)*$H250)/100)+5)*
IF(OR($I250="Calm", $I250="Gentle", $I250="Sassy", $I250="Careful"), 1.1,
IF(OR($I250="Naughty", $I250="Lax", $I250="Naive", $I250="Rash"), 0.9, 1)))</f>
        <v>35</v>
      </c>
      <c r="V250" s="2">
        <f>_xlfn.FLOOR.MATH((_xlfn.FLOOR.MATH((((2*VLOOKUP($F250, 'EV and Base'!$A$1:$N$671, 14, FALSE))+$P250)*$H250)/100)+5)*
IF(OR($I250="Timid", $I250="Hasty", $I250="Jolly", $I250="Naive"), 1.1,
IF(OR($I250="Brave", $I250="Relaxed", $I250="Quiet", $I250="Sassy"), 0.9, 1)))</f>
        <v>49</v>
      </c>
    </row>
    <row r="251" spans="1:22" x14ac:dyDescent="0.45">
      <c r="A251" s="40"/>
      <c r="B251" s="40"/>
      <c r="C251" s="40"/>
      <c r="D251" s="40"/>
      <c r="E251" s="40"/>
      <c r="F251" s="2" t="s">
        <v>331</v>
      </c>
      <c r="G251" s="2" t="s">
        <v>53</v>
      </c>
      <c r="H251" s="2">
        <v>30</v>
      </c>
      <c r="I251" s="2"/>
      <c r="J251" s="2" t="s">
        <v>301</v>
      </c>
      <c r="K251" s="2" t="s">
        <v>30</v>
      </c>
      <c r="L251" s="2" t="s">
        <v>125</v>
      </c>
      <c r="M251" s="2" t="s">
        <v>288</v>
      </c>
      <c r="N251" s="2" t="s">
        <v>191</v>
      </c>
      <c r="O251" s="2" t="s">
        <v>323</v>
      </c>
      <c r="P251" s="2">
        <v>12</v>
      </c>
      <c r="Q251" s="2">
        <f>_xlfn.FLOOR.MATH((((2*VLOOKUP(F251, 'EV and Base'!$A$1:$N$671, 9, FALSE))+$P251)*$H251)/100)+$H251+10</f>
        <v>88</v>
      </c>
      <c r="R251" s="2">
        <f>_xlfn.FLOOR.MATH((_xlfn.FLOOR.MATH((((2*VLOOKUP($F251, 'EV and Base'!$A$1:$N$671, 10, FALSE))+$P251)*$H251)/100)+5)*
IF(OR($I251="Lonely", $I251="Brave", $I251="Adamant", $I251="Naughty"), 1.1,
IF(OR($I251="Bold", $I251="Timid", $I251="Modest", $I251="Calm"), 0.9, 1)))</f>
        <v>68</v>
      </c>
      <c r="S251" s="2">
        <f>_xlfn.FLOOR.MATH((_xlfn.FLOOR.MATH((((2*VLOOKUP($F251, 'EV and Base'!$A$1:$N$671, 11, FALSE))+$P251)*$H251)/100)+5)*
IF(OR($I251="Bold", $I251="Relaxed", $I251="Impish", $I251="Lax"), 1.1,
IF(OR($I251="Lonely", $I251="Hasty", $I251="Mild", $I251="Gentle"), 0.9, 1)))</f>
        <v>46</v>
      </c>
      <c r="T251" s="2">
        <f>_xlfn.FLOOR.MATH((_xlfn.FLOOR.MATH((((2*VLOOKUP($F251, 'EV and Base'!$A$1:$N$671, 12, FALSE))+$P251)*$H251)/100)+5)*
IF(OR($I251="Modest", $I251="Mild", $I251="Quiet", $I251="Rash"), 1.1,
IF(OR($I251="Adamant", $I251="Impish", $I251="Jolly", $I251="Careful"), 0.9, 1)))</f>
        <v>56</v>
      </c>
      <c r="U251" s="2">
        <f>_xlfn.FLOOR.MATH((_xlfn.FLOOR.MATH((((2*VLOOKUP($F251, 'EV and Base'!$A$1:$N$671, 13, FALSE))+$P251)*$H251)/100)+5)*
IF(OR($I251="Calm", $I251="Gentle", $I251="Sassy", $I251="Careful"), 1.1,
IF(OR($I251="Naughty", $I251="Lax", $I251="Naive", $I251="Rash"), 0.9, 1)))</f>
        <v>46</v>
      </c>
      <c r="V251" s="2">
        <f>_xlfn.FLOOR.MATH((_xlfn.FLOOR.MATH((((2*VLOOKUP($F251, 'EV and Base'!$A$1:$N$671, 14, FALSE))+$P251)*$H251)/100)+5)*
IF(OR($I251="Timid", $I251="Hasty", $I251="Jolly", $I251="Naive"), 1.1,
IF(OR($I251="Brave", $I251="Relaxed", $I251="Quiet", $I251="Sassy"), 0.9, 1)))</f>
        <v>78</v>
      </c>
    </row>
    <row r="252" spans="1:22" x14ac:dyDescent="0.45">
      <c r="A252" s="38">
        <v>142</v>
      </c>
      <c r="B252" s="38" t="s">
        <v>453</v>
      </c>
      <c r="C252" s="38" t="s">
        <v>23</v>
      </c>
      <c r="D252" s="38" t="s">
        <v>431</v>
      </c>
      <c r="E252" s="38" t="s">
        <v>25</v>
      </c>
      <c r="F252" s="2" t="s">
        <v>454</v>
      </c>
      <c r="G252" s="2" t="s">
        <v>53</v>
      </c>
      <c r="H252" s="2">
        <v>29</v>
      </c>
      <c r="I252" s="2"/>
      <c r="J252" s="2" t="s">
        <v>455</v>
      </c>
      <c r="K252" s="2" t="s">
        <v>30</v>
      </c>
      <c r="L252" s="2" t="s">
        <v>309</v>
      </c>
      <c r="M252" s="2" t="s">
        <v>264</v>
      </c>
      <c r="N252" s="2" t="s">
        <v>456</v>
      </c>
      <c r="O252" s="2" t="s">
        <v>457</v>
      </c>
      <c r="P252" s="2">
        <v>12</v>
      </c>
      <c r="Q252" s="2">
        <f>_xlfn.FLOOR.MATH((((2*VLOOKUP(F252, 'EV and Base'!$A$1:$N$671, 9, FALSE))+$P252)*$H252)/100)+$H252+10</f>
        <v>68</v>
      </c>
      <c r="R252" s="2">
        <f>_xlfn.FLOOR.MATH((_xlfn.FLOOR.MATH((((2*VLOOKUP($F252, 'EV and Base'!$A$1:$N$671, 10, FALSE))+$P252)*$H252)/100)+5)*
IF(OR($I252="Lonely", $I252="Brave", $I252="Adamant", $I252="Naughty"), 1.1,
IF(OR($I252="Bold", $I252="Timid", $I252="Modest", $I252="Calm"), 0.9, 1)))</f>
        <v>25</v>
      </c>
      <c r="S252" s="2">
        <f>_xlfn.FLOOR.MATH((_xlfn.FLOOR.MATH((((2*VLOOKUP($F252, 'EV and Base'!$A$1:$N$671, 11, FALSE))+$P252)*$H252)/100)+5)*
IF(OR($I252="Bold", $I252="Relaxed", $I252="Impish", $I252="Lax"), 1.1,
IF(OR($I252="Lonely", $I252="Hasty", $I252="Mild", $I252="Gentle"), 0.9, 1)))</f>
        <v>37</v>
      </c>
      <c r="T252" s="2">
        <f>_xlfn.FLOOR.MATH((_xlfn.FLOOR.MATH((((2*VLOOKUP($F252, 'EV and Base'!$A$1:$N$671, 12, FALSE))+$P252)*$H252)/100)+5)*
IF(OR($I252="Modest", $I252="Mild", $I252="Quiet", $I252="Rash"), 1.1,
IF(OR($I252="Adamant", $I252="Impish", $I252="Jolly", $I252="Careful"), 0.9, 1)))</f>
        <v>40</v>
      </c>
      <c r="U252" s="2">
        <f>_xlfn.FLOOR.MATH((_xlfn.FLOOR.MATH((((2*VLOOKUP($F252, 'EV and Base'!$A$1:$N$671, 13, FALSE))+$P252)*$H252)/100)+5)*
IF(OR($I252="Calm", $I252="Gentle", $I252="Sassy", $I252="Careful"), 1.1,
IF(OR($I252="Naughty", $I252="Lax", $I252="Naive", $I252="Rash"), 0.9, 1)))</f>
        <v>46</v>
      </c>
      <c r="V252" s="2">
        <f>_xlfn.FLOOR.MATH((_xlfn.FLOOR.MATH((((2*VLOOKUP($F252, 'EV and Base'!$A$1:$N$671, 14, FALSE))+$P252)*$H252)/100)+5)*
IF(OR($I252="Timid", $I252="Hasty", $I252="Jolly", $I252="Naive"), 1.1,
IF(OR($I252="Brave", $I252="Relaxed", $I252="Quiet", $I252="Sassy"), 0.9, 1)))</f>
        <v>34</v>
      </c>
    </row>
    <row r="253" spans="1:22" x14ac:dyDescent="0.45">
      <c r="A253" s="39"/>
      <c r="B253" s="39"/>
      <c r="C253" s="39"/>
      <c r="D253" s="39"/>
      <c r="E253" s="39"/>
      <c r="F253" s="2" t="s">
        <v>458</v>
      </c>
      <c r="G253" s="2" t="s">
        <v>53</v>
      </c>
      <c r="H253" s="2">
        <v>29</v>
      </c>
      <c r="I253" s="2"/>
      <c r="J253" s="2" t="s">
        <v>115</v>
      </c>
      <c r="K253" s="2" t="s">
        <v>30</v>
      </c>
      <c r="L253" s="2" t="s">
        <v>150</v>
      </c>
      <c r="M253" s="2" t="s">
        <v>459</v>
      </c>
      <c r="N253" s="2" t="s">
        <v>350</v>
      </c>
      <c r="O253" s="2" t="s">
        <v>460</v>
      </c>
      <c r="P253" s="2">
        <v>12</v>
      </c>
      <c r="Q253" s="2">
        <f>_xlfn.FLOOR.MATH((((2*VLOOKUP(F253, 'EV and Base'!$A$1:$N$671, 9, FALSE))+$P253)*$H253)/100)+$H253+10</f>
        <v>78</v>
      </c>
      <c r="R253" s="2">
        <f>_xlfn.FLOOR.MATH((_xlfn.FLOOR.MATH((((2*VLOOKUP($F253, 'EV and Base'!$A$1:$N$671, 10, FALSE))+$P253)*$H253)/100)+5)*
IF(OR($I253="Lonely", $I253="Brave", $I253="Adamant", $I253="Naughty"), 1.1,
IF(OR($I253="Bold", $I253="Timid", $I253="Modest", $I253="Calm"), 0.9, 1)))</f>
        <v>34</v>
      </c>
      <c r="S253" s="2">
        <f>_xlfn.FLOOR.MATH((_xlfn.FLOOR.MATH((((2*VLOOKUP($F253, 'EV and Base'!$A$1:$N$671, 11, FALSE))+$P253)*$H253)/100)+5)*
IF(OR($I253="Bold", $I253="Relaxed", $I253="Impish", $I253="Lax"), 1.1,
IF(OR($I253="Lonely", $I253="Hasty", $I253="Mild", $I253="Gentle"), 0.9, 1)))</f>
        <v>37</v>
      </c>
      <c r="T253" s="2">
        <f>_xlfn.FLOOR.MATH((_xlfn.FLOOR.MATH((((2*VLOOKUP($F253, 'EV and Base'!$A$1:$N$671, 12, FALSE))+$P253)*$H253)/100)+5)*
IF(OR($I253="Modest", $I253="Mild", $I253="Quiet", $I253="Rash"), 1.1,
IF(OR($I253="Adamant", $I253="Impish", $I253="Jolly", $I253="Careful"), 0.9, 1)))</f>
        <v>34</v>
      </c>
      <c r="U253" s="2">
        <f>_xlfn.FLOOR.MATH((_xlfn.FLOOR.MATH((((2*VLOOKUP($F253, 'EV and Base'!$A$1:$N$671, 13, FALSE))+$P253)*$H253)/100)+5)*
IF(OR($I253="Calm", $I253="Gentle", $I253="Sassy", $I253="Careful"), 1.1,
IF(OR($I253="Naughty", $I253="Lax", $I253="Naive", $I253="Rash"), 0.9, 1)))</f>
        <v>37</v>
      </c>
      <c r="V253" s="2">
        <f>_xlfn.FLOOR.MATH((_xlfn.FLOOR.MATH((((2*VLOOKUP($F253, 'EV and Base'!$A$1:$N$671, 14, FALSE))+$P253)*$H253)/100)+5)*
IF(OR($I253="Timid", $I253="Hasty", $I253="Jolly", $I253="Naive"), 1.1,
IF(OR($I253="Brave", $I253="Relaxed", $I253="Quiet", $I253="Sassy"), 0.9, 1)))</f>
        <v>40</v>
      </c>
    </row>
    <row r="254" spans="1:22" x14ac:dyDescent="0.45">
      <c r="A254" s="40"/>
      <c r="B254" s="40"/>
      <c r="C254" s="40"/>
      <c r="D254" s="40"/>
      <c r="E254" s="40"/>
      <c r="F254" s="2" t="s">
        <v>461</v>
      </c>
      <c r="G254" s="2" t="s">
        <v>53</v>
      </c>
      <c r="H254" s="2">
        <v>29</v>
      </c>
      <c r="I254" s="2"/>
      <c r="J254" s="2" t="s">
        <v>233</v>
      </c>
      <c r="K254" s="2" t="s">
        <v>30</v>
      </c>
      <c r="L254" s="2" t="s">
        <v>178</v>
      </c>
      <c r="M254" s="2" t="s">
        <v>234</v>
      </c>
      <c r="N254" s="2" t="s">
        <v>462</v>
      </c>
      <c r="O254" s="2" t="s">
        <v>463</v>
      </c>
      <c r="P254" s="2">
        <v>12</v>
      </c>
      <c r="Q254" s="2">
        <f>_xlfn.FLOOR.MATH((((2*VLOOKUP(F254, 'EV and Base'!$A$1:$N$671, 9, FALSE))+$P254)*$H254)/100)+$H254+10</f>
        <v>83</v>
      </c>
      <c r="R254" s="2">
        <f>_xlfn.FLOOR.MATH((_xlfn.FLOOR.MATH((((2*VLOOKUP($F254, 'EV and Base'!$A$1:$N$671, 10, FALSE))+$P254)*$H254)/100)+5)*
IF(OR($I254="Lonely", $I254="Brave", $I254="Adamant", $I254="Naughty"), 1.1,
IF(OR($I254="Bold", $I254="Timid", $I254="Modest", $I254="Calm"), 0.9, 1)))</f>
        <v>43</v>
      </c>
      <c r="S254" s="2">
        <f>_xlfn.FLOOR.MATH((_xlfn.FLOOR.MATH((((2*VLOOKUP($F254, 'EV and Base'!$A$1:$N$671, 11, FALSE))+$P254)*$H254)/100)+5)*
IF(OR($I254="Bold", $I254="Relaxed", $I254="Impish", $I254="Lax"), 1.1,
IF(OR($I254="Lonely", $I254="Hasty", $I254="Mild", $I254="Gentle"), 0.9, 1)))</f>
        <v>51</v>
      </c>
      <c r="T254" s="2">
        <f>_xlfn.FLOOR.MATH((_xlfn.FLOOR.MATH((((2*VLOOKUP($F254, 'EV and Base'!$A$1:$N$671, 12, FALSE))+$P254)*$H254)/100)+5)*
IF(OR($I254="Modest", $I254="Mild", $I254="Quiet", $I254="Rash"), 1.1,
IF(OR($I254="Adamant", $I254="Impish", $I254="Jolly", $I254="Careful"), 0.9, 1)))</f>
        <v>72</v>
      </c>
      <c r="U254" s="2">
        <f>_xlfn.FLOOR.MATH((_xlfn.FLOOR.MATH((((2*VLOOKUP($F254, 'EV and Base'!$A$1:$N$671, 13, FALSE))+$P254)*$H254)/100)+5)*
IF(OR($I254="Calm", $I254="Gentle", $I254="Sassy", $I254="Careful"), 1.1,
IF(OR($I254="Naughty", $I254="Lax", $I254="Naive", $I254="Rash"), 0.9, 1)))</f>
        <v>51</v>
      </c>
      <c r="V254" s="2">
        <f>_xlfn.FLOOR.MATH((_xlfn.FLOOR.MATH((((2*VLOOKUP($F254, 'EV and Base'!$A$1:$N$671, 14, FALSE))+$P254)*$H254)/100)+5)*
IF(OR($I254="Timid", $I254="Hasty", $I254="Jolly", $I254="Naive"), 1.1,
IF(OR($I254="Brave", $I254="Relaxed", $I254="Quiet", $I254="Sassy"), 0.9, 1)))</f>
        <v>60</v>
      </c>
    </row>
    <row r="255" spans="1:22" x14ac:dyDescent="0.45">
      <c r="A255" s="38">
        <v>143</v>
      </c>
      <c r="B255" s="38" t="s">
        <v>90</v>
      </c>
      <c r="C255" s="38" t="s">
        <v>23</v>
      </c>
      <c r="D255" s="38" t="s">
        <v>431</v>
      </c>
      <c r="E255" s="38" t="s">
        <v>25</v>
      </c>
      <c r="F255" s="2" t="s">
        <v>210</v>
      </c>
      <c r="G255" s="2" t="s">
        <v>27</v>
      </c>
      <c r="H255" s="2">
        <v>27</v>
      </c>
      <c r="I255" s="2"/>
      <c r="J255" s="2" t="s">
        <v>257</v>
      </c>
      <c r="K255" s="2" t="s">
        <v>30</v>
      </c>
      <c r="L255" s="2" t="s">
        <v>130</v>
      </c>
      <c r="M255" s="2" t="s">
        <v>225</v>
      </c>
      <c r="N255" s="2" t="s">
        <v>309</v>
      </c>
      <c r="O255" s="2" t="s">
        <v>312</v>
      </c>
      <c r="P255" s="2">
        <v>0</v>
      </c>
      <c r="Q255" s="2">
        <f>_xlfn.FLOOR.MATH((((2*VLOOKUP(F255, 'EV and Base'!$A$1:$N$671, 9, FALSE))+$P255)*$H255)/100)+$H255+10</f>
        <v>64</v>
      </c>
      <c r="R255" s="2">
        <f>_xlfn.FLOOR.MATH((_xlfn.FLOOR.MATH((((2*VLOOKUP($F255, 'EV and Base'!$A$1:$N$671, 10, FALSE))+$P255)*$H255)/100)+5)*
IF(OR($I255="Lonely", $I255="Brave", $I255="Adamant", $I255="Naughty"), 1.1,
IF(OR($I255="Bold", $I255="Timid", $I255="Modest", $I255="Calm"), 0.9, 1)))</f>
        <v>43</v>
      </c>
      <c r="S255" s="2">
        <f>_xlfn.FLOOR.MATH((_xlfn.FLOOR.MATH((((2*VLOOKUP($F255, 'EV and Base'!$A$1:$N$671, 11, FALSE))+$P255)*$H255)/100)+5)*
IF(OR($I255="Bold", $I255="Relaxed", $I255="Impish", $I255="Lax"), 1.1,
IF(OR($I255="Lonely", $I255="Hasty", $I255="Mild", $I255="Gentle"), 0.9, 1)))</f>
        <v>23</v>
      </c>
      <c r="T255" s="2">
        <f>_xlfn.FLOOR.MATH((_xlfn.FLOOR.MATH((((2*VLOOKUP($F255, 'EV and Base'!$A$1:$N$671, 12, FALSE))+$P255)*$H255)/100)+5)*
IF(OR($I255="Modest", $I255="Mild", $I255="Quiet", $I255="Rash"), 1.1,
IF(OR($I255="Adamant", $I255="Impish", $I255="Jolly", $I255="Careful"), 0.9, 1)))</f>
        <v>23</v>
      </c>
      <c r="U255" s="2">
        <f>_xlfn.FLOOR.MATH((_xlfn.FLOOR.MATH((((2*VLOOKUP($F255, 'EV and Base'!$A$1:$N$671, 13, FALSE))+$P255)*$H255)/100)+5)*
IF(OR($I255="Calm", $I255="Gentle", $I255="Sassy", $I255="Careful"), 1.1,
IF(OR($I255="Naughty", $I255="Lax", $I255="Naive", $I255="Rash"), 0.9, 1)))</f>
        <v>23</v>
      </c>
      <c r="V255" s="2">
        <f>_xlfn.FLOOR.MATH((_xlfn.FLOOR.MATH((((2*VLOOKUP($F255, 'EV and Base'!$A$1:$N$671, 14, FALSE))+$P255)*$H255)/100)+5)*
IF(OR($I255="Timid", $I255="Hasty", $I255="Jolly", $I255="Naive"), 1.1,
IF(OR($I255="Brave", $I255="Relaxed", $I255="Quiet", $I255="Sassy"), 0.9, 1)))</f>
        <v>40</v>
      </c>
    </row>
    <row r="256" spans="1:22" x14ac:dyDescent="0.45">
      <c r="A256" s="40"/>
      <c r="B256" s="40"/>
      <c r="C256" s="40"/>
      <c r="D256" s="40"/>
      <c r="E256" s="40"/>
      <c r="F256" s="2" t="s">
        <v>163</v>
      </c>
      <c r="G256" s="2" t="s">
        <v>27</v>
      </c>
      <c r="H256" s="2">
        <v>27</v>
      </c>
      <c r="I256" s="2"/>
      <c r="J256" s="2" t="s">
        <v>74</v>
      </c>
      <c r="K256" s="2" t="s">
        <v>30</v>
      </c>
      <c r="L256" s="2" t="s">
        <v>165</v>
      </c>
      <c r="M256" s="2" t="s">
        <v>381</v>
      </c>
      <c r="N256" s="2" t="s">
        <v>382</v>
      </c>
      <c r="O256" s="2" t="s">
        <v>451</v>
      </c>
      <c r="P256" s="2">
        <v>0</v>
      </c>
      <c r="Q256" s="2">
        <f>_xlfn.FLOOR.MATH((((2*VLOOKUP(F256, 'EV and Base'!$A$1:$N$671, 9, FALSE))+$P256)*$H256)/100)+$H256+10</f>
        <v>69</v>
      </c>
      <c r="R256" s="2">
        <f>_xlfn.FLOOR.MATH((_xlfn.FLOOR.MATH((((2*VLOOKUP($F256, 'EV and Base'!$A$1:$N$671, 10, FALSE))+$P256)*$H256)/100)+5)*
IF(OR($I256="Lonely", $I256="Brave", $I256="Adamant", $I256="Naughty"), 1.1,
IF(OR($I256="Bold", $I256="Timid", $I256="Modest", $I256="Calm"), 0.9, 1)))</f>
        <v>50</v>
      </c>
      <c r="S256" s="2">
        <f>_xlfn.FLOOR.MATH((_xlfn.FLOOR.MATH((((2*VLOOKUP($F256, 'EV and Base'!$A$1:$N$671, 11, FALSE))+$P256)*$H256)/100)+5)*
IF(OR($I256="Bold", $I256="Relaxed", $I256="Impish", $I256="Lax"), 1.1,
IF(OR($I256="Lonely", $I256="Hasty", $I256="Mild", $I256="Gentle"), 0.9, 1)))</f>
        <v>42</v>
      </c>
      <c r="T256" s="2">
        <f>_xlfn.FLOOR.MATH((_xlfn.FLOOR.MATH((((2*VLOOKUP($F256, 'EV and Base'!$A$1:$N$671, 12, FALSE))+$P256)*$H256)/100)+5)*
IF(OR($I256="Modest", $I256="Mild", $I256="Quiet", $I256="Rash"), 1.1,
IF(OR($I256="Adamant", $I256="Impish", $I256="Jolly", $I256="Careful"), 0.9, 1)))</f>
        <v>37</v>
      </c>
      <c r="U256" s="2">
        <f>_xlfn.FLOOR.MATH((_xlfn.FLOOR.MATH((((2*VLOOKUP($F256, 'EV and Base'!$A$1:$N$671, 13, FALSE))+$P256)*$H256)/100)+5)*
IF(OR($I256="Calm", $I256="Gentle", $I256="Sassy", $I256="Careful"), 1.1,
IF(OR($I256="Naughty", $I256="Lax", $I256="Naive", $I256="Rash"), 0.9, 1)))</f>
        <v>42</v>
      </c>
      <c r="V256" s="2">
        <f>_xlfn.FLOOR.MATH((_xlfn.FLOOR.MATH((((2*VLOOKUP($F256, 'EV and Base'!$A$1:$N$671, 14, FALSE))+$P256)*$H256)/100)+5)*
IF(OR($I256="Timid", $I256="Hasty", $I256="Jolly", $I256="Naive"), 1.1,
IF(OR($I256="Brave", $I256="Relaxed", $I256="Quiet", $I256="Sassy"), 0.9, 1)))</f>
        <v>46</v>
      </c>
    </row>
    <row r="257" spans="1:22" x14ac:dyDescent="0.45">
      <c r="A257" s="29">
        <v>144</v>
      </c>
      <c r="B257" s="29" t="s">
        <v>464</v>
      </c>
      <c r="C257" s="29" t="s">
        <v>23</v>
      </c>
      <c r="D257" s="29" t="s">
        <v>431</v>
      </c>
      <c r="E257" s="29" t="s">
        <v>25</v>
      </c>
      <c r="F257" s="2" t="s">
        <v>432</v>
      </c>
      <c r="G257" s="19" t="s">
        <v>33</v>
      </c>
      <c r="H257" s="2">
        <v>29</v>
      </c>
      <c r="I257" s="2"/>
      <c r="J257" s="2" t="s">
        <v>465</v>
      </c>
      <c r="K257" s="2" t="s">
        <v>30</v>
      </c>
      <c r="L257" s="2" t="s">
        <v>434</v>
      </c>
      <c r="M257" s="2" t="s">
        <v>435</v>
      </c>
      <c r="N257" s="2" t="s">
        <v>436</v>
      </c>
      <c r="O257" s="2" t="s">
        <v>437</v>
      </c>
      <c r="P257" s="2">
        <v>12</v>
      </c>
      <c r="Q257" s="2">
        <f>_xlfn.FLOOR.MATH((((2*VLOOKUP(F257, 'EV and Base'!$A$1:$N$671, 9, FALSE))+$P257)*$H257)/100)+$H257+10</f>
        <v>65</v>
      </c>
      <c r="R257" s="2">
        <f>_xlfn.FLOOR.MATH((_xlfn.FLOOR.MATH((((2*VLOOKUP($F257, 'EV and Base'!$A$1:$N$671, 10, FALSE))+$P257)*$H257)/100)+5)*
IF(OR($I257="Lonely", $I257="Brave", $I257="Adamant", $I257="Naughty"), 1.1,
IF(OR($I257="Bold", $I257="Timid", $I257="Modest", $I257="Calm"), 0.9, 1)))</f>
        <v>40</v>
      </c>
      <c r="S257" s="2">
        <f>_xlfn.FLOOR.MATH((_xlfn.FLOOR.MATH((((2*VLOOKUP($F257, 'EV and Base'!$A$1:$N$671, 11, FALSE))+$P257)*$H257)/100)+5)*
IF(OR($I257="Bold", $I257="Relaxed", $I257="Impish", $I257="Lax"), 1.1,
IF(OR($I257="Lonely", $I257="Hasty", $I257="Mild", $I257="Gentle"), 0.9, 1)))</f>
        <v>49</v>
      </c>
      <c r="T257" s="2">
        <f>_xlfn.FLOOR.MATH((_xlfn.FLOOR.MATH((((2*VLOOKUP($F257, 'EV and Base'!$A$1:$N$671, 12, FALSE))+$P257)*$H257)/100)+5)*
IF(OR($I257="Modest", $I257="Mild", $I257="Quiet", $I257="Rash"), 1.1,
IF(OR($I257="Adamant", $I257="Impish", $I257="Jolly", $I257="Careful"), 0.9, 1)))</f>
        <v>34</v>
      </c>
      <c r="U257" s="2">
        <f>_xlfn.FLOOR.MATH((_xlfn.FLOOR.MATH((((2*VLOOKUP($F257, 'EV and Base'!$A$1:$N$671, 13, FALSE))+$P257)*$H257)/100)+5)*
IF(OR($I257="Calm", $I257="Gentle", $I257="Sassy", $I257="Careful"), 1.1,
IF(OR($I257="Naughty", $I257="Lax", $I257="Naive", $I257="Rash"), 0.9, 1)))</f>
        <v>43</v>
      </c>
      <c r="V257" s="2">
        <f>_xlfn.FLOOR.MATH((_xlfn.FLOOR.MATH((((2*VLOOKUP($F257, 'EV and Base'!$A$1:$N$671, 14, FALSE))+$P257)*$H257)/100)+5)*
IF(OR($I257="Timid", $I257="Hasty", $I257="Jolly", $I257="Naive"), 1.1,
IF(OR($I257="Brave", $I257="Relaxed", $I257="Quiet", $I257="Sassy"), 0.9, 1)))</f>
        <v>25</v>
      </c>
    </row>
    <row r="258" spans="1:22" x14ac:dyDescent="0.45">
      <c r="A258" s="38">
        <v>145</v>
      </c>
      <c r="B258" s="38" t="s">
        <v>466</v>
      </c>
      <c r="C258" s="38" t="s">
        <v>23</v>
      </c>
      <c r="D258" s="38" t="s">
        <v>431</v>
      </c>
      <c r="E258" s="38" t="s">
        <v>25</v>
      </c>
      <c r="F258" s="2" t="s">
        <v>467</v>
      </c>
      <c r="G258" s="2" t="s">
        <v>27</v>
      </c>
      <c r="H258" s="2">
        <v>30</v>
      </c>
      <c r="I258" s="2"/>
      <c r="J258" s="2" t="s">
        <v>174</v>
      </c>
      <c r="K258" s="2" t="s">
        <v>30</v>
      </c>
      <c r="L258" s="2" t="s">
        <v>178</v>
      </c>
      <c r="M258" s="2" t="s">
        <v>236</v>
      </c>
      <c r="N258" s="2" t="s">
        <v>116</v>
      </c>
      <c r="O258" s="2" t="s">
        <v>317</v>
      </c>
      <c r="P258" s="2">
        <v>12</v>
      </c>
      <c r="Q258" s="2">
        <f>_xlfn.FLOOR.MATH((((2*VLOOKUP(F258, 'EV and Base'!$A$1:$N$671, 9, FALSE))+$P258)*$H258)/100)+$H258+10</f>
        <v>79</v>
      </c>
      <c r="R258" s="2">
        <f>_xlfn.FLOOR.MATH((_xlfn.FLOOR.MATH((((2*VLOOKUP($F258, 'EV and Base'!$A$1:$N$671, 10, FALSE))+$P258)*$H258)/100)+5)*
IF(OR($I258="Lonely", $I258="Brave", $I258="Adamant", $I258="Naughty"), 1.1,
IF(OR($I258="Bold", $I258="Timid", $I258="Modest", $I258="Calm"), 0.9, 1)))</f>
        <v>48</v>
      </c>
      <c r="S258" s="2">
        <f>_xlfn.FLOOR.MATH((_xlfn.FLOOR.MATH((((2*VLOOKUP($F258, 'EV and Base'!$A$1:$N$671, 11, FALSE))+$P258)*$H258)/100)+5)*
IF(OR($I258="Bold", $I258="Relaxed", $I258="Impish", $I258="Lax"), 1.1,
IF(OR($I258="Lonely", $I258="Hasty", $I258="Mild", $I258="Gentle"), 0.9, 1)))</f>
        <v>59</v>
      </c>
      <c r="T258" s="2">
        <f>_xlfn.FLOOR.MATH((_xlfn.FLOOR.MATH((((2*VLOOKUP($F258, 'EV and Base'!$A$1:$N$671, 12, FALSE))+$P258)*$H258)/100)+5)*
IF(OR($I258="Modest", $I258="Mild", $I258="Quiet", $I258="Rash"), 1.1,
IF(OR($I258="Adamant", $I258="Impish", $I258="Jolly", $I258="Careful"), 0.9, 1)))</f>
        <v>54</v>
      </c>
      <c r="U258" s="2">
        <f>_xlfn.FLOOR.MATH((_xlfn.FLOOR.MATH((((2*VLOOKUP($F258, 'EV and Base'!$A$1:$N$671, 13, FALSE))+$P258)*$H258)/100)+5)*
IF(OR($I258="Calm", $I258="Gentle", $I258="Sassy", $I258="Careful"), 1.1,
IF(OR($I258="Naughty", $I258="Lax", $I258="Naive", $I258="Rash"), 0.9, 1)))</f>
        <v>53</v>
      </c>
      <c r="V258" s="2">
        <f>_xlfn.FLOOR.MATH((_xlfn.FLOOR.MATH((((2*VLOOKUP($F258, 'EV and Base'!$A$1:$N$671, 14, FALSE))+$P258)*$H258)/100)+5)*
IF(OR($I258="Timid", $I258="Hasty", $I258="Jolly", $I258="Naive"), 1.1,
IF(OR($I258="Brave", $I258="Relaxed", $I258="Quiet", $I258="Sassy"), 0.9, 1)))</f>
        <v>78</v>
      </c>
    </row>
    <row r="259" spans="1:22" x14ac:dyDescent="0.45">
      <c r="A259" s="40"/>
      <c r="B259" s="40"/>
      <c r="C259" s="40"/>
      <c r="D259" s="40"/>
      <c r="E259" s="40"/>
      <c r="F259" s="2" t="s">
        <v>468</v>
      </c>
      <c r="G259" s="2" t="s">
        <v>27</v>
      </c>
      <c r="H259" s="2">
        <v>30</v>
      </c>
      <c r="I259" s="2"/>
      <c r="J259" s="2" t="s">
        <v>469</v>
      </c>
      <c r="K259" s="2" t="s">
        <v>30</v>
      </c>
      <c r="L259" s="2" t="s">
        <v>470</v>
      </c>
      <c r="M259" s="2" t="s">
        <v>153</v>
      </c>
      <c r="N259" s="2" t="s">
        <v>471</v>
      </c>
      <c r="O259" s="2" t="s">
        <v>472</v>
      </c>
      <c r="P259" s="2">
        <v>3</v>
      </c>
      <c r="Q259" s="2">
        <f>_xlfn.FLOOR.MATH((((2*VLOOKUP(F259, 'EV and Base'!$A$1:$N$671, 9, FALSE))+$P259)*$H259)/100)+$H259+10</f>
        <v>73</v>
      </c>
      <c r="R259" s="2">
        <f>_xlfn.FLOOR.MATH((_xlfn.FLOOR.MATH((((2*VLOOKUP($F259, 'EV and Base'!$A$1:$N$671, 10, FALSE))+$P259)*$H259)/100)+5)*
IF(OR($I259="Lonely", $I259="Brave", $I259="Adamant", $I259="Naughty"), 1.1,
IF(OR($I259="Bold", $I259="Timid", $I259="Modest", $I259="Calm"), 0.9, 1)))</f>
        <v>52</v>
      </c>
      <c r="S259" s="2">
        <f>_xlfn.FLOOR.MATH((_xlfn.FLOOR.MATH((((2*VLOOKUP($F259, 'EV and Base'!$A$1:$N$671, 11, FALSE))+$P259)*$H259)/100)+5)*
IF(OR($I259="Bold", $I259="Relaxed", $I259="Impish", $I259="Lax"), 1.1,
IF(OR($I259="Lonely", $I259="Hasty", $I259="Mild", $I259="Gentle"), 0.9, 1)))</f>
        <v>67</v>
      </c>
      <c r="T259" s="2">
        <f>_xlfn.FLOOR.MATH((_xlfn.FLOOR.MATH((((2*VLOOKUP($F259, 'EV and Base'!$A$1:$N$671, 12, FALSE))+$P259)*$H259)/100)+5)*
IF(OR($I259="Modest", $I259="Mild", $I259="Quiet", $I259="Rash"), 1.1,
IF(OR($I259="Adamant", $I259="Impish", $I259="Jolly", $I259="Careful"), 0.9, 1)))</f>
        <v>37</v>
      </c>
      <c r="U259" s="2">
        <f>_xlfn.FLOOR.MATH((_xlfn.FLOOR.MATH((((2*VLOOKUP($F259, 'EV and Base'!$A$1:$N$671, 13, FALSE))+$P259)*$H259)/100)+5)*
IF(OR($I259="Calm", $I259="Gentle", $I259="Sassy", $I259="Careful"), 1.1,
IF(OR($I259="Naughty", $I259="Lax", $I259="Naive", $I259="Rash"), 0.9, 1)))</f>
        <v>32</v>
      </c>
      <c r="V259" s="2">
        <f>_xlfn.FLOOR.MATH((_xlfn.FLOOR.MATH((((2*VLOOKUP($F259, 'EV and Base'!$A$1:$N$671, 14, FALSE))+$P259)*$H259)/100)+5)*
IF(OR($I259="Timid", $I259="Hasty", $I259="Jolly", $I259="Naive"), 1.1,
IF(OR($I259="Brave", $I259="Relaxed", $I259="Quiet", $I259="Sassy"), 0.9, 1)))</f>
        <v>19</v>
      </c>
    </row>
    <row r="260" spans="1:22" x14ac:dyDescent="0.45">
      <c r="A260" s="38">
        <v>146</v>
      </c>
      <c r="B260" s="38" t="s">
        <v>308</v>
      </c>
      <c r="C260" s="38" t="s">
        <v>23</v>
      </c>
      <c r="D260" s="38" t="s">
        <v>431</v>
      </c>
      <c r="E260" s="38" t="s">
        <v>25</v>
      </c>
      <c r="F260" s="2" t="s">
        <v>446</v>
      </c>
      <c r="G260" s="2" t="s">
        <v>27</v>
      </c>
      <c r="H260" s="2">
        <v>28</v>
      </c>
      <c r="I260" s="2"/>
      <c r="J260" s="2" t="s">
        <v>137</v>
      </c>
      <c r="K260" s="2" t="s">
        <v>30</v>
      </c>
      <c r="L260" s="2" t="s">
        <v>225</v>
      </c>
      <c r="M260" s="2" t="s">
        <v>340</v>
      </c>
      <c r="N260" s="2" t="s">
        <v>271</v>
      </c>
      <c r="O260" s="2" t="s">
        <v>447</v>
      </c>
      <c r="P260" s="2">
        <v>24</v>
      </c>
      <c r="Q260" s="2">
        <f>_xlfn.FLOOR.MATH((((2*VLOOKUP(F260, 'EV and Base'!$A$1:$N$671, 9, FALSE))+$P260)*$H260)/100)+$H260+10</f>
        <v>83</v>
      </c>
      <c r="R260" s="2">
        <f>_xlfn.FLOOR.MATH((_xlfn.FLOOR.MATH((((2*VLOOKUP($F260, 'EV and Base'!$A$1:$N$671, 10, FALSE))+$P260)*$H260)/100)+5)*
IF(OR($I260="Lonely", $I260="Brave", $I260="Adamant", $I260="Naughty"), 1.1,
IF(OR($I260="Bold", $I260="Timid", $I260="Modest", $I260="Calm"), 0.9, 1)))</f>
        <v>70</v>
      </c>
      <c r="S260" s="2">
        <f>_xlfn.FLOOR.MATH((_xlfn.FLOOR.MATH((((2*VLOOKUP($F260, 'EV and Base'!$A$1:$N$671, 11, FALSE))+$P260)*$H260)/100)+5)*
IF(OR($I260="Bold", $I260="Relaxed", $I260="Impish", $I260="Lax"), 1.1,
IF(OR($I260="Lonely", $I260="Hasty", $I260="Mild", $I260="Gentle"), 0.9, 1)))</f>
        <v>70</v>
      </c>
      <c r="T260" s="2">
        <f>_xlfn.FLOOR.MATH((_xlfn.FLOOR.MATH((((2*VLOOKUP($F260, 'EV and Base'!$A$1:$N$671, 12, FALSE))+$P260)*$H260)/100)+5)*
IF(OR($I260="Modest", $I260="Mild", $I260="Quiet", $I260="Rash"), 1.1,
IF(OR($I260="Adamant", $I260="Impish", $I260="Jolly", $I260="Careful"), 0.9, 1)))</f>
        <v>39</v>
      </c>
      <c r="U260" s="2">
        <f>_xlfn.FLOOR.MATH((_xlfn.FLOOR.MATH((((2*VLOOKUP($F260, 'EV and Base'!$A$1:$N$671, 13, FALSE))+$P260)*$H260)/100)+5)*
IF(OR($I260="Calm", $I260="Gentle", $I260="Sassy", $I260="Careful"), 1.1,
IF(OR($I260="Naughty", $I260="Lax", $I260="Naive", $I260="Rash"), 0.9, 1)))</f>
        <v>34</v>
      </c>
      <c r="V260" s="2">
        <f>_xlfn.FLOOR.MATH((_xlfn.FLOOR.MATH((((2*VLOOKUP($F260, 'EV and Base'!$A$1:$N$671, 14, FALSE))+$P260)*$H260)/100)+5)*
IF(OR($I260="Timid", $I260="Hasty", $I260="Jolly", $I260="Naive"), 1.1,
IF(OR($I260="Brave", $I260="Relaxed", $I260="Quiet", $I260="Sassy"), 0.9, 1)))</f>
        <v>22</v>
      </c>
    </row>
    <row r="261" spans="1:22" x14ac:dyDescent="0.45">
      <c r="A261" s="39"/>
      <c r="B261" s="39"/>
      <c r="C261" s="39"/>
      <c r="D261" s="39"/>
      <c r="E261" s="39"/>
      <c r="F261" s="2" t="s">
        <v>361</v>
      </c>
      <c r="G261" s="2" t="s">
        <v>27</v>
      </c>
      <c r="H261" s="2">
        <v>28</v>
      </c>
      <c r="I261" s="2"/>
      <c r="J261" s="2" t="s">
        <v>362</v>
      </c>
      <c r="K261" s="2" t="s">
        <v>30</v>
      </c>
      <c r="L261" s="2" t="s">
        <v>473</v>
      </c>
      <c r="M261" s="2" t="s">
        <v>201</v>
      </c>
      <c r="N261" s="2" t="s">
        <v>474</v>
      </c>
      <c r="O261" s="2" t="s">
        <v>394</v>
      </c>
      <c r="P261" s="2">
        <v>24</v>
      </c>
      <c r="Q261" s="2">
        <f>_xlfn.FLOOR.MATH((((2*VLOOKUP(F261, 'EV and Base'!$A$1:$N$671, 9, FALSE))+$P261)*$H261)/100)+$H261+10</f>
        <v>72</v>
      </c>
      <c r="R261" s="2">
        <f>_xlfn.FLOOR.MATH((_xlfn.FLOOR.MATH((((2*VLOOKUP($F261, 'EV and Base'!$A$1:$N$671, 10, FALSE))+$P261)*$H261)/100)+5)*
IF(OR($I261="Lonely", $I261="Brave", $I261="Adamant", $I261="Naughty"), 1.1,
IF(OR($I261="Bold", $I261="Timid", $I261="Modest", $I261="Calm"), 0.9, 1)))</f>
        <v>38</v>
      </c>
      <c r="S261" s="2">
        <f>_xlfn.FLOOR.MATH((_xlfn.FLOOR.MATH((((2*VLOOKUP($F261, 'EV and Base'!$A$1:$N$671, 11, FALSE))+$P261)*$H261)/100)+5)*
IF(OR($I261="Bold", $I261="Relaxed", $I261="Impish", $I261="Lax"), 1.1,
IF(OR($I261="Lonely", $I261="Hasty", $I261="Mild", $I261="Gentle"), 0.9, 1)))</f>
        <v>39</v>
      </c>
      <c r="T261" s="2">
        <f>_xlfn.FLOOR.MATH((_xlfn.FLOOR.MATH((((2*VLOOKUP($F261, 'EV and Base'!$A$1:$N$671, 12, FALSE))+$P261)*$H261)/100)+5)*
IF(OR($I261="Modest", $I261="Mild", $I261="Quiet", $I261="Rash"), 1.1,
IF(OR($I261="Adamant", $I261="Impish", $I261="Jolly", $I261="Careful"), 0.9, 1)))</f>
        <v>43</v>
      </c>
      <c r="U261" s="2">
        <f>_xlfn.FLOOR.MATH((_xlfn.FLOOR.MATH((((2*VLOOKUP($F261, 'EV and Base'!$A$1:$N$671, 13, FALSE))+$P261)*$H261)/100)+5)*
IF(OR($I261="Calm", $I261="Gentle", $I261="Sassy", $I261="Careful"), 1.1,
IF(OR($I261="Naughty", $I261="Lax", $I261="Naive", $I261="Rash"), 0.9, 1)))</f>
        <v>39</v>
      </c>
      <c r="V261" s="2">
        <f>_xlfn.FLOOR.MATH((_xlfn.FLOOR.MATH((((2*VLOOKUP($F261, 'EV and Base'!$A$1:$N$671, 14, FALSE))+$P261)*$H261)/100)+5)*
IF(OR($I261="Timid", $I261="Hasty", $I261="Jolly", $I261="Naive"), 1.1,
IF(OR($I261="Brave", $I261="Relaxed", $I261="Quiet", $I261="Sassy"), 0.9, 1)))</f>
        <v>48</v>
      </c>
    </row>
    <row r="262" spans="1:22" x14ac:dyDescent="0.45">
      <c r="A262" s="39"/>
      <c r="B262" s="39"/>
      <c r="C262" s="39"/>
      <c r="D262" s="39"/>
      <c r="E262" s="39"/>
      <c r="F262" s="2" t="s">
        <v>475</v>
      </c>
      <c r="G262" s="2" t="s">
        <v>27</v>
      </c>
      <c r="H262" s="2">
        <v>28</v>
      </c>
      <c r="I262" s="2"/>
      <c r="J262" s="2" t="s">
        <v>476</v>
      </c>
      <c r="K262" s="2" t="s">
        <v>30</v>
      </c>
      <c r="L262" s="2" t="s">
        <v>391</v>
      </c>
      <c r="M262" s="2" t="s">
        <v>477</v>
      </c>
      <c r="N262" s="2" t="s">
        <v>478</v>
      </c>
      <c r="O262" s="2" t="s">
        <v>340</v>
      </c>
      <c r="P262" s="2">
        <v>24</v>
      </c>
      <c r="Q262" s="2">
        <f>_xlfn.FLOOR.MATH((((2*VLOOKUP(F262, 'EV and Base'!$A$1:$N$671, 9, FALSE))+$P262)*$H262)/100)+$H262+10</f>
        <v>69</v>
      </c>
      <c r="R262" s="2">
        <f>_xlfn.FLOOR.MATH((_xlfn.FLOOR.MATH((((2*VLOOKUP($F262, 'EV and Base'!$A$1:$N$671, 10, FALSE))+$P262)*$H262)/100)+5)*
IF(OR($I262="Lonely", $I262="Brave", $I262="Adamant", $I262="Naughty"), 1.1,
IF(OR($I262="Bold", $I262="Timid", $I262="Modest", $I262="Calm"), 0.9, 1)))</f>
        <v>39</v>
      </c>
      <c r="S262" s="2">
        <f>_xlfn.FLOOR.MATH((_xlfn.FLOOR.MATH((((2*VLOOKUP($F262, 'EV and Base'!$A$1:$N$671, 11, FALSE))+$P262)*$H262)/100)+5)*
IF(OR($I262="Bold", $I262="Relaxed", $I262="Impish", $I262="Lax"), 1.1,
IF(OR($I262="Lonely", $I262="Hasty", $I262="Mild", $I262="Gentle"), 0.9, 1)))</f>
        <v>62</v>
      </c>
      <c r="T262" s="2">
        <f>_xlfn.FLOOR.MATH((_xlfn.FLOOR.MATH((((2*VLOOKUP($F262, 'EV and Base'!$A$1:$N$671, 12, FALSE))+$P262)*$H262)/100)+5)*
IF(OR($I262="Modest", $I262="Mild", $I262="Quiet", $I262="Rash"), 1.1,
IF(OR($I262="Adamant", $I262="Impish", $I262="Jolly", $I262="Careful"), 0.9, 1)))</f>
        <v>25</v>
      </c>
      <c r="U262" s="2">
        <f>_xlfn.FLOOR.MATH((_xlfn.FLOOR.MATH((((2*VLOOKUP($F262, 'EV and Base'!$A$1:$N$671, 13, FALSE))+$P262)*$H262)/100)+5)*
IF(OR($I262="Calm", $I262="Gentle", $I262="Sassy", $I262="Careful"), 1.1,
IF(OR($I262="Naughty", $I262="Lax", $I262="Naive", $I262="Rash"), 0.9, 1)))</f>
        <v>59</v>
      </c>
      <c r="V262" s="2">
        <f>_xlfn.FLOOR.MATH((_xlfn.FLOOR.MATH((((2*VLOOKUP($F262, 'EV and Base'!$A$1:$N$671, 14, FALSE))+$P262)*$H262)/100)+5)*
IF(OR($I262="Timid", $I262="Hasty", $I262="Jolly", $I262="Naive"), 1.1,
IF(OR($I262="Brave", $I262="Relaxed", $I262="Quiet", $I262="Sassy"), 0.9, 1)))</f>
        <v>17</v>
      </c>
    </row>
    <row r="263" spans="1:22" x14ac:dyDescent="0.45">
      <c r="A263" s="40"/>
      <c r="B263" s="40"/>
      <c r="C263" s="40"/>
      <c r="D263" s="40"/>
      <c r="E263" s="40"/>
      <c r="F263" s="2" t="s">
        <v>432</v>
      </c>
      <c r="G263" s="19" t="s">
        <v>33</v>
      </c>
      <c r="H263" s="2">
        <v>28</v>
      </c>
      <c r="I263" s="2"/>
      <c r="J263" s="2" t="s">
        <v>433</v>
      </c>
      <c r="K263" s="2" t="s">
        <v>30</v>
      </c>
      <c r="L263" s="2" t="s">
        <v>434</v>
      </c>
      <c r="M263" s="2" t="s">
        <v>435</v>
      </c>
      <c r="N263" s="2" t="s">
        <v>436</v>
      </c>
      <c r="O263" s="2" t="s">
        <v>437</v>
      </c>
      <c r="P263" s="2">
        <v>24</v>
      </c>
      <c r="Q263" s="2">
        <f>_xlfn.FLOOR.MATH((((2*VLOOKUP(F263, 'EV and Base'!$A$1:$N$671, 9, FALSE))+$P263)*$H263)/100)+$H263+10</f>
        <v>67</v>
      </c>
      <c r="R263" s="2">
        <f>_xlfn.FLOOR.MATH((_xlfn.FLOOR.MATH((((2*VLOOKUP($F263, 'EV and Base'!$A$1:$N$671, 10, FALSE))+$P263)*$H263)/100)+5)*
IF(OR($I263="Lonely", $I263="Brave", $I263="Adamant", $I263="Naughty"), 1.1,
IF(OR($I263="Bold", $I263="Timid", $I263="Modest", $I263="Calm"), 0.9, 1)))</f>
        <v>42</v>
      </c>
      <c r="S263" s="2">
        <f>_xlfn.FLOOR.MATH((_xlfn.FLOOR.MATH((((2*VLOOKUP($F263, 'EV and Base'!$A$1:$N$671, 11, FALSE))+$P263)*$H263)/100)+5)*
IF(OR($I263="Bold", $I263="Relaxed", $I263="Impish", $I263="Lax"), 1.1,
IF(OR($I263="Lonely", $I263="Hasty", $I263="Mild", $I263="Gentle"), 0.9, 1)))</f>
        <v>50</v>
      </c>
      <c r="T263" s="2">
        <f>_xlfn.FLOOR.MATH((_xlfn.FLOOR.MATH((((2*VLOOKUP($F263, 'EV and Base'!$A$1:$N$671, 12, FALSE))+$P263)*$H263)/100)+5)*
IF(OR($I263="Modest", $I263="Mild", $I263="Quiet", $I263="Rash"), 1.1,
IF(OR($I263="Adamant", $I263="Impish", $I263="Jolly", $I263="Careful"), 0.9, 1)))</f>
        <v>36</v>
      </c>
      <c r="U263" s="2">
        <f>_xlfn.FLOOR.MATH((_xlfn.FLOOR.MATH((((2*VLOOKUP($F263, 'EV and Base'!$A$1:$N$671, 13, FALSE))+$P263)*$H263)/100)+5)*
IF(OR($I263="Calm", $I263="Gentle", $I263="Sassy", $I263="Careful"), 1.1,
IF(OR($I263="Naughty", $I263="Lax", $I263="Naive", $I263="Rash"), 0.9, 1)))</f>
        <v>45</v>
      </c>
      <c r="V263" s="2">
        <f>_xlfn.FLOOR.MATH((_xlfn.FLOOR.MATH((((2*VLOOKUP($F263, 'EV and Base'!$A$1:$N$671, 14, FALSE))+$P263)*$H263)/100)+5)*
IF(OR($I263="Timid", $I263="Hasty", $I263="Jolly", $I263="Naive"), 1.1,
IF(OR($I263="Brave", $I263="Relaxed", $I263="Quiet", $I263="Sassy"), 0.9, 1)))</f>
        <v>28</v>
      </c>
    </row>
    <row r="264" spans="1:22" x14ac:dyDescent="0.45">
      <c r="A264" s="29">
        <v>147</v>
      </c>
      <c r="B264" s="29" t="s">
        <v>479</v>
      </c>
      <c r="C264" s="29" t="s">
        <v>23</v>
      </c>
      <c r="D264" s="29" t="s">
        <v>480</v>
      </c>
      <c r="E264" s="29" t="s">
        <v>25</v>
      </c>
      <c r="F264" s="2" t="s">
        <v>481</v>
      </c>
      <c r="G264" s="19" t="s">
        <v>27</v>
      </c>
      <c r="H264" s="2">
        <v>31</v>
      </c>
      <c r="I264" s="2"/>
      <c r="J264" s="2" t="s">
        <v>83</v>
      </c>
      <c r="K264" s="2" t="s">
        <v>30</v>
      </c>
      <c r="L264" s="2" t="s">
        <v>50</v>
      </c>
      <c r="M264" s="2" t="s">
        <v>104</v>
      </c>
      <c r="N264" s="2" t="s">
        <v>111</v>
      </c>
      <c r="O264" s="2" t="s">
        <v>368</v>
      </c>
      <c r="P264" s="2">
        <v>0</v>
      </c>
      <c r="Q264" s="2">
        <f>_xlfn.FLOOR.MATH((((2*VLOOKUP(F264, 'EV and Base'!$A$1:$N$671, 9, FALSE))+$P264)*$H264)/100)+$H264+10</f>
        <v>87</v>
      </c>
      <c r="R264" s="2">
        <f>_xlfn.FLOOR.MATH((_xlfn.FLOOR.MATH((((2*VLOOKUP($F264, 'EV and Base'!$A$1:$N$671, 10, FALSE))+$P264)*$H264)/100)+5)*
IF(OR($I264="Lonely", $I264="Brave", $I264="Adamant", $I264="Naughty"), 1.1,
IF(OR($I264="Bold", $I264="Timid", $I264="Modest", $I264="Calm"), 0.9, 1)))</f>
        <v>65</v>
      </c>
      <c r="S264" s="2">
        <f>_xlfn.FLOOR.MATH((_xlfn.FLOOR.MATH((((2*VLOOKUP($F264, 'EV and Base'!$A$1:$N$671, 11, FALSE))+$P264)*$H264)/100)+5)*
IF(OR($I264="Bold", $I264="Relaxed", $I264="Impish", $I264="Lax"), 1.1,
IF(OR($I264="Lonely", $I264="Hasty", $I264="Mild", $I264="Gentle"), 0.9, 1)))</f>
        <v>44</v>
      </c>
      <c r="T264" s="2">
        <f>_xlfn.FLOOR.MATH((_xlfn.FLOOR.MATH((((2*VLOOKUP($F264, 'EV and Base'!$A$1:$N$671, 12, FALSE))+$P264)*$H264)/100)+5)*
IF(OR($I264="Modest", $I264="Mild", $I264="Quiet", $I264="Rash"), 1.1,
IF(OR($I264="Adamant", $I264="Impish", $I264="Jolly", $I264="Careful"), 0.9, 1)))</f>
        <v>65</v>
      </c>
      <c r="U264" s="2">
        <f>_xlfn.FLOOR.MATH((_xlfn.FLOOR.MATH((((2*VLOOKUP($F264, 'EV and Base'!$A$1:$N$671, 13, FALSE))+$P264)*$H264)/100)+5)*
IF(OR($I264="Calm", $I264="Gentle", $I264="Sassy", $I264="Careful"), 1.1,
IF(OR($I264="Naughty", $I264="Lax", $I264="Naive", $I264="Rash"), 0.9, 1)))</f>
        <v>44</v>
      </c>
      <c r="V264" s="2">
        <f>_xlfn.FLOOR.MATH((_xlfn.FLOOR.MATH((((2*VLOOKUP($F264, 'EV and Base'!$A$1:$N$671, 14, FALSE))+$P264)*$H264)/100)+5)*
IF(OR($I264="Timid", $I264="Hasty", $I264="Jolly", $I264="Naive"), 1.1,
IF(OR($I264="Brave", $I264="Relaxed", $I264="Quiet", $I264="Sassy"), 0.9, 1)))</f>
        <v>67</v>
      </c>
    </row>
    <row r="265" spans="1:22" x14ac:dyDescent="0.45">
      <c r="A265" s="38">
        <v>148</v>
      </c>
      <c r="B265" s="38" t="s">
        <v>482</v>
      </c>
      <c r="C265" s="38" t="s">
        <v>23</v>
      </c>
      <c r="D265" s="38" t="s">
        <v>480</v>
      </c>
      <c r="E265" s="38" t="s">
        <v>25</v>
      </c>
      <c r="F265" s="2" t="s">
        <v>262</v>
      </c>
      <c r="G265" s="19" t="s">
        <v>27</v>
      </c>
      <c r="H265" s="2">
        <v>30</v>
      </c>
      <c r="I265" s="2"/>
      <c r="J265" s="2" t="s">
        <v>137</v>
      </c>
      <c r="K265" s="2" t="s">
        <v>30</v>
      </c>
      <c r="L265" s="2" t="s">
        <v>363</v>
      </c>
      <c r="M265" s="2" t="s">
        <v>201</v>
      </c>
      <c r="N265" s="2" t="s">
        <v>364</v>
      </c>
      <c r="O265" s="2" t="s">
        <v>399</v>
      </c>
      <c r="P265" s="2">
        <v>0</v>
      </c>
      <c r="Q265" s="2">
        <f>_xlfn.FLOOR.MATH((((2*VLOOKUP(F265, 'EV and Base'!$A$1:$N$671, 9, FALSE))+$P265)*$H265)/100)+$H265+10</f>
        <v>70</v>
      </c>
      <c r="R265" s="2">
        <f>_xlfn.FLOOR.MATH((_xlfn.FLOOR.MATH((((2*VLOOKUP($F265, 'EV and Base'!$A$1:$N$671, 10, FALSE))+$P265)*$H265)/100)+5)*
IF(OR($I265="Lonely", $I265="Brave", $I265="Adamant", $I265="Naughty"), 1.1,
IF(OR($I265="Bold", $I265="Timid", $I265="Modest", $I265="Calm"), 0.9, 1)))</f>
        <v>44</v>
      </c>
      <c r="S265" s="2">
        <f>_xlfn.FLOOR.MATH((_xlfn.FLOOR.MATH((((2*VLOOKUP($F265, 'EV and Base'!$A$1:$N$671, 11, FALSE))+$P265)*$H265)/100)+5)*
IF(OR($I265="Bold", $I265="Relaxed", $I265="Impish", $I265="Lax"), 1.1,
IF(OR($I265="Lonely", $I265="Hasty", $I265="Mild", $I265="Gentle"), 0.9, 1)))</f>
        <v>56</v>
      </c>
      <c r="T265" s="2">
        <f>_xlfn.FLOOR.MATH((_xlfn.FLOOR.MATH((((2*VLOOKUP($F265, 'EV and Base'!$A$1:$N$671, 12, FALSE))+$P265)*$H265)/100)+5)*
IF(OR($I265="Modest", $I265="Mild", $I265="Quiet", $I265="Rash"), 1.1,
IF(OR($I265="Adamant", $I265="Impish", $I265="Jolly", $I265="Careful"), 0.9, 1)))</f>
        <v>26</v>
      </c>
      <c r="U265" s="2">
        <f>_xlfn.FLOOR.MATH((_xlfn.FLOOR.MATH((((2*VLOOKUP($F265, 'EV and Base'!$A$1:$N$671, 13, FALSE))+$P265)*$H265)/100)+5)*
IF(OR($I265="Calm", $I265="Gentle", $I265="Sassy", $I265="Careful"), 1.1,
IF(OR($I265="Naughty", $I265="Lax", $I265="Naive", $I265="Rash"), 0.9, 1)))</f>
        <v>26</v>
      </c>
      <c r="V265" s="2">
        <f>_xlfn.FLOOR.MATH((_xlfn.FLOOR.MATH((((2*VLOOKUP($F265, 'EV and Base'!$A$1:$N$671, 14, FALSE))+$P265)*$H265)/100)+5)*
IF(OR($I265="Timid", $I265="Hasty", $I265="Jolly", $I265="Naive"), 1.1,
IF(OR($I265="Brave", $I265="Relaxed", $I265="Quiet", $I265="Sassy"), 0.9, 1)))</f>
        <v>38</v>
      </c>
    </row>
    <row r="266" spans="1:22" x14ac:dyDescent="0.45">
      <c r="A266" s="40"/>
      <c r="B266" s="40"/>
      <c r="C266" s="40"/>
      <c r="D266" s="40"/>
      <c r="E266" s="40"/>
      <c r="F266" s="2" t="s">
        <v>483</v>
      </c>
      <c r="G266" s="19" t="s">
        <v>27</v>
      </c>
      <c r="H266" s="2">
        <v>30</v>
      </c>
      <c r="I266" s="2"/>
      <c r="J266" s="2" t="s">
        <v>83</v>
      </c>
      <c r="K266" s="2" t="s">
        <v>30</v>
      </c>
      <c r="L266" s="2" t="s">
        <v>50</v>
      </c>
      <c r="M266" s="2" t="s">
        <v>104</v>
      </c>
      <c r="N266" s="2" t="s">
        <v>111</v>
      </c>
      <c r="O266" s="2" t="s">
        <v>334</v>
      </c>
      <c r="P266" s="2">
        <v>0</v>
      </c>
      <c r="Q266" s="2">
        <f>_xlfn.FLOOR.MATH((((2*VLOOKUP(F266, 'EV and Base'!$A$1:$N$671, 9, FALSE))+$P266)*$H266)/100)+$H266+10</f>
        <v>85</v>
      </c>
      <c r="R266" s="2">
        <f>_xlfn.FLOOR.MATH((_xlfn.FLOOR.MATH((((2*VLOOKUP($F266, 'EV and Base'!$A$1:$N$671, 10, FALSE))+$P266)*$H266)/100)+5)*
IF(OR($I266="Lonely", $I266="Brave", $I266="Adamant", $I266="Naughty"), 1.1,
IF(OR($I266="Bold", $I266="Timid", $I266="Modest", $I266="Calm"), 0.9, 1)))</f>
        <v>63</v>
      </c>
      <c r="S266" s="2">
        <f>_xlfn.FLOOR.MATH((_xlfn.FLOOR.MATH((((2*VLOOKUP($F266, 'EV and Base'!$A$1:$N$671, 11, FALSE))+$P266)*$H266)/100)+5)*
IF(OR($I266="Bold", $I266="Relaxed", $I266="Impish", $I266="Lax"), 1.1,
IF(OR($I266="Lonely", $I266="Hasty", $I266="Mild", $I266="Gentle"), 0.9, 1)))</f>
        <v>42</v>
      </c>
      <c r="T266" s="2">
        <f>_xlfn.FLOOR.MATH((_xlfn.FLOOR.MATH((((2*VLOOKUP($F266, 'EV and Base'!$A$1:$N$671, 12, FALSE))+$P266)*$H266)/100)+5)*
IF(OR($I266="Modest", $I266="Mild", $I266="Quiet", $I266="Rash"), 1.1,
IF(OR($I266="Adamant", $I266="Impish", $I266="Jolly", $I266="Careful"), 0.9, 1)))</f>
        <v>63</v>
      </c>
      <c r="U266" s="2">
        <f>_xlfn.FLOOR.MATH((_xlfn.FLOOR.MATH((((2*VLOOKUP($F266, 'EV and Base'!$A$1:$N$671, 13, FALSE))+$P266)*$H266)/100)+5)*
IF(OR($I266="Calm", $I266="Gentle", $I266="Sassy", $I266="Careful"), 1.1,
IF(OR($I266="Naughty", $I266="Lax", $I266="Naive", $I266="Rash"), 0.9, 1)))</f>
        <v>42</v>
      </c>
      <c r="V266" s="2">
        <f>_xlfn.FLOOR.MATH((_xlfn.FLOOR.MATH((((2*VLOOKUP($F266, 'EV and Base'!$A$1:$N$671, 14, FALSE))+$P266)*$H266)/100)+5)*
IF(OR($I266="Timid", $I266="Hasty", $I266="Jolly", $I266="Naive"), 1.1,
IF(OR($I266="Brave", $I266="Relaxed", $I266="Quiet", $I266="Sassy"), 0.9, 1)))</f>
        <v>65</v>
      </c>
    </row>
    <row r="267" spans="1:22" x14ac:dyDescent="0.45">
      <c r="A267" s="38">
        <v>149</v>
      </c>
      <c r="B267" s="38" t="s">
        <v>484</v>
      </c>
      <c r="C267" s="38" t="s">
        <v>23</v>
      </c>
      <c r="D267" s="38" t="s">
        <v>480</v>
      </c>
      <c r="E267" s="38" t="s">
        <v>25</v>
      </c>
      <c r="F267" s="2" t="s">
        <v>348</v>
      </c>
      <c r="G267" s="19" t="s">
        <v>27</v>
      </c>
      <c r="H267" s="2">
        <v>29</v>
      </c>
      <c r="I267" s="2"/>
      <c r="J267" s="2" t="s">
        <v>349</v>
      </c>
      <c r="K267" s="2" t="s">
        <v>30</v>
      </c>
      <c r="L267" s="2" t="s">
        <v>281</v>
      </c>
      <c r="M267" s="2" t="s">
        <v>350</v>
      </c>
      <c r="N267" s="2" t="s">
        <v>296</v>
      </c>
      <c r="O267" s="2" t="s">
        <v>388</v>
      </c>
      <c r="P267" s="2">
        <v>0</v>
      </c>
      <c r="Q267" s="2">
        <f>_xlfn.FLOOR.MATH((((2*VLOOKUP(F267, 'EV and Base'!$A$1:$N$671, 9, FALSE))+$P267)*$H267)/100)+$H267+10</f>
        <v>82</v>
      </c>
      <c r="R267" s="2">
        <f>_xlfn.FLOOR.MATH((_xlfn.FLOOR.MATH((((2*VLOOKUP($F267, 'EV and Base'!$A$1:$N$671, 10, FALSE))+$P267)*$H267)/100)+5)*
IF(OR($I267="Lonely", $I267="Brave", $I267="Adamant", $I267="Naughty"), 1.1,
IF(OR($I267="Bold", $I267="Timid", $I267="Modest", $I267="Calm"), 0.9, 1)))</f>
        <v>42</v>
      </c>
      <c r="S267" s="2">
        <f>_xlfn.FLOOR.MATH((_xlfn.FLOOR.MATH((((2*VLOOKUP($F267, 'EV and Base'!$A$1:$N$671, 11, FALSE))+$P267)*$H267)/100)+5)*
IF(OR($I267="Bold", $I267="Relaxed", $I267="Impish", $I267="Lax"), 1.1,
IF(OR($I267="Lonely", $I267="Hasty", $I267="Mild", $I267="Gentle"), 0.9, 1)))</f>
        <v>36</v>
      </c>
      <c r="T267" s="2">
        <f>_xlfn.FLOOR.MATH((_xlfn.FLOOR.MATH((((2*VLOOKUP($F267, 'EV and Base'!$A$1:$N$671, 12, FALSE))+$P267)*$H267)/100)+5)*
IF(OR($I267="Modest", $I267="Mild", $I267="Quiet", $I267="Rash"), 1.1,
IF(OR($I267="Adamant", $I267="Impish", $I267="Jolly", $I267="Careful"), 0.9, 1)))</f>
        <v>42</v>
      </c>
      <c r="U267" s="2">
        <f>_xlfn.FLOOR.MATH((_xlfn.FLOOR.MATH((((2*VLOOKUP($F267, 'EV and Base'!$A$1:$N$671, 13, FALSE))+$P267)*$H267)/100)+5)*
IF(OR($I267="Calm", $I267="Gentle", $I267="Sassy", $I267="Careful"), 1.1,
IF(OR($I267="Naughty", $I267="Lax", $I267="Naive", $I267="Rash"), 0.9, 1)))</f>
        <v>36</v>
      </c>
      <c r="V267" s="2">
        <f>_xlfn.FLOOR.MATH((_xlfn.FLOOR.MATH((((2*VLOOKUP($F267, 'EV and Base'!$A$1:$N$671, 14, FALSE))+$P267)*$H267)/100)+5)*
IF(OR($I267="Timid", $I267="Hasty", $I267="Jolly", $I267="Naive"), 1.1,
IF(OR($I267="Brave", $I267="Relaxed", $I267="Quiet", $I267="Sassy"), 0.9, 1)))</f>
        <v>45</v>
      </c>
    </row>
    <row r="268" spans="1:22" x14ac:dyDescent="0.45">
      <c r="A268" s="39"/>
      <c r="B268" s="39"/>
      <c r="C268" s="39"/>
      <c r="D268" s="39"/>
      <c r="E268" s="39"/>
      <c r="F268" s="2" t="s">
        <v>485</v>
      </c>
      <c r="G268" s="19" t="s">
        <v>27</v>
      </c>
      <c r="H268" s="2">
        <v>29</v>
      </c>
      <c r="I268" s="2"/>
      <c r="J268" s="2" t="s">
        <v>215</v>
      </c>
      <c r="K268" s="2" t="s">
        <v>30</v>
      </c>
      <c r="L268" s="2" t="s">
        <v>216</v>
      </c>
      <c r="M268" s="2" t="s">
        <v>260</v>
      </c>
      <c r="N268" s="2" t="s">
        <v>201</v>
      </c>
      <c r="O268" s="2" t="s">
        <v>486</v>
      </c>
      <c r="P268" s="2">
        <v>0</v>
      </c>
      <c r="Q268" s="2">
        <f>_xlfn.FLOOR.MATH((((2*VLOOKUP(F268, 'EV and Base'!$A$1:$N$671, 9, FALSE))+$P268)*$H268)/100)+$H268+10</f>
        <v>73</v>
      </c>
      <c r="R268" s="2">
        <f>_xlfn.FLOOR.MATH((_xlfn.FLOOR.MATH((((2*VLOOKUP($F268, 'EV and Base'!$A$1:$N$671, 10, FALSE))+$P268)*$H268)/100)+5)*
IF(OR($I268="Lonely", $I268="Brave", $I268="Adamant", $I268="Naughty"), 1.1,
IF(OR($I268="Bold", $I268="Timid", $I268="Modest", $I268="Calm"), 0.9, 1)))</f>
        <v>57</v>
      </c>
      <c r="S268" s="2">
        <f>_xlfn.FLOOR.MATH((_xlfn.FLOOR.MATH((((2*VLOOKUP($F268, 'EV and Base'!$A$1:$N$671, 11, FALSE))+$P268)*$H268)/100)+5)*
IF(OR($I268="Bold", $I268="Relaxed", $I268="Impish", $I268="Lax"), 1.1,
IF(OR($I268="Lonely", $I268="Hasty", $I268="Mild", $I268="Gentle"), 0.9, 1)))</f>
        <v>56</v>
      </c>
      <c r="T268" s="2">
        <f>_xlfn.FLOOR.MATH((_xlfn.FLOOR.MATH((((2*VLOOKUP($F268, 'EV and Base'!$A$1:$N$671, 12, FALSE))+$P268)*$H268)/100)+5)*
IF(OR($I268="Modest", $I268="Mild", $I268="Quiet", $I268="Rash"), 1.1,
IF(OR($I268="Adamant", $I268="Impish", $I268="Jolly", $I268="Careful"), 0.9, 1)))</f>
        <v>36</v>
      </c>
      <c r="U268" s="2">
        <f>_xlfn.FLOOR.MATH((_xlfn.FLOOR.MATH((((2*VLOOKUP($F268, 'EV and Base'!$A$1:$N$671, 13, FALSE))+$P268)*$H268)/100)+5)*
IF(OR($I268="Calm", $I268="Gentle", $I268="Sassy", $I268="Careful"), 1.1,
IF(OR($I268="Naughty", $I268="Lax", $I268="Naive", $I268="Rash"), 0.9, 1)))</f>
        <v>45</v>
      </c>
      <c r="V268" s="2">
        <f>_xlfn.FLOOR.MATH((_xlfn.FLOOR.MATH((((2*VLOOKUP($F268, 'EV and Base'!$A$1:$N$671, 14, FALSE))+$P268)*$H268)/100)+5)*
IF(OR($I268="Timid", $I268="Hasty", $I268="Jolly", $I268="Naive"), 1.1,
IF(OR($I268="Brave", $I268="Relaxed", $I268="Quiet", $I268="Sassy"), 0.9, 1)))</f>
        <v>69</v>
      </c>
    </row>
    <row r="269" spans="1:22" x14ac:dyDescent="0.45">
      <c r="A269" s="40"/>
      <c r="B269" s="40"/>
      <c r="C269" s="40"/>
      <c r="D269" s="40"/>
      <c r="E269" s="40"/>
      <c r="F269" s="2" t="s">
        <v>487</v>
      </c>
      <c r="G269" s="19" t="s">
        <v>27</v>
      </c>
      <c r="H269" s="2">
        <v>29</v>
      </c>
      <c r="I269" s="2"/>
      <c r="J269" s="2" t="s">
        <v>147</v>
      </c>
      <c r="K269" s="2" t="s">
        <v>30</v>
      </c>
      <c r="L269" s="2" t="s">
        <v>269</v>
      </c>
      <c r="M269" s="2" t="s">
        <v>178</v>
      </c>
      <c r="N269" s="2" t="s">
        <v>101</v>
      </c>
      <c r="O269" s="2" t="s">
        <v>216</v>
      </c>
      <c r="P269" s="2">
        <v>0</v>
      </c>
      <c r="Q269" s="2">
        <f>_xlfn.FLOOR.MATH((((2*VLOOKUP(F269, 'EV and Base'!$A$1:$N$671, 9, FALSE))+$P269)*$H269)/100)+$H269+10</f>
        <v>68</v>
      </c>
      <c r="R269" s="2">
        <f>_xlfn.FLOOR.MATH((_xlfn.FLOOR.MATH((((2*VLOOKUP($F269, 'EV and Base'!$A$1:$N$671, 10, FALSE))+$P269)*$H269)/100)+5)*
IF(OR($I269="Lonely", $I269="Brave", $I269="Adamant", $I269="Naughty"), 1.1,
IF(OR($I269="Bold", $I269="Timid", $I269="Modest", $I269="Calm"), 0.9, 1)))</f>
        <v>28</v>
      </c>
      <c r="S269" s="2">
        <f>_xlfn.FLOOR.MATH((_xlfn.FLOOR.MATH((((2*VLOOKUP($F269, 'EV and Base'!$A$1:$N$671, 11, FALSE))+$P269)*$H269)/100)+5)*
IF(OR($I269="Bold", $I269="Relaxed", $I269="Impish", $I269="Lax"), 1.1,
IF(OR($I269="Lonely", $I269="Hasty", $I269="Mild", $I269="Gentle"), 0.9, 1)))</f>
        <v>54</v>
      </c>
      <c r="T269" s="2">
        <f>_xlfn.FLOOR.MATH((_xlfn.FLOOR.MATH((((2*VLOOKUP($F269, 'EV and Base'!$A$1:$N$671, 12, FALSE))+$P269)*$H269)/100)+5)*
IF(OR($I269="Modest", $I269="Mild", $I269="Quiet", $I269="Rash"), 1.1,
IF(OR($I269="Adamant", $I269="Impish", $I269="Jolly", $I269="Careful"), 0.9, 1)))</f>
        <v>28</v>
      </c>
      <c r="U269" s="2">
        <f>_xlfn.FLOOR.MATH((_xlfn.FLOOR.MATH((((2*VLOOKUP($F269, 'EV and Base'!$A$1:$N$671, 13, FALSE))+$P269)*$H269)/100)+5)*
IF(OR($I269="Calm", $I269="Gentle", $I269="Sassy", $I269="Careful"), 1.1,
IF(OR($I269="Naughty", $I269="Lax", $I269="Naive", $I269="Rash"), 0.9, 1)))</f>
        <v>42</v>
      </c>
      <c r="V269" s="2">
        <f>_xlfn.FLOOR.MATH((_xlfn.FLOOR.MATH((((2*VLOOKUP($F269, 'EV and Base'!$A$1:$N$671, 14, FALSE))+$P269)*$H269)/100)+5)*
IF(OR($I269="Timid", $I269="Hasty", $I269="Jolly", $I269="Naive"), 1.1,
IF(OR($I269="Brave", $I269="Relaxed", $I269="Quiet", $I269="Sassy"), 0.9, 1)))</f>
        <v>19</v>
      </c>
    </row>
    <row r="270" spans="1:22" x14ac:dyDescent="0.45">
      <c r="A270" s="38">
        <v>150</v>
      </c>
      <c r="B270" s="38" t="s">
        <v>488</v>
      </c>
      <c r="C270" s="38" t="s">
        <v>352</v>
      </c>
      <c r="D270" s="38" t="s">
        <v>480</v>
      </c>
      <c r="E270" s="38" t="s">
        <v>25</v>
      </c>
      <c r="F270" s="2" t="s">
        <v>291</v>
      </c>
      <c r="G270" s="19" t="s">
        <v>27</v>
      </c>
      <c r="H270" s="2">
        <v>32</v>
      </c>
      <c r="I270" s="2"/>
      <c r="J270" s="2" t="s">
        <v>42</v>
      </c>
      <c r="K270" s="2" t="s">
        <v>30</v>
      </c>
      <c r="L270" s="2" t="s">
        <v>211</v>
      </c>
      <c r="M270" s="2" t="s">
        <v>333</v>
      </c>
      <c r="N270" s="2" t="s">
        <v>393</v>
      </c>
      <c r="O270" s="2" t="s">
        <v>130</v>
      </c>
      <c r="P270" s="2">
        <v>12</v>
      </c>
      <c r="Q270" s="2">
        <f>_xlfn.FLOOR.MATH((((2*VLOOKUP(F270, 'EV and Base'!$A$1:$N$671, 9, FALSE))+$P270)*$H270)/100)+$H270+10</f>
        <v>86</v>
      </c>
      <c r="R270" s="2">
        <f>_xlfn.FLOOR.MATH((_xlfn.FLOOR.MATH((((2*VLOOKUP($F270, 'EV and Base'!$A$1:$N$671, 10, FALSE))+$P270)*$H270)/100)+5)*
IF(OR($I270="Lonely", $I270="Brave", $I270="Adamant", $I270="Naughty"), 1.1,
IF(OR($I270="Bold", $I270="Timid", $I270="Modest", $I270="Calm"), 0.9, 1)))</f>
        <v>65</v>
      </c>
      <c r="S270" s="2">
        <f>_xlfn.FLOOR.MATH((_xlfn.FLOOR.MATH((((2*VLOOKUP($F270, 'EV and Base'!$A$1:$N$671, 11, FALSE))+$P270)*$H270)/100)+5)*
IF(OR($I270="Bold", $I270="Relaxed", $I270="Impish", $I270="Lax"), 1.1,
IF(OR($I270="Lonely", $I270="Hasty", $I270="Mild", $I270="Gentle"), 0.9, 1)))</f>
        <v>40</v>
      </c>
      <c r="T270" s="2">
        <f>_xlfn.FLOOR.MATH((_xlfn.FLOOR.MATH((((2*VLOOKUP($F270, 'EV and Base'!$A$1:$N$671, 12, FALSE))+$P270)*$H270)/100)+5)*
IF(OR($I270="Modest", $I270="Mild", $I270="Quiet", $I270="Rash"), 1.1,
IF(OR($I270="Adamant", $I270="Impish", $I270="Jolly", $I270="Careful"), 0.9, 1)))</f>
        <v>65</v>
      </c>
      <c r="U270" s="2">
        <f>_xlfn.FLOOR.MATH((_xlfn.FLOOR.MATH((((2*VLOOKUP($F270, 'EV and Base'!$A$1:$N$671, 13, FALSE))+$P270)*$H270)/100)+5)*
IF(OR($I270="Calm", $I270="Gentle", $I270="Sassy", $I270="Careful"), 1.1,
IF(OR($I270="Naughty", $I270="Lax", $I270="Naive", $I270="Rash"), 0.9, 1)))</f>
        <v>40</v>
      </c>
      <c r="V270" s="2">
        <f>_xlfn.FLOOR.MATH((_xlfn.FLOOR.MATH((((2*VLOOKUP($F270, 'EV and Base'!$A$1:$N$671, 14, FALSE))+$P270)*$H270)/100)+5)*
IF(OR($I270="Timid", $I270="Hasty", $I270="Jolly", $I270="Naive"), 1.1,
IF(OR($I270="Brave", $I270="Relaxed", $I270="Quiet", $I270="Sassy"), 0.9, 1)))</f>
        <v>76</v>
      </c>
    </row>
    <row r="271" spans="1:22" x14ac:dyDescent="0.45">
      <c r="A271" s="39"/>
      <c r="B271" s="39"/>
      <c r="C271" s="39"/>
      <c r="D271" s="39"/>
      <c r="E271" s="39"/>
      <c r="F271" s="2" t="s">
        <v>489</v>
      </c>
      <c r="G271" s="19" t="s">
        <v>27</v>
      </c>
      <c r="H271" s="2">
        <v>32</v>
      </c>
      <c r="I271" s="2"/>
      <c r="J271" s="2" t="s">
        <v>238</v>
      </c>
      <c r="K271" s="2" t="s">
        <v>30</v>
      </c>
      <c r="L271" s="2" t="s">
        <v>490</v>
      </c>
      <c r="M271" s="2" t="s">
        <v>405</v>
      </c>
      <c r="N271" s="2" t="s">
        <v>491</v>
      </c>
      <c r="O271" s="2" t="s">
        <v>460</v>
      </c>
      <c r="P271" s="2">
        <v>12</v>
      </c>
      <c r="Q271" s="2">
        <f>_xlfn.FLOOR.MATH((((2*VLOOKUP(F271, 'EV and Base'!$A$1:$N$671, 9, FALSE))+$P271)*$H271)/100)+$H271+10</f>
        <v>88</v>
      </c>
      <c r="R271" s="2">
        <f>_xlfn.FLOOR.MATH((_xlfn.FLOOR.MATH((((2*VLOOKUP($F271, 'EV and Base'!$A$1:$N$671, 10, FALSE))+$P271)*$H271)/100)+5)*
IF(OR($I271="Lonely", $I271="Brave", $I271="Adamant", $I271="Naughty"), 1.1,
IF(OR($I271="Bold", $I271="Timid", $I271="Modest", $I271="Calm"), 0.9, 1)))</f>
        <v>45</v>
      </c>
      <c r="S271" s="2">
        <f>_xlfn.FLOOR.MATH((_xlfn.FLOOR.MATH((((2*VLOOKUP($F271, 'EV and Base'!$A$1:$N$671, 11, FALSE))+$P271)*$H271)/100)+5)*
IF(OR($I271="Bold", $I271="Relaxed", $I271="Impish", $I271="Lax"), 1.1,
IF(OR($I271="Lonely", $I271="Hasty", $I271="Mild", $I271="Gentle"), 0.9, 1)))</f>
        <v>44</v>
      </c>
      <c r="T271" s="2">
        <f>_xlfn.FLOOR.MATH((_xlfn.FLOOR.MATH((((2*VLOOKUP($F271, 'EV and Base'!$A$1:$N$671, 12, FALSE))+$P271)*$H271)/100)+5)*
IF(OR($I271="Modest", $I271="Mild", $I271="Quiet", $I271="Rash"), 1.1,
IF(OR($I271="Adamant", $I271="Impish", $I271="Jolly", $I271="Careful"), 0.9, 1)))</f>
        <v>58</v>
      </c>
      <c r="U271" s="2">
        <f>_xlfn.FLOOR.MATH((_xlfn.FLOOR.MATH((((2*VLOOKUP($F271, 'EV and Base'!$A$1:$N$671, 13, FALSE))+$P271)*$H271)/100)+5)*
IF(OR($I271="Calm", $I271="Gentle", $I271="Sassy", $I271="Careful"), 1.1,
IF(OR($I271="Naughty", $I271="Lax", $I271="Naive", $I271="Rash"), 0.9, 1)))</f>
        <v>44</v>
      </c>
      <c r="V271" s="2">
        <f>_xlfn.FLOOR.MATH((_xlfn.FLOOR.MATH((((2*VLOOKUP($F271, 'EV and Base'!$A$1:$N$671, 14, FALSE))+$P271)*$H271)/100)+5)*
IF(OR($I271="Timid", $I271="Hasty", $I271="Jolly", $I271="Naive"), 1.1,
IF(OR($I271="Brave", $I271="Relaxed", $I271="Quiet", $I271="Sassy"), 0.9, 1)))</f>
        <v>81</v>
      </c>
    </row>
    <row r="272" spans="1:22" x14ac:dyDescent="0.45">
      <c r="A272" s="40"/>
      <c r="B272" s="40"/>
      <c r="C272" s="40"/>
      <c r="D272" s="40"/>
      <c r="E272" s="40"/>
      <c r="F272" s="2" t="s">
        <v>163</v>
      </c>
      <c r="G272" s="19" t="s">
        <v>27</v>
      </c>
      <c r="H272" s="2">
        <v>32</v>
      </c>
      <c r="I272" s="2"/>
      <c r="J272" s="2" t="s">
        <v>74</v>
      </c>
      <c r="K272" s="2" t="s">
        <v>30</v>
      </c>
      <c r="L272" s="2" t="s">
        <v>382</v>
      </c>
      <c r="M272" s="2" t="s">
        <v>451</v>
      </c>
      <c r="N272" s="2" t="s">
        <v>492</v>
      </c>
      <c r="O272" s="2" t="s">
        <v>493</v>
      </c>
      <c r="P272" s="2">
        <v>12</v>
      </c>
      <c r="Q272" s="2">
        <f>_xlfn.FLOOR.MATH((((2*VLOOKUP(F272, 'EV and Base'!$A$1:$N$671, 9, FALSE))+$P272)*$H272)/100)+$H272+10</f>
        <v>84</v>
      </c>
      <c r="R272" s="2">
        <f>_xlfn.FLOOR.MATH((_xlfn.FLOOR.MATH((((2*VLOOKUP($F272, 'EV and Base'!$A$1:$N$671, 10, FALSE))+$P272)*$H272)/100)+5)*
IF(OR($I272="Lonely", $I272="Brave", $I272="Adamant", $I272="Naughty"), 1.1,
IF(OR($I272="Bold", $I272="Timid", $I272="Modest", $I272="Calm"), 0.9, 1)))</f>
        <v>63</v>
      </c>
      <c r="S272" s="2">
        <f>_xlfn.FLOOR.MATH((_xlfn.FLOOR.MATH((((2*VLOOKUP($F272, 'EV and Base'!$A$1:$N$671, 11, FALSE))+$P272)*$H272)/100)+5)*
IF(OR($I272="Bold", $I272="Relaxed", $I272="Impish", $I272="Lax"), 1.1,
IF(OR($I272="Lonely", $I272="Hasty", $I272="Mild", $I272="Gentle"), 0.9, 1)))</f>
        <v>53</v>
      </c>
      <c r="T272" s="2">
        <f>_xlfn.FLOOR.MATH((_xlfn.FLOOR.MATH((((2*VLOOKUP($F272, 'EV and Base'!$A$1:$N$671, 12, FALSE))+$P272)*$H272)/100)+5)*
IF(OR($I272="Modest", $I272="Mild", $I272="Quiet", $I272="Rash"), 1.1,
IF(OR($I272="Adamant", $I272="Impish", $I272="Jolly", $I272="Careful"), 0.9, 1)))</f>
        <v>47</v>
      </c>
      <c r="U272" s="2">
        <f>_xlfn.FLOOR.MATH((_xlfn.FLOOR.MATH((((2*VLOOKUP($F272, 'EV and Base'!$A$1:$N$671, 13, FALSE))+$P272)*$H272)/100)+5)*
IF(OR($I272="Calm", $I272="Gentle", $I272="Sassy", $I272="Careful"), 1.1,
IF(OR($I272="Naughty", $I272="Lax", $I272="Naive", $I272="Rash"), 0.9, 1)))</f>
        <v>53</v>
      </c>
      <c r="V272" s="2">
        <f>_xlfn.FLOOR.MATH((_xlfn.FLOOR.MATH((((2*VLOOKUP($F272, 'EV and Base'!$A$1:$N$671, 14, FALSE))+$P272)*$H272)/100)+5)*
IF(OR($I272="Timid", $I272="Hasty", $I272="Jolly", $I272="Naive"), 1.1,
IF(OR($I272="Brave", $I272="Relaxed", $I272="Quiet", $I272="Sassy"), 0.9, 1)))</f>
        <v>58</v>
      </c>
    </row>
    <row r="273" spans="1:22" x14ac:dyDescent="0.45">
      <c r="A273" s="29">
        <v>151</v>
      </c>
      <c r="B273" s="29" t="s">
        <v>494</v>
      </c>
      <c r="C273" s="29" t="s">
        <v>23</v>
      </c>
      <c r="D273" s="29" t="s">
        <v>480</v>
      </c>
      <c r="E273" s="29" t="s">
        <v>25</v>
      </c>
      <c r="F273" s="2" t="s">
        <v>249</v>
      </c>
      <c r="G273" s="19" t="s">
        <v>53</v>
      </c>
      <c r="H273" s="2">
        <v>31</v>
      </c>
      <c r="I273" s="2"/>
      <c r="J273" s="2" t="s">
        <v>250</v>
      </c>
      <c r="K273" s="2" t="s">
        <v>30</v>
      </c>
      <c r="L273" s="2" t="s">
        <v>427</v>
      </c>
      <c r="M273" s="2" t="s">
        <v>428</v>
      </c>
      <c r="N273" s="2" t="s">
        <v>429</v>
      </c>
      <c r="O273" s="2" t="s">
        <v>366</v>
      </c>
      <c r="P273" s="2">
        <v>0</v>
      </c>
      <c r="Q273" s="2">
        <f>_xlfn.FLOOR.MATH((((2*VLOOKUP(F273, 'EV and Base'!$A$1:$N$671, 9, FALSE))+$P273)*$H273)/100)+$H273+10</f>
        <v>75</v>
      </c>
      <c r="R273" s="2">
        <f>_xlfn.FLOOR.MATH((_xlfn.FLOOR.MATH((((2*VLOOKUP($F273, 'EV and Base'!$A$1:$N$671, 10, FALSE))+$P273)*$H273)/100)+5)*
IF(OR($I273="Lonely", $I273="Brave", $I273="Adamant", $I273="Naughty"), 1.1,
IF(OR($I273="Bold", $I273="Timid", $I273="Modest", $I273="Calm"), 0.9, 1)))</f>
        <v>36</v>
      </c>
      <c r="S273" s="2">
        <f>_xlfn.FLOOR.MATH((_xlfn.FLOOR.MATH((((2*VLOOKUP($F273, 'EV and Base'!$A$1:$N$671, 11, FALSE))+$P273)*$H273)/100)+5)*
IF(OR($I273="Bold", $I273="Relaxed", $I273="Impish", $I273="Lax"), 1.1,
IF(OR($I273="Lonely", $I273="Hasty", $I273="Mild", $I273="Gentle"), 0.9, 1)))</f>
        <v>29</v>
      </c>
      <c r="T273" s="2">
        <f>_xlfn.FLOOR.MATH((_xlfn.FLOOR.MATH((((2*VLOOKUP($F273, 'EV and Base'!$A$1:$N$671, 12, FALSE))+$P273)*$H273)/100)+5)*
IF(OR($I273="Modest", $I273="Mild", $I273="Quiet", $I273="Rash"), 1.1,
IF(OR($I273="Adamant", $I273="Impish", $I273="Jolly", $I273="Careful"), 0.9, 1)))</f>
        <v>29</v>
      </c>
      <c r="U273" s="2">
        <f>_xlfn.FLOOR.MATH((_xlfn.FLOOR.MATH((((2*VLOOKUP($F273, 'EV and Base'!$A$1:$N$671, 13, FALSE))+$P273)*$H273)/100)+5)*
IF(OR($I273="Calm", $I273="Gentle", $I273="Sassy", $I273="Careful"), 1.1,
IF(OR($I273="Naughty", $I273="Lax", $I273="Naive", $I273="Rash"), 0.9, 1)))</f>
        <v>29</v>
      </c>
      <c r="V273" s="2">
        <f>_xlfn.FLOOR.MATH((_xlfn.FLOOR.MATH((((2*VLOOKUP($F273, 'EV and Base'!$A$1:$N$671, 14, FALSE))+$P273)*$H273)/100)+5)*
IF(OR($I273="Timid", $I273="Hasty", $I273="Jolly", $I273="Naive"), 1.1,
IF(OR($I273="Brave", $I273="Relaxed", $I273="Quiet", $I273="Sassy"), 0.9, 1)))</f>
        <v>51</v>
      </c>
    </row>
    <row r="274" spans="1:22" x14ac:dyDescent="0.45">
      <c r="A274" s="38">
        <v>152</v>
      </c>
      <c r="B274" s="38" t="s">
        <v>495</v>
      </c>
      <c r="C274" s="38" t="s">
        <v>23</v>
      </c>
      <c r="D274" s="38" t="s">
        <v>480</v>
      </c>
      <c r="E274" s="38" t="s">
        <v>25</v>
      </c>
      <c r="F274" s="2" t="s">
        <v>450</v>
      </c>
      <c r="G274" s="19" t="s">
        <v>53</v>
      </c>
      <c r="H274" s="2">
        <v>30</v>
      </c>
      <c r="I274" s="2"/>
      <c r="J274" s="2" t="s">
        <v>180</v>
      </c>
      <c r="K274" s="2" t="s">
        <v>30</v>
      </c>
      <c r="L274" s="2" t="s">
        <v>200</v>
      </c>
      <c r="M274" s="2" t="s">
        <v>201</v>
      </c>
      <c r="N274" s="2" t="s">
        <v>202</v>
      </c>
      <c r="O274" s="2" t="s">
        <v>216</v>
      </c>
      <c r="P274" s="2">
        <v>12</v>
      </c>
      <c r="Q274" s="2">
        <f>_xlfn.FLOOR.MATH((((2*VLOOKUP(F274, 'EV and Base'!$A$1:$N$671, 9, FALSE))+$P274)*$H274)/100)+$H274+10</f>
        <v>76</v>
      </c>
      <c r="R274" s="2">
        <f>_xlfn.FLOOR.MATH((_xlfn.FLOOR.MATH((((2*VLOOKUP($F274, 'EV and Base'!$A$1:$N$671, 10, FALSE))+$P274)*$H274)/100)+5)*
IF(OR($I274="Lonely", $I274="Brave", $I274="Adamant", $I274="Naughty"), 1.1,
IF(OR($I274="Bold", $I274="Timid", $I274="Modest", $I274="Calm"), 0.9, 1)))</f>
        <v>46</v>
      </c>
      <c r="S274" s="2">
        <f>_xlfn.FLOOR.MATH((_xlfn.FLOOR.MATH((((2*VLOOKUP($F274, 'EV and Base'!$A$1:$N$671, 11, FALSE))+$P274)*$H274)/100)+5)*
IF(OR($I274="Bold", $I274="Relaxed", $I274="Impish", $I274="Lax"), 1.1,
IF(OR($I274="Lonely", $I274="Hasty", $I274="Mild", $I274="Gentle"), 0.9, 1)))</f>
        <v>62</v>
      </c>
      <c r="T274" s="2">
        <f>_xlfn.FLOOR.MATH((_xlfn.FLOOR.MATH((((2*VLOOKUP($F274, 'EV and Base'!$A$1:$N$671, 12, FALSE))+$P274)*$H274)/100)+5)*
IF(OR($I274="Modest", $I274="Mild", $I274="Quiet", $I274="Rash"), 1.1,
IF(OR($I274="Adamant", $I274="Impish", $I274="Jolly", $I274="Careful"), 0.9, 1)))</f>
        <v>38</v>
      </c>
      <c r="U274" s="2">
        <f>_xlfn.FLOOR.MATH((_xlfn.FLOOR.MATH((((2*VLOOKUP($F274, 'EV and Base'!$A$1:$N$671, 13, FALSE))+$P274)*$H274)/100)+5)*
IF(OR($I274="Calm", $I274="Gentle", $I274="Sassy", $I274="Careful"), 1.1,
IF(OR($I274="Naughty", $I274="Lax", $I274="Naive", $I274="Rash"), 0.9, 1)))</f>
        <v>56</v>
      </c>
      <c r="V274" s="2">
        <f>_xlfn.FLOOR.MATH((_xlfn.FLOOR.MATH((((2*VLOOKUP($F274, 'EV and Base'!$A$1:$N$671, 14, FALSE))+$P274)*$H274)/100)+5)*
IF(OR($I274="Timid", $I274="Hasty", $I274="Jolly", $I274="Naive"), 1.1,
IF(OR($I274="Brave", $I274="Relaxed", $I274="Quiet", $I274="Sassy"), 0.9, 1)))</f>
        <v>33</v>
      </c>
    </row>
    <row r="275" spans="1:22" x14ac:dyDescent="0.45">
      <c r="A275" s="39"/>
      <c r="B275" s="39"/>
      <c r="C275" s="39"/>
      <c r="D275" s="39"/>
      <c r="E275" s="39"/>
      <c r="F275" s="2" t="s">
        <v>496</v>
      </c>
      <c r="G275" s="19" t="s">
        <v>27</v>
      </c>
      <c r="H275" s="2">
        <v>30</v>
      </c>
      <c r="I275" s="2"/>
      <c r="J275" s="2" t="s">
        <v>83</v>
      </c>
      <c r="K275" s="2" t="s">
        <v>30</v>
      </c>
      <c r="L275" s="2" t="s">
        <v>50</v>
      </c>
      <c r="M275" s="2" t="s">
        <v>104</v>
      </c>
      <c r="N275" s="2" t="s">
        <v>111</v>
      </c>
      <c r="O275" s="2" t="s">
        <v>370</v>
      </c>
      <c r="P275" s="2">
        <v>12</v>
      </c>
      <c r="Q275" s="2">
        <f>_xlfn.FLOOR.MATH((((2*VLOOKUP(F275, 'EV and Base'!$A$1:$N$671, 9, FALSE))+$P275)*$H275)/100)+$H275+10</f>
        <v>88</v>
      </c>
      <c r="R275" s="2">
        <f>_xlfn.FLOOR.MATH((_xlfn.FLOOR.MATH((((2*VLOOKUP($F275, 'EV and Base'!$A$1:$N$671, 10, FALSE))+$P275)*$H275)/100)+5)*
IF(OR($I275="Lonely", $I275="Brave", $I275="Adamant", $I275="Naughty"), 1.1,
IF(OR($I275="Bold", $I275="Timid", $I275="Modest", $I275="Calm"), 0.9, 1)))</f>
        <v>67</v>
      </c>
      <c r="S275" s="2">
        <f>_xlfn.FLOOR.MATH((_xlfn.FLOOR.MATH((((2*VLOOKUP($F275, 'EV and Base'!$A$1:$N$671, 11, FALSE))+$P275)*$H275)/100)+5)*
IF(OR($I275="Bold", $I275="Relaxed", $I275="Impish", $I275="Lax"), 1.1,
IF(OR($I275="Lonely", $I275="Hasty", $I275="Mild", $I275="Gentle"), 0.9, 1)))</f>
        <v>46</v>
      </c>
      <c r="T275" s="2">
        <f>_xlfn.FLOOR.MATH((_xlfn.FLOOR.MATH((((2*VLOOKUP($F275, 'EV and Base'!$A$1:$N$671, 12, FALSE))+$P275)*$H275)/100)+5)*
IF(OR($I275="Modest", $I275="Mild", $I275="Quiet", $I275="Rash"), 1.1,
IF(OR($I275="Adamant", $I275="Impish", $I275="Jolly", $I275="Careful"), 0.9, 1)))</f>
        <v>67</v>
      </c>
      <c r="U275" s="2">
        <f>_xlfn.FLOOR.MATH((_xlfn.FLOOR.MATH((((2*VLOOKUP($F275, 'EV and Base'!$A$1:$N$671, 13, FALSE))+$P275)*$H275)/100)+5)*
IF(OR($I275="Calm", $I275="Gentle", $I275="Sassy", $I275="Careful"), 1.1,
IF(OR($I275="Naughty", $I275="Lax", $I275="Naive", $I275="Rash"), 0.9, 1)))</f>
        <v>46</v>
      </c>
      <c r="V275" s="2">
        <f>_xlfn.FLOOR.MATH((_xlfn.FLOOR.MATH((((2*VLOOKUP($F275, 'EV and Base'!$A$1:$N$671, 14, FALSE))+$P275)*$H275)/100)+5)*
IF(OR($I275="Timid", $I275="Hasty", $I275="Jolly", $I275="Naive"), 1.1,
IF(OR($I275="Brave", $I275="Relaxed", $I275="Quiet", $I275="Sassy"), 0.9, 1)))</f>
        <v>69</v>
      </c>
    </row>
    <row r="276" spans="1:22" x14ac:dyDescent="0.45">
      <c r="A276" s="40"/>
      <c r="B276" s="40"/>
      <c r="C276" s="40"/>
      <c r="D276" s="40"/>
      <c r="E276" s="40"/>
      <c r="F276" s="2" t="s">
        <v>335</v>
      </c>
      <c r="G276" s="19" t="s">
        <v>53</v>
      </c>
      <c r="H276" s="2">
        <v>30</v>
      </c>
      <c r="I276" s="2"/>
      <c r="J276" s="2" t="s">
        <v>115</v>
      </c>
      <c r="K276" s="2" t="s">
        <v>30</v>
      </c>
      <c r="L276" s="2" t="s">
        <v>209</v>
      </c>
      <c r="M276" s="2" t="s">
        <v>285</v>
      </c>
      <c r="N276" s="2" t="s">
        <v>118</v>
      </c>
      <c r="O276" s="2" t="s">
        <v>379</v>
      </c>
      <c r="P276" s="2">
        <v>12</v>
      </c>
      <c r="Q276" s="2">
        <f>_xlfn.FLOOR.MATH((((2*VLOOKUP(F276, 'EV and Base'!$A$1:$N$671, 9, FALSE))+$P276)*$H276)/100)+$H276+10</f>
        <v>80</v>
      </c>
      <c r="R276" s="2">
        <f>_xlfn.FLOOR.MATH((_xlfn.FLOOR.MATH((((2*VLOOKUP($F276, 'EV and Base'!$A$1:$N$671, 10, FALSE))+$P276)*$H276)/100)+5)*
IF(OR($I276="Lonely", $I276="Brave", $I276="Adamant", $I276="Naughty"), 1.1,
IF(OR($I276="Bold", $I276="Timid", $I276="Modest", $I276="Calm"), 0.9, 1)))</f>
        <v>54</v>
      </c>
      <c r="S276" s="2">
        <f>_xlfn.FLOOR.MATH((_xlfn.FLOOR.MATH((((2*VLOOKUP($F276, 'EV and Base'!$A$1:$N$671, 11, FALSE))+$P276)*$H276)/100)+5)*
IF(OR($I276="Bold", $I276="Relaxed", $I276="Impish", $I276="Lax"), 1.1,
IF(OR($I276="Lonely", $I276="Hasty", $I276="Mild", $I276="Gentle"), 0.9, 1)))</f>
        <v>45</v>
      </c>
      <c r="T276" s="2">
        <f>_xlfn.FLOOR.MATH((_xlfn.FLOOR.MATH((((2*VLOOKUP($F276, 'EV and Base'!$A$1:$N$671, 12, FALSE))+$P276)*$H276)/100)+5)*
IF(OR($I276="Modest", $I276="Mild", $I276="Quiet", $I276="Rash"), 1.1,
IF(OR($I276="Adamant", $I276="Impish", $I276="Jolly", $I276="Careful"), 0.9, 1)))</f>
        <v>38</v>
      </c>
      <c r="U276" s="2">
        <f>_xlfn.FLOOR.MATH((_xlfn.FLOOR.MATH((((2*VLOOKUP($F276, 'EV and Base'!$A$1:$N$671, 13, FALSE))+$P276)*$H276)/100)+5)*
IF(OR($I276="Calm", $I276="Gentle", $I276="Sassy", $I276="Careful"), 1.1,
IF(OR($I276="Naughty", $I276="Lax", $I276="Naive", $I276="Rash"), 0.9, 1)))</f>
        <v>33</v>
      </c>
      <c r="V276" s="2">
        <f>_xlfn.FLOOR.MATH((_xlfn.FLOOR.MATH((((2*VLOOKUP($F276, 'EV and Base'!$A$1:$N$671, 14, FALSE))+$P276)*$H276)/100)+5)*
IF(OR($I276="Timid", $I276="Hasty", $I276="Jolly", $I276="Naive"), 1.1,
IF(OR($I276="Brave", $I276="Relaxed", $I276="Quiet", $I276="Sassy"), 0.9, 1)))</f>
        <v>47</v>
      </c>
    </row>
    <row r="277" spans="1:22" x14ac:dyDescent="0.45">
      <c r="A277" s="38">
        <v>153</v>
      </c>
      <c r="B277" s="38" t="s">
        <v>497</v>
      </c>
      <c r="C277" s="38" t="s">
        <v>23</v>
      </c>
      <c r="D277" s="38" t="s">
        <v>480</v>
      </c>
      <c r="E277" s="38" t="s">
        <v>25</v>
      </c>
      <c r="F277" s="2" t="s">
        <v>498</v>
      </c>
      <c r="G277" s="19" t="s">
        <v>27</v>
      </c>
      <c r="H277" s="2">
        <v>31</v>
      </c>
      <c r="I277" s="2"/>
      <c r="J277" s="2" t="s">
        <v>499</v>
      </c>
      <c r="K277" s="2" t="s">
        <v>30</v>
      </c>
      <c r="L277" s="2" t="s">
        <v>425</v>
      </c>
      <c r="M277" s="2" t="s">
        <v>456</v>
      </c>
      <c r="N277" s="2" t="s">
        <v>500</v>
      </c>
      <c r="O277" s="2" t="s">
        <v>501</v>
      </c>
      <c r="P277" s="2">
        <v>12</v>
      </c>
      <c r="Q277" s="2">
        <f>_xlfn.FLOOR.MATH((((2*VLOOKUP(F277, 'EV and Base'!$A$1:$N$671, 9, FALSE))+$P277)*$H277)/100)+$H277+10</f>
        <v>72</v>
      </c>
      <c r="R277" s="2">
        <f>_xlfn.FLOOR.MATH((_xlfn.FLOOR.MATH((((2*VLOOKUP($F277, 'EV and Base'!$A$1:$N$671, 10, FALSE))+$P277)*$H277)/100)+5)*
IF(OR($I277="Lonely", $I277="Brave", $I277="Adamant", $I277="Naughty"), 1.1,
IF(OR($I277="Bold", $I277="Timid", $I277="Modest", $I277="Calm"), 0.9, 1)))</f>
        <v>27</v>
      </c>
      <c r="S277" s="2">
        <f>_xlfn.FLOOR.MATH((_xlfn.FLOOR.MATH((((2*VLOOKUP($F277, 'EV and Base'!$A$1:$N$671, 11, FALSE))+$P277)*$H277)/100)+5)*
IF(OR($I277="Bold", $I277="Relaxed", $I277="Impish", $I277="Lax"), 1.1,
IF(OR($I277="Lonely", $I277="Hasty", $I277="Mild", $I277="Gentle"), 0.9, 1)))</f>
        <v>33</v>
      </c>
      <c r="T277" s="2">
        <f>_xlfn.FLOOR.MATH((_xlfn.FLOOR.MATH((((2*VLOOKUP($F277, 'EV and Base'!$A$1:$N$671, 12, FALSE))+$P277)*$H277)/100)+5)*
IF(OR($I277="Modest", $I277="Mild", $I277="Quiet", $I277="Rash"), 1.1,
IF(OR($I277="Adamant", $I277="Impish", $I277="Jolly", $I277="Careful"), 0.9, 1)))</f>
        <v>73</v>
      </c>
      <c r="U277" s="2">
        <f>_xlfn.FLOOR.MATH((_xlfn.FLOOR.MATH((((2*VLOOKUP($F277, 'EV and Base'!$A$1:$N$671, 13, FALSE))+$P277)*$H277)/100)+5)*
IF(OR($I277="Calm", $I277="Gentle", $I277="Sassy", $I277="Careful"), 1.1,
IF(OR($I277="Naughty", $I277="Lax", $I277="Naive", $I277="Rash"), 0.9, 1)))</f>
        <v>39</v>
      </c>
      <c r="V277" s="2">
        <f>_xlfn.FLOOR.MATH((_xlfn.FLOOR.MATH((((2*VLOOKUP($F277, 'EV and Base'!$A$1:$N$671, 14, FALSE))+$P277)*$H277)/100)+5)*
IF(OR($I277="Timid", $I277="Hasty", $I277="Jolly", $I277="Naive"), 1.1,
IF(OR($I277="Brave", $I277="Relaxed", $I277="Quiet", $I277="Sassy"), 0.9, 1)))</f>
        <v>21</v>
      </c>
    </row>
    <row r="278" spans="1:22" x14ac:dyDescent="0.45">
      <c r="A278" s="40"/>
      <c r="B278" s="40"/>
      <c r="C278" s="40"/>
      <c r="D278" s="40"/>
      <c r="E278" s="40"/>
      <c r="F278" s="2" t="s">
        <v>502</v>
      </c>
      <c r="G278" s="19" t="s">
        <v>27</v>
      </c>
      <c r="H278" s="2">
        <v>31</v>
      </c>
      <c r="I278" s="2"/>
      <c r="J278" s="2" t="s">
        <v>503</v>
      </c>
      <c r="K278" s="2" t="s">
        <v>30</v>
      </c>
      <c r="L278" s="2" t="s">
        <v>504</v>
      </c>
      <c r="M278" s="2" t="s">
        <v>394</v>
      </c>
      <c r="N278" s="2" t="s">
        <v>505</v>
      </c>
      <c r="O278" s="2" t="s">
        <v>506</v>
      </c>
      <c r="P278" s="2">
        <v>12</v>
      </c>
      <c r="Q278" s="2">
        <f>_xlfn.FLOOR.MATH((((2*VLOOKUP(F278, 'EV and Base'!$A$1:$N$671, 9, FALSE))+$P278)*$H278)/100)+$H278+10</f>
        <v>73</v>
      </c>
      <c r="R278" s="2">
        <f>_xlfn.FLOOR.MATH((_xlfn.FLOOR.MATH((((2*VLOOKUP($F278, 'EV and Base'!$A$1:$N$671, 10, FALSE))+$P278)*$H278)/100)+5)*
IF(OR($I278="Lonely", $I278="Brave", $I278="Adamant", $I278="Naughty"), 1.1,
IF(OR($I278="Bold", $I278="Timid", $I278="Modest", $I278="Calm"), 0.9, 1)))</f>
        <v>62</v>
      </c>
      <c r="S278" s="2">
        <f>_xlfn.FLOOR.MATH((_xlfn.FLOOR.MATH((((2*VLOOKUP($F278, 'EV and Base'!$A$1:$N$671, 11, FALSE))+$P278)*$H278)/100)+5)*
IF(OR($I278="Bold", $I278="Relaxed", $I278="Impish", $I278="Lax"), 1.1,
IF(OR($I278="Lonely", $I278="Hasty", $I278="Mild", $I278="Gentle"), 0.9, 1)))</f>
        <v>45</v>
      </c>
      <c r="T278" s="2">
        <f>_xlfn.FLOOR.MATH((_xlfn.FLOOR.MATH((((2*VLOOKUP($F278, 'EV and Base'!$A$1:$N$671, 12, FALSE))+$P278)*$H278)/100)+5)*
IF(OR($I278="Modest", $I278="Mild", $I278="Quiet", $I278="Rash"), 1.1,
IF(OR($I278="Adamant", $I278="Impish", $I278="Jolly", $I278="Careful"), 0.9, 1)))</f>
        <v>27</v>
      </c>
      <c r="U278" s="2">
        <f>_xlfn.FLOOR.MATH((_xlfn.FLOOR.MATH((((2*VLOOKUP($F278, 'EV and Base'!$A$1:$N$671, 13, FALSE))+$P278)*$H278)/100)+5)*
IF(OR($I278="Calm", $I278="Gentle", $I278="Sassy", $I278="Careful"), 1.1,
IF(OR($I278="Naughty", $I278="Lax", $I278="Naive", $I278="Rash"), 0.9, 1)))</f>
        <v>33</v>
      </c>
      <c r="V278" s="2">
        <f>_xlfn.FLOOR.MATH((_xlfn.FLOOR.MATH((((2*VLOOKUP($F278, 'EV and Base'!$A$1:$N$671, 14, FALSE))+$P278)*$H278)/100)+5)*
IF(OR($I278="Timid", $I278="Hasty", $I278="Jolly", $I278="Naive"), 1.1,
IF(OR($I278="Brave", $I278="Relaxed", $I278="Quiet", $I278="Sassy"), 0.9, 1)))</f>
        <v>44</v>
      </c>
    </row>
    <row r="279" spans="1:22" x14ac:dyDescent="0.45">
      <c r="A279" s="38">
        <v>154</v>
      </c>
      <c r="B279" s="38" t="s">
        <v>507</v>
      </c>
      <c r="C279" s="38" t="s">
        <v>23</v>
      </c>
      <c r="D279" s="38" t="s">
        <v>508</v>
      </c>
      <c r="E279" s="38" t="s">
        <v>25</v>
      </c>
      <c r="F279" s="2" t="s">
        <v>509</v>
      </c>
      <c r="G279" s="2" t="s">
        <v>53</v>
      </c>
      <c r="H279" s="2">
        <v>30</v>
      </c>
      <c r="I279" s="2"/>
      <c r="J279" s="2" t="s">
        <v>510</v>
      </c>
      <c r="K279" s="2" t="s">
        <v>30</v>
      </c>
      <c r="L279" s="2" t="s">
        <v>139</v>
      </c>
      <c r="M279" s="2" t="s">
        <v>511</v>
      </c>
      <c r="N279" s="2" t="s">
        <v>170</v>
      </c>
      <c r="O279" s="2" t="s">
        <v>512</v>
      </c>
      <c r="P279" s="2">
        <v>12</v>
      </c>
      <c r="Q279" s="2">
        <f>_xlfn.FLOOR.MATH((((2*VLOOKUP(F279, 'EV and Base'!$A$1:$N$671, 9, FALSE))+$P279)*$H279)/100)+$H279+10</f>
        <v>76</v>
      </c>
      <c r="R279" s="2">
        <f>_xlfn.FLOOR.MATH((_xlfn.FLOOR.MATH((((2*VLOOKUP($F279, 'EV and Base'!$A$1:$N$671, 10, FALSE))+$P279)*$H279)/100)+5)*
IF(OR($I279="Lonely", $I279="Brave", $I279="Adamant", $I279="Naughty"), 1.1,
IF(OR($I279="Bold", $I279="Timid", $I279="Modest", $I279="Calm"), 0.9, 1)))</f>
        <v>41</v>
      </c>
      <c r="S279" s="2">
        <f>_xlfn.FLOOR.MATH((_xlfn.FLOOR.MATH((((2*VLOOKUP($F279, 'EV and Base'!$A$1:$N$671, 11, FALSE))+$P279)*$H279)/100)+5)*
IF(OR($I279="Bold", $I279="Relaxed", $I279="Impish", $I279="Lax"), 1.1,
IF(OR($I279="Lonely", $I279="Hasty", $I279="Mild", $I279="Gentle"), 0.9, 1)))</f>
        <v>41</v>
      </c>
      <c r="T279" s="2">
        <f>_xlfn.FLOOR.MATH((_xlfn.FLOOR.MATH((((2*VLOOKUP($F279, 'EV and Base'!$A$1:$N$671, 12, FALSE))+$P279)*$H279)/100)+5)*
IF(OR($I279="Modest", $I279="Mild", $I279="Quiet", $I279="Rash"), 1.1,
IF(OR($I279="Adamant", $I279="Impish", $I279="Jolly", $I279="Careful"), 0.9, 1)))</f>
        <v>59</v>
      </c>
      <c r="U279" s="2">
        <f>_xlfn.FLOOR.MATH((_xlfn.FLOOR.MATH((((2*VLOOKUP($F279, 'EV and Base'!$A$1:$N$671, 13, FALSE))+$P279)*$H279)/100)+5)*
IF(OR($I279="Calm", $I279="Gentle", $I279="Sassy", $I279="Careful"), 1.1,
IF(OR($I279="Naughty", $I279="Lax", $I279="Naive", $I279="Rash"), 0.9, 1)))</f>
        <v>41</v>
      </c>
      <c r="V279" s="2">
        <f>_xlfn.FLOOR.MATH((_xlfn.FLOOR.MATH((((2*VLOOKUP($F279, 'EV and Base'!$A$1:$N$671, 14, FALSE))+$P279)*$H279)/100)+5)*
IF(OR($I279="Timid", $I279="Hasty", $I279="Jolly", $I279="Naive"), 1.1,
IF(OR($I279="Brave", $I279="Relaxed", $I279="Quiet", $I279="Sassy"), 0.9, 1)))</f>
        <v>26</v>
      </c>
    </row>
    <row r="280" spans="1:22" x14ac:dyDescent="0.45">
      <c r="A280" s="39"/>
      <c r="B280" s="39"/>
      <c r="C280" s="39"/>
      <c r="D280" s="39"/>
      <c r="E280" s="39"/>
      <c r="F280" s="2" t="s">
        <v>498</v>
      </c>
      <c r="G280" s="2" t="s">
        <v>53</v>
      </c>
      <c r="H280" s="2">
        <v>30</v>
      </c>
      <c r="I280" s="2"/>
      <c r="J280" s="2" t="s">
        <v>499</v>
      </c>
      <c r="K280" s="2" t="s">
        <v>30</v>
      </c>
      <c r="L280" s="2" t="s">
        <v>429</v>
      </c>
      <c r="M280" s="2" t="s">
        <v>425</v>
      </c>
      <c r="N280" s="2" t="s">
        <v>513</v>
      </c>
      <c r="O280" s="2" t="s">
        <v>500</v>
      </c>
      <c r="P280" s="2">
        <v>12</v>
      </c>
      <c r="Q280" s="2">
        <f>_xlfn.FLOOR.MATH((((2*VLOOKUP(F280, 'EV and Base'!$A$1:$N$671, 9, FALSE))+$P280)*$H280)/100)+$H280+10</f>
        <v>70</v>
      </c>
      <c r="R280" s="2">
        <f>_xlfn.FLOOR.MATH((_xlfn.FLOOR.MATH((((2*VLOOKUP($F280, 'EV and Base'!$A$1:$N$671, 10, FALSE))+$P280)*$H280)/100)+5)*
IF(OR($I280="Lonely", $I280="Brave", $I280="Adamant", $I280="Naughty"), 1.1,
IF(OR($I280="Bold", $I280="Timid", $I280="Modest", $I280="Calm"), 0.9, 1)))</f>
        <v>26</v>
      </c>
      <c r="S280" s="2">
        <f>_xlfn.FLOOR.MATH((_xlfn.FLOOR.MATH((((2*VLOOKUP($F280, 'EV and Base'!$A$1:$N$671, 11, FALSE))+$P280)*$H280)/100)+5)*
IF(OR($I280="Bold", $I280="Relaxed", $I280="Impish", $I280="Lax"), 1.1,
IF(OR($I280="Lonely", $I280="Hasty", $I280="Mild", $I280="Gentle"), 0.9, 1)))</f>
        <v>32</v>
      </c>
      <c r="T280" s="2">
        <f>_xlfn.FLOOR.MATH((_xlfn.FLOOR.MATH((((2*VLOOKUP($F280, 'EV and Base'!$A$1:$N$671, 12, FALSE))+$P280)*$H280)/100)+5)*
IF(OR($I280="Modest", $I280="Mild", $I280="Quiet", $I280="Rash"), 1.1,
IF(OR($I280="Adamant", $I280="Impish", $I280="Jolly", $I280="Careful"), 0.9, 1)))</f>
        <v>71</v>
      </c>
      <c r="U280" s="2">
        <f>_xlfn.FLOOR.MATH((_xlfn.FLOOR.MATH((((2*VLOOKUP($F280, 'EV and Base'!$A$1:$N$671, 13, FALSE))+$P280)*$H280)/100)+5)*
IF(OR($I280="Calm", $I280="Gentle", $I280="Sassy", $I280="Careful"), 1.1,
IF(OR($I280="Naughty", $I280="Lax", $I280="Naive", $I280="Rash"), 0.9, 1)))</f>
        <v>38</v>
      </c>
      <c r="V280" s="2">
        <f>_xlfn.FLOOR.MATH((_xlfn.FLOOR.MATH((((2*VLOOKUP($F280, 'EV and Base'!$A$1:$N$671, 14, FALSE))+$P280)*$H280)/100)+5)*
IF(OR($I280="Timid", $I280="Hasty", $I280="Jolly", $I280="Naive"), 1.1,
IF(OR($I280="Brave", $I280="Relaxed", $I280="Quiet", $I280="Sassy"), 0.9, 1)))</f>
        <v>20</v>
      </c>
    </row>
    <row r="281" spans="1:22" x14ac:dyDescent="0.45">
      <c r="A281" s="40"/>
      <c r="B281" s="40"/>
      <c r="C281" s="40"/>
      <c r="D281" s="40"/>
      <c r="E281" s="40"/>
      <c r="F281" s="2" t="s">
        <v>315</v>
      </c>
      <c r="G281" s="2" t="s">
        <v>53</v>
      </c>
      <c r="H281" s="2">
        <v>30</v>
      </c>
      <c r="I281" s="2"/>
      <c r="J281" s="2" t="s">
        <v>344</v>
      </c>
      <c r="K281" s="2" t="s">
        <v>30</v>
      </c>
      <c r="L281" s="2" t="s">
        <v>169</v>
      </c>
      <c r="M281" s="2" t="s">
        <v>209</v>
      </c>
      <c r="N281" s="2" t="s">
        <v>514</v>
      </c>
      <c r="O281" s="2" t="s">
        <v>515</v>
      </c>
      <c r="P281" s="2">
        <v>12</v>
      </c>
      <c r="Q281" s="2">
        <f>_xlfn.FLOOR.MATH((((2*VLOOKUP(F281, 'EV and Base'!$A$1:$N$671, 9, FALSE))+$P281)*$H281)/100)+$H281+10</f>
        <v>86</v>
      </c>
      <c r="R281" s="2">
        <f>_xlfn.FLOOR.MATH((_xlfn.FLOOR.MATH((((2*VLOOKUP($F281, 'EV and Base'!$A$1:$N$671, 10, FALSE))+$P281)*$H281)/100)+5)*
IF(OR($I281="Lonely", $I281="Brave", $I281="Adamant", $I281="Naughty"), 1.1,
IF(OR($I281="Bold", $I281="Timid", $I281="Modest", $I281="Calm"), 0.9, 1)))</f>
        <v>43</v>
      </c>
      <c r="S281" s="2">
        <f>_xlfn.FLOOR.MATH((_xlfn.FLOOR.MATH((((2*VLOOKUP($F281, 'EV and Base'!$A$1:$N$671, 11, FALSE))+$P281)*$H281)/100)+5)*
IF(OR($I281="Bold", $I281="Relaxed", $I281="Impish", $I281="Lax"), 1.1,
IF(OR($I281="Lonely", $I281="Hasty", $I281="Mild", $I281="Gentle"), 0.9, 1)))</f>
        <v>56</v>
      </c>
      <c r="T281" s="2">
        <f>_xlfn.FLOOR.MATH((_xlfn.FLOOR.MATH((((2*VLOOKUP($F281, 'EV and Base'!$A$1:$N$671, 12, FALSE))+$P281)*$H281)/100)+5)*
IF(OR($I281="Modest", $I281="Mild", $I281="Quiet", $I281="Rash"), 1.1,
IF(OR($I281="Adamant", $I281="Impish", $I281="Jolly", $I281="Careful"), 0.9, 1)))</f>
        <v>70</v>
      </c>
      <c r="U281" s="2">
        <f>_xlfn.FLOOR.MATH((_xlfn.FLOOR.MATH((((2*VLOOKUP($F281, 'EV and Base'!$A$1:$N$671, 13, FALSE))+$P281)*$H281)/100)+5)*
IF(OR($I281="Calm", $I281="Gentle", $I281="Sassy", $I281="Careful"), 1.1,
IF(OR($I281="Naughty", $I281="Lax", $I281="Naive", $I281="Rash"), 0.9, 1)))</f>
        <v>56</v>
      </c>
      <c r="V281" s="2">
        <f>_xlfn.FLOOR.MATH((_xlfn.FLOOR.MATH((((2*VLOOKUP($F281, 'EV and Base'!$A$1:$N$671, 14, FALSE))+$P281)*$H281)/100)+5)*
IF(OR($I281="Timid", $I281="Hasty", $I281="Jolly", $I281="Naive"), 1.1,
IF(OR($I281="Brave", $I281="Relaxed", $I281="Quiet", $I281="Sassy"), 0.9, 1)))</f>
        <v>66</v>
      </c>
    </row>
    <row r="282" spans="1:22" x14ac:dyDescent="0.45">
      <c r="A282" s="38">
        <v>155</v>
      </c>
      <c r="B282" s="38" t="s">
        <v>516</v>
      </c>
      <c r="C282" s="38" t="s">
        <v>23</v>
      </c>
      <c r="D282" s="38" t="s">
        <v>508</v>
      </c>
      <c r="E282" s="38" t="s">
        <v>25</v>
      </c>
      <c r="F282" s="2" t="s">
        <v>409</v>
      </c>
      <c r="G282" s="2" t="s">
        <v>53</v>
      </c>
      <c r="H282" s="2">
        <v>30</v>
      </c>
      <c r="I282" s="2"/>
      <c r="J282" s="2" t="s">
        <v>180</v>
      </c>
      <c r="K282" s="2" t="s">
        <v>30</v>
      </c>
      <c r="L282" s="2" t="s">
        <v>264</v>
      </c>
      <c r="M282" s="2" t="s">
        <v>161</v>
      </c>
      <c r="N282" s="2" t="s">
        <v>410</v>
      </c>
      <c r="O282" s="2" t="s">
        <v>517</v>
      </c>
      <c r="P282" s="2">
        <v>0</v>
      </c>
      <c r="Q282" s="2">
        <f>_xlfn.FLOOR.MATH((((2*VLOOKUP(F282, 'EV and Base'!$A$1:$N$671, 9, FALSE))+$P282)*$H282)/100)+$H282+10</f>
        <v>76</v>
      </c>
      <c r="R282" s="2">
        <f>_xlfn.FLOOR.MATH((_xlfn.FLOOR.MATH((((2*VLOOKUP($F282, 'EV and Base'!$A$1:$N$671, 10, FALSE))+$P282)*$H282)/100)+5)*
IF(OR($I282="Lonely", $I282="Brave", $I282="Adamant", $I282="Naughty"), 1.1,
IF(OR($I282="Bold", $I282="Timid", $I282="Modest", $I282="Calm"), 0.9, 1)))</f>
        <v>41</v>
      </c>
      <c r="S282" s="2">
        <f>_xlfn.FLOOR.MATH((_xlfn.FLOOR.MATH((((2*VLOOKUP($F282, 'EV and Base'!$A$1:$N$671, 11, FALSE))+$P282)*$H282)/100)+5)*
IF(OR($I282="Bold", $I282="Relaxed", $I282="Impish", $I282="Lax"), 1.1,
IF(OR($I282="Lonely", $I282="Hasty", $I282="Mild", $I282="Gentle"), 0.9, 1)))</f>
        <v>35</v>
      </c>
      <c r="T282" s="2">
        <f>_xlfn.FLOOR.MATH((_xlfn.FLOOR.MATH((((2*VLOOKUP($F282, 'EV and Base'!$A$1:$N$671, 12, FALSE))+$P282)*$H282)/100)+5)*
IF(OR($I282="Modest", $I282="Mild", $I282="Quiet", $I282="Rash"), 1.1,
IF(OR($I282="Adamant", $I282="Impish", $I282="Jolly", $I282="Careful"), 0.9, 1)))</f>
        <v>29</v>
      </c>
      <c r="U282" s="2">
        <f>_xlfn.FLOOR.MATH((_xlfn.FLOOR.MATH((((2*VLOOKUP($F282, 'EV and Base'!$A$1:$N$671, 13, FALSE))+$P282)*$H282)/100)+5)*
IF(OR($I282="Calm", $I282="Gentle", $I282="Sassy", $I282="Careful"), 1.1,
IF(OR($I282="Naughty", $I282="Lax", $I282="Naive", $I282="Rash"), 0.9, 1)))</f>
        <v>35</v>
      </c>
      <c r="V282" s="2">
        <f>_xlfn.FLOOR.MATH((_xlfn.FLOOR.MATH((((2*VLOOKUP($F282, 'EV and Base'!$A$1:$N$671, 14, FALSE))+$P282)*$H282)/100)+5)*
IF(OR($I282="Timid", $I282="Hasty", $I282="Jolly", $I282="Naive"), 1.1,
IF(OR($I282="Brave", $I282="Relaxed", $I282="Quiet", $I282="Sassy"), 0.9, 1)))</f>
        <v>50</v>
      </c>
    </row>
    <row r="283" spans="1:22" x14ac:dyDescent="0.45">
      <c r="A283" s="40"/>
      <c r="B283" s="40"/>
      <c r="C283" s="40"/>
      <c r="D283" s="40"/>
      <c r="E283" s="40"/>
      <c r="F283" s="2" t="s">
        <v>454</v>
      </c>
      <c r="G283" s="2" t="s">
        <v>53</v>
      </c>
      <c r="H283" s="2">
        <v>30</v>
      </c>
      <c r="I283" s="2"/>
      <c r="J283" s="2" t="s">
        <v>455</v>
      </c>
      <c r="K283" s="2" t="s">
        <v>30</v>
      </c>
      <c r="L283" s="2" t="s">
        <v>309</v>
      </c>
      <c r="M283" s="2" t="s">
        <v>264</v>
      </c>
      <c r="N283" s="2" t="s">
        <v>456</v>
      </c>
      <c r="O283" s="2" t="s">
        <v>457</v>
      </c>
      <c r="P283" s="2">
        <v>0</v>
      </c>
      <c r="Q283" s="2">
        <f>_xlfn.FLOOR.MATH((((2*VLOOKUP(F283, 'EV and Base'!$A$1:$N$671, 9, FALSE))+$P283)*$H283)/100)+$H283+10</f>
        <v>67</v>
      </c>
      <c r="R283" s="2">
        <f>_xlfn.FLOOR.MATH((_xlfn.FLOOR.MATH((((2*VLOOKUP($F283, 'EV and Base'!$A$1:$N$671, 10, FALSE))+$P283)*$H283)/100)+5)*
IF(OR($I283="Lonely", $I283="Brave", $I283="Adamant", $I283="Naughty"), 1.1,
IF(OR($I283="Bold", $I283="Timid", $I283="Modest", $I283="Calm"), 0.9, 1)))</f>
        <v>23</v>
      </c>
      <c r="S283" s="2">
        <f>_xlfn.FLOOR.MATH((_xlfn.FLOOR.MATH((((2*VLOOKUP($F283, 'EV and Base'!$A$1:$N$671, 11, FALSE))+$P283)*$H283)/100)+5)*
IF(OR($I283="Bold", $I283="Relaxed", $I283="Impish", $I283="Lax"), 1.1,
IF(OR($I283="Lonely", $I283="Hasty", $I283="Mild", $I283="Gentle"), 0.9, 1)))</f>
        <v>35</v>
      </c>
      <c r="T283" s="2">
        <f>_xlfn.FLOOR.MATH((_xlfn.FLOOR.MATH((((2*VLOOKUP($F283, 'EV and Base'!$A$1:$N$671, 12, FALSE))+$P283)*$H283)/100)+5)*
IF(OR($I283="Modest", $I283="Mild", $I283="Quiet", $I283="Rash"), 1.1,
IF(OR($I283="Adamant", $I283="Impish", $I283="Jolly", $I283="Careful"), 0.9, 1)))</f>
        <v>38</v>
      </c>
      <c r="U283" s="2">
        <f>_xlfn.FLOOR.MATH((_xlfn.FLOOR.MATH((((2*VLOOKUP($F283, 'EV and Base'!$A$1:$N$671, 13, FALSE))+$P283)*$H283)/100)+5)*
IF(OR($I283="Calm", $I283="Gentle", $I283="Sassy", $I283="Careful"), 1.1,
IF(OR($I283="Naughty", $I283="Lax", $I283="Naive", $I283="Rash"), 0.9, 1)))</f>
        <v>44</v>
      </c>
      <c r="V283" s="2">
        <f>_xlfn.FLOOR.MATH((_xlfn.FLOOR.MATH((((2*VLOOKUP($F283, 'EV and Base'!$A$1:$N$671, 14, FALSE))+$P283)*$H283)/100)+5)*
IF(OR($I283="Timid", $I283="Hasty", $I283="Jolly", $I283="Naive"), 1.1,
IF(OR($I283="Brave", $I283="Relaxed", $I283="Quiet", $I283="Sassy"), 0.9, 1)))</f>
        <v>32</v>
      </c>
    </row>
    <row r="284" spans="1:22" x14ac:dyDescent="0.45">
      <c r="A284" s="38">
        <v>156</v>
      </c>
      <c r="B284" s="38" t="s">
        <v>518</v>
      </c>
      <c r="C284" s="38" t="s">
        <v>23</v>
      </c>
      <c r="D284" s="38" t="s">
        <v>508</v>
      </c>
      <c r="E284" s="38" t="s">
        <v>25</v>
      </c>
      <c r="F284" s="2" t="s">
        <v>321</v>
      </c>
      <c r="G284" s="2" t="s">
        <v>27</v>
      </c>
      <c r="H284" s="2">
        <v>30</v>
      </c>
      <c r="I284" s="2"/>
      <c r="J284" s="2" t="s">
        <v>322</v>
      </c>
      <c r="K284" s="2" t="s">
        <v>30</v>
      </c>
      <c r="L284" s="2" t="s">
        <v>324</v>
      </c>
      <c r="M284" s="2" t="s">
        <v>125</v>
      </c>
      <c r="N284" s="2" t="s">
        <v>412</v>
      </c>
      <c r="O284" s="2" t="s">
        <v>443</v>
      </c>
      <c r="P284" s="2">
        <v>0</v>
      </c>
      <c r="Q284" s="2">
        <f>_xlfn.FLOOR.MATH((((2*VLOOKUP(F284, 'EV and Base'!$A$1:$N$671, 9, FALSE))+$P284)*$H284)/100)+$H284+10</f>
        <v>73</v>
      </c>
      <c r="R284" s="2">
        <f>_xlfn.FLOOR.MATH((_xlfn.FLOOR.MATH((((2*VLOOKUP($F284, 'EV and Base'!$A$1:$N$671, 10, FALSE))+$P284)*$H284)/100)+5)*
IF(OR($I284="Lonely", $I284="Brave", $I284="Adamant", $I284="Naughty"), 1.1,
IF(OR($I284="Bold", $I284="Timid", $I284="Modest", $I284="Calm"), 0.9, 1)))</f>
        <v>50</v>
      </c>
      <c r="S284" s="2">
        <f>_xlfn.FLOOR.MATH((_xlfn.FLOOR.MATH((((2*VLOOKUP($F284, 'EV and Base'!$A$1:$N$671, 11, FALSE))+$P284)*$H284)/100)+5)*
IF(OR($I284="Bold", $I284="Relaxed", $I284="Impish", $I284="Lax"), 1.1,
IF(OR($I284="Lonely", $I284="Hasty", $I284="Mild", $I284="Gentle"), 0.9, 1)))</f>
        <v>41</v>
      </c>
      <c r="T284" s="2">
        <f>_xlfn.FLOOR.MATH((_xlfn.FLOOR.MATH((((2*VLOOKUP($F284, 'EV and Base'!$A$1:$N$671, 12, FALSE))+$P284)*$H284)/100)+5)*
IF(OR($I284="Modest", $I284="Mild", $I284="Quiet", $I284="Rash"), 1.1,
IF(OR($I284="Adamant", $I284="Impish", $I284="Jolly", $I284="Careful"), 0.9, 1)))</f>
        <v>50</v>
      </c>
      <c r="U284" s="2">
        <f>_xlfn.FLOOR.MATH((_xlfn.FLOOR.MATH((((2*VLOOKUP($F284, 'EV and Base'!$A$1:$N$671, 13, FALSE))+$P284)*$H284)/100)+5)*
IF(OR($I284="Calm", $I284="Gentle", $I284="Sassy", $I284="Careful"), 1.1,
IF(OR($I284="Naughty", $I284="Lax", $I284="Naive", $I284="Rash"), 0.9, 1)))</f>
        <v>41</v>
      </c>
      <c r="V284" s="2">
        <f>_xlfn.FLOOR.MATH((_xlfn.FLOOR.MATH((((2*VLOOKUP($F284, 'EV and Base'!$A$1:$N$671, 14, FALSE))+$P284)*$H284)/100)+5)*
IF(OR($I284="Timid", $I284="Hasty", $I284="Jolly", $I284="Naive"), 1.1,
IF(OR($I284="Brave", $I284="Relaxed", $I284="Quiet", $I284="Sassy"), 0.9, 1)))</f>
        <v>66</v>
      </c>
    </row>
    <row r="285" spans="1:22" x14ac:dyDescent="0.45">
      <c r="A285" s="40"/>
      <c r="B285" s="40"/>
      <c r="C285" s="40"/>
      <c r="D285" s="40"/>
      <c r="E285" s="40"/>
      <c r="F285" s="2" t="s">
        <v>155</v>
      </c>
      <c r="G285" s="2" t="s">
        <v>27</v>
      </c>
      <c r="H285" s="2">
        <v>30</v>
      </c>
      <c r="I285" s="2"/>
      <c r="J285" s="2" t="s">
        <v>160</v>
      </c>
      <c r="K285" s="2" t="s">
        <v>30</v>
      </c>
      <c r="L285" s="2" t="s">
        <v>161</v>
      </c>
      <c r="M285" s="2" t="s">
        <v>80</v>
      </c>
      <c r="N285" s="2" t="s">
        <v>153</v>
      </c>
      <c r="O285" s="2" t="s">
        <v>519</v>
      </c>
      <c r="P285" s="2">
        <v>0</v>
      </c>
      <c r="Q285" s="2">
        <f>_xlfn.FLOOR.MATH((((2*VLOOKUP(F285, 'EV and Base'!$A$1:$N$671, 9, FALSE))+$P285)*$H285)/100)+$H285+10</f>
        <v>79</v>
      </c>
      <c r="R285" s="2">
        <f>_xlfn.FLOOR.MATH((_xlfn.FLOOR.MATH((((2*VLOOKUP($F285, 'EV and Base'!$A$1:$N$671, 10, FALSE))+$P285)*$H285)/100)+5)*
IF(OR($I285="Lonely", $I285="Brave", $I285="Adamant", $I285="Naughty"), 1.1,
IF(OR($I285="Bold", $I285="Timid", $I285="Modest", $I285="Calm"), 0.9, 1)))</f>
        <v>53</v>
      </c>
      <c r="S285" s="2">
        <f>_xlfn.FLOOR.MATH((_xlfn.FLOOR.MATH((((2*VLOOKUP($F285, 'EV and Base'!$A$1:$N$671, 11, FALSE))+$P285)*$H285)/100)+5)*
IF(OR($I285="Bold", $I285="Relaxed", $I285="Impish", $I285="Lax"), 1.1,
IF(OR($I285="Lonely", $I285="Hasty", $I285="Mild", $I285="Gentle"), 0.9, 1)))</f>
        <v>44</v>
      </c>
      <c r="T285" s="2">
        <f>_xlfn.FLOOR.MATH((_xlfn.FLOOR.MATH((((2*VLOOKUP($F285, 'EV and Base'!$A$1:$N$671, 12, FALSE))+$P285)*$H285)/100)+5)*
IF(OR($I285="Modest", $I285="Mild", $I285="Quiet", $I285="Rash"), 1.1,
IF(OR($I285="Adamant", $I285="Impish", $I285="Jolly", $I285="Careful"), 0.9, 1)))</f>
        <v>26</v>
      </c>
      <c r="U285" s="2">
        <f>_xlfn.FLOOR.MATH((_xlfn.FLOOR.MATH((((2*VLOOKUP($F285, 'EV and Base'!$A$1:$N$671, 13, FALSE))+$P285)*$H285)/100)+5)*
IF(OR($I285="Calm", $I285="Gentle", $I285="Sassy", $I285="Careful"), 1.1,
IF(OR($I285="Naughty", $I285="Lax", $I285="Naive", $I285="Rash"), 0.9, 1)))</f>
        <v>44</v>
      </c>
      <c r="V285" s="2">
        <f>_xlfn.FLOOR.MATH((_xlfn.FLOOR.MATH((((2*VLOOKUP($F285, 'EV and Base'!$A$1:$N$671, 14, FALSE))+$P285)*$H285)/100)+5)*
IF(OR($I285="Timid", $I285="Hasty", $I285="Jolly", $I285="Naive"), 1.1,
IF(OR($I285="Brave", $I285="Relaxed", $I285="Quiet", $I285="Sassy"), 0.9, 1)))</f>
        <v>41</v>
      </c>
    </row>
    <row r="286" spans="1:22" x14ac:dyDescent="0.45">
      <c r="A286" s="29">
        <v>157</v>
      </c>
      <c r="B286" s="29" t="s">
        <v>520</v>
      </c>
      <c r="C286" s="29" t="s">
        <v>23</v>
      </c>
      <c r="D286" s="29" t="s">
        <v>508</v>
      </c>
      <c r="E286" s="29" t="s">
        <v>25</v>
      </c>
      <c r="F286" s="2" t="s">
        <v>450</v>
      </c>
      <c r="G286" s="2" t="s">
        <v>53</v>
      </c>
      <c r="H286" s="2">
        <v>31</v>
      </c>
      <c r="I286" s="2"/>
      <c r="J286" s="2" t="s">
        <v>521</v>
      </c>
      <c r="K286" s="2" t="s">
        <v>30</v>
      </c>
      <c r="L286" s="2" t="s">
        <v>200</v>
      </c>
      <c r="M286" s="2" t="s">
        <v>201</v>
      </c>
      <c r="N286" s="2" t="s">
        <v>202</v>
      </c>
      <c r="O286" s="2" t="s">
        <v>216</v>
      </c>
      <c r="P286" s="2">
        <v>0</v>
      </c>
      <c r="Q286" s="2">
        <f>_xlfn.FLOOR.MATH((((2*VLOOKUP(F286, 'EV and Base'!$A$1:$N$671, 9, FALSE))+$P286)*$H286)/100)+$H286+10</f>
        <v>75</v>
      </c>
      <c r="R286" s="2">
        <f>_xlfn.FLOOR.MATH((_xlfn.FLOOR.MATH((((2*VLOOKUP($F286, 'EV and Base'!$A$1:$N$671, 10, FALSE))+$P286)*$H286)/100)+5)*
IF(OR($I286="Lonely", $I286="Brave", $I286="Adamant", $I286="Naughty"), 1.1,
IF(OR($I286="Bold", $I286="Timid", $I286="Modest", $I286="Calm"), 0.9, 1)))</f>
        <v>44</v>
      </c>
      <c r="S286" s="2">
        <f>_xlfn.FLOOR.MATH((_xlfn.FLOOR.MATH((((2*VLOOKUP($F286, 'EV and Base'!$A$1:$N$671, 11, FALSE))+$P286)*$H286)/100)+5)*
IF(OR($I286="Bold", $I286="Relaxed", $I286="Impish", $I286="Lax"), 1.1,
IF(OR($I286="Lonely", $I286="Hasty", $I286="Mild", $I286="Gentle"), 0.9, 1)))</f>
        <v>60</v>
      </c>
      <c r="T286" s="2">
        <f>_xlfn.FLOOR.MATH((_xlfn.FLOOR.MATH((((2*VLOOKUP($F286, 'EV and Base'!$A$1:$N$671, 12, FALSE))+$P286)*$H286)/100)+5)*
IF(OR($I286="Modest", $I286="Mild", $I286="Quiet", $I286="Rash"), 1.1,
IF(OR($I286="Adamant", $I286="Impish", $I286="Jolly", $I286="Careful"), 0.9, 1)))</f>
        <v>36</v>
      </c>
      <c r="U286" s="2">
        <f>_xlfn.FLOOR.MATH((_xlfn.FLOOR.MATH((((2*VLOOKUP($F286, 'EV and Base'!$A$1:$N$671, 13, FALSE))+$P286)*$H286)/100)+5)*
IF(OR($I286="Calm", $I286="Gentle", $I286="Sassy", $I286="Careful"), 1.1,
IF(OR($I286="Naughty", $I286="Lax", $I286="Naive", $I286="Rash"), 0.9, 1)))</f>
        <v>54</v>
      </c>
      <c r="V286" s="2">
        <f>_xlfn.FLOOR.MATH((_xlfn.FLOOR.MATH((((2*VLOOKUP($F286, 'EV and Base'!$A$1:$N$671, 14, FALSE))+$P286)*$H286)/100)+5)*
IF(OR($I286="Timid", $I286="Hasty", $I286="Jolly", $I286="Naive"), 1.1,
IF(OR($I286="Brave", $I286="Relaxed", $I286="Quiet", $I286="Sassy"), 0.9, 1)))</f>
        <v>31</v>
      </c>
    </row>
    <row r="287" spans="1:22" x14ac:dyDescent="0.45">
      <c r="A287" s="29">
        <v>158</v>
      </c>
      <c r="B287" s="29" t="s">
        <v>522</v>
      </c>
      <c r="C287" s="29" t="s">
        <v>23</v>
      </c>
      <c r="D287" s="29" t="s">
        <v>508</v>
      </c>
      <c r="E287" s="29" t="s">
        <v>25</v>
      </c>
      <c r="F287" s="2" t="s">
        <v>406</v>
      </c>
      <c r="G287" s="2" t="s">
        <v>53</v>
      </c>
      <c r="H287" s="2">
        <v>32</v>
      </c>
      <c r="I287" s="2"/>
      <c r="J287" s="2" t="s">
        <v>97</v>
      </c>
      <c r="K287" s="2" t="s">
        <v>30</v>
      </c>
      <c r="L287" s="2" t="s">
        <v>99</v>
      </c>
      <c r="M287" s="2" t="s">
        <v>100</v>
      </c>
      <c r="N287" s="2" t="s">
        <v>169</v>
      </c>
      <c r="O287" s="2" t="s">
        <v>165</v>
      </c>
      <c r="P287" s="2">
        <v>12</v>
      </c>
      <c r="Q287" s="2">
        <f>_xlfn.FLOOR.MATH((((2*VLOOKUP(F287, 'EV and Base'!$A$1:$N$671, 9, FALSE))+$P287)*$H287)/100)+$H287+10</f>
        <v>120</v>
      </c>
      <c r="R287" s="2">
        <f>_xlfn.FLOOR.MATH((_xlfn.FLOOR.MATH((((2*VLOOKUP($F287, 'EV and Base'!$A$1:$N$671, 10, FALSE))+$P287)*$H287)/100)+5)*
IF(OR($I287="Lonely", $I287="Brave", $I287="Adamant", $I287="Naughty"), 1.1,
IF(OR($I287="Bold", $I287="Timid", $I287="Modest", $I287="Calm"), 0.9, 1)))</f>
        <v>44</v>
      </c>
      <c r="S287" s="2">
        <f>_xlfn.FLOOR.MATH((_xlfn.FLOOR.MATH((((2*VLOOKUP($F287, 'EV and Base'!$A$1:$N$671, 11, FALSE))+$P287)*$H287)/100)+5)*
IF(OR($I287="Bold", $I287="Relaxed", $I287="Impish", $I287="Lax"), 1.1,
IF(OR($I287="Lonely", $I287="Hasty", $I287="Mild", $I287="Gentle"), 0.9, 1)))</f>
        <v>63</v>
      </c>
      <c r="T287" s="2">
        <f>_xlfn.FLOOR.MATH((_xlfn.FLOOR.MATH((((2*VLOOKUP($F287, 'EV and Base'!$A$1:$N$671, 12, FALSE))+$P287)*$H287)/100)+5)*
IF(OR($I287="Modest", $I287="Mild", $I287="Quiet", $I287="Rash"), 1.1,
IF(OR($I287="Adamant", $I287="Impish", $I287="Jolly", $I287="Careful"), 0.9, 1)))</f>
        <v>77</v>
      </c>
      <c r="U287" s="2">
        <f>_xlfn.FLOOR.MATH((_xlfn.FLOOR.MATH((((2*VLOOKUP($F287, 'EV and Base'!$A$1:$N$671, 13, FALSE))+$P287)*$H287)/100)+5)*
IF(OR($I287="Calm", $I287="Gentle", $I287="Sassy", $I287="Careful"), 1.1,
IF(OR($I287="Naughty", $I287="Lax", $I287="Naive", $I287="Rash"), 0.9, 1)))</f>
        <v>69</v>
      </c>
      <c r="V287" s="2">
        <f>_xlfn.FLOOR.MATH((_xlfn.FLOOR.MATH((((2*VLOOKUP($F287, 'EV and Base'!$A$1:$N$671, 14, FALSE))+$P287)*$H287)/100)+5)*
IF(OR($I287="Timid", $I287="Hasty", $I287="Jolly", $I287="Naive"), 1.1,
IF(OR($I287="Brave", $I287="Relaxed", $I287="Quiet", $I287="Sassy"), 0.9, 1)))</f>
        <v>27</v>
      </c>
    </row>
    <row r="288" spans="1:22" x14ac:dyDescent="0.45">
      <c r="A288" s="38">
        <v>159</v>
      </c>
      <c r="B288" s="38" t="s">
        <v>523</v>
      </c>
      <c r="C288" s="38" t="s">
        <v>23</v>
      </c>
      <c r="D288" s="38" t="s">
        <v>508</v>
      </c>
      <c r="E288" s="38" t="s">
        <v>25</v>
      </c>
      <c r="F288" s="2" t="s">
        <v>524</v>
      </c>
      <c r="G288" s="2" t="s">
        <v>27</v>
      </c>
      <c r="H288" s="2">
        <v>31</v>
      </c>
      <c r="I288" s="2"/>
      <c r="J288" s="2" t="s">
        <v>525</v>
      </c>
      <c r="K288" s="2" t="s">
        <v>30</v>
      </c>
      <c r="L288" s="2" t="s">
        <v>526</v>
      </c>
      <c r="M288" s="2" t="s">
        <v>527</v>
      </c>
      <c r="N288" s="2" t="s">
        <v>528</v>
      </c>
      <c r="O288" s="2" t="s">
        <v>529</v>
      </c>
      <c r="P288" s="2">
        <v>12</v>
      </c>
      <c r="Q288" s="2">
        <f>_xlfn.FLOOR.MATH((((2*VLOOKUP(F288, 'EV and Base'!$A$1:$N$671, 9, FALSE))+$P288)*$H288)/100)+$H288+10</f>
        <v>68</v>
      </c>
      <c r="R288" s="2">
        <f>_xlfn.FLOOR.MATH((_xlfn.FLOOR.MATH((((2*VLOOKUP($F288, 'EV and Base'!$A$1:$N$671, 10, FALSE))+$P288)*$H288)/100)+5)*
IF(OR($I288="Lonely", $I288="Brave", $I288="Adamant", $I288="Naughty"), 1.1,
IF(OR($I288="Bold", $I288="Timid", $I288="Modest", $I288="Calm"), 0.9, 1)))</f>
        <v>27</v>
      </c>
      <c r="S288" s="2">
        <f>_xlfn.FLOOR.MATH((_xlfn.FLOOR.MATH((((2*VLOOKUP($F288, 'EV and Base'!$A$1:$N$671, 11, FALSE))+$P288)*$H288)/100)+5)*
IF(OR($I288="Bold", $I288="Relaxed", $I288="Impish", $I288="Lax"), 1.1,
IF(OR($I288="Lonely", $I288="Hasty", $I288="Mild", $I288="Gentle"), 0.9, 1)))</f>
        <v>61</v>
      </c>
      <c r="T288" s="2">
        <f>_xlfn.FLOOR.MATH((_xlfn.FLOOR.MATH((((2*VLOOKUP($F288, 'EV and Base'!$A$1:$N$671, 12, FALSE))+$P288)*$H288)/100)+5)*
IF(OR($I288="Modest", $I288="Mild", $I288="Quiet", $I288="Rash"), 1.1,
IF(OR($I288="Adamant", $I288="Impish", $I288="Jolly", $I288="Careful"), 0.9, 1)))</f>
        <v>42</v>
      </c>
      <c r="U288" s="2">
        <f>_xlfn.FLOOR.MATH((_xlfn.FLOOR.MATH((((2*VLOOKUP($F288, 'EV and Base'!$A$1:$N$671, 13, FALSE))+$P288)*$H288)/100)+5)*
IF(OR($I288="Calm", $I288="Gentle", $I288="Sassy", $I288="Careful"), 1.1,
IF(OR($I288="Naughty", $I288="Lax", $I288="Naive", $I288="Rash"), 0.9, 1)))</f>
        <v>49</v>
      </c>
      <c r="V288" s="2">
        <f>_xlfn.FLOOR.MATH((_xlfn.FLOOR.MATH((((2*VLOOKUP($F288, 'EV and Base'!$A$1:$N$671, 14, FALSE))+$P288)*$H288)/100)+5)*
IF(OR($I288="Timid", $I288="Hasty", $I288="Jolly", $I288="Naive"), 1.1,
IF(OR($I288="Brave", $I288="Relaxed", $I288="Quiet", $I288="Sassy"), 0.9, 1)))</f>
        <v>27</v>
      </c>
    </row>
    <row r="289" spans="1:22" x14ac:dyDescent="0.45">
      <c r="A289" s="40"/>
      <c r="B289" s="40"/>
      <c r="C289" s="40"/>
      <c r="D289" s="40"/>
      <c r="E289" s="40"/>
      <c r="F289" s="2" t="s">
        <v>530</v>
      </c>
      <c r="G289" s="19" t="s">
        <v>33</v>
      </c>
      <c r="H289" s="2">
        <v>31</v>
      </c>
      <c r="I289" s="2"/>
      <c r="J289" s="2" t="s">
        <v>238</v>
      </c>
      <c r="K289" s="2" t="s">
        <v>30</v>
      </c>
      <c r="L289" s="2" t="s">
        <v>340</v>
      </c>
      <c r="M289" s="2" t="s">
        <v>531</v>
      </c>
      <c r="N289" s="2" t="s">
        <v>532</v>
      </c>
      <c r="O289" s="2" t="s">
        <v>533</v>
      </c>
      <c r="P289" s="2">
        <v>12</v>
      </c>
      <c r="Q289" s="2">
        <f>_xlfn.FLOOR.MATH((((2*VLOOKUP(F289, 'EV and Base'!$A$1:$N$671, 9, FALSE))+$P289)*$H289)/100)+$H289+10</f>
        <v>81</v>
      </c>
      <c r="R289" s="2">
        <f>_xlfn.FLOOR.MATH((_xlfn.FLOOR.MATH((((2*VLOOKUP($F289, 'EV and Base'!$A$1:$N$671, 10, FALSE))+$P289)*$H289)/100)+5)*
IF(OR($I289="Lonely", $I289="Brave", $I289="Adamant", $I289="Naughty"), 1.1,
IF(OR($I289="Bold", $I289="Timid", $I289="Modest", $I289="Calm"), 0.9, 1)))</f>
        <v>54</v>
      </c>
      <c r="S289" s="2">
        <f>_xlfn.FLOOR.MATH((_xlfn.FLOOR.MATH((((2*VLOOKUP($F289, 'EV and Base'!$A$1:$N$671, 11, FALSE))+$P289)*$H289)/100)+5)*
IF(OR($I289="Bold", $I289="Relaxed", $I289="Impish", $I289="Lax"), 1.1,
IF(OR($I289="Lonely", $I289="Hasty", $I289="Mild", $I289="Gentle"), 0.9, 1)))</f>
        <v>39</v>
      </c>
      <c r="T289" s="2">
        <f>_xlfn.FLOOR.MATH((_xlfn.FLOOR.MATH((((2*VLOOKUP($F289, 'EV and Base'!$A$1:$N$671, 12, FALSE))+$P289)*$H289)/100)+5)*
IF(OR($I289="Modest", $I289="Mild", $I289="Quiet", $I289="Rash"), 1.1,
IF(OR($I289="Adamant", $I289="Impish", $I289="Jolly", $I289="Careful"), 0.9, 1)))</f>
        <v>30</v>
      </c>
      <c r="U289" s="2">
        <f>_xlfn.FLOOR.MATH((_xlfn.FLOOR.MATH((((2*VLOOKUP($F289, 'EV and Base'!$A$1:$N$671, 13, FALSE))+$P289)*$H289)/100)+5)*
IF(OR($I289="Calm", $I289="Gentle", $I289="Sassy", $I289="Careful"), 1.1,
IF(OR($I289="Naughty", $I289="Lax", $I289="Naive", $I289="Rash"), 0.9, 1)))</f>
        <v>39</v>
      </c>
      <c r="V289" s="2">
        <f>_xlfn.FLOOR.MATH((_xlfn.FLOOR.MATH((((2*VLOOKUP($F289, 'EV and Base'!$A$1:$N$671, 14, FALSE))+$P289)*$H289)/100)+5)*
IF(OR($I289="Timid", $I289="Hasty", $I289="Jolly", $I289="Naive"), 1.1,
IF(OR($I289="Brave", $I289="Relaxed", $I289="Quiet", $I289="Sassy"), 0.9, 1)))</f>
        <v>30</v>
      </c>
    </row>
    <row r="290" spans="1:22" x14ac:dyDescent="0.45">
      <c r="A290" s="38">
        <v>160</v>
      </c>
      <c r="B290" s="38" t="s">
        <v>534</v>
      </c>
      <c r="C290" s="38" t="s">
        <v>23</v>
      </c>
      <c r="D290" s="38" t="s">
        <v>508</v>
      </c>
      <c r="E290" s="38" t="s">
        <v>25</v>
      </c>
      <c r="F290" s="2" t="s">
        <v>535</v>
      </c>
      <c r="G290" s="2" t="s">
        <v>53</v>
      </c>
      <c r="H290" s="2">
        <v>31</v>
      </c>
      <c r="I290" s="2"/>
      <c r="J290" s="2" t="s">
        <v>536</v>
      </c>
      <c r="K290" s="2" t="s">
        <v>30</v>
      </c>
      <c r="L290" s="2" t="s">
        <v>527</v>
      </c>
      <c r="M290" s="2" t="s">
        <v>368</v>
      </c>
      <c r="N290" s="2" t="s">
        <v>170</v>
      </c>
      <c r="O290" s="2" t="s">
        <v>526</v>
      </c>
      <c r="P290" s="2">
        <v>12</v>
      </c>
      <c r="Q290" s="2">
        <f>_xlfn.FLOOR.MATH((((2*VLOOKUP(F290, 'EV and Base'!$A$1:$N$671, 9, FALSE))+$P290)*$H290)/100)+$H290+10</f>
        <v>75</v>
      </c>
      <c r="R290" s="2">
        <f>_xlfn.FLOOR.MATH((_xlfn.FLOOR.MATH((((2*VLOOKUP($F290, 'EV and Base'!$A$1:$N$671, 10, FALSE))+$P290)*$H290)/100)+5)*
IF(OR($I290="Lonely", $I290="Brave", $I290="Adamant", $I290="Naughty"), 1.1,
IF(OR($I290="Bold", $I290="Timid", $I290="Modest", $I290="Calm"), 0.9, 1)))</f>
        <v>27</v>
      </c>
      <c r="S290" s="2">
        <f>_xlfn.FLOOR.MATH((_xlfn.FLOOR.MATH((((2*VLOOKUP($F290, 'EV and Base'!$A$1:$N$671, 11, FALSE))+$P290)*$H290)/100)+5)*
IF(OR($I290="Bold", $I290="Relaxed", $I290="Impish", $I290="Lax"), 1.1,
IF(OR($I290="Lonely", $I290="Hasty", $I290="Mild", $I290="Gentle"), 0.9, 1)))</f>
        <v>42</v>
      </c>
      <c r="T290" s="2">
        <f>_xlfn.FLOOR.MATH((_xlfn.FLOOR.MATH((((2*VLOOKUP($F290, 'EV and Base'!$A$1:$N$671, 12, FALSE))+$P290)*$H290)/100)+5)*
IF(OR($I290="Modest", $I290="Mild", $I290="Quiet", $I290="Rash"), 1.1,
IF(OR($I290="Adamant", $I290="Impish", $I290="Jolly", $I290="Careful"), 0.9, 1)))</f>
        <v>49</v>
      </c>
      <c r="U290" s="2">
        <f>_xlfn.FLOOR.MATH((_xlfn.FLOOR.MATH((((2*VLOOKUP($F290, 'EV and Base'!$A$1:$N$671, 13, FALSE))+$P290)*$H290)/100)+5)*
IF(OR($I290="Calm", $I290="Gentle", $I290="Sassy", $I290="Careful"), 1.1,
IF(OR($I290="Naughty", $I290="Lax", $I290="Naive", $I290="Rash"), 0.9, 1)))</f>
        <v>42</v>
      </c>
      <c r="V290" s="2">
        <f>_xlfn.FLOOR.MATH((_xlfn.FLOOR.MATH((((2*VLOOKUP($F290, 'EV and Base'!$A$1:$N$671, 14, FALSE))+$P290)*$H290)/100)+5)*
IF(OR($I290="Timid", $I290="Hasty", $I290="Jolly", $I290="Naive"), 1.1,
IF(OR($I290="Brave", $I290="Relaxed", $I290="Quiet", $I290="Sassy"), 0.9, 1)))</f>
        <v>21</v>
      </c>
    </row>
    <row r="291" spans="1:22" x14ac:dyDescent="0.45">
      <c r="A291" s="40"/>
      <c r="B291" s="40"/>
      <c r="C291" s="40"/>
      <c r="D291" s="40"/>
      <c r="E291" s="40"/>
      <c r="F291" s="2" t="s">
        <v>489</v>
      </c>
      <c r="G291" s="2" t="s">
        <v>53</v>
      </c>
      <c r="H291" s="2">
        <v>31</v>
      </c>
      <c r="I291" s="2"/>
      <c r="J291" s="2" t="s">
        <v>128</v>
      </c>
      <c r="K291" s="2" t="s">
        <v>30</v>
      </c>
      <c r="L291" s="2" t="s">
        <v>209</v>
      </c>
      <c r="M291" s="2" t="s">
        <v>490</v>
      </c>
      <c r="N291" s="2" t="s">
        <v>405</v>
      </c>
      <c r="O291" s="2" t="s">
        <v>491</v>
      </c>
      <c r="P291" s="2">
        <v>12</v>
      </c>
      <c r="Q291" s="2">
        <f>_xlfn.FLOOR.MATH((((2*VLOOKUP(F291, 'EV and Base'!$A$1:$N$671, 9, FALSE))+$P291)*$H291)/100)+$H291+10</f>
        <v>86</v>
      </c>
      <c r="R291" s="2">
        <f>_xlfn.FLOOR.MATH((_xlfn.FLOOR.MATH((((2*VLOOKUP($F291, 'EV and Base'!$A$1:$N$671, 10, FALSE))+$P291)*$H291)/100)+5)*
IF(OR($I291="Lonely", $I291="Brave", $I291="Adamant", $I291="Naughty"), 1.1,
IF(OR($I291="Bold", $I291="Timid", $I291="Modest", $I291="Calm"), 0.9, 1)))</f>
        <v>44</v>
      </c>
      <c r="S291" s="2">
        <f>_xlfn.FLOOR.MATH((_xlfn.FLOOR.MATH((((2*VLOOKUP($F291, 'EV and Base'!$A$1:$N$671, 11, FALSE))+$P291)*$H291)/100)+5)*
IF(OR($I291="Bold", $I291="Relaxed", $I291="Impish", $I291="Lax"), 1.1,
IF(OR($I291="Lonely", $I291="Hasty", $I291="Mild", $I291="Gentle"), 0.9, 1)))</f>
        <v>42</v>
      </c>
      <c r="T291" s="2">
        <f>_xlfn.FLOOR.MATH((_xlfn.FLOOR.MATH((((2*VLOOKUP($F291, 'EV and Base'!$A$1:$N$671, 12, FALSE))+$P291)*$H291)/100)+5)*
IF(OR($I291="Modest", $I291="Mild", $I291="Quiet", $I291="Rash"), 1.1,
IF(OR($I291="Adamant", $I291="Impish", $I291="Jolly", $I291="Careful"), 0.9, 1)))</f>
        <v>56</v>
      </c>
      <c r="U291" s="2">
        <f>_xlfn.FLOOR.MATH((_xlfn.FLOOR.MATH((((2*VLOOKUP($F291, 'EV and Base'!$A$1:$N$671, 13, FALSE))+$P291)*$H291)/100)+5)*
IF(OR($I291="Calm", $I291="Gentle", $I291="Sassy", $I291="Careful"), 1.1,
IF(OR($I291="Naughty", $I291="Lax", $I291="Naive", $I291="Rash"), 0.9, 1)))</f>
        <v>42</v>
      </c>
      <c r="V291" s="2">
        <f>_xlfn.FLOOR.MATH((_xlfn.FLOOR.MATH((((2*VLOOKUP($F291, 'EV and Base'!$A$1:$N$671, 14, FALSE))+$P291)*$H291)/100)+5)*
IF(OR($I291="Timid", $I291="Hasty", $I291="Jolly", $I291="Naive"), 1.1,
IF(OR($I291="Brave", $I291="Relaxed", $I291="Quiet", $I291="Sassy"), 0.9, 1)))</f>
        <v>79</v>
      </c>
    </row>
    <row r="292" spans="1:22" x14ac:dyDescent="0.45">
      <c r="A292" s="29">
        <v>161</v>
      </c>
      <c r="B292" s="29" t="s">
        <v>537</v>
      </c>
      <c r="C292" s="29" t="s">
        <v>23</v>
      </c>
      <c r="D292" s="29" t="s">
        <v>508</v>
      </c>
      <c r="E292" s="29" t="s">
        <v>25</v>
      </c>
      <c r="F292" s="2" t="s">
        <v>538</v>
      </c>
      <c r="G292" s="2" t="s">
        <v>27</v>
      </c>
      <c r="H292" s="2">
        <v>32</v>
      </c>
      <c r="I292" s="2"/>
      <c r="J292" s="2" t="s">
        <v>499</v>
      </c>
      <c r="K292" s="2" t="s">
        <v>30</v>
      </c>
      <c r="L292" s="2" t="s">
        <v>425</v>
      </c>
      <c r="M292" s="2" t="s">
        <v>456</v>
      </c>
      <c r="N292" s="2" t="s">
        <v>500</v>
      </c>
      <c r="O292" s="2" t="s">
        <v>501</v>
      </c>
      <c r="P292" s="2">
        <v>12</v>
      </c>
      <c r="Q292" s="2">
        <f>_xlfn.FLOOR.MATH((((2*VLOOKUP(F292, 'EV and Base'!$A$1:$N$671, 9, FALSE))+$P292)*$H292)/100)+$H292+10</f>
        <v>87</v>
      </c>
      <c r="R292" s="2">
        <f>_xlfn.FLOOR.MATH((_xlfn.FLOOR.MATH((((2*VLOOKUP($F292, 'EV and Base'!$A$1:$N$671, 10, FALSE))+$P292)*$H292)/100)+5)*
IF(OR($I292="Lonely", $I292="Brave", $I292="Adamant", $I292="Naughty"), 1.1,
IF(OR($I292="Bold", $I292="Timid", $I292="Modest", $I292="Calm"), 0.9, 1)))</f>
        <v>34</v>
      </c>
      <c r="S292" s="2">
        <f>_xlfn.FLOOR.MATH((_xlfn.FLOOR.MATH((((2*VLOOKUP($F292, 'EV and Base'!$A$1:$N$671, 11, FALSE))+$P292)*$H292)/100)+5)*
IF(OR($I292="Bold", $I292="Relaxed", $I292="Impish", $I292="Lax"), 1.1,
IF(OR($I292="Lonely", $I292="Hasty", $I292="Mild", $I292="Gentle"), 0.9, 1)))</f>
        <v>40</v>
      </c>
      <c r="T292" s="2">
        <f>_xlfn.FLOOR.MATH((_xlfn.FLOOR.MATH((((2*VLOOKUP($F292, 'EV and Base'!$A$1:$N$671, 12, FALSE))+$P292)*$H292)/100)+5)*
IF(OR($I292="Modest", $I292="Mild", $I292="Quiet", $I292="Rash"), 1.1,
IF(OR($I292="Adamant", $I292="Impish", $I292="Jolly", $I292="Careful"), 0.9, 1)))</f>
        <v>88</v>
      </c>
      <c r="U292" s="2">
        <f>_xlfn.FLOOR.MATH((_xlfn.FLOOR.MATH((((2*VLOOKUP($F292, 'EV and Base'!$A$1:$N$671, 13, FALSE))+$P292)*$H292)/100)+5)*
IF(OR($I292="Calm", $I292="Gentle", $I292="Sassy", $I292="Careful"), 1.1,
IF(OR($I292="Naughty", $I292="Lax", $I292="Naive", $I292="Rash"), 0.9, 1)))</f>
        <v>47</v>
      </c>
      <c r="V292" s="2">
        <f>_xlfn.FLOOR.MATH((_xlfn.FLOOR.MATH((((2*VLOOKUP($F292, 'EV and Base'!$A$1:$N$671, 14, FALSE))+$P292)*$H292)/100)+5)*
IF(OR($I292="Timid", $I292="Hasty", $I292="Jolly", $I292="Naive"), 1.1,
IF(OR($I292="Brave", $I292="Relaxed", $I292="Quiet", $I292="Sassy"), 0.9, 1)))</f>
        <v>28</v>
      </c>
    </row>
    <row r="293" spans="1:22" x14ac:dyDescent="0.45">
      <c r="A293" s="38">
        <v>162</v>
      </c>
      <c r="B293" s="38" t="s">
        <v>539</v>
      </c>
      <c r="C293" s="38" t="s">
        <v>23</v>
      </c>
      <c r="D293" s="38" t="s">
        <v>508</v>
      </c>
      <c r="E293" s="38" t="s">
        <v>25</v>
      </c>
      <c r="F293" s="2" t="s">
        <v>454</v>
      </c>
      <c r="G293" s="2" t="s">
        <v>53</v>
      </c>
      <c r="H293" s="2">
        <v>31</v>
      </c>
      <c r="I293" s="2"/>
      <c r="J293" s="2" t="s">
        <v>455</v>
      </c>
      <c r="K293" s="2" t="s">
        <v>30</v>
      </c>
      <c r="L293" s="2" t="s">
        <v>264</v>
      </c>
      <c r="M293" s="2" t="s">
        <v>456</v>
      </c>
      <c r="N293" s="2" t="s">
        <v>457</v>
      </c>
      <c r="O293" s="2" t="s">
        <v>501</v>
      </c>
      <c r="P293" s="2">
        <v>0</v>
      </c>
      <c r="Q293" s="2">
        <f>_xlfn.FLOOR.MATH((((2*VLOOKUP(F293, 'EV and Base'!$A$1:$N$671, 9, FALSE))+$P293)*$H293)/100)+$H293+10</f>
        <v>68</v>
      </c>
      <c r="R293" s="2">
        <f>_xlfn.FLOOR.MATH((_xlfn.FLOOR.MATH((((2*VLOOKUP($F293, 'EV and Base'!$A$1:$N$671, 10, FALSE))+$P293)*$H293)/100)+5)*
IF(OR($I293="Lonely", $I293="Brave", $I293="Adamant", $I293="Naughty"), 1.1,
IF(OR($I293="Bold", $I293="Timid", $I293="Modest", $I293="Calm"), 0.9, 1)))</f>
        <v>23</v>
      </c>
      <c r="S293" s="2">
        <f>_xlfn.FLOOR.MATH((_xlfn.FLOOR.MATH((((2*VLOOKUP($F293, 'EV and Base'!$A$1:$N$671, 11, FALSE))+$P293)*$H293)/100)+5)*
IF(OR($I293="Bold", $I293="Relaxed", $I293="Impish", $I293="Lax"), 1.1,
IF(OR($I293="Lonely", $I293="Hasty", $I293="Mild", $I293="Gentle"), 0.9, 1)))</f>
        <v>36</v>
      </c>
      <c r="T293" s="2">
        <f>_xlfn.FLOOR.MATH((_xlfn.FLOOR.MATH((((2*VLOOKUP($F293, 'EV and Base'!$A$1:$N$671, 12, FALSE))+$P293)*$H293)/100)+5)*
IF(OR($I293="Modest", $I293="Mild", $I293="Quiet", $I293="Rash"), 1.1,
IF(OR($I293="Adamant", $I293="Impish", $I293="Jolly", $I293="Careful"), 0.9, 1)))</f>
        <v>39</v>
      </c>
      <c r="U293" s="2">
        <f>_xlfn.FLOOR.MATH((_xlfn.FLOOR.MATH((((2*VLOOKUP($F293, 'EV and Base'!$A$1:$N$671, 13, FALSE))+$P293)*$H293)/100)+5)*
IF(OR($I293="Calm", $I293="Gentle", $I293="Sassy", $I293="Careful"), 1.1,
IF(OR($I293="Naughty", $I293="Lax", $I293="Naive", $I293="Rash"), 0.9, 1)))</f>
        <v>45</v>
      </c>
      <c r="V293" s="2">
        <f>_xlfn.FLOOR.MATH((_xlfn.FLOOR.MATH((((2*VLOOKUP($F293, 'EV and Base'!$A$1:$N$671, 14, FALSE))+$P293)*$H293)/100)+5)*
IF(OR($I293="Timid", $I293="Hasty", $I293="Jolly", $I293="Naive"), 1.1,
IF(OR($I293="Brave", $I293="Relaxed", $I293="Quiet", $I293="Sassy"), 0.9, 1)))</f>
        <v>32</v>
      </c>
    </row>
    <row r="294" spans="1:22" x14ac:dyDescent="0.45">
      <c r="A294" s="40"/>
      <c r="B294" s="40"/>
      <c r="C294" s="40"/>
      <c r="D294" s="40"/>
      <c r="E294" s="40"/>
      <c r="F294" s="2" t="s">
        <v>540</v>
      </c>
      <c r="G294" s="2" t="s">
        <v>53</v>
      </c>
      <c r="H294" s="2">
        <v>31</v>
      </c>
      <c r="I294" s="2"/>
      <c r="J294" s="2" t="s">
        <v>541</v>
      </c>
      <c r="K294" s="2" t="s">
        <v>30</v>
      </c>
      <c r="L294" s="2" t="s">
        <v>542</v>
      </c>
      <c r="M294" s="2" t="s">
        <v>216</v>
      </c>
      <c r="N294" s="2" t="s">
        <v>403</v>
      </c>
      <c r="O294" s="2" t="s">
        <v>366</v>
      </c>
      <c r="P294" s="2">
        <v>0</v>
      </c>
      <c r="Q294" s="2">
        <f>_xlfn.FLOOR.MATH((((2*VLOOKUP(F294, 'EV and Base'!$A$1:$N$671, 9, FALSE))+$P294)*$H294)/100)+$H294+10</f>
        <v>143</v>
      </c>
      <c r="R294" s="2">
        <f>_xlfn.FLOOR.MATH((_xlfn.FLOOR.MATH((((2*VLOOKUP($F294, 'EV and Base'!$A$1:$N$671, 10, FALSE))+$P294)*$H294)/100)+5)*
IF(OR($I294="Lonely", $I294="Brave", $I294="Adamant", $I294="Naughty"), 1.1,
IF(OR($I294="Bold", $I294="Timid", $I294="Modest", $I294="Calm"), 0.9, 1)))</f>
        <v>51</v>
      </c>
      <c r="S294" s="2">
        <f>_xlfn.FLOOR.MATH((_xlfn.FLOOR.MATH((((2*VLOOKUP($F294, 'EV and Base'!$A$1:$N$671, 11, FALSE))+$P294)*$H294)/100)+5)*
IF(OR($I294="Bold", $I294="Relaxed", $I294="Impish", $I294="Lax"), 1.1,
IF(OR($I294="Lonely", $I294="Hasty", $I294="Mild", $I294="Gentle"), 0.9, 1)))</f>
        <v>54</v>
      </c>
      <c r="T294" s="2">
        <f>_xlfn.FLOOR.MATH((_xlfn.FLOOR.MATH((((2*VLOOKUP($F294, 'EV and Base'!$A$1:$N$671, 12, FALSE))+$P294)*$H294)/100)+5)*
IF(OR($I294="Modest", $I294="Mild", $I294="Quiet", $I294="Rash"), 1.1,
IF(OR($I294="Adamant", $I294="Impish", $I294="Jolly", $I294="Careful"), 0.9, 1)))</f>
        <v>29</v>
      </c>
      <c r="U294" s="2">
        <f>_xlfn.FLOOR.MATH((_xlfn.FLOOR.MATH((((2*VLOOKUP($F294, 'EV and Base'!$A$1:$N$671, 13, FALSE))+$P294)*$H294)/100)+5)*
IF(OR($I294="Calm", $I294="Gentle", $I294="Sassy", $I294="Careful"), 1.1,
IF(OR($I294="Naughty", $I294="Lax", $I294="Naive", $I294="Rash"), 0.9, 1)))</f>
        <v>32</v>
      </c>
      <c r="V294" s="2">
        <f>_xlfn.FLOOR.MATH((_xlfn.FLOOR.MATH((((2*VLOOKUP($F294, 'EV and Base'!$A$1:$N$671, 14, FALSE))+$P294)*$H294)/100)+5)*
IF(OR($I294="Timid", $I294="Hasty", $I294="Jolly", $I294="Naive"), 1.1,
IF(OR($I294="Brave", $I294="Relaxed", $I294="Quiet", $I294="Sassy"), 0.9, 1)))</f>
        <v>45</v>
      </c>
    </row>
    <row r="295" spans="1:22" x14ac:dyDescent="0.45">
      <c r="A295" s="29">
        <v>163</v>
      </c>
      <c r="B295" s="29" t="s">
        <v>543</v>
      </c>
      <c r="C295" s="29" t="s">
        <v>23</v>
      </c>
      <c r="D295" s="29" t="s">
        <v>508</v>
      </c>
      <c r="E295" s="29" t="s">
        <v>25</v>
      </c>
      <c r="F295" s="2" t="s">
        <v>544</v>
      </c>
      <c r="G295" s="2" t="s">
        <v>27</v>
      </c>
      <c r="H295" s="2">
        <v>33</v>
      </c>
      <c r="I295" s="2"/>
      <c r="J295" s="2" t="s">
        <v>157</v>
      </c>
      <c r="K295" s="2" t="s">
        <v>30</v>
      </c>
      <c r="L295" s="2" t="s">
        <v>545</v>
      </c>
      <c r="M295" s="2" t="s">
        <v>546</v>
      </c>
      <c r="N295" s="2" t="s">
        <v>295</v>
      </c>
      <c r="O295" s="2" t="s">
        <v>161</v>
      </c>
      <c r="P295" s="2">
        <v>12</v>
      </c>
      <c r="Q295" s="2">
        <f>_xlfn.FLOOR.MATH((((2*VLOOKUP(F295, 'EV and Base'!$A$1:$N$671, 9, FALSE))+$P295)*$H295)/100)+$H295+10</f>
        <v>103</v>
      </c>
      <c r="R295" s="2">
        <f>_xlfn.FLOOR.MATH((_xlfn.FLOOR.MATH((((2*VLOOKUP($F295, 'EV and Base'!$A$1:$N$671, 10, FALSE))+$P295)*$H295)/100)+5)*
IF(OR($I295="Lonely", $I295="Brave", $I295="Adamant", $I295="Naughty"), 1.1,
IF(OR($I295="Bold", $I295="Timid", $I295="Modest", $I295="Calm"), 0.9, 1)))</f>
        <v>74</v>
      </c>
      <c r="S295" s="2">
        <f>_xlfn.FLOOR.MATH((_xlfn.FLOOR.MATH((((2*VLOOKUP($F295, 'EV and Base'!$A$1:$N$671, 11, FALSE))+$P295)*$H295)/100)+5)*
IF(OR($I295="Bold", $I295="Relaxed", $I295="Impish", $I295="Lax"), 1.1,
IF(OR($I295="Lonely", $I295="Hasty", $I295="Mild", $I295="Gentle"), 0.9, 1)))</f>
        <v>68</v>
      </c>
      <c r="T295" s="2">
        <f>_xlfn.FLOOR.MATH((_xlfn.FLOOR.MATH((((2*VLOOKUP($F295, 'EV and Base'!$A$1:$N$671, 12, FALSE))+$P295)*$H295)/100)+5)*
IF(OR($I295="Modest", $I295="Mild", $I295="Quiet", $I295="Rash"), 1.1,
IF(OR($I295="Adamant", $I295="Impish", $I295="Jolly", $I295="Careful"), 0.9, 1)))</f>
        <v>38</v>
      </c>
      <c r="U295" s="2">
        <f>_xlfn.FLOOR.MATH((_xlfn.FLOOR.MATH((((2*VLOOKUP($F295, 'EV and Base'!$A$1:$N$671, 13, FALSE))+$P295)*$H295)/100)+5)*
IF(OR($I295="Calm", $I295="Gentle", $I295="Sassy", $I295="Careful"), 1.1,
IF(OR($I295="Naughty", $I295="Lax", $I295="Naive", $I295="Rash"), 0.9, 1)))</f>
        <v>68</v>
      </c>
      <c r="V295" s="2">
        <f>_xlfn.FLOOR.MATH((_xlfn.FLOOR.MATH((((2*VLOOKUP($F295, 'EV and Base'!$A$1:$N$671, 14, FALSE))+$P295)*$H295)/100)+5)*
IF(OR($I295="Timid", $I295="Hasty", $I295="Jolly", $I295="Naive"), 1.1,
IF(OR($I295="Brave", $I295="Relaxed", $I295="Quiet", $I295="Sassy"), 0.9, 1)))</f>
        <v>61</v>
      </c>
    </row>
    <row r="296" spans="1:22" x14ac:dyDescent="0.45">
      <c r="A296" s="38">
        <v>164</v>
      </c>
      <c r="B296" s="38" t="s">
        <v>547</v>
      </c>
      <c r="C296" s="38" t="s">
        <v>23</v>
      </c>
      <c r="D296" s="38" t="s">
        <v>508</v>
      </c>
      <c r="E296" s="38" t="s">
        <v>25</v>
      </c>
      <c r="F296" s="2" t="s">
        <v>489</v>
      </c>
      <c r="G296" s="2" t="s">
        <v>53</v>
      </c>
      <c r="H296" s="2">
        <v>32</v>
      </c>
      <c r="I296" s="2"/>
      <c r="J296" s="2" t="s">
        <v>128</v>
      </c>
      <c r="K296" s="2" t="s">
        <v>30</v>
      </c>
      <c r="L296" s="2" t="s">
        <v>490</v>
      </c>
      <c r="M296" s="2" t="s">
        <v>405</v>
      </c>
      <c r="N296" s="2" t="s">
        <v>491</v>
      </c>
      <c r="O296" s="2" t="s">
        <v>460</v>
      </c>
      <c r="P296" s="2">
        <v>12</v>
      </c>
      <c r="Q296" s="2">
        <f>_xlfn.FLOOR.MATH((((2*VLOOKUP(F296, 'EV and Base'!$A$1:$N$671, 9, FALSE))+$P296)*$H296)/100)+$H296+10</f>
        <v>88</v>
      </c>
      <c r="R296" s="2">
        <f>_xlfn.FLOOR.MATH((_xlfn.FLOOR.MATH((((2*VLOOKUP($F296, 'EV and Base'!$A$1:$N$671, 10, FALSE))+$P296)*$H296)/100)+5)*
IF(OR($I296="Lonely", $I296="Brave", $I296="Adamant", $I296="Naughty"), 1.1,
IF(OR($I296="Bold", $I296="Timid", $I296="Modest", $I296="Calm"), 0.9, 1)))</f>
        <v>45</v>
      </c>
      <c r="S296" s="2">
        <f>_xlfn.FLOOR.MATH((_xlfn.FLOOR.MATH((((2*VLOOKUP($F296, 'EV and Base'!$A$1:$N$671, 11, FALSE))+$P296)*$H296)/100)+5)*
IF(OR($I296="Bold", $I296="Relaxed", $I296="Impish", $I296="Lax"), 1.1,
IF(OR($I296="Lonely", $I296="Hasty", $I296="Mild", $I296="Gentle"), 0.9, 1)))</f>
        <v>44</v>
      </c>
      <c r="T296" s="2">
        <f>_xlfn.FLOOR.MATH((_xlfn.FLOOR.MATH((((2*VLOOKUP($F296, 'EV and Base'!$A$1:$N$671, 12, FALSE))+$P296)*$H296)/100)+5)*
IF(OR($I296="Modest", $I296="Mild", $I296="Quiet", $I296="Rash"), 1.1,
IF(OR($I296="Adamant", $I296="Impish", $I296="Jolly", $I296="Careful"), 0.9, 1)))</f>
        <v>58</v>
      </c>
      <c r="U296" s="2">
        <f>_xlfn.FLOOR.MATH((_xlfn.FLOOR.MATH((((2*VLOOKUP($F296, 'EV and Base'!$A$1:$N$671, 13, FALSE))+$P296)*$H296)/100)+5)*
IF(OR($I296="Calm", $I296="Gentle", $I296="Sassy", $I296="Careful"), 1.1,
IF(OR($I296="Naughty", $I296="Lax", $I296="Naive", $I296="Rash"), 0.9, 1)))</f>
        <v>44</v>
      </c>
      <c r="V296" s="2">
        <f>_xlfn.FLOOR.MATH((_xlfn.FLOOR.MATH((((2*VLOOKUP($F296, 'EV and Base'!$A$1:$N$671, 14, FALSE))+$P296)*$H296)/100)+5)*
IF(OR($I296="Timid", $I296="Hasty", $I296="Jolly", $I296="Naive"), 1.1,
IF(OR($I296="Brave", $I296="Relaxed", $I296="Quiet", $I296="Sassy"), 0.9, 1)))</f>
        <v>81</v>
      </c>
    </row>
    <row r="297" spans="1:22" x14ac:dyDescent="0.45">
      <c r="A297" s="40"/>
      <c r="B297" s="40"/>
      <c r="C297" s="40"/>
      <c r="D297" s="40"/>
      <c r="E297" s="40"/>
      <c r="F297" s="2" t="s">
        <v>548</v>
      </c>
      <c r="G297" s="2" t="s">
        <v>53</v>
      </c>
      <c r="H297" s="2">
        <v>32</v>
      </c>
      <c r="I297" s="2"/>
      <c r="J297" s="2" t="s">
        <v>455</v>
      </c>
      <c r="K297" s="2" t="s">
        <v>30</v>
      </c>
      <c r="L297" s="2" t="s">
        <v>264</v>
      </c>
      <c r="M297" s="2" t="s">
        <v>456</v>
      </c>
      <c r="N297" s="2" t="s">
        <v>457</v>
      </c>
      <c r="O297" s="2" t="s">
        <v>501</v>
      </c>
      <c r="P297" s="2">
        <v>12</v>
      </c>
      <c r="Q297" s="2">
        <f>_xlfn.FLOOR.MATH((((2*VLOOKUP(F297, 'EV and Base'!$A$1:$N$671, 9, FALSE))+$P297)*$H297)/100)+$H297+10</f>
        <v>84</v>
      </c>
      <c r="R297" s="2">
        <f>_xlfn.FLOOR.MATH((_xlfn.FLOOR.MATH((((2*VLOOKUP($F297, 'EV and Base'!$A$1:$N$671, 10, FALSE))+$P297)*$H297)/100)+5)*
IF(OR($I297="Lonely", $I297="Brave", $I297="Adamant", $I297="Naughty"), 1.1,
IF(OR($I297="Bold", $I297="Timid", $I297="Modest", $I297="Calm"), 0.9, 1)))</f>
        <v>37</v>
      </c>
      <c r="S297" s="2">
        <f>_xlfn.FLOOR.MATH((_xlfn.FLOOR.MATH((((2*VLOOKUP($F297, 'EV and Base'!$A$1:$N$671, 11, FALSE))+$P297)*$H297)/100)+5)*
IF(OR($I297="Bold", $I297="Relaxed", $I297="Impish", $I297="Lax"), 1.1,
IF(OR($I297="Lonely", $I297="Hasty", $I297="Mild", $I297="Gentle"), 0.9, 1)))</f>
        <v>53</v>
      </c>
      <c r="T297" s="2">
        <f>_xlfn.FLOOR.MATH((_xlfn.FLOOR.MATH((((2*VLOOKUP($F297, 'EV and Base'!$A$1:$N$671, 12, FALSE))+$P297)*$H297)/100)+5)*
IF(OR($I297="Modest", $I297="Mild", $I297="Quiet", $I297="Rash"), 1.1,
IF(OR($I297="Adamant", $I297="Impish", $I297="Jolly", $I297="Careful"), 0.9, 1)))</f>
        <v>56</v>
      </c>
      <c r="U297" s="2">
        <f>_xlfn.FLOOR.MATH((_xlfn.FLOOR.MATH((((2*VLOOKUP($F297, 'EV and Base'!$A$1:$N$671, 13, FALSE))+$P297)*$H297)/100)+5)*
IF(OR($I297="Calm", $I297="Gentle", $I297="Sassy", $I297="Careful"), 1.1,
IF(OR($I297="Naughty", $I297="Lax", $I297="Naive", $I297="Rash"), 0.9, 1)))</f>
        <v>63</v>
      </c>
      <c r="V297" s="2">
        <f>_xlfn.FLOOR.MATH((_xlfn.FLOOR.MATH((((2*VLOOKUP($F297, 'EV and Base'!$A$1:$N$671, 14, FALSE))+$P297)*$H297)/100)+5)*
IF(OR($I297="Timid", $I297="Hasty", $I297="Jolly", $I297="Naive"), 1.1,
IF(OR($I297="Brave", $I297="Relaxed", $I297="Quiet", $I297="Sassy"), 0.9, 1)))</f>
        <v>44</v>
      </c>
    </row>
    <row r="298" spans="1:22" x14ac:dyDescent="0.45">
      <c r="A298" s="38">
        <v>165</v>
      </c>
      <c r="B298" s="38" t="s">
        <v>549</v>
      </c>
      <c r="C298" s="38" t="s">
        <v>23</v>
      </c>
      <c r="D298" s="38" t="s">
        <v>550</v>
      </c>
      <c r="E298" s="38" t="s">
        <v>25</v>
      </c>
      <c r="F298" s="2" t="s">
        <v>335</v>
      </c>
      <c r="G298" s="2" t="s">
        <v>27</v>
      </c>
      <c r="H298" s="2">
        <v>32</v>
      </c>
      <c r="I298" s="2"/>
      <c r="J298" s="2" t="s">
        <v>115</v>
      </c>
      <c r="K298" s="2" t="s">
        <v>30</v>
      </c>
      <c r="L298" s="2" t="s">
        <v>285</v>
      </c>
      <c r="M298" s="2" t="s">
        <v>118</v>
      </c>
      <c r="N298" s="2" t="s">
        <v>379</v>
      </c>
      <c r="O298" s="2" t="s">
        <v>460</v>
      </c>
      <c r="P298" s="2">
        <v>6</v>
      </c>
      <c r="Q298" s="2">
        <f>_xlfn.FLOOR.MATH((((2*VLOOKUP(F298, 'EV and Base'!$A$1:$N$671, 9, FALSE))+$P298)*$H298)/100)+$H298+10</f>
        <v>83</v>
      </c>
      <c r="R298" s="2">
        <f>_xlfn.FLOOR.MATH((_xlfn.FLOOR.MATH((((2*VLOOKUP($F298, 'EV and Base'!$A$1:$N$671, 10, FALSE))+$P298)*$H298)/100)+5)*
IF(OR($I298="Lonely", $I298="Brave", $I298="Adamant", $I298="Naughty"), 1.1,
IF(OR($I298="Bold", $I298="Timid", $I298="Modest", $I298="Calm"), 0.9, 1)))</f>
        <v>56</v>
      </c>
      <c r="S298" s="2">
        <f>_xlfn.FLOOR.MATH((_xlfn.FLOOR.MATH((((2*VLOOKUP($F298, 'EV and Base'!$A$1:$N$671, 11, FALSE))+$P298)*$H298)/100)+5)*
IF(OR($I298="Bold", $I298="Relaxed", $I298="Impish", $I298="Lax"), 1.1,
IF(OR($I298="Lonely", $I298="Hasty", $I298="Mild", $I298="Gentle"), 0.9, 1)))</f>
        <v>46</v>
      </c>
      <c r="T298" s="2">
        <f>_xlfn.FLOOR.MATH((_xlfn.FLOOR.MATH((((2*VLOOKUP($F298, 'EV and Base'!$A$1:$N$671, 12, FALSE))+$P298)*$H298)/100)+5)*
IF(OR($I298="Modest", $I298="Mild", $I298="Quiet", $I298="Rash"), 1.1,
IF(OR($I298="Adamant", $I298="Impish", $I298="Jolly", $I298="Careful"), 0.9, 1)))</f>
        <v>38</v>
      </c>
      <c r="U298" s="2">
        <f>_xlfn.FLOOR.MATH((_xlfn.FLOOR.MATH((((2*VLOOKUP($F298, 'EV and Base'!$A$1:$N$671, 13, FALSE))+$P298)*$H298)/100)+5)*
IF(OR($I298="Calm", $I298="Gentle", $I298="Sassy", $I298="Careful"), 1.1,
IF(OR($I298="Naughty", $I298="Lax", $I298="Naive", $I298="Rash"), 0.9, 1)))</f>
        <v>33</v>
      </c>
      <c r="V298" s="2">
        <f>_xlfn.FLOOR.MATH((_xlfn.FLOOR.MATH((((2*VLOOKUP($F298, 'EV and Base'!$A$1:$N$671, 14, FALSE))+$P298)*$H298)/100)+5)*
IF(OR($I298="Timid", $I298="Hasty", $I298="Jolly", $I298="Naive"), 1.1,
IF(OR($I298="Brave", $I298="Relaxed", $I298="Quiet", $I298="Sassy"), 0.9, 1)))</f>
        <v>48</v>
      </c>
    </row>
    <row r="299" spans="1:22" x14ac:dyDescent="0.45">
      <c r="A299" s="40"/>
      <c r="B299" s="40"/>
      <c r="C299" s="40"/>
      <c r="D299" s="40"/>
      <c r="E299" s="40"/>
      <c r="F299" s="2" t="s">
        <v>335</v>
      </c>
      <c r="G299" s="2" t="s">
        <v>27</v>
      </c>
      <c r="H299" s="2">
        <v>32</v>
      </c>
      <c r="I299" s="2"/>
      <c r="J299" s="2" t="s">
        <v>115</v>
      </c>
      <c r="K299" s="2" t="s">
        <v>30</v>
      </c>
      <c r="L299" s="2" t="s">
        <v>285</v>
      </c>
      <c r="M299" s="2" t="s">
        <v>118</v>
      </c>
      <c r="N299" s="2" t="s">
        <v>379</v>
      </c>
      <c r="O299" s="2" t="s">
        <v>460</v>
      </c>
      <c r="P299" s="2">
        <v>6</v>
      </c>
      <c r="Q299" s="2">
        <f>_xlfn.FLOOR.MATH((((2*VLOOKUP(F299, 'EV and Base'!$A$1:$N$671, 9, FALSE))+$P299)*$H299)/100)+$H299+10</f>
        <v>83</v>
      </c>
      <c r="R299" s="2">
        <f>_xlfn.FLOOR.MATH((_xlfn.FLOOR.MATH((((2*VLOOKUP($F299, 'EV and Base'!$A$1:$N$671, 10, FALSE))+$P299)*$H299)/100)+5)*
IF(OR($I299="Lonely", $I299="Brave", $I299="Adamant", $I299="Naughty"), 1.1,
IF(OR($I299="Bold", $I299="Timid", $I299="Modest", $I299="Calm"), 0.9, 1)))</f>
        <v>56</v>
      </c>
      <c r="S299" s="2">
        <f>_xlfn.FLOOR.MATH((_xlfn.FLOOR.MATH((((2*VLOOKUP($F299, 'EV and Base'!$A$1:$N$671, 11, FALSE))+$P299)*$H299)/100)+5)*
IF(OR($I299="Bold", $I299="Relaxed", $I299="Impish", $I299="Lax"), 1.1,
IF(OR($I299="Lonely", $I299="Hasty", $I299="Mild", $I299="Gentle"), 0.9, 1)))</f>
        <v>46</v>
      </c>
      <c r="T299" s="2">
        <f>_xlfn.FLOOR.MATH((_xlfn.FLOOR.MATH((((2*VLOOKUP($F299, 'EV and Base'!$A$1:$N$671, 12, FALSE))+$P299)*$H299)/100)+5)*
IF(OR($I299="Modest", $I299="Mild", $I299="Quiet", $I299="Rash"), 1.1,
IF(OR($I299="Adamant", $I299="Impish", $I299="Jolly", $I299="Careful"), 0.9, 1)))</f>
        <v>38</v>
      </c>
      <c r="U299" s="2">
        <f>_xlfn.FLOOR.MATH((_xlfn.FLOOR.MATH((((2*VLOOKUP($F299, 'EV and Base'!$A$1:$N$671, 13, FALSE))+$P299)*$H299)/100)+5)*
IF(OR($I299="Calm", $I299="Gentle", $I299="Sassy", $I299="Careful"), 1.1,
IF(OR($I299="Naughty", $I299="Lax", $I299="Naive", $I299="Rash"), 0.9, 1)))</f>
        <v>33</v>
      </c>
      <c r="V299" s="2">
        <f>_xlfn.FLOOR.MATH((_xlfn.FLOOR.MATH((((2*VLOOKUP($F299, 'EV and Base'!$A$1:$N$671, 14, FALSE))+$P299)*$H299)/100)+5)*
IF(OR($I299="Timid", $I299="Hasty", $I299="Jolly", $I299="Naive"), 1.1,
IF(OR($I299="Brave", $I299="Relaxed", $I299="Quiet", $I299="Sassy"), 0.9, 1)))</f>
        <v>48</v>
      </c>
    </row>
    <row r="300" spans="1:22" x14ac:dyDescent="0.45">
      <c r="A300" s="38">
        <v>166</v>
      </c>
      <c r="B300" s="38" t="s">
        <v>551</v>
      </c>
      <c r="C300" s="38" t="s">
        <v>23</v>
      </c>
      <c r="D300" s="38" t="s">
        <v>550</v>
      </c>
      <c r="E300" s="38" t="s">
        <v>25</v>
      </c>
      <c r="F300" s="2" t="s">
        <v>458</v>
      </c>
      <c r="G300" s="2" t="s">
        <v>27</v>
      </c>
      <c r="H300" s="2">
        <v>32</v>
      </c>
      <c r="I300" s="2"/>
      <c r="J300" s="2" t="s">
        <v>115</v>
      </c>
      <c r="K300" s="2" t="s">
        <v>30</v>
      </c>
      <c r="L300" s="2" t="s">
        <v>459</v>
      </c>
      <c r="M300" s="2" t="s">
        <v>350</v>
      </c>
      <c r="N300" s="2" t="s">
        <v>460</v>
      </c>
      <c r="O300" s="2" t="s">
        <v>285</v>
      </c>
      <c r="P300" s="2">
        <v>6</v>
      </c>
      <c r="Q300" s="2">
        <f>_xlfn.FLOOR.MATH((((2*VLOOKUP(F300, 'EV and Base'!$A$1:$N$671, 9, FALSE))+$P300)*$H300)/100)+$H300+10</f>
        <v>83</v>
      </c>
      <c r="R300" s="2">
        <f>_xlfn.FLOOR.MATH((_xlfn.FLOOR.MATH((((2*VLOOKUP($F300, 'EV and Base'!$A$1:$N$671, 10, FALSE))+$P300)*$H300)/100)+5)*
IF(OR($I300="Lonely", $I300="Brave", $I300="Adamant", $I300="Naughty"), 1.1,
IF(OR($I300="Bold", $I300="Timid", $I300="Modest", $I300="Calm"), 0.9, 1)))</f>
        <v>35</v>
      </c>
      <c r="S300" s="2">
        <f>_xlfn.FLOOR.MATH((_xlfn.FLOOR.MATH((((2*VLOOKUP($F300, 'EV and Base'!$A$1:$N$671, 11, FALSE))+$P300)*$H300)/100)+5)*
IF(OR($I300="Bold", $I300="Relaxed", $I300="Impish", $I300="Lax"), 1.1,
IF(OR($I300="Lonely", $I300="Hasty", $I300="Mild", $I300="Gentle"), 0.9, 1)))</f>
        <v>38</v>
      </c>
      <c r="T300" s="2">
        <f>_xlfn.FLOOR.MATH((_xlfn.FLOOR.MATH((((2*VLOOKUP($F300, 'EV and Base'!$A$1:$N$671, 12, FALSE))+$P300)*$H300)/100)+5)*
IF(OR($I300="Modest", $I300="Mild", $I300="Quiet", $I300="Rash"), 1.1,
IF(OR($I300="Adamant", $I300="Impish", $I300="Jolly", $I300="Careful"), 0.9, 1)))</f>
        <v>35</v>
      </c>
      <c r="U300" s="2">
        <f>_xlfn.FLOOR.MATH((_xlfn.FLOOR.MATH((((2*VLOOKUP($F300, 'EV and Base'!$A$1:$N$671, 13, FALSE))+$P300)*$H300)/100)+5)*
IF(OR($I300="Calm", $I300="Gentle", $I300="Sassy", $I300="Careful"), 1.1,
IF(OR($I300="Naughty", $I300="Lax", $I300="Naive", $I300="Rash"), 0.9, 1)))</f>
        <v>38</v>
      </c>
      <c r="V300" s="2">
        <f>_xlfn.FLOOR.MATH((_xlfn.FLOOR.MATH((((2*VLOOKUP($F300, 'EV and Base'!$A$1:$N$671, 14, FALSE))+$P300)*$H300)/100)+5)*
IF(OR($I300="Timid", $I300="Hasty", $I300="Jolly", $I300="Naive"), 1.1,
IF(OR($I300="Brave", $I300="Relaxed", $I300="Quiet", $I300="Sassy"), 0.9, 1)))</f>
        <v>42</v>
      </c>
    </row>
    <row r="301" spans="1:22" x14ac:dyDescent="0.45">
      <c r="A301" s="40"/>
      <c r="B301" s="40"/>
      <c r="C301" s="40"/>
      <c r="D301" s="40"/>
      <c r="E301" s="40"/>
      <c r="F301" s="2" t="s">
        <v>127</v>
      </c>
      <c r="G301" s="2" t="s">
        <v>27</v>
      </c>
      <c r="H301" s="2">
        <v>32</v>
      </c>
      <c r="I301" s="2"/>
      <c r="J301" s="2" t="s">
        <v>238</v>
      </c>
      <c r="K301" s="2" t="s">
        <v>30</v>
      </c>
      <c r="L301" s="2" t="s">
        <v>490</v>
      </c>
      <c r="M301" s="2" t="s">
        <v>405</v>
      </c>
      <c r="N301" s="2" t="s">
        <v>491</v>
      </c>
      <c r="O301" s="2" t="s">
        <v>460</v>
      </c>
      <c r="P301" s="2">
        <v>6</v>
      </c>
      <c r="Q301" s="2">
        <f>_xlfn.FLOOR.MATH((((2*VLOOKUP(F301, 'EV and Base'!$A$1:$N$671, 9, FALSE))+$P301)*$H301)/100)+$H301+10</f>
        <v>79</v>
      </c>
      <c r="R301" s="2">
        <f>_xlfn.FLOOR.MATH((_xlfn.FLOOR.MATH((((2*VLOOKUP($F301, 'EV and Base'!$A$1:$N$671, 10, FALSE))+$P301)*$H301)/100)+5)*
IF(OR($I301="Lonely", $I301="Brave", $I301="Adamant", $I301="Naughty"), 1.1,
IF(OR($I301="Bold", $I301="Timid", $I301="Modest", $I301="Calm"), 0.9, 1)))</f>
        <v>35</v>
      </c>
      <c r="S301" s="2">
        <f>_xlfn.FLOOR.MATH((_xlfn.FLOOR.MATH((((2*VLOOKUP($F301, 'EV and Base'!$A$1:$N$671, 11, FALSE))+$P301)*$H301)/100)+5)*
IF(OR($I301="Bold", $I301="Relaxed", $I301="Impish", $I301="Lax"), 1.1,
IF(OR($I301="Lonely", $I301="Hasty", $I301="Mild", $I301="Gentle"), 0.9, 1)))</f>
        <v>34</v>
      </c>
      <c r="T301" s="2">
        <f>_xlfn.FLOOR.MATH((_xlfn.FLOOR.MATH((((2*VLOOKUP($F301, 'EV and Base'!$A$1:$N$671, 12, FALSE))+$P301)*$H301)/100)+5)*
IF(OR($I301="Modest", $I301="Mild", $I301="Quiet", $I301="Rash"), 1.1,
IF(OR($I301="Adamant", $I301="Impish", $I301="Jolly", $I301="Careful"), 0.9, 1)))</f>
        <v>42</v>
      </c>
      <c r="U301" s="2">
        <f>_xlfn.FLOOR.MATH((_xlfn.FLOOR.MATH((((2*VLOOKUP($F301, 'EV and Base'!$A$1:$N$671, 13, FALSE))+$P301)*$H301)/100)+5)*
IF(OR($I301="Calm", $I301="Gentle", $I301="Sassy", $I301="Careful"), 1.1,
IF(OR($I301="Naughty", $I301="Lax", $I301="Naive", $I301="Rash"), 0.9, 1)))</f>
        <v>34</v>
      </c>
      <c r="V301" s="2">
        <f>_xlfn.FLOOR.MATH((_xlfn.FLOOR.MATH((((2*VLOOKUP($F301, 'EV and Base'!$A$1:$N$671, 14, FALSE))+$P301)*$H301)/100)+5)*
IF(OR($I301="Timid", $I301="Hasty", $I301="Jolly", $I301="Naive"), 1.1,
IF(OR($I301="Brave", $I301="Relaxed", $I301="Quiet", $I301="Sassy"), 0.9, 1)))</f>
        <v>53</v>
      </c>
    </row>
    <row r="302" spans="1:22" x14ac:dyDescent="0.45">
      <c r="A302" s="38">
        <v>167</v>
      </c>
      <c r="B302" s="38" t="s">
        <v>552</v>
      </c>
      <c r="C302" s="38" t="s">
        <v>23</v>
      </c>
      <c r="D302" s="38" t="s">
        <v>550</v>
      </c>
      <c r="E302" s="38" t="s">
        <v>25</v>
      </c>
      <c r="F302" s="2" t="s">
        <v>458</v>
      </c>
      <c r="G302" s="2" t="s">
        <v>27</v>
      </c>
      <c r="H302" s="2">
        <v>32</v>
      </c>
      <c r="I302" s="2"/>
      <c r="J302" s="2" t="s">
        <v>115</v>
      </c>
      <c r="K302" s="2" t="s">
        <v>30</v>
      </c>
      <c r="L302" s="2" t="s">
        <v>459</v>
      </c>
      <c r="M302" s="2" t="s">
        <v>350</v>
      </c>
      <c r="N302" s="2" t="s">
        <v>460</v>
      </c>
      <c r="O302" s="2" t="s">
        <v>285</v>
      </c>
      <c r="P302" s="2">
        <v>6</v>
      </c>
      <c r="Q302" s="2">
        <f>_xlfn.FLOOR.MATH((((2*VLOOKUP(F302, 'EV and Base'!$A$1:$N$671, 9, FALSE))+$P302)*$H302)/100)+$H302+10</f>
        <v>83</v>
      </c>
      <c r="R302" s="2">
        <f>_xlfn.FLOOR.MATH((_xlfn.FLOOR.MATH((((2*VLOOKUP($F302, 'EV and Base'!$A$1:$N$671, 10, FALSE))+$P302)*$H302)/100)+5)*
IF(OR($I302="Lonely", $I302="Brave", $I302="Adamant", $I302="Naughty"), 1.1,
IF(OR($I302="Bold", $I302="Timid", $I302="Modest", $I302="Calm"), 0.9, 1)))</f>
        <v>35</v>
      </c>
      <c r="S302" s="2">
        <f>_xlfn.FLOOR.MATH((_xlfn.FLOOR.MATH((((2*VLOOKUP($F302, 'EV and Base'!$A$1:$N$671, 11, FALSE))+$P302)*$H302)/100)+5)*
IF(OR($I302="Bold", $I302="Relaxed", $I302="Impish", $I302="Lax"), 1.1,
IF(OR($I302="Lonely", $I302="Hasty", $I302="Mild", $I302="Gentle"), 0.9, 1)))</f>
        <v>38</v>
      </c>
      <c r="T302" s="2">
        <f>_xlfn.FLOOR.MATH((_xlfn.FLOOR.MATH((((2*VLOOKUP($F302, 'EV and Base'!$A$1:$N$671, 12, FALSE))+$P302)*$H302)/100)+5)*
IF(OR($I302="Modest", $I302="Mild", $I302="Quiet", $I302="Rash"), 1.1,
IF(OR($I302="Adamant", $I302="Impish", $I302="Jolly", $I302="Careful"), 0.9, 1)))</f>
        <v>35</v>
      </c>
      <c r="U302" s="2">
        <f>_xlfn.FLOOR.MATH((_xlfn.FLOOR.MATH((((2*VLOOKUP($F302, 'EV and Base'!$A$1:$N$671, 13, FALSE))+$P302)*$H302)/100)+5)*
IF(OR($I302="Calm", $I302="Gentle", $I302="Sassy", $I302="Careful"), 1.1,
IF(OR($I302="Naughty", $I302="Lax", $I302="Naive", $I302="Rash"), 0.9, 1)))</f>
        <v>38</v>
      </c>
      <c r="V302" s="2">
        <f>_xlfn.FLOOR.MATH((_xlfn.FLOOR.MATH((((2*VLOOKUP($F302, 'EV and Base'!$A$1:$N$671, 14, FALSE))+$P302)*$H302)/100)+5)*
IF(OR($I302="Timid", $I302="Hasty", $I302="Jolly", $I302="Naive"), 1.1,
IF(OR($I302="Brave", $I302="Relaxed", $I302="Quiet", $I302="Sassy"), 0.9, 1)))</f>
        <v>42</v>
      </c>
    </row>
    <row r="303" spans="1:22" x14ac:dyDescent="0.45">
      <c r="A303" s="40"/>
      <c r="B303" s="40"/>
      <c r="C303" s="40"/>
      <c r="D303" s="40"/>
      <c r="E303" s="40"/>
      <c r="F303" s="2" t="s">
        <v>315</v>
      </c>
      <c r="G303" s="2" t="s">
        <v>27</v>
      </c>
      <c r="H303" s="2">
        <v>32</v>
      </c>
      <c r="I303" s="2"/>
      <c r="J303" s="2" t="s">
        <v>344</v>
      </c>
      <c r="K303" s="2" t="s">
        <v>30</v>
      </c>
      <c r="L303" s="2" t="s">
        <v>209</v>
      </c>
      <c r="M303" s="2" t="s">
        <v>514</v>
      </c>
      <c r="N303" s="2" t="s">
        <v>515</v>
      </c>
      <c r="O303" s="2" t="s">
        <v>553</v>
      </c>
      <c r="P303" s="2">
        <v>6</v>
      </c>
      <c r="Q303" s="2">
        <f>_xlfn.FLOOR.MATH((((2*VLOOKUP(F303, 'EV and Base'!$A$1:$N$671, 9, FALSE))+$P303)*$H303)/100)+$H303+10</f>
        <v>90</v>
      </c>
      <c r="R303" s="2">
        <f>_xlfn.FLOOR.MATH((_xlfn.FLOOR.MATH((((2*VLOOKUP($F303, 'EV and Base'!$A$1:$N$671, 10, FALSE))+$P303)*$H303)/100)+5)*
IF(OR($I303="Lonely", $I303="Brave", $I303="Adamant", $I303="Naughty"), 1.1,
IF(OR($I303="Bold", $I303="Timid", $I303="Modest", $I303="Calm"), 0.9, 1)))</f>
        <v>44</v>
      </c>
      <c r="S303" s="2">
        <f>_xlfn.FLOOR.MATH((_xlfn.FLOOR.MATH((((2*VLOOKUP($F303, 'EV and Base'!$A$1:$N$671, 11, FALSE))+$P303)*$H303)/100)+5)*
IF(OR($I303="Bold", $I303="Relaxed", $I303="Impish", $I303="Lax"), 1.1,
IF(OR($I303="Lonely", $I303="Hasty", $I303="Mild", $I303="Gentle"), 0.9, 1)))</f>
        <v>58</v>
      </c>
      <c r="T303" s="2">
        <f>_xlfn.FLOOR.MATH((_xlfn.FLOOR.MATH((((2*VLOOKUP($F303, 'EV and Base'!$A$1:$N$671, 12, FALSE))+$P303)*$H303)/100)+5)*
IF(OR($I303="Modest", $I303="Mild", $I303="Quiet", $I303="Rash"), 1.1,
IF(OR($I303="Adamant", $I303="Impish", $I303="Jolly", $I303="Careful"), 0.9, 1)))</f>
        <v>72</v>
      </c>
      <c r="U303" s="2">
        <f>_xlfn.FLOOR.MATH((_xlfn.FLOOR.MATH((((2*VLOOKUP($F303, 'EV and Base'!$A$1:$N$671, 13, FALSE))+$P303)*$H303)/100)+5)*
IF(OR($I303="Calm", $I303="Gentle", $I303="Sassy", $I303="Careful"), 1.1,
IF(OR($I303="Naughty", $I303="Lax", $I303="Naive", $I303="Rash"), 0.9, 1)))</f>
        <v>58</v>
      </c>
      <c r="V303" s="2">
        <f>_xlfn.FLOOR.MATH((_xlfn.FLOOR.MATH((((2*VLOOKUP($F303, 'EV and Base'!$A$1:$N$671, 14, FALSE))+$P303)*$H303)/100)+5)*
IF(OR($I303="Timid", $I303="Hasty", $I303="Jolly", $I303="Naive"), 1.1,
IF(OR($I303="Brave", $I303="Relaxed", $I303="Quiet", $I303="Sassy"), 0.9, 1)))</f>
        <v>69</v>
      </c>
    </row>
    <row r="304" spans="1:22" x14ac:dyDescent="0.45">
      <c r="A304" s="29">
        <v>168</v>
      </c>
      <c r="B304" s="29" t="s">
        <v>554</v>
      </c>
      <c r="C304" s="29" t="s">
        <v>23</v>
      </c>
      <c r="D304" s="29" t="s">
        <v>550</v>
      </c>
      <c r="E304" s="29" t="s">
        <v>25</v>
      </c>
      <c r="F304" s="2" t="s">
        <v>555</v>
      </c>
      <c r="G304" s="2" t="s">
        <v>27</v>
      </c>
      <c r="H304" s="2">
        <v>33</v>
      </c>
      <c r="I304" s="2"/>
      <c r="J304" s="2" t="s">
        <v>134</v>
      </c>
      <c r="K304" s="2" t="s">
        <v>30</v>
      </c>
      <c r="L304" s="2" t="s">
        <v>285</v>
      </c>
      <c r="M304" s="2" t="s">
        <v>118</v>
      </c>
      <c r="N304" s="2" t="s">
        <v>379</v>
      </c>
      <c r="O304" s="2" t="s">
        <v>460</v>
      </c>
      <c r="P304" s="2">
        <v>6</v>
      </c>
      <c r="Q304" s="2">
        <f>_xlfn.FLOOR.MATH((((2*VLOOKUP(F304, 'EV and Base'!$A$1:$N$671, 9, FALSE))+$P304)*$H304)/100)+$H304+10</f>
        <v>97</v>
      </c>
      <c r="R304" s="2">
        <f>_xlfn.FLOOR.MATH((_xlfn.FLOOR.MATH((((2*VLOOKUP($F304, 'EV and Base'!$A$1:$N$671, 10, FALSE))+$P304)*$H304)/100)+5)*
IF(OR($I304="Lonely", $I304="Brave", $I304="Adamant", $I304="Naughty"), 1.1,
IF(OR($I304="Bold", $I304="Timid", $I304="Modest", $I304="Calm"), 0.9, 1)))</f>
        <v>76</v>
      </c>
      <c r="S304" s="2">
        <f>_xlfn.FLOOR.MATH((_xlfn.FLOOR.MATH((((2*VLOOKUP($F304, 'EV and Base'!$A$1:$N$671, 11, FALSE))+$P304)*$H304)/100)+5)*
IF(OR($I304="Bold", $I304="Relaxed", $I304="Impish", $I304="Lax"), 1.1,
IF(OR($I304="Lonely", $I304="Hasty", $I304="Mild", $I304="Gentle"), 0.9, 1)))</f>
        <v>59</v>
      </c>
      <c r="T304" s="2">
        <f>_xlfn.FLOOR.MATH((_xlfn.FLOOR.MATH((((2*VLOOKUP($F304, 'EV and Base'!$A$1:$N$671, 12, FALSE))+$P304)*$H304)/100)+5)*
IF(OR($I304="Modest", $I304="Mild", $I304="Quiet", $I304="Rash"), 1.1,
IF(OR($I304="Adamant", $I304="Impish", $I304="Jolly", $I304="Careful"), 0.9, 1)))</f>
        <v>49</v>
      </c>
      <c r="U304" s="2">
        <f>_xlfn.FLOOR.MATH((_xlfn.FLOOR.MATH((((2*VLOOKUP($F304, 'EV and Base'!$A$1:$N$671, 13, FALSE))+$P304)*$H304)/100)+5)*
IF(OR($I304="Calm", $I304="Gentle", $I304="Sassy", $I304="Careful"), 1.1,
IF(OR($I304="Naughty", $I304="Lax", $I304="Naive", $I304="Rash"), 0.9, 1)))</f>
        <v>43</v>
      </c>
      <c r="V304" s="2">
        <f>_xlfn.FLOOR.MATH((_xlfn.FLOOR.MATH((((2*VLOOKUP($F304, 'EV and Base'!$A$1:$N$671, 14, FALSE))+$P304)*$H304)/100)+5)*
IF(OR($I304="Timid", $I304="Hasty", $I304="Jolly", $I304="Naive"), 1.1,
IF(OR($I304="Brave", $I304="Relaxed", $I304="Quiet", $I304="Sassy"), 0.9, 1)))</f>
        <v>68</v>
      </c>
    </row>
    <row r="305" spans="1:22" x14ac:dyDescent="0.45">
      <c r="A305" s="29">
        <v>169</v>
      </c>
      <c r="B305" s="29" t="s">
        <v>556</v>
      </c>
      <c r="C305" s="29" t="s">
        <v>23</v>
      </c>
      <c r="D305" s="29" t="s">
        <v>550</v>
      </c>
      <c r="E305" s="29" t="s">
        <v>25</v>
      </c>
      <c r="F305" s="2" t="s">
        <v>489</v>
      </c>
      <c r="G305" s="2" t="s">
        <v>27</v>
      </c>
      <c r="H305" s="2">
        <v>33</v>
      </c>
      <c r="I305" s="2"/>
      <c r="J305" s="2" t="s">
        <v>128</v>
      </c>
      <c r="K305" s="2" t="s">
        <v>30</v>
      </c>
      <c r="L305" s="2" t="s">
        <v>490</v>
      </c>
      <c r="M305" s="2" t="s">
        <v>405</v>
      </c>
      <c r="N305" s="2" t="s">
        <v>491</v>
      </c>
      <c r="O305" s="2" t="s">
        <v>460</v>
      </c>
      <c r="P305" s="2">
        <v>6</v>
      </c>
      <c r="Q305" s="2">
        <f>_xlfn.FLOOR.MATH((((2*VLOOKUP(F305, 'EV and Base'!$A$1:$N$671, 9, FALSE))+$P305)*$H305)/100)+$H305+10</f>
        <v>89</v>
      </c>
      <c r="R305" s="2">
        <f>_xlfn.FLOOR.MATH((_xlfn.FLOOR.MATH((((2*VLOOKUP($F305, 'EV and Base'!$A$1:$N$671, 10, FALSE))+$P305)*$H305)/100)+5)*
IF(OR($I305="Lonely", $I305="Brave", $I305="Adamant", $I305="Naughty"), 1.1,
IF(OR($I305="Bold", $I305="Timid", $I305="Modest", $I305="Calm"), 0.9, 1)))</f>
        <v>44</v>
      </c>
      <c r="S305" s="2">
        <f>_xlfn.FLOOR.MATH((_xlfn.FLOOR.MATH((((2*VLOOKUP($F305, 'EV and Base'!$A$1:$N$671, 11, FALSE))+$P305)*$H305)/100)+5)*
IF(OR($I305="Bold", $I305="Relaxed", $I305="Impish", $I305="Lax"), 1.1,
IF(OR($I305="Lonely", $I305="Hasty", $I305="Mild", $I305="Gentle"), 0.9, 1)))</f>
        <v>43</v>
      </c>
      <c r="T305" s="2">
        <f>_xlfn.FLOOR.MATH((_xlfn.FLOOR.MATH((((2*VLOOKUP($F305, 'EV and Base'!$A$1:$N$671, 12, FALSE))+$P305)*$H305)/100)+5)*
IF(OR($I305="Modest", $I305="Mild", $I305="Quiet", $I305="Rash"), 1.1,
IF(OR($I305="Adamant", $I305="Impish", $I305="Jolly", $I305="Careful"), 0.9, 1)))</f>
        <v>57</v>
      </c>
      <c r="U305" s="2">
        <f>_xlfn.FLOOR.MATH((_xlfn.FLOOR.MATH((((2*VLOOKUP($F305, 'EV and Base'!$A$1:$N$671, 13, FALSE))+$P305)*$H305)/100)+5)*
IF(OR($I305="Calm", $I305="Gentle", $I305="Sassy", $I305="Careful"), 1.1,
IF(OR($I305="Naughty", $I305="Lax", $I305="Naive", $I305="Rash"), 0.9, 1)))</f>
        <v>43</v>
      </c>
      <c r="V305" s="2">
        <f>_xlfn.FLOOR.MATH((_xlfn.FLOOR.MATH((((2*VLOOKUP($F305, 'EV and Base'!$A$1:$N$671, 14, FALSE))+$P305)*$H305)/100)+5)*
IF(OR($I305="Timid", $I305="Hasty", $I305="Jolly", $I305="Naive"), 1.1,
IF(OR($I305="Brave", $I305="Relaxed", $I305="Quiet", $I305="Sassy"), 0.9, 1)))</f>
        <v>82</v>
      </c>
    </row>
    <row r="306" spans="1:22" x14ac:dyDescent="0.45">
      <c r="A306" s="38">
        <v>170</v>
      </c>
      <c r="B306" s="38" t="s">
        <v>557</v>
      </c>
      <c r="C306" s="38" t="s">
        <v>23</v>
      </c>
      <c r="D306" s="38" t="s">
        <v>550</v>
      </c>
      <c r="E306" s="38" t="s">
        <v>25</v>
      </c>
      <c r="F306" s="2" t="s">
        <v>489</v>
      </c>
      <c r="G306" s="2" t="s">
        <v>53</v>
      </c>
      <c r="H306" s="2">
        <v>33</v>
      </c>
      <c r="I306" s="2"/>
      <c r="J306" s="2" t="s">
        <v>238</v>
      </c>
      <c r="K306" s="2" t="s">
        <v>30</v>
      </c>
      <c r="L306" s="2" t="s">
        <v>207</v>
      </c>
      <c r="M306" s="2" t="s">
        <v>405</v>
      </c>
      <c r="N306" s="2" t="s">
        <v>443</v>
      </c>
      <c r="O306" s="2" t="s">
        <v>130</v>
      </c>
      <c r="P306" s="2">
        <v>12</v>
      </c>
      <c r="Q306" s="2">
        <f>_xlfn.FLOOR.MATH((((2*VLOOKUP(F306, 'EV and Base'!$A$1:$N$671, 9, FALSE))+$P306)*$H306)/100)+$H306+10</f>
        <v>91</v>
      </c>
      <c r="R306" s="2">
        <f>_xlfn.FLOOR.MATH((_xlfn.FLOOR.MATH((((2*VLOOKUP($F306, 'EV and Base'!$A$1:$N$671, 10, FALSE))+$P306)*$H306)/100)+5)*
IF(OR($I306="Lonely", $I306="Brave", $I306="Adamant", $I306="Naughty"), 1.1,
IF(OR($I306="Bold", $I306="Timid", $I306="Modest", $I306="Calm"), 0.9, 1)))</f>
        <v>46</v>
      </c>
      <c r="S306" s="2">
        <f>_xlfn.FLOOR.MATH((_xlfn.FLOOR.MATH((((2*VLOOKUP($F306, 'EV and Base'!$A$1:$N$671, 11, FALSE))+$P306)*$H306)/100)+5)*
IF(OR($I306="Bold", $I306="Relaxed", $I306="Impish", $I306="Lax"), 1.1,
IF(OR($I306="Lonely", $I306="Hasty", $I306="Mild", $I306="Gentle"), 0.9, 1)))</f>
        <v>45</v>
      </c>
      <c r="T306" s="2">
        <f>_xlfn.FLOOR.MATH((_xlfn.FLOOR.MATH((((2*VLOOKUP($F306, 'EV and Base'!$A$1:$N$671, 12, FALSE))+$P306)*$H306)/100)+5)*
IF(OR($I306="Modest", $I306="Mild", $I306="Quiet", $I306="Rash"), 1.1,
IF(OR($I306="Adamant", $I306="Impish", $I306="Jolly", $I306="Careful"), 0.9, 1)))</f>
        <v>59</v>
      </c>
      <c r="U306" s="2">
        <f>_xlfn.FLOOR.MATH((_xlfn.FLOOR.MATH((((2*VLOOKUP($F306, 'EV and Base'!$A$1:$N$671, 13, FALSE))+$P306)*$H306)/100)+5)*
IF(OR($I306="Calm", $I306="Gentle", $I306="Sassy", $I306="Careful"), 1.1,
IF(OR($I306="Naughty", $I306="Lax", $I306="Naive", $I306="Rash"), 0.9, 1)))</f>
        <v>45</v>
      </c>
      <c r="V306" s="2">
        <f>_xlfn.FLOOR.MATH((_xlfn.FLOOR.MATH((((2*VLOOKUP($F306, 'EV and Base'!$A$1:$N$671, 14, FALSE))+$P306)*$H306)/100)+5)*
IF(OR($I306="Timid", $I306="Hasty", $I306="Jolly", $I306="Naive"), 1.1,
IF(OR($I306="Brave", $I306="Relaxed", $I306="Quiet", $I306="Sassy"), 0.9, 1)))</f>
        <v>84</v>
      </c>
    </row>
    <row r="307" spans="1:22" x14ac:dyDescent="0.45">
      <c r="A307" s="39"/>
      <c r="B307" s="39"/>
      <c r="C307" s="39"/>
      <c r="D307" s="39"/>
      <c r="E307" s="39"/>
      <c r="F307" s="2" t="s">
        <v>555</v>
      </c>
      <c r="G307" s="2" t="s">
        <v>53</v>
      </c>
      <c r="H307" s="2">
        <v>33</v>
      </c>
      <c r="I307" s="2"/>
      <c r="J307" s="2" t="s">
        <v>115</v>
      </c>
      <c r="K307" s="2" t="s">
        <v>30</v>
      </c>
      <c r="L307" s="2" t="s">
        <v>123</v>
      </c>
      <c r="M307" s="2" t="s">
        <v>460</v>
      </c>
      <c r="N307" s="2" t="s">
        <v>50</v>
      </c>
      <c r="O307" s="2" t="s">
        <v>558</v>
      </c>
      <c r="P307" s="2">
        <v>12</v>
      </c>
      <c r="Q307" s="2">
        <f>_xlfn.FLOOR.MATH((((2*VLOOKUP(F307, 'EV and Base'!$A$1:$N$671, 9, FALSE))+$P307)*$H307)/100)+$H307+10</f>
        <v>99</v>
      </c>
      <c r="R307" s="2">
        <f>_xlfn.FLOOR.MATH((_xlfn.FLOOR.MATH((((2*VLOOKUP($F307, 'EV and Base'!$A$1:$N$671, 10, FALSE))+$P307)*$H307)/100)+5)*
IF(OR($I307="Lonely", $I307="Brave", $I307="Adamant", $I307="Naughty"), 1.1,
IF(OR($I307="Bold", $I307="Timid", $I307="Modest", $I307="Calm"), 0.9, 1)))</f>
        <v>78</v>
      </c>
      <c r="S307" s="2">
        <f>_xlfn.FLOOR.MATH((_xlfn.FLOOR.MATH((((2*VLOOKUP($F307, 'EV and Base'!$A$1:$N$671, 11, FALSE))+$P307)*$H307)/100)+5)*
IF(OR($I307="Bold", $I307="Relaxed", $I307="Impish", $I307="Lax"), 1.1,
IF(OR($I307="Lonely", $I307="Hasty", $I307="Mild", $I307="Gentle"), 0.9, 1)))</f>
        <v>61</v>
      </c>
      <c r="T307" s="2">
        <f>_xlfn.FLOOR.MATH((_xlfn.FLOOR.MATH((((2*VLOOKUP($F307, 'EV and Base'!$A$1:$N$671, 12, FALSE))+$P307)*$H307)/100)+5)*
IF(OR($I307="Modest", $I307="Mild", $I307="Quiet", $I307="Rash"), 1.1,
IF(OR($I307="Adamant", $I307="Impish", $I307="Jolly", $I307="Careful"), 0.9, 1)))</f>
        <v>51</v>
      </c>
      <c r="U307" s="2">
        <f>_xlfn.FLOOR.MATH((_xlfn.FLOOR.MATH((((2*VLOOKUP($F307, 'EV and Base'!$A$1:$N$671, 13, FALSE))+$P307)*$H307)/100)+5)*
IF(OR($I307="Calm", $I307="Gentle", $I307="Sassy", $I307="Careful"), 1.1,
IF(OR($I307="Naughty", $I307="Lax", $I307="Naive", $I307="Rash"), 0.9, 1)))</f>
        <v>45</v>
      </c>
      <c r="V307" s="2">
        <f>_xlfn.FLOOR.MATH((_xlfn.FLOOR.MATH((((2*VLOOKUP($F307, 'EV and Base'!$A$1:$N$671, 14, FALSE))+$P307)*$H307)/100)+5)*
IF(OR($I307="Timid", $I307="Hasty", $I307="Jolly", $I307="Naive"), 1.1,
IF(OR($I307="Brave", $I307="Relaxed", $I307="Quiet", $I307="Sassy"), 0.9, 1)))</f>
        <v>70</v>
      </c>
    </row>
    <row r="308" spans="1:22" x14ac:dyDescent="0.45">
      <c r="A308" s="40"/>
      <c r="B308" s="40"/>
      <c r="C308" s="40"/>
      <c r="D308" s="40"/>
      <c r="E308" s="40"/>
      <c r="F308" s="2" t="s">
        <v>559</v>
      </c>
      <c r="G308" s="2" t="s">
        <v>53</v>
      </c>
      <c r="H308" s="2">
        <v>35</v>
      </c>
      <c r="I308" s="2"/>
      <c r="J308" s="2" t="s">
        <v>115</v>
      </c>
      <c r="K308" s="2" t="s">
        <v>30</v>
      </c>
      <c r="L308" s="2" t="s">
        <v>350</v>
      </c>
      <c r="M308" s="2" t="s">
        <v>330</v>
      </c>
      <c r="N308" s="2" t="s">
        <v>460</v>
      </c>
      <c r="O308" s="2" t="s">
        <v>150</v>
      </c>
      <c r="P308" s="2">
        <v>18</v>
      </c>
      <c r="Q308" s="2">
        <f>_xlfn.FLOOR.MATH((((2*VLOOKUP(F308, 'EV and Base'!$A$1:$N$671, 9, FALSE))+$P308)*$H308)/100)+$H308+10</f>
        <v>103</v>
      </c>
      <c r="R308" s="2">
        <f>_xlfn.FLOOR.MATH((_xlfn.FLOOR.MATH((((2*VLOOKUP($F308, 'EV and Base'!$A$1:$N$671, 10, FALSE))+$P308)*$H308)/100)+5)*
IF(OR($I308="Lonely", $I308="Brave", $I308="Adamant", $I308="Naughty"), 1.1,
IF(OR($I308="Bold", $I308="Timid", $I308="Modest", $I308="Calm"), 0.9, 1)))</f>
        <v>72</v>
      </c>
      <c r="S308" s="2">
        <f>_xlfn.FLOOR.MATH((_xlfn.FLOOR.MATH((((2*VLOOKUP($F308, 'EV and Base'!$A$1:$N$671, 11, FALSE))+$P308)*$H308)/100)+5)*
IF(OR($I308="Bold", $I308="Relaxed", $I308="Impish", $I308="Lax"), 1.1,
IF(OR($I308="Lonely", $I308="Hasty", $I308="Mild", $I308="Gentle"), 0.9, 1)))</f>
        <v>55</v>
      </c>
      <c r="T308" s="2">
        <f>_xlfn.FLOOR.MATH((_xlfn.FLOOR.MATH((((2*VLOOKUP($F308, 'EV and Base'!$A$1:$N$671, 12, FALSE))+$P308)*$H308)/100)+5)*
IF(OR($I308="Modest", $I308="Mild", $I308="Quiet", $I308="Rash"), 1.1,
IF(OR($I308="Adamant", $I308="Impish", $I308="Jolly", $I308="Careful"), 0.9, 1)))</f>
        <v>72</v>
      </c>
      <c r="U308" s="2">
        <f>_xlfn.FLOOR.MATH((_xlfn.FLOOR.MATH((((2*VLOOKUP($F308, 'EV and Base'!$A$1:$N$671, 13, FALSE))+$P308)*$H308)/100)+5)*
IF(OR($I308="Calm", $I308="Gentle", $I308="Sassy", $I308="Careful"), 1.1,
IF(OR($I308="Naughty", $I308="Lax", $I308="Naive", $I308="Rash"), 0.9, 1)))</f>
        <v>55</v>
      </c>
      <c r="V308" s="2">
        <f>_xlfn.FLOOR.MATH((_xlfn.FLOOR.MATH((((2*VLOOKUP($F308, 'EV and Base'!$A$1:$N$671, 14, FALSE))+$P308)*$H308)/100)+5)*
IF(OR($I308="Timid", $I308="Hasty", $I308="Jolly", $I308="Naive"), 1.1,
IF(OR($I308="Brave", $I308="Relaxed", $I308="Quiet", $I308="Sassy"), 0.9, 1)))</f>
        <v>79</v>
      </c>
    </row>
    <row r="309" spans="1:22" x14ac:dyDescent="0.45">
      <c r="A309" s="38">
        <v>171</v>
      </c>
      <c r="B309" s="38" t="s">
        <v>560</v>
      </c>
      <c r="C309" s="38" t="s">
        <v>23</v>
      </c>
      <c r="D309" s="38" t="s">
        <v>480</v>
      </c>
      <c r="E309" s="38" t="s">
        <v>25</v>
      </c>
      <c r="F309" s="2" t="s">
        <v>321</v>
      </c>
      <c r="G309" s="2" t="s">
        <v>27</v>
      </c>
      <c r="H309" s="2">
        <v>30</v>
      </c>
      <c r="I309" s="2"/>
      <c r="J309" s="2" t="s">
        <v>322</v>
      </c>
      <c r="K309" s="2" t="s">
        <v>30</v>
      </c>
      <c r="L309" s="2" t="s">
        <v>324</v>
      </c>
      <c r="M309" s="2" t="s">
        <v>125</v>
      </c>
      <c r="N309" s="2" t="s">
        <v>412</v>
      </c>
      <c r="O309" s="2" t="s">
        <v>443</v>
      </c>
      <c r="P309" s="2">
        <v>0</v>
      </c>
      <c r="Q309" s="2">
        <f>_xlfn.FLOOR.MATH((((2*VLOOKUP(F309, 'EV and Base'!$A$1:$N$671, 9, FALSE))+$P309)*$H309)/100)+$H309+10</f>
        <v>73</v>
      </c>
      <c r="R309" s="2">
        <f>_xlfn.FLOOR.MATH((_xlfn.FLOOR.MATH((((2*VLOOKUP($F309, 'EV and Base'!$A$1:$N$671, 10, FALSE))+$P309)*$H309)/100)+5)*
IF(OR($I309="Lonely", $I309="Brave", $I309="Adamant", $I309="Naughty"), 1.1,
IF(OR($I309="Bold", $I309="Timid", $I309="Modest", $I309="Calm"), 0.9, 1)))</f>
        <v>50</v>
      </c>
      <c r="S309" s="2">
        <f>_xlfn.FLOOR.MATH((_xlfn.FLOOR.MATH((((2*VLOOKUP($F309, 'EV and Base'!$A$1:$N$671, 11, FALSE))+$P309)*$H309)/100)+5)*
IF(OR($I309="Bold", $I309="Relaxed", $I309="Impish", $I309="Lax"), 1.1,
IF(OR($I309="Lonely", $I309="Hasty", $I309="Mild", $I309="Gentle"), 0.9, 1)))</f>
        <v>41</v>
      </c>
      <c r="T309" s="2">
        <f>_xlfn.FLOOR.MATH((_xlfn.FLOOR.MATH((((2*VLOOKUP($F309, 'EV and Base'!$A$1:$N$671, 12, FALSE))+$P309)*$H309)/100)+5)*
IF(OR($I309="Modest", $I309="Mild", $I309="Quiet", $I309="Rash"), 1.1,
IF(OR($I309="Adamant", $I309="Impish", $I309="Jolly", $I309="Careful"), 0.9, 1)))</f>
        <v>50</v>
      </c>
      <c r="U309" s="2">
        <f>_xlfn.FLOOR.MATH((_xlfn.FLOOR.MATH((((2*VLOOKUP($F309, 'EV and Base'!$A$1:$N$671, 13, FALSE))+$P309)*$H309)/100)+5)*
IF(OR($I309="Calm", $I309="Gentle", $I309="Sassy", $I309="Careful"), 1.1,
IF(OR($I309="Naughty", $I309="Lax", $I309="Naive", $I309="Rash"), 0.9, 1)))</f>
        <v>41</v>
      </c>
      <c r="V309" s="2">
        <f>_xlfn.FLOOR.MATH((_xlfn.FLOOR.MATH((((2*VLOOKUP($F309, 'EV and Base'!$A$1:$N$671, 14, FALSE))+$P309)*$H309)/100)+5)*
IF(OR($I309="Timid", $I309="Hasty", $I309="Jolly", $I309="Naive"), 1.1,
IF(OR($I309="Brave", $I309="Relaxed", $I309="Quiet", $I309="Sassy"), 0.9, 1)))</f>
        <v>66</v>
      </c>
    </row>
    <row r="310" spans="1:22" x14ac:dyDescent="0.45">
      <c r="A310" s="40"/>
      <c r="B310" s="40"/>
      <c r="C310" s="40"/>
      <c r="D310" s="40"/>
      <c r="E310" s="40"/>
      <c r="F310" s="2" t="s">
        <v>315</v>
      </c>
      <c r="G310" s="2" t="s">
        <v>27</v>
      </c>
      <c r="H310" s="2">
        <v>30</v>
      </c>
      <c r="I310" s="2"/>
      <c r="J310" s="2" t="s">
        <v>344</v>
      </c>
      <c r="K310" s="2" t="s">
        <v>30</v>
      </c>
      <c r="L310" s="2" t="s">
        <v>169</v>
      </c>
      <c r="M310" s="2" t="s">
        <v>209</v>
      </c>
      <c r="N310" s="2" t="s">
        <v>514</v>
      </c>
      <c r="O310" s="2" t="s">
        <v>515</v>
      </c>
      <c r="P310" s="2">
        <v>0</v>
      </c>
      <c r="Q310" s="2">
        <f>_xlfn.FLOOR.MATH((((2*VLOOKUP(F310, 'EV and Base'!$A$1:$N$671, 9, FALSE))+$P310)*$H310)/100)+$H310+10</f>
        <v>83</v>
      </c>
      <c r="R310" s="2">
        <f>_xlfn.FLOOR.MATH((_xlfn.FLOOR.MATH((((2*VLOOKUP($F310, 'EV and Base'!$A$1:$N$671, 10, FALSE))+$P310)*$H310)/100)+5)*
IF(OR($I310="Lonely", $I310="Brave", $I310="Adamant", $I310="Naughty"), 1.1,
IF(OR($I310="Bold", $I310="Timid", $I310="Modest", $I310="Calm"), 0.9, 1)))</f>
        <v>39</v>
      </c>
      <c r="S310" s="2">
        <f>_xlfn.FLOOR.MATH((_xlfn.FLOOR.MATH((((2*VLOOKUP($F310, 'EV and Base'!$A$1:$N$671, 11, FALSE))+$P310)*$H310)/100)+5)*
IF(OR($I310="Bold", $I310="Relaxed", $I310="Impish", $I310="Lax"), 1.1,
IF(OR($I310="Lonely", $I310="Hasty", $I310="Mild", $I310="Gentle"), 0.9, 1)))</f>
        <v>53</v>
      </c>
      <c r="T310" s="2">
        <f>_xlfn.FLOOR.MATH((_xlfn.FLOOR.MATH((((2*VLOOKUP($F310, 'EV and Base'!$A$1:$N$671, 12, FALSE))+$P310)*$H310)/100)+5)*
IF(OR($I310="Modest", $I310="Mild", $I310="Quiet", $I310="Rash"), 1.1,
IF(OR($I310="Adamant", $I310="Impish", $I310="Jolly", $I310="Careful"), 0.9, 1)))</f>
        <v>66</v>
      </c>
      <c r="U310" s="2">
        <f>_xlfn.FLOOR.MATH((_xlfn.FLOOR.MATH((((2*VLOOKUP($F310, 'EV and Base'!$A$1:$N$671, 13, FALSE))+$P310)*$H310)/100)+5)*
IF(OR($I310="Calm", $I310="Gentle", $I310="Sassy", $I310="Careful"), 1.1,
IF(OR($I310="Naughty", $I310="Lax", $I310="Naive", $I310="Rash"), 0.9, 1)))</f>
        <v>53</v>
      </c>
      <c r="V310" s="2">
        <f>_xlfn.FLOOR.MATH((_xlfn.FLOOR.MATH((((2*VLOOKUP($F310, 'EV and Base'!$A$1:$N$671, 14, FALSE))+$P310)*$H310)/100)+5)*
IF(OR($I310="Timid", $I310="Hasty", $I310="Jolly", $I310="Naive"), 1.1,
IF(OR($I310="Brave", $I310="Relaxed", $I310="Quiet", $I310="Sassy"), 0.9, 1)))</f>
        <v>63</v>
      </c>
    </row>
    <row r="311" spans="1:22" x14ac:dyDescent="0.45">
      <c r="A311" s="38">
        <v>172</v>
      </c>
      <c r="B311" s="38" t="s">
        <v>561</v>
      </c>
      <c r="C311" s="38" t="s">
        <v>23</v>
      </c>
      <c r="D311" s="38" t="s">
        <v>480</v>
      </c>
      <c r="E311" s="38" t="s">
        <v>25</v>
      </c>
      <c r="F311" s="2" t="s">
        <v>562</v>
      </c>
      <c r="G311" s="2" t="s">
        <v>27</v>
      </c>
      <c r="H311" s="2">
        <v>29</v>
      </c>
      <c r="I311" s="2"/>
      <c r="J311" s="2" t="s">
        <v>563</v>
      </c>
      <c r="K311" s="2" t="s">
        <v>30</v>
      </c>
      <c r="L311" s="2" t="s">
        <v>31</v>
      </c>
      <c r="M311" s="2" t="s">
        <v>302</v>
      </c>
      <c r="N311" s="2" t="s">
        <v>323</v>
      </c>
      <c r="O311" s="2" t="s">
        <v>437</v>
      </c>
      <c r="P311" s="2">
        <v>0</v>
      </c>
      <c r="Q311" s="2">
        <f>_xlfn.FLOOR.MATH((((2*VLOOKUP(F311, 'EV and Base'!$A$1:$N$671, 9, FALSE))+$P311)*$H311)/100)+$H311+10</f>
        <v>59</v>
      </c>
      <c r="R311" s="2">
        <f>_xlfn.FLOOR.MATH((_xlfn.FLOOR.MATH((((2*VLOOKUP($F311, 'EV and Base'!$A$1:$N$671, 10, FALSE))+$P311)*$H311)/100)+5)*
IF(OR($I311="Lonely", $I311="Brave", $I311="Adamant", $I311="Naughty"), 1.1,
IF(OR($I311="Bold", $I311="Timid", $I311="Modest", $I311="Calm"), 0.9, 1)))</f>
        <v>36</v>
      </c>
      <c r="S311" s="2">
        <f>_xlfn.FLOOR.MATH((_xlfn.FLOOR.MATH((((2*VLOOKUP($F311, 'EV and Base'!$A$1:$N$671, 11, FALSE))+$P311)*$H311)/100)+5)*
IF(OR($I311="Bold", $I311="Relaxed", $I311="Impish", $I311="Lax"), 1.1,
IF(OR($I311="Lonely", $I311="Hasty", $I311="Mild", $I311="Gentle"), 0.9, 1)))</f>
        <v>28</v>
      </c>
      <c r="T311" s="2">
        <f>_xlfn.FLOOR.MATH((_xlfn.FLOOR.MATH((((2*VLOOKUP($F311, 'EV and Base'!$A$1:$N$671, 12, FALSE))+$P311)*$H311)/100)+5)*
IF(OR($I311="Modest", $I311="Mild", $I311="Quiet", $I311="Rash"), 1.1,
IF(OR($I311="Adamant", $I311="Impish", $I311="Jolly", $I311="Careful"), 0.9, 1)))</f>
        <v>31</v>
      </c>
      <c r="U311" s="2">
        <f>_xlfn.FLOOR.MATH((_xlfn.FLOOR.MATH((((2*VLOOKUP($F311, 'EV and Base'!$A$1:$N$671, 13, FALSE))+$P311)*$H311)/100)+5)*
IF(OR($I311="Calm", $I311="Gentle", $I311="Sassy", $I311="Careful"), 1.1,
IF(OR($I311="Naughty", $I311="Lax", $I311="Naive", $I311="Rash"), 0.9, 1)))</f>
        <v>28</v>
      </c>
      <c r="V311" s="2">
        <f>_xlfn.FLOOR.MATH((_xlfn.FLOOR.MATH((((2*VLOOKUP($F311, 'EV and Base'!$A$1:$N$671, 14, FALSE))+$P311)*$H311)/100)+5)*
IF(OR($I311="Timid", $I311="Hasty", $I311="Jolly", $I311="Naive"), 1.1,
IF(OR($I311="Brave", $I311="Relaxed", $I311="Quiet", $I311="Sassy"), 0.9, 1)))</f>
        <v>39</v>
      </c>
    </row>
    <row r="312" spans="1:22" x14ac:dyDescent="0.45">
      <c r="A312" s="39"/>
      <c r="B312" s="39"/>
      <c r="C312" s="39"/>
      <c r="D312" s="39"/>
      <c r="E312" s="39"/>
      <c r="F312" s="2" t="s">
        <v>458</v>
      </c>
      <c r="G312" s="2" t="s">
        <v>27</v>
      </c>
      <c r="H312" s="2">
        <v>29</v>
      </c>
      <c r="I312" s="2"/>
      <c r="J312" s="2" t="s">
        <v>74</v>
      </c>
      <c r="K312" s="2" t="s">
        <v>30</v>
      </c>
      <c r="L312" s="2" t="s">
        <v>150</v>
      </c>
      <c r="M312" s="2" t="s">
        <v>459</v>
      </c>
      <c r="N312" s="2" t="s">
        <v>350</v>
      </c>
      <c r="O312" s="2" t="s">
        <v>460</v>
      </c>
      <c r="P312" s="2">
        <v>0</v>
      </c>
      <c r="Q312" s="2">
        <f>_xlfn.FLOOR.MATH((((2*VLOOKUP(F312, 'EV and Base'!$A$1:$N$671, 9, FALSE))+$P312)*$H312)/100)+$H312+10</f>
        <v>74</v>
      </c>
      <c r="R312" s="2">
        <f>_xlfn.FLOOR.MATH((_xlfn.FLOOR.MATH((((2*VLOOKUP($F312, 'EV and Base'!$A$1:$N$671, 10, FALSE))+$P312)*$H312)/100)+5)*
IF(OR($I312="Lonely", $I312="Brave", $I312="Adamant", $I312="Naughty"), 1.1,
IF(OR($I312="Bold", $I312="Timid", $I312="Modest", $I312="Calm"), 0.9, 1)))</f>
        <v>30</v>
      </c>
      <c r="S312" s="2">
        <f>_xlfn.FLOOR.MATH((_xlfn.FLOOR.MATH((((2*VLOOKUP($F312, 'EV and Base'!$A$1:$N$671, 11, FALSE))+$P312)*$H312)/100)+5)*
IF(OR($I312="Bold", $I312="Relaxed", $I312="Impish", $I312="Lax"), 1.1,
IF(OR($I312="Lonely", $I312="Hasty", $I312="Mild", $I312="Gentle"), 0.9, 1)))</f>
        <v>34</v>
      </c>
      <c r="T312" s="2">
        <f>_xlfn.FLOOR.MATH((_xlfn.FLOOR.MATH((((2*VLOOKUP($F312, 'EV and Base'!$A$1:$N$671, 12, FALSE))+$P312)*$H312)/100)+5)*
IF(OR($I312="Modest", $I312="Mild", $I312="Quiet", $I312="Rash"), 1.1,
IF(OR($I312="Adamant", $I312="Impish", $I312="Jolly", $I312="Careful"), 0.9, 1)))</f>
        <v>30</v>
      </c>
      <c r="U312" s="2">
        <f>_xlfn.FLOOR.MATH((_xlfn.FLOOR.MATH((((2*VLOOKUP($F312, 'EV and Base'!$A$1:$N$671, 13, FALSE))+$P312)*$H312)/100)+5)*
IF(OR($I312="Calm", $I312="Gentle", $I312="Sassy", $I312="Careful"), 1.1,
IF(OR($I312="Naughty", $I312="Lax", $I312="Naive", $I312="Rash"), 0.9, 1)))</f>
        <v>34</v>
      </c>
      <c r="V312" s="2">
        <f>_xlfn.FLOOR.MATH((_xlfn.FLOOR.MATH((((2*VLOOKUP($F312, 'EV and Base'!$A$1:$N$671, 14, FALSE))+$P312)*$H312)/100)+5)*
IF(OR($I312="Timid", $I312="Hasty", $I312="Jolly", $I312="Naive"), 1.1,
IF(OR($I312="Brave", $I312="Relaxed", $I312="Quiet", $I312="Sassy"), 0.9, 1)))</f>
        <v>36</v>
      </c>
    </row>
    <row r="313" spans="1:22" x14ac:dyDescent="0.45">
      <c r="A313" s="40"/>
      <c r="B313" s="40"/>
      <c r="C313" s="40"/>
      <c r="D313" s="40"/>
      <c r="E313" s="40"/>
      <c r="F313" s="2" t="s">
        <v>335</v>
      </c>
      <c r="G313" s="2" t="s">
        <v>27</v>
      </c>
      <c r="H313" s="2">
        <v>29</v>
      </c>
      <c r="I313" s="2"/>
      <c r="J313" s="2" t="s">
        <v>115</v>
      </c>
      <c r="K313" s="2" t="s">
        <v>30</v>
      </c>
      <c r="L313" s="2" t="s">
        <v>209</v>
      </c>
      <c r="M313" s="2" t="s">
        <v>285</v>
      </c>
      <c r="N313" s="2" t="s">
        <v>118</v>
      </c>
      <c r="O313" s="2" t="s">
        <v>379</v>
      </c>
      <c r="P313" s="2">
        <v>0</v>
      </c>
      <c r="Q313" s="2">
        <f>_xlfn.FLOOR.MATH((((2*VLOOKUP(F313, 'EV and Base'!$A$1:$N$671, 9, FALSE))+$P313)*$H313)/100)+$H313+10</f>
        <v>74</v>
      </c>
      <c r="R313" s="2">
        <f>_xlfn.FLOOR.MATH((_xlfn.FLOOR.MATH((((2*VLOOKUP($F313, 'EV and Base'!$A$1:$N$671, 10, FALSE))+$P313)*$H313)/100)+5)*
IF(OR($I313="Lonely", $I313="Brave", $I313="Adamant", $I313="Naughty"), 1.1,
IF(OR($I313="Bold", $I313="Timid", $I313="Modest", $I313="Calm"), 0.9, 1)))</f>
        <v>49</v>
      </c>
      <c r="S313" s="2">
        <f>_xlfn.FLOOR.MATH((_xlfn.FLOOR.MATH((((2*VLOOKUP($F313, 'EV and Base'!$A$1:$N$671, 11, FALSE))+$P313)*$H313)/100)+5)*
IF(OR($I313="Bold", $I313="Relaxed", $I313="Impish", $I313="Lax"), 1.1,
IF(OR($I313="Lonely", $I313="Hasty", $I313="Mild", $I313="Gentle"), 0.9, 1)))</f>
        <v>40</v>
      </c>
      <c r="T313" s="2">
        <f>_xlfn.FLOOR.MATH((_xlfn.FLOOR.MATH((((2*VLOOKUP($F313, 'EV and Base'!$A$1:$N$671, 12, FALSE))+$P313)*$H313)/100)+5)*
IF(OR($I313="Modest", $I313="Mild", $I313="Quiet", $I313="Rash"), 1.1,
IF(OR($I313="Adamant", $I313="Impish", $I313="Jolly", $I313="Careful"), 0.9, 1)))</f>
        <v>34</v>
      </c>
      <c r="U313" s="2">
        <f>_xlfn.FLOOR.MATH((_xlfn.FLOOR.MATH((((2*VLOOKUP($F313, 'EV and Base'!$A$1:$N$671, 13, FALSE))+$P313)*$H313)/100)+5)*
IF(OR($I313="Calm", $I313="Gentle", $I313="Sassy", $I313="Careful"), 1.1,
IF(OR($I313="Naughty", $I313="Lax", $I313="Naive", $I313="Rash"), 0.9, 1)))</f>
        <v>29</v>
      </c>
      <c r="V313" s="2">
        <f>_xlfn.FLOOR.MATH((_xlfn.FLOOR.MATH((((2*VLOOKUP($F313, 'EV and Base'!$A$1:$N$671, 14, FALSE))+$P313)*$H313)/100)+5)*
IF(OR($I313="Timid", $I313="Hasty", $I313="Jolly", $I313="Naive"), 1.1,
IF(OR($I313="Brave", $I313="Relaxed", $I313="Quiet", $I313="Sassy"), 0.9, 1)))</f>
        <v>42</v>
      </c>
    </row>
    <row r="314" spans="1:22" x14ac:dyDescent="0.45">
      <c r="A314" s="38">
        <v>173</v>
      </c>
      <c r="B314" s="38" t="s">
        <v>34</v>
      </c>
      <c r="C314" s="38" t="s">
        <v>23</v>
      </c>
      <c r="D314" s="38" t="s">
        <v>564</v>
      </c>
      <c r="E314" s="38" t="s">
        <v>25</v>
      </c>
      <c r="F314" s="2" t="s">
        <v>555</v>
      </c>
      <c r="G314" s="2" t="s">
        <v>27</v>
      </c>
      <c r="H314" s="2">
        <v>33</v>
      </c>
      <c r="I314" s="2"/>
      <c r="J314" s="2" t="s">
        <v>134</v>
      </c>
      <c r="K314" s="2" t="s">
        <v>565</v>
      </c>
      <c r="L314" s="2" t="s">
        <v>285</v>
      </c>
      <c r="M314" s="2" t="s">
        <v>118</v>
      </c>
      <c r="N314" s="2" t="s">
        <v>379</v>
      </c>
      <c r="O314" s="2" t="s">
        <v>460</v>
      </c>
      <c r="P314" s="2">
        <v>24</v>
      </c>
      <c r="Q314" s="2">
        <f>_xlfn.FLOOR.MATH((((2*VLOOKUP(F314, 'EV and Base'!$A$1:$N$671, 9, FALSE))+$P314)*$H314)/100)+$H314+10</f>
        <v>103</v>
      </c>
      <c r="R314" s="2">
        <f>_xlfn.FLOOR.MATH((_xlfn.FLOOR.MATH((((2*VLOOKUP($F314, 'EV and Base'!$A$1:$N$671, 10, FALSE))+$P314)*$H314)/100)+5)*
IF(OR($I314="Lonely", $I314="Brave", $I314="Adamant", $I314="Naughty"), 1.1,
IF(OR($I314="Bold", $I314="Timid", $I314="Modest", $I314="Calm"), 0.9, 1)))</f>
        <v>82</v>
      </c>
      <c r="S314" s="2">
        <f>_xlfn.FLOOR.MATH((_xlfn.FLOOR.MATH((((2*VLOOKUP($F314, 'EV and Base'!$A$1:$N$671, 11, FALSE))+$P314)*$H314)/100)+5)*
IF(OR($I314="Bold", $I314="Relaxed", $I314="Impish", $I314="Lax"), 1.1,
IF(OR($I314="Lonely", $I314="Hasty", $I314="Mild", $I314="Gentle"), 0.9, 1)))</f>
        <v>65</v>
      </c>
      <c r="T314" s="2">
        <f>_xlfn.FLOOR.MATH((_xlfn.FLOOR.MATH((((2*VLOOKUP($F314, 'EV and Base'!$A$1:$N$671, 12, FALSE))+$P314)*$H314)/100)+5)*
IF(OR($I314="Modest", $I314="Mild", $I314="Quiet", $I314="Rash"), 1.1,
IF(OR($I314="Adamant", $I314="Impish", $I314="Jolly", $I314="Careful"), 0.9, 1)))</f>
        <v>55</v>
      </c>
      <c r="U314" s="2">
        <f>_xlfn.FLOOR.MATH((_xlfn.FLOOR.MATH((((2*VLOOKUP($F314, 'EV and Base'!$A$1:$N$671, 13, FALSE))+$P314)*$H314)/100)+5)*
IF(OR($I314="Calm", $I314="Gentle", $I314="Sassy", $I314="Careful"), 1.1,
IF(OR($I314="Naughty", $I314="Lax", $I314="Naive", $I314="Rash"), 0.9, 1)))</f>
        <v>49</v>
      </c>
      <c r="V314" s="2">
        <f>_xlfn.FLOOR.MATH((_xlfn.FLOOR.MATH((((2*VLOOKUP($F314, 'EV and Base'!$A$1:$N$671, 14, FALSE))+$P314)*$H314)/100)+5)*
IF(OR($I314="Timid", $I314="Hasty", $I314="Jolly", $I314="Naive"), 1.1,
IF(OR($I314="Brave", $I314="Relaxed", $I314="Quiet", $I314="Sassy"), 0.9, 1)))</f>
        <v>74</v>
      </c>
    </row>
    <row r="315" spans="1:22" x14ac:dyDescent="0.45">
      <c r="A315" s="39"/>
      <c r="B315" s="39"/>
      <c r="C315" s="39"/>
      <c r="D315" s="39"/>
      <c r="E315" s="39"/>
      <c r="F315" s="2" t="s">
        <v>1313</v>
      </c>
      <c r="G315" s="2" t="s">
        <v>27</v>
      </c>
      <c r="H315" s="2">
        <v>35</v>
      </c>
      <c r="I315" s="2"/>
      <c r="J315" s="2" t="s">
        <v>1360</v>
      </c>
      <c r="K315" s="2" t="s">
        <v>566</v>
      </c>
      <c r="L315" s="2" t="s">
        <v>178</v>
      </c>
      <c r="M315" s="2" t="s">
        <v>744</v>
      </c>
      <c r="N315" s="2" t="s">
        <v>176</v>
      </c>
      <c r="O315" s="2" t="s">
        <v>673</v>
      </c>
      <c r="P315" s="2">
        <v>24</v>
      </c>
      <c r="Q315" s="2">
        <f>_xlfn.FLOOR.MATH((((2*VLOOKUP(F315, 'EV and Base'!$A$1:$N$671, 9, FALSE))+$P315)*$H315)/100)+$H315+10</f>
        <v>95</v>
      </c>
      <c r="R315" s="2">
        <f>_xlfn.FLOOR.MATH((_xlfn.FLOOR.MATH((((2*VLOOKUP($F315, 'EV and Base'!$A$1:$N$671, 10, FALSE))+$P315)*$H315)/100)+5)*
IF(OR($I315="Lonely", $I315="Brave", $I315="Adamant", $I315="Naughty"), 1.1,
IF(OR($I315="Bold", $I315="Timid", $I315="Modest", $I315="Calm"), 0.9, 1)))</f>
        <v>55</v>
      </c>
      <c r="S315" s="2">
        <f>_xlfn.FLOOR.MATH((_xlfn.FLOOR.MATH((((2*VLOOKUP($F315, 'EV and Base'!$A$1:$N$671, 11, FALSE))+$P315)*$H315)/100)+5)*
IF(OR($I315="Bold", $I315="Relaxed", $I315="Impish", $I315="Lax"), 1.1,
IF(OR($I315="Lonely", $I315="Hasty", $I315="Mild", $I315="Gentle"), 0.9, 1)))</f>
        <v>65</v>
      </c>
      <c r="T315" s="2">
        <f>_xlfn.FLOOR.MATH((_xlfn.FLOOR.MATH((((2*VLOOKUP($F315, 'EV and Base'!$A$1:$N$671, 12, FALSE))+$P315)*$H315)/100)+5)*
IF(OR($I315="Modest", $I315="Mild", $I315="Quiet", $I315="Rash"), 1.1,
IF(OR($I315="Adamant", $I315="Impish", $I315="Jolly", $I315="Careful"), 0.9, 1)))</f>
        <v>55</v>
      </c>
      <c r="U315" s="2">
        <f>_xlfn.FLOOR.MATH((_xlfn.FLOOR.MATH((((2*VLOOKUP($F315, 'EV and Base'!$A$1:$N$671, 13, FALSE))+$P315)*$H315)/100)+5)*
IF(OR($I315="Calm", $I315="Gentle", $I315="Sassy", $I315="Careful"), 1.1,
IF(OR($I315="Naughty", $I315="Lax", $I315="Naive", $I315="Rash"), 0.9, 1)))</f>
        <v>65</v>
      </c>
      <c r="V315" s="2">
        <f>_xlfn.FLOOR.MATH((_xlfn.FLOOR.MATH((((2*VLOOKUP($F315, 'EV and Base'!$A$1:$N$671, 14, FALSE))+$P315)*$H315)/100)+5)*
IF(OR($I315="Timid", $I315="Hasty", $I315="Jolly", $I315="Naive"), 1.1,
IF(OR($I315="Brave", $I315="Relaxed", $I315="Quiet", $I315="Sassy"), 0.9, 1)))</f>
        <v>71</v>
      </c>
    </row>
    <row r="316" spans="1:22" x14ac:dyDescent="0.45">
      <c r="A316" s="39"/>
      <c r="B316" s="39"/>
      <c r="C316" s="39"/>
      <c r="D316" s="39"/>
      <c r="E316" s="39"/>
      <c r="F316" s="2" t="s">
        <v>496</v>
      </c>
      <c r="G316" s="2" t="s">
        <v>27</v>
      </c>
      <c r="H316" s="2">
        <v>33</v>
      </c>
      <c r="I316" s="2"/>
      <c r="J316" s="2" t="s">
        <v>83</v>
      </c>
      <c r="K316" s="2" t="s">
        <v>1363</v>
      </c>
      <c r="L316" s="2" t="s">
        <v>104</v>
      </c>
      <c r="M316" s="2" t="s">
        <v>370</v>
      </c>
      <c r="N316" s="2" t="s">
        <v>50</v>
      </c>
      <c r="O316" s="2" t="s">
        <v>111</v>
      </c>
      <c r="P316" s="2">
        <v>24</v>
      </c>
      <c r="Q316" s="2">
        <f>_xlfn.FLOOR.MATH((((2*VLOOKUP(F316, 'EV and Base'!$A$1:$N$671, 9, FALSE))+$P316)*$H316)/100)+$H316+10</f>
        <v>100</v>
      </c>
      <c r="R316" s="2">
        <f>_xlfn.FLOOR.MATH((_xlfn.FLOOR.MATH((((2*VLOOKUP($F316, 'EV and Base'!$A$1:$N$671, 10, FALSE))+$P316)*$H316)/100)+5)*
IF(OR($I316="Lonely", $I316="Brave", $I316="Adamant", $I316="Naughty"), 1.1,
IF(OR($I316="Bold", $I316="Timid", $I316="Modest", $I316="Calm"), 0.9, 1)))</f>
        <v>77</v>
      </c>
      <c r="S316" s="2">
        <f>_xlfn.FLOOR.MATH((_xlfn.FLOOR.MATH((((2*VLOOKUP($F316, 'EV and Base'!$A$1:$N$671, 11, FALSE))+$P316)*$H316)/100)+5)*
IF(OR($I316="Bold", $I316="Relaxed", $I316="Impish", $I316="Lax"), 1.1,
IF(OR($I316="Lonely", $I316="Hasty", $I316="Mild", $I316="Gentle"), 0.9, 1)))</f>
        <v>54</v>
      </c>
      <c r="T316" s="2">
        <f>_xlfn.FLOOR.MATH((_xlfn.FLOOR.MATH((((2*VLOOKUP($F316, 'EV and Base'!$A$1:$N$671, 12, FALSE))+$P316)*$H316)/100)+5)*
IF(OR($I316="Modest", $I316="Mild", $I316="Quiet", $I316="Rash"), 1.1,
IF(OR($I316="Adamant", $I316="Impish", $I316="Jolly", $I316="Careful"), 0.9, 1)))</f>
        <v>77</v>
      </c>
      <c r="U316" s="2">
        <f>_xlfn.FLOOR.MATH((_xlfn.FLOOR.MATH((((2*VLOOKUP($F316, 'EV and Base'!$A$1:$N$671, 13, FALSE))+$P316)*$H316)/100)+5)*
IF(OR($I316="Calm", $I316="Gentle", $I316="Sassy", $I316="Careful"), 1.1,
IF(OR($I316="Naughty", $I316="Lax", $I316="Naive", $I316="Rash"), 0.9, 1)))</f>
        <v>54</v>
      </c>
      <c r="V316" s="2">
        <f>_xlfn.FLOOR.MATH((_xlfn.FLOOR.MATH((((2*VLOOKUP($F316, 'EV and Base'!$A$1:$N$671, 14, FALSE))+$P316)*$H316)/100)+5)*
IF(OR($I316="Timid", $I316="Hasty", $I316="Jolly", $I316="Naive"), 1.1,
IF(OR($I316="Brave", $I316="Relaxed", $I316="Quiet", $I316="Sassy"), 0.9, 1)))</f>
        <v>79</v>
      </c>
    </row>
    <row r="317" spans="1:22" x14ac:dyDescent="0.45">
      <c r="A317" s="40"/>
      <c r="B317" s="40"/>
      <c r="C317" s="40"/>
      <c r="D317" s="40"/>
      <c r="E317" s="40"/>
      <c r="F317" s="2" t="s">
        <v>291</v>
      </c>
      <c r="G317" s="2" t="s">
        <v>27</v>
      </c>
      <c r="H317" s="2">
        <v>33</v>
      </c>
      <c r="I317" s="2"/>
      <c r="J317" s="2" t="s">
        <v>42</v>
      </c>
      <c r="K317" s="2" t="s">
        <v>287</v>
      </c>
      <c r="L317" s="2" t="s">
        <v>211</v>
      </c>
      <c r="M317" s="2" t="s">
        <v>333</v>
      </c>
      <c r="N317" s="2" t="s">
        <v>393</v>
      </c>
      <c r="O317" s="2" t="s">
        <v>130</v>
      </c>
      <c r="P317" s="2">
        <v>24</v>
      </c>
      <c r="Q317" s="2">
        <f>_xlfn.FLOOR.MATH((((2*VLOOKUP(F317, 'EV and Base'!$A$1:$N$671, 9, FALSE))+$P317)*$H317)/100)+$H317+10</f>
        <v>93</v>
      </c>
      <c r="R317" s="2">
        <f>_xlfn.FLOOR.MATH((_xlfn.FLOOR.MATH((((2*VLOOKUP($F317, 'EV and Base'!$A$1:$N$671, 10, FALSE))+$P317)*$H317)/100)+5)*
IF(OR($I317="Lonely", $I317="Brave", $I317="Adamant", $I317="Naughty"), 1.1,
IF(OR($I317="Bold", $I317="Timid", $I317="Modest", $I317="Calm"), 0.9, 1)))</f>
        <v>71</v>
      </c>
      <c r="S317" s="2">
        <f>_xlfn.FLOOR.MATH((_xlfn.FLOOR.MATH((((2*VLOOKUP($F317, 'EV and Base'!$A$1:$N$671, 11, FALSE))+$P317)*$H317)/100)+5)*
IF(OR($I317="Bold", $I317="Relaxed", $I317="Impish", $I317="Lax"), 1.1,
IF(OR($I317="Lonely", $I317="Hasty", $I317="Mild", $I317="Gentle"), 0.9, 1)))</f>
        <v>45</v>
      </c>
      <c r="T317" s="2">
        <f>_xlfn.FLOOR.MATH((_xlfn.FLOOR.MATH((((2*VLOOKUP($F317, 'EV and Base'!$A$1:$N$671, 12, FALSE))+$P317)*$H317)/100)+5)*
IF(OR($I317="Modest", $I317="Mild", $I317="Quiet", $I317="Rash"), 1.1,
IF(OR($I317="Adamant", $I317="Impish", $I317="Jolly", $I317="Careful"), 0.9, 1)))</f>
        <v>71</v>
      </c>
      <c r="U317" s="2">
        <f>_xlfn.FLOOR.MATH((_xlfn.FLOOR.MATH((((2*VLOOKUP($F317, 'EV and Base'!$A$1:$N$671, 13, FALSE))+$P317)*$H317)/100)+5)*
IF(OR($I317="Calm", $I317="Gentle", $I317="Sassy", $I317="Careful"), 1.1,
IF(OR($I317="Naughty", $I317="Lax", $I317="Naive", $I317="Rash"), 0.9, 1)))</f>
        <v>45</v>
      </c>
      <c r="V317" s="2">
        <f>_xlfn.FLOOR.MATH((_xlfn.FLOOR.MATH((((2*VLOOKUP($F317, 'EV and Base'!$A$1:$N$671, 14, FALSE))+$P317)*$H317)/100)+5)*
IF(OR($I317="Timid", $I317="Hasty", $I317="Jolly", $I317="Naive"), 1.1,
IF(OR($I317="Brave", $I317="Relaxed", $I317="Quiet", $I317="Sassy"), 0.9, 1)))</f>
        <v>82</v>
      </c>
    </row>
    <row r="318" spans="1:22" x14ac:dyDescent="0.45">
      <c r="A318" s="38">
        <v>174</v>
      </c>
      <c r="B318" s="38" t="s">
        <v>569</v>
      </c>
      <c r="C318" s="38" t="s">
        <v>23</v>
      </c>
      <c r="D318" s="38" t="s">
        <v>564</v>
      </c>
      <c r="E318" s="38" t="s">
        <v>25</v>
      </c>
      <c r="F318" s="2" t="s">
        <v>446</v>
      </c>
      <c r="G318" s="2" t="s">
        <v>27</v>
      </c>
      <c r="H318" s="2">
        <v>34</v>
      </c>
      <c r="I318" s="2"/>
      <c r="J318" s="2" t="s">
        <v>137</v>
      </c>
      <c r="K318" s="2" t="s">
        <v>30</v>
      </c>
      <c r="L318" s="2" t="s">
        <v>340</v>
      </c>
      <c r="M318" s="2" t="s">
        <v>271</v>
      </c>
      <c r="N318" s="2" t="s">
        <v>447</v>
      </c>
      <c r="O318" s="2" t="s">
        <v>399</v>
      </c>
      <c r="P318" s="2">
        <v>0</v>
      </c>
      <c r="Q318" s="2">
        <f>_xlfn.FLOOR.MATH((((2*VLOOKUP(F318, 'EV and Base'!$A$1:$N$671, 9, FALSE))+$P318)*$H318)/100)+$H318+10</f>
        <v>91</v>
      </c>
      <c r="R318" s="2">
        <f>_xlfn.FLOOR.MATH((_xlfn.FLOOR.MATH((((2*VLOOKUP($F318, 'EV and Base'!$A$1:$N$671, 10, FALSE))+$P318)*$H318)/100)+5)*
IF(OR($I318="Lonely", $I318="Brave", $I318="Adamant", $I318="Naughty"), 1.1,
IF(OR($I318="Bold", $I318="Timid", $I318="Modest", $I318="Calm"), 0.9, 1)))</f>
        <v>76</v>
      </c>
      <c r="S318" s="2">
        <f>_xlfn.FLOOR.MATH((_xlfn.FLOOR.MATH((((2*VLOOKUP($F318, 'EV and Base'!$A$1:$N$671, 11, FALSE))+$P318)*$H318)/100)+5)*
IF(OR($I318="Bold", $I318="Relaxed", $I318="Impish", $I318="Lax"), 1.1,
IF(OR($I318="Lonely", $I318="Hasty", $I318="Mild", $I318="Gentle"), 0.9, 1)))</f>
        <v>76</v>
      </c>
      <c r="T318" s="2">
        <f>_xlfn.FLOOR.MATH((_xlfn.FLOOR.MATH((((2*VLOOKUP($F318, 'EV and Base'!$A$1:$N$671, 12, FALSE))+$P318)*$H318)/100)+5)*
IF(OR($I318="Modest", $I318="Mild", $I318="Quiet", $I318="Rash"), 1.1,
IF(OR($I318="Adamant", $I318="Impish", $I318="Jolly", $I318="Careful"), 0.9, 1)))</f>
        <v>39</v>
      </c>
      <c r="U318" s="2">
        <f>_xlfn.FLOOR.MATH((_xlfn.FLOOR.MATH((((2*VLOOKUP($F318, 'EV and Base'!$A$1:$N$671, 13, FALSE))+$P318)*$H318)/100)+5)*
IF(OR($I318="Calm", $I318="Gentle", $I318="Sassy", $I318="Careful"), 1.1,
IF(OR($I318="Naughty", $I318="Lax", $I318="Naive", $I318="Rash"), 0.9, 1)))</f>
        <v>32</v>
      </c>
      <c r="V318" s="2">
        <f>_xlfn.FLOOR.MATH((_xlfn.FLOOR.MATH((((2*VLOOKUP($F318, 'EV and Base'!$A$1:$N$671, 14, FALSE))+$P318)*$H318)/100)+5)*
IF(OR($I318="Timid", $I318="Hasty", $I318="Jolly", $I318="Naive"), 1.1,
IF(OR($I318="Brave", $I318="Relaxed", $I318="Quiet", $I318="Sassy"), 0.9, 1)))</f>
        <v>18</v>
      </c>
    </row>
    <row r="319" spans="1:22" x14ac:dyDescent="0.45">
      <c r="A319" s="40"/>
      <c r="B319" s="40"/>
      <c r="C319" s="40"/>
      <c r="D319" s="40"/>
      <c r="E319" s="40"/>
      <c r="F319" s="2" t="s">
        <v>372</v>
      </c>
      <c r="G319" s="2" t="s">
        <v>27</v>
      </c>
      <c r="H319" s="2">
        <v>34</v>
      </c>
      <c r="I319" s="2"/>
      <c r="J319" s="2" t="s">
        <v>143</v>
      </c>
      <c r="K319" s="2" t="s">
        <v>30</v>
      </c>
      <c r="L319" s="2" t="s">
        <v>366</v>
      </c>
      <c r="M319" s="2" t="s">
        <v>230</v>
      </c>
      <c r="N319" s="2" t="s">
        <v>570</v>
      </c>
      <c r="O319" s="2" t="s">
        <v>399</v>
      </c>
      <c r="P319" s="2">
        <v>0</v>
      </c>
      <c r="Q319" s="2">
        <f>_xlfn.FLOOR.MATH((((2*VLOOKUP(F319, 'EV and Base'!$A$1:$N$671, 9, FALSE))+$P319)*$H319)/100)+$H319+10</f>
        <v>101</v>
      </c>
      <c r="R319" s="2">
        <f>_xlfn.FLOOR.MATH((_xlfn.FLOOR.MATH((((2*VLOOKUP($F319, 'EV and Base'!$A$1:$N$671, 10, FALSE))+$P319)*$H319)/100)+5)*
IF(OR($I319="Lonely", $I319="Brave", $I319="Adamant", $I319="Naughty"), 1.1,
IF(OR($I319="Bold", $I319="Timid", $I319="Modest", $I319="Calm"), 0.9, 1)))</f>
        <v>76</v>
      </c>
      <c r="S319" s="2">
        <f>_xlfn.FLOOR.MATH((_xlfn.FLOOR.MATH((((2*VLOOKUP($F319, 'EV and Base'!$A$1:$N$671, 11, FALSE))+$P319)*$H319)/100)+5)*
IF(OR($I319="Bold", $I319="Relaxed", $I319="Impish", $I319="Lax"), 1.1,
IF(OR($I319="Lonely", $I319="Hasty", $I319="Mild", $I319="Gentle"), 0.9, 1)))</f>
        <v>62</v>
      </c>
      <c r="T319" s="2">
        <f>_xlfn.FLOOR.MATH((_xlfn.FLOOR.MATH((((2*VLOOKUP($F319, 'EV and Base'!$A$1:$N$671, 12, FALSE))+$P319)*$H319)/100)+5)*
IF(OR($I319="Modest", $I319="Mild", $I319="Quiet", $I319="Rash"), 1.1,
IF(OR($I319="Adamant", $I319="Impish", $I319="Jolly", $I319="Careful"), 0.9, 1)))</f>
        <v>32</v>
      </c>
      <c r="U319" s="2">
        <f>_xlfn.FLOOR.MATH((_xlfn.FLOOR.MATH((((2*VLOOKUP($F319, 'EV and Base'!$A$1:$N$671, 13, FALSE))+$P319)*$H319)/100)+5)*
IF(OR($I319="Calm", $I319="Gentle", $I319="Sassy", $I319="Careful"), 1.1,
IF(OR($I319="Naughty", $I319="Lax", $I319="Naive", $I319="Rash"), 0.9, 1)))</f>
        <v>39</v>
      </c>
      <c r="V319" s="2">
        <f>_xlfn.FLOOR.MATH((_xlfn.FLOOR.MATH((((2*VLOOKUP($F319, 'EV and Base'!$A$1:$N$671, 14, FALSE))+$P319)*$H319)/100)+5)*
IF(OR($I319="Timid", $I319="Hasty", $I319="Jolly", $I319="Naive"), 1.1,
IF(OR($I319="Brave", $I319="Relaxed", $I319="Quiet", $I319="Sassy"), 0.9, 1)))</f>
        <v>32</v>
      </c>
    </row>
    <row r="320" spans="1:22" x14ac:dyDescent="0.45">
      <c r="A320" s="38">
        <v>175</v>
      </c>
      <c r="B320" s="38" t="s">
        <v>571</v>
      </c>
      <c r="C320" s="38" t="s">
        <v>23</v>
      </c>
      <c r="D320" s="38" t="s">
        <v>564</v>
      </c>
      <c r="E320" s="38" t="s">
        <v>25</v>
      </c>
      <c r="F320" s="2" t="s">
        <v>127</v>
      </c>
      <c r="G320" s="2" t="s">
        <v>27</v>
      </c>
      <c r="H320" s="2">
        <v>33</v>
      </c>
      <c r="I320" s="2"/>
      <c r="J320" s="2" t="s">
        <v>238</v>
      </c>
      <c r="K320" s="2" t="s">
        <v>30</v>
      </c>
      <c r="L320" s="2" t="s">
        <v>490</v>
      </c>
      <c r="M320" s="2" t="s">
        <v>405</v>
      </c>
      <c r="N320" s="2" t="s">
        <v>491</v>
      </c>
      <c r="O320" s="2" t="s">
        <v>460</v>
      </c>
      <c r="P320" s="2">
        <v>0</v>
      </c>
      <c r="Q320" s="2">
        <f>_xlfn.FLOOR.MATH((((2*VLOOKUP(F320, 'EV and Base'!$A$1:$N$671, 9, FALSE))+$P320)*$H320)/100)+$H320+10</f>
        <v>79</v>
      </c>
      <c r="R320" s="2">
        <f>_xlfn.FLOOR.MATH((_xlfn.FLOOR.MATH((((2*VLOOKUP($F320, 'EV and Base'!$A$1:$N$671, 10, FALSE))+$P320)*$H320)/100)+5)*
IF(OR($I320="Lonely", $I320="Brave", $I320="Adamant", $I320="Naughty"), 1.1,
IF(OR($I320="Bold", $I320="Timid", $I320="Modest", $I320="Calm"), 0.9, 1)))</f>
        <v>34</v>
      </c>
      <c r="S320" s="2">
        <f>_xlfn.FLOOR.MATH((_xlfn.FLOOR.MATH((((2*VLOOKUP($F320, 'EV and Base'!$A$1:$N$671, 11, FALSE))+$P320)*$H320)/100)+5)*
IF(OR($I320="Bold", $I320="Relaxed", $I320="Impish", $I320="Lax"), 1.1,
IF(OR($I320="Lonely", $I320="Hasty", $I320="Mild", $I320="Gentle"), 0.9, 1)))</f>
        <v>33</v>
      </c>
      <c r="T320" s="2">
        <f>_xlfn.FLOOR.MATH((_xlfn.FLOOR.MATH((((2*VLOOKUP($F320, 'EV and Base'!$A$1:$N$671, 12, FALSE))+$P320)*$H320)/100)+5)*
IF(OR($I320="Modest", $I320="Mild", $I320="Quiet", $I320="Rash"), 1.1,
IF(OR($I320="Adamant", $I320="Impish", $I320="Jolly", $I320="Careful"), 0.9, 1)))</f>
        <v>41</v>
      </c>
      <c r="U320" s="2">
        <f>_xlfn.FLOOR.MATH((_xlfn.FLOOR.MATH((((2*VLOOKUP($F320, 'EV and Base'!$A$1:$N$671, 13, FALSE))+$P320)*$H320)/100)+5)*
IF(OR($I320="Calm", $I320="Gentle", $I320="Sassy", $I320="Careful"), 1.1,
IF(OR($I320="Naughty", $I320="Lax", $I320="Naive", $I320="Rash"), 0.9, 1)))</f>
        <v>33</v>
      </c>
      <c r="V320" s="2">
        <f>_xlfn.FLOOR.MATH((_xlfn.FLOOR.MATH((((2*VLOOKUP($F320, 'EV and Base'!$A$1:$N$671, 14, FALSE))+$P320)*$H320)/100)+5)*
IF(OR($I320="Timid", $I320="Hasty", $I320="Jolly", $I320="Naive"), 1.1,
IF(OR($I320="Brave", $I320="Relaxed", $I320="Quiet", $I320="Sassy"), 0.9, 1)))</f>
        <v>52</v>
      </c>
    </row>
    <row r="321" spans="1:22" x14ac:dyDescent="0.45">
      <c r="A321" s="39"/>
      <c r="B321" s="39"/>
      <c r="C321" s="39"/>
      <c r="D321" s="39"/>
      <c r="E321" s="39"/>
      <c r="F321" s="2" t="s">
        <v>372</v>
      </c>
      <c r="G321" s="2" t="s">
        <v>27</v>
      </c>
      <c r="H321" s="2">
        <v>33</v>
      </c>
      <c r="I321" s="2"/>
      <c r="J321" s="2" t="s">
        <v>283</v>
      </c>
      <c r="K321" s="2" t="s">
        <v>30</v>
      </c>
      <c r="L321" s="2" t="s">
        <v>366</v>
      </c>
      <c r="M321" s="2" t="s">
        <v>230</v>
      </c>
      <c r="N321" s="2" t="s">
        <v>570</v>
      </c>
      <c r="O321" s="2" t="s">
        <v>399</v>
      </c>
      <c r="P321" s="2">
        <v>0</v>
      </c>
      <c r="Q321" s="2">
        <f>_xlfn.FLOOR.MATH((((2*VLOOKUP(F321, 'EV and Base'!$A$1:$N$671, 9, FALSE))+$P321)*$H321)/100)+$H321+10</f>
        <v>99</v>
      </c>
      <c r="R321" s="2">
        <f>_xlfn.FLOOR.MATH((_xlfn.FLOOR.MATH((((2*VLOOKUP($F321, 'EV and Base'!$A$1:$N$671, 10, FALSE))+$P321)*$H321)/100)+5)*
IF(OR($I321="Lonely", $I321="Brave", $I321="Adamant", $I321="Naughty"), 1.1,
IF(OR($I321="Bold", $I321="Timid", $I321="Modest", $I321="Calm"), 0.9, 1)))</f>
        <v>74</v>
      </c>
      <c r="S321" s="2">
        <f>_xlfn.FLOOR.MATH((_xlfn.FLOOR.MATH((((2*VLOOKUP($F321, 'EV and Base'!$A$1:$N$671, 11, FALSE))+$P321)*$H321)/100)+5)*
IF(OR($I321="Bold", $I321="Relaxed", $I321="Impish", $I321="Lax"), 1.1,
IF(OR($I321="Lonely", $I321="Hasty", $I321="Mild", $I321="Gentle"), 0.9, 1)))</f>
        <v>61</v>
      </c>
      <c r="T321" s="2">
        <f>_xlfn.FLOOR.MATH((_xlfn.FLOOR.MATH((((2*VLOOKUP($F321, 'EV and Base'!$A$1:$N$671, 12, FALSE))+$P321)*$H321)/100)+5)*
IF(OR($I321="Modest", $I321="Mild", $I321="Quiet", $I321="Rash"), 1.1,
IF(OR($I321="Adamant", $I321="Impish", $I321="Jolly", $I321="Careful"), 0.9, 1)))</f>
        <v>31</v>
      </c>
      <c r="U321" s="2">
        <f>_xlfn.FLOOR.MATH((_xlfn.FLOOR.MATH((((2*VLOOKUP($F321, 'EV and Base'!$A$1:$N$671, 13, FALSE))+$P321)*$H321)/100)+5)*
IF(OR($I321="Calm", $I321="Gentle", $I321="Sassy", $I321="Careful"), 1.1,
IF(OR($I321="Naughty", $I321="Lax", $I321="Naive", $I321="Rash"), 0.9, 1)))</f>
        <v>38</v>
      </c>
      <c r="V321" s="2">
        <f>_xlfn.FLOOR.MATH((_xlfn.FLOOR.MATH((((2*VLOOKUP($F321, 'EV and Base'!$A$1:$N$671, 14, FALSE))+$P321)*$H321)/100)+5)*
IF(OR($I321="Timid", $I321="Hasty", $I321="Jolly", $I321="Naive"), 1.1,
IF(OR($I321="Brave", $I321="Relaxed", $I321="Quiet", $I321="Sassy"), 0.9, 1)))</f>
        <v>31</v>
      </c>
    </row>
    <row r="322" spans="1:22" x14ac:dyDescent="0.45">
      <c r="A322" s="40"/>
      <c r="B322" s="40"/>
      <c r="C322" s="40"/>
      <c r="D322" s="40"/>
      <c r="E322" s="40"/>
      <c r="F322" s="2" t="s">
        <v>446</v>
      </c>
      <c r="G322" s="2" t="s">
        <v>27</v>
      </c>
      <c r="H322" s="2">
        <v>33</v>
      </c>
      <c r="I322" s="2"/>
      <c r="J322" s="2" t="s">
        <v>137</v>
      </c>
      <c r="K322" s="2" t="s">
        <v>30</v>
      </c>
      <c r="L322" s="2" t="s">
        <v>340</v>
      </c>
      <c r="M322" s="2" t="s">
        <v>271</v>
      </c>
      <c r="N322" s="2" t="s">
        <v>447</v>
      </c>
      <c r="O322" s="2" t="s">
        <v>399</v>
      </c>
      <c r="P322" s="2">
        <v>0</v>
      </c>
      <c r="Q322" s="2">
        <f>_xlfn.FLOOR.MATH((((2*VLOOKUP(F322, 'EV and Base'!$A$1:$N$671, 9, FALSE))+$P322)*$H322)/100)+$H322+10</f>
        <v>89</v>
      </c>
      <c r="R322" s="2">
        <f>_xlfn.FLOOR.MATH((_xlfn.FLOOR.MATH((((2*VLOOKUP($F322, 'EV and Base'!$A$1:$N$671, 10, FALSE))+$P322)*$H322)/100)+5)*
IF(OR($I322="Lonely", $I322="Brave", $I322="Adamant", $I322="Naughty"), 1.1,
IF(OR($I322="Bold", $I322="Timid", $I322="Modest", $I322="Calm"), 0.9, 1)))</f>
        <v>74</v>
      </c>
      <c r="S322" s="2">
        <f>_xlfn.FLOOR.MATH((_xlfn.FLOOR.MATH((((2*VLOOKUP($F322, 'EV and Base'!$A$1:$N$671, 11, FALSE))+$P322)*$H322)/100)+5)*
IF(OR($I322="Bold", $I322="Relaxed", $I322="Impish", $I322="Lax"), 1.1,
IF(OR($I322="Lonely", $I322="Hasty", $I322="Mild", $I322="Gentle"), 0.9, 1)))</f>
        <v>74</v>
      </c>
      <c r="T322" s="2">
        <f>_xlfn.FLOOR.MATH((_xlfn.FLOOR.MATH((((2*VLOOKUP($F322, 'EV and Base'!$A$1:$N$671, 12, FALSE))+$P322)*$H322)/100)+5)*
IF(OR($I322="Modest", $I322="Mild", $I322="Quiet", $I322="Rash"), 1.1,
IF(OR($I322="Adamant", $I322="Impish", $I322="Jolly", $I322="Careful"), 0.9, 1)))</f>
        <v>38</v>
      </c>
      <c r="U322" s="2">
        <f>_xlfn.FLOOR.MATH((_xlfn.FLOOR.MATH((((2*VLOOKUP($F322, 'EV and Base'!$A$1:$N$671, 13, FALSE))+$P322)*$H322)/100)+5)*
IF(OR($I322="Calm", $I322="Gentle", $I322="Sassy", $I322="Careful"), 1.1,
IF(OR($I322="Naughty", $I322="Lax", $I322="Naive", $I322="Rash"), 0.9, 1)))</f>
        <v>31</v>
      </c>
      <c r="V322" s="2">
        <f>_xlfn.FLOOR.MATH((_xlfn.FLOOR.MATH((((2*VLOOKUP($F322, 'EV and Base'!$A$1:$N$671, 14, FALSE))+$P322)*$H322)/100)+5)*
IF(OR($I322="Timid", $I322="Hasty", $I322="Jolly", $I322="Naive"), 1.1,
IF(OR($I322="Brave", $I322="Relaxed", $I322="Quiet", $I322="Sassy"), 0.9, 1)))</f>
        <v>18</v>
      </c>
    </row>
    <row r="323" spans="1:22" x14ac:dyDescent="0.45">
      <c r="A323" s="38">
        <v>176</v>
      </c>
      <c r="B323" s="38" t="s">
        <v>572</v>
      </c>
      <c r="C323" s="38" t="s">
        <v>23</v>
      </c>
      <c r="D323" s="38" t="s">
        <v>564</v>
      </c>
      <c r="E323" s="38" t="s">
        <v>25</v>
      </c>
      <c r="F323" s="2" t="s">
        <v>573</v>
      </c>
      <c r="G323" s="2" t="s">
        <v>53</v>
      </c>
      <c r="H323" s="2">
        <v>35</v>
      </c>
      <c r="I323" s="2"/>
      <c r="J323" s="2" t="s">
        <v>375</v>
      </c>
      <c r="K323" s="2" t="s">
        <v>30</v>
      </c>
      <c r="L323" s="2" t="s">
        <v>420</v>
      </c>
      <c r="M323" s="2" t="s">
        <v>379</v>
      </c>
      <c r="N323" s="2" t="s">
        <v>421</v>
      </c>
      <c r="O323" s="2" t="s">
        <v>574</v>
      </c>
      <c r="P323" s="2">
        <v>12</v>
      </c>
      <c r="Q323" s="2">
        <f>_xlfn.FLOOR.MATH((((2*VLOOKUP(F323, 'EV and Base'!$A$1:$N$671, 9, FALSE))+$P323)*$H323)/100)+$H323+10</f>
        <v>84</v>
      </c>
      <c r="R323" s="2">
        <f>_xlfn.FLOOR.MATH((_xlfn.FLOOR.MATH((((2*VLOOKUP($F323, 'EV and Base'!$A$1:$N$671, 10, FALSE))+$P323)*$H323)/100)+5)*
IF(OR($I323="Lonely", $I323="Brave", $I323="Adamant", $I323="Naughty"), 1.1,
IF(OR($I323="Bold", $I323="Timid", $I323="Modest", $I323="Calm"), 0.9, 1)))</f>
        <v>54</v>
      </c>
      <c r="S323" s="2">
        <f>_xlfn.FLOOR.MATH((_xlfn.FLOOR.MATH((((2*VLOOKUP($F323, 'EV and Base'!$A$1:$N$671, 11, FALSE))+$P323)*$H323)/100)+5)*
IF(OR($I323="Bold", $I323="Relaxed", $I323="Impish", $I323="Lax"), 1.1,
IF(OR($I323="Lonely", $I323="Hasty", $I323="Mild", $I323="Gentle"), 0.9, 1)))</f>
        <v>54</v>
      </c>
      <c r="T323" s="2">
        <f>_xlfn.FLOOR.MATH((_xlfn.FLOOR.MATH((((2*VLOOKUP($F323, 'EV and Base'!$A$1:$N$671, 12, FALSE))+$P323)*$H323)/100)+5)*
IF(OR($I323="Modest", $I323="Mild", $I323="Quiet", $I323="Rash"), 1.1,
IF(OR($I323="Adamant", $I323="Impish", $I323="Jolly", $I323="Careful"), 0.9, 1)))</f>
        <v>65</v>
      </c>
      <c r="U323" s="2">
        <f>_xlfn.FLOOR.MATH((_xlfn.FLOOR.MATH((((2*VLOOKUP($F323, 'EV and Base'!$A$1:$N$671, 13, FALSE))+$P323)*$H323)/100)+5)*
IF(OR($I323="Calm", $I323="Gentle", $I323="Sassy", $I323="Careful"), 1.1,
IF(OR($I323="Naughty", $I323="Lax", $I323="Naive", $I323="Rash"), 0.9, 1)))</f>
        <v>61</v>
      </c>
      <c r="V323" s="2">
        <f>_xlfn.FLOOR.MATH((_xlfn.FLOOR.MATH((((2*VLOOKUP($F323, 'EV and Base'!$A$1:$N$671, 14, FALSE))+$P323)*$H323)/100)+5)*
IF(OR($I323="Timid", $I323="Hasty", $I323="Jolly", $I323="Naive"), 1.1,
IF(OR($I323="Brave", $I323="Relaxed", $I323="Quiet", $I323="Sassy"), 0.9, 1)))</f>
        <v>50</v>
      </c>
    </row>
    <row r="324" spans="1:22" x14ac:dyDescent="0.45">
      <c r="A324" s="39"/>
      <c r="B324" s="39"/>
      <c r="C324" s="39"/>
      <c r="D324" s="39"/>
      <c r="E324" s="39"/>
      <c r="F324" s="2" t="s">
        <v>548</v>
      </c>
      <c r="G324" s="2" t="s">
        <v>53</v>
      </c>
      <c r="H324" s="2">
        <v>35</v>
      </c>
      <c r="I324" s="2"/>
      <c r="J324" s="2" t="s">
        <v>455</v>
      </c>
      <c r="K324" s="2" t="s">
        <v>30</v>
      </c>
      <c r="L324" s="2" t="s">
        <v>456</v>
      </c>
      <c r="M324" s="2" t="s">
        <v>457</v>
      </c>
      <c r="N324" s="2" t="s">
        <v>501</v>
      </c>
      <c r="O324" s="2" t="s">
        <v>575</v>
      </c>
      <c r="P324" s="2">
        <v>12</v>
      </c>
      <c r="Q324" s="2">
        <f>_xlfn.FLOOR.MATH((((2*VLOOKUP(F324, 'EV and Base'!$A$1:$N$671, 9, FALSE))+$P324)*$H324)/100)+$H324+10</f>
        <v>91</v>
      </c>
      <c r="R324" s="2">
        <f>_xlfn.FLOOR.MATH((_xlfn.FLOOR.MATH((((2*VLOOKUP($F324, 'EV and Base'!$A$1:$N$671, 10, FALSE))+$P324)*$H324)/100)+5)*
IF(OR($I324="Lonely", $I324="Brave", $I324="Adamant", $I324="Naughty"), 1.1,
IF(OR($I324="Bold", $I324="Timid", $I324="Modest", $I324="Calm"), 0.9, 1)))</f>
        <v>40</v>
      </c>
      <c r="S324" s="2">
        <f>_xlfn.FLOOR.MATH((_xlfn.FLOOR.MATH((((2*VLOOKUP($F324, 'EV and Base'!$A$1:$N$671, 11, FALSE))+$P324)*$H324)/100)+5)*
IF(OR($I324="Bold", $I324="Relaxed", $I324="Impish", $I324="Lax"), 1.1,
IF(OR($I324="Lonely", $I324="Hasty", $I324="Mild", $I324="Gentle"), 0.9, 1)))</f>
        <v>58</v>
      </c>
      <c r="T324" s="2">
        <f>_xlfn.FLOOR.MATH((_xlfn.FLOOR.MATH((((2*VLOOKUP($F324, 'EV and Base'!$A$1:$N$671, 12, FALSE))+$P324)*$H324)/100)+5)*
IF(OR($I324="Modest", $I324="Mild", $I324="Quiet", $I324="Rash"), 1.1,
IF(OR($I324="Adamant", $I324="Impish", $I324="Jolly", $I324="Careful"), 0.9, 1)))</f>
        <v>61</v>
      </c>
      <c r="U324" s="2">
        <f>_xlfn.FLOOR.MATH((_xlfn.FLOOR.MATH((((2*VLOOKUP($F324, 'EV and Base'!$A$1:$N$671, 13, FALSE))+$P324)*$H324)/100)+5)*
IF(OR($I324="Calm", $I324="Gentle", $I324="Sassy", $I324="Careful"), 1.1,
IF(OR($I324="Naughty", $I324="Lax", $I324="Naive", $I324="Rash"), 0.9, 1)))</f>
        <v>68</v>
      </c>
      <c r="V324" s="2">
        <f>_xlfn.FLOOR.MATH((_xlfn.FLOOR.MATH((((2*VLOOKUP($F324, 'EV and Base'!$A$1:$N$671, 14, FALSE))+$P324)*$H324)/100)+5)*
IF(OR($I324="Timid", $I324="Hasty", $I324="Jolly", $I324="Naive"), 1.1,
IF(OR($I324="Brave", $I324="Relaxed", $I324="Quiet", $I324="Sassy"), 0.9, 1)))</f>
        <v>47</v>
      </c>
    </row>
    <row r="325" spans="1:22" x14ac:dyDescent="0.45">
      <c r="A325" s="40"/>
      <c r="B325" s="40"/>
      <c r="C325" s="40"/>
      <c r="D325" s="40"/>
      <c r="E325" s="40"/>
      <c r="F325" s="2" t="s">
        <v>538</v>
      </c>
      <c r="G325" s="2" t="s">
        <v>53</v>
      </c>
      <c r="H325" s="2">
        <v>35</v>
      </c>
      <c r="I325" s="2"/>
      <c r="J325" s="2" t="s">
        <v>316</v>
      </c>
      <c r="K325" s="2" t="s">
        <v>30</v>
      </c>
      <c r="L325" s="2" t="s">
        <v>456</v>
      </c>
      <c r="M325" s="2" t="s">
        <v>500</v>
      </c>
      <c r="N325" s="2" t="s">
        <v>501</v>
      </c>
      <c r="O325" s="2" t="s">
        <v>576</v>
      </c>
      <c r="P325" s="2">
        <v>12</v>
      </c>
      <c r="Q325" s="2">
        <f>_xlfn.FLOOR.MATH((((2*VLOOKUP(F325, 'EV and Base'!$A$1:$N$671, 9, FALSE))+$P325)*$H325)/100)+$H325+10</f>
        <v>94</v>
      </c>
      <c r="R325" s="2">
        <f>_xlfn.FLOOR.MATH((_xlfn.FLOOR.MATH((((2*VLOOKUP($F325, 'EV and Base'!$A$1:$N$671, 10, FALSE))+$P325)*$H325)/100)+5)*
IF(OR($I325="Lonely", $I325="Brave", $I325="Adamant", $I325="Naughty"), 1.1,
IF(OR($I325="Bold", $I325="Timid", $I325="Modest", $I325="Calm"), 0.9, 1)))</f>
        <v>37</v>
      </c>
      <c r="S325" s="2">
        <f>_xlfn.FLOOR.MATH((_xlfn.FLOOR.MATH((((2*VLOOKUP($F325, 'EV and Base'!$A$1:$N$671, 11, FALSE))+$P325)*$H325)/100)+5)*
IF(OR($I325="Bold", $I325="Relaxed", $I325="Impish", $I325="Lax"), 1.1,
IF(OR($I325="Lonely", $I325="Hasty", $I325="Mild", $I325="Gentle"), 0.9, 1)))</f>
        <v>44</v>
      </c>
      <c r="T325" s="2">
        <f>_xlfn.FLOOR.MATH((_xlfn.FLOOR.MATH((((2*VLOOKUP($F325, 'EV and Base'!$A$1:$N$671, 12, FALSE))+$P325)*$H325)/100)+5)*
IF(OR($I325="Modest", $I325="Mild", $I325="Quiet", $I325="Rash"), 1.1,
IF(OR($I325="Adamant", $I325="Impish", $I325="Jolly", $I325="Careful"), 0.9, 1)))</f>
        <v>96</v>
      </c>
      <c r="U325" s="2">
        <f>_xlfn.FLOOR.MATH((_xlfn.FLOOR.MATH((((2*VLOOKUP($F325, 'EV and Base'!$A$1:$N$671, 13, FALSE))+$P325)*$H325)/100)+5)*
IF(OR($I325="Calm", $I325="Gentle", $I325="Sassy", $I325="Careful"), 1.1,
IF(OR($I325="Naughty", $I325="Lax", $I325="Naive", $I325="Rash"), 0.9, 1)))</f>
        <v>51</v>
      </c>
      <c r="V325" s="2">
        <f>_xlfn.FLOOR.MATH((_xlfn.FLOOR.MATH((((2*VLOOKUP($F325, 'EV and Base'!$A$1:$N$671, 14, FALSE))+$P325)*$H325)/100)+5)*
IF(OR($I325="Timid", $I325="Hasty", $I325="Jolly", $I325="Naive"), 1.1,
IF(OR($I325="Brave", $I325="Relaxed", $I325="Quiet", $I325="Sassy"), 0.9, 1)))</f>
        <v>30</v>
      </c>
    </row>
    <row r="326" spans="1:22" x14ac:dyDescent="0.45">
      <c r="A326" s="29">
        <v>178</v>
      </c>
      <c r="B326" s="29" t="s">
        <v>577</v>
      </c>
      <c r="C326" s="29" t="s">
        <v>23</v>
      </c>
      <c r="D326" s="29" t="s">
        <v>564</v>
      </c>
      <c r="E326" s="29" t="s">
        <v>25</v>
      </c>
      <c r="F326" s="2" t="s">
        <v>578</v>
      </c>
      <c r="G326" s="2" t="s">
        <v>27</v>
      </c>
      <c r="H326" s="2">
        <v>36</v>
      </c>
      <c r="I326" s="2"/>
      <c r="J326" s="2" t="s">
        <v>143</v>
      </c>
      <c r="K326" s="2" t="s">
        <v>30</v>
      </c>
      <c r="L326" s="2" t="s">
        <v>404</v>
      </c>
      <c r="M326" s="2" t="s">
        <v>579</v>
      </c>
      <c r="N326" s="2" t="s">
        <v>580</v>
      </c>
      <c r="O326" s="2" t="s">
        <v>570</v>
      </c>
      <c r="P326" s="2">
        <v>12</v>
      </c>
      <c r="Q326" s="2">
        <f>_xlfn.FLOOR.MATH((((2*VLOOKUP(F326, 'EV and Base'!$A$1:$N$671, 9, FALSE))+$P326)*$H326)/100)+$H326+10</f>
        <v>136</v>
      </c>
      <c r="R326" s="2">
        <f>_xlfn.FLOOR.MATH((_xlfn.FLOOR.MATH((((2*VLOOKUP($F326, 'EV and Base'!$A$1:$N$671, 10, FALSE))+$P326)*$H326)/100)+5)*
IF(OR($I326="Lonely", $I326="Brave", $I326="Adamant", $I326="Naughty"), 1.1,
IF(OR($I326="Bold", $I326="Timid", $I326="Modest", $I326="Calm"), 0.9, 1)))</f>
        <v>81</v>
      </c>
      <c r="S326" s="2">
        <f>_xlfn.FLOOR.MATH((_xlfn.FLOOR.MATH((((2*VLOOKUP($F326, 'EV and Base'!$A$1:$N$671, 11, FALSE))+$P326)*$H326)/100)+5)*
IF(OR($I326="Bold", $I326="Relaxed", $I326="Impish", $I326="Lax"), 1.1,
IF(OR($I326="Lonely", $I326="Hasty", $I326="Mild", $I326="Gentle"), 0.9, 1)))</f>
        <v>70</v>
      </c>
      <c r="T326" s="2">
        <f>_xlfn.FLOOR.MATH((_xlfn.FLOOR.MATH((((2*VLOOKUP($F326, 'EV and Base'!$A$1:$N$671, 12, FALSE))+$P326)*$H326)/100)+5)*
IF(OR($I326="Modest", $I326="Mild", $I326="Quiet", $I326="Rash"), 1.1,
IF(OR($I326="Adamant", $I326="Impish", $I326="Jolly", $I326="Careful"), 0.9, 1)))</f>
        <v>30</v>
      </c>
      <c r="U326" s="2">
        <f>_xlfn.FLOOR.MATH((_xlfn.FLOOR.MATH((((2*VLOOKUP($F326, 'EV and Base'!$A$1:$N$671, 13, FALSE))+$P326)*$H326)/100)+5)*
IF(OR($I326="Calm", $I326="Gentle", $I326="Sassy", $I326="Careful"), 1.1,
IF(OR($I326="Naughty", $I326="Lax", $I326="Naive", $I326="Rash"), 0.9, 1)))</f>
        <v>70</v>
      </c>
      <c r="V326" s="2">
        <f>_xlfn.FLOOR.MATH((_xlfn.FLOOR.MATH((((2*VLOOKUP($F326, 'EV and Base'!$A$1:$N$671, 14, FALSE))+$P326)*$H326)/100)+5)*
IF(OR($I326="Timid", $I326="Hasty", $I326="Jolly", $I326="Naive"), 1.1,
IF(OR($I326="Brave", $I326="Relaxed", $I326="Quiet", $I326="Sassy"), 0.9, 1)))</f>
        <v>41</v>
      </c>
    </row>
    <row r="327" spans="1:22" x14ac:dyDescent="0.45">
      <c r="A327" s="38">
        <v>179</v>
      </c>
      <c r="B327" s="38" t="s">
        <v>581</v>
      </c>
      <c r="C327" s="38" t="s">
        <v>23</v>
      </c>
      <c r="D327" s="38" t="s">
        <v>564</v>
      </c>
      <c r="E327" s="38" t="s">
        <v>25</v>
      </c>
      <c r="F327" s="2" t="s">
        <v>446</v>
      </c>
      <c r="G327" s="2" t="s">
        <v>27</v>
      </c>
      <c r="H327" s="2">
        <v>34</v>
      </c>
      <c r="I327" s="2"/>
      <c r="J327" s="2" t="s">
        <v>137</v>
      </c>
      <c r="K327" s="2" t="s">
        <v>30</v>
      </c>
      <c r="L327" s="2" t="s">
        <v>340</v>
      </c>
      <c r="M327" s="2" t="s">
        <v>271</v>
      </c>
      <c r="N327" s="2" t="s">
        <v>447</v>
      </c>
      <c r="O327" s="2" t="s">
        <v>399</v>
      </c>
      <c r="P327" s="2">
        <v>0</v>
      </c>
      <c r="Q327" s="2">
        <f>_xlfn.FLOOR.MATH((((2*VLOOKUP(F327, 'EV and Base'!$A$1:$N$671, 9, FALSE))+$P327)*$H327)/100)+$H327+10</f>
        <v>91</v>
      </c>
      <c r="R327" s="2">
        <f>_xlfn.FLOOR.MATH((_xlfn.FLOOR.MATH((((2*VLOOKUP($F327, 'EV and Base'!$A$1:$N$671, 10, FALSE))+$P327)*$H327)/100)+5)*
IF(OR($I327="Lonely", $I327="Brave", $I327="Adamant", $I327="Naughty"), 1.1,
IF(OR($I327="Bold", $I327="Timid", $I327="Modest", $I327="Calm"), 0.9, 1)))</f>
        <v>76</v>
      </c>
      <c r="S327" s="2">
        <f>_xlfn.FLOOR.MATH((_xlfn.FLOOR.MATH((((2*VLOOKUP($F327, 'EV and Base'!$A$1:$N$671, 11, FALSE))+$P327)*$H327)/100)+5)*
IF(OR($I327="Bold", $I327="Relaxed", $I327="Impish", $I327="Lax"), 1.1,
IF(OR($I327="Lonely", $I327="Hasty", $I327="Mild", $I327="Gentle"), 0.9, 1)))</f>
        <v>76</v>
      </c>
      <c r="T327" s="2">
        <f>_xlfn.FLOOR.MATH((_xlfn.FLOOR.MATH((((2*VLOOKUP($F327, 'EV and Base'!$A$1:$N$671, 12, FALSE))+$P327)*$H327)/100)+5)*
IF(OR($I327="Modest", $I327="Mild", $I327="Quiet", $I327="Rash"), 1.1,
IF(OR($I327="Adamant", $I327="Impish", $I327="Jolly", $I327="Careful"), 0.9, 1)))</f>
        <v>39</v>
      </c>
      <c r="U327" s="2">
        <f>_xlfn.FLOOR.MATH((_xlfn.FLOOR.MATH((((2*VLOOKUP($F327, 'EV and Base'!$A$1:$N$671, 13, FALSE))+$P327)*$H327)/100)+5)*
IF(OR($I327="Calm", $I327="Gentle", $I327="Sassy", $I327="Careful"), 1.1,
IF(OR($I327="Naughty", $I327="Lax", $I327="Naive", $I327="Rash"), 0.9, 1)))</f>
        <v>32</v>
      </c>
      <c r="V327" s="2">
        <f>_xlfn.FLOOR.MATH((_xlfn.FLOOR.MATH((((2*VLOOKUP($F327, 'EV and Base'!$A$1:$N$671, 14, FALSE))+$P327)*$H327)/100)+5)*
IF(OR($I327="Timid", $I327="Hasty", $I327="Jolly", $I327="Naive"), 1.1,
IF(OR($I327="Brave", $I327="Relaxed", $I327="Quiet", $I327="Sassy"), 0.9, 1)))</f>
        <v>18</v>
      </c>
    </row>
    <row r="328" spans="1:22" x14ac:dyDescent="0.45">
      <c r="A328" s="40"/>
      <c r="B328" s="40"/>
      <c r="C328" s="40"/>
      <c r="D328" s="40"/>
      <c r="E328" s="40"/>
      <c r="F328" s="2" t="s">
        <v>402</v>
      </c>
      <c r="G328" s="2" t="s">
        <v>27</v>
      </c>
      <c r="H328" s="2">
        <v>34</v>
      </c>
      <c r="I328" s="2"/>
      <c r="J328" s="2" t="s">
        <v>157</v>
      </c>
      <c r="K328" s="2" t="s">
        <v>30</v>
      </c>
      <c r="L328" s="2" t="s">
        <v>393</v>
      </c>
      <c r="M328" s="2" t="s">
        <v>394</v>
      </c>
      <c r="N328" s="2" t="s">
        <v>399</v>
      </c>
      <c r="O328" s="2" t="s">
        <v>582</v>
      </c>
      <c r="P328" s="2">
        <v>0</v>
      </c>
      <c r="Q328" s="2">
        <f>_xlfn.FLOOR.MATH((((2*VLOOKUP(F328, 'EV and Base'!$A$1:$N$671, 9, FALSE))+$P328)*$H328)/100)+$H328+10</f>
        <v>118</v>
      </c>
      <c r="R328" s="2">
        <f>_xlfn.FLOOR.MATH((_xlfn.FLOOR.MATH((((2*VLOOKUP($F328, 'EV and Base'!$A$1:$N$671, 10, FALSE))+$P328)*$H328)/100)+5)*
IF(OR($I328="Lonely", $I328="Brave", $I328="Adamant", $I328="Naughty"), 1.1,
IF(OR($I328="Bold", $I328="Timid", $I328="Modest", $I328="Calm"), 0.9, 1)))</f>
        <v>96</v>
      </c>
      <c r="S328" s="2">
        <f>_xlfn.FLOOR.MATH((_xlfn.FLOOR.MATH((((2*VLOOKUP($F328, 'EV and Base'!$A$1:$N$671, 11, FALSE))+$P328)*$H328)/100)+5)*
IF(OR($I328="Bold", $I328="Relaxed", $I328="Impish", $I328="Lax"), 1.1,
IF(OR($I328="Lonely", $I328="Hasty", $I328="Mild", $I328="Gentle"), 0.9, 1)))</f>
        <v>45</v>
      </c>
      <c r="T328" s="2">
        <f>_xlfn.FLOOR.MATH((_xlfn.FLOOR.MATH((((2*VLOOKUP($F328, 'EV and Base'!$A$1:$N$671, 12, FALSE))+$P328)*$H328)/100)+5)*
IF(OR($I328="Modest", $I328="Mild", $I328="Quiet", $I328="Rash"), 1.1,
IF(OR($I328="Adamant", $I328="Impish", $I328="Jolly", $I328="Careful"), 0.9, 1)))</f>
        <v>39</v>
      </c>
      <c r="U328" s="2">
        <f>_xlfn.FLOOR.MATH((_xlfn.FLOOR.MATH((((2*VLOOKUP($F328, 'EV and Base'!$A$1:$N$671, 13, FALSE))+$P328)*$H328)/100)+5)*
IF(OR($I328="Calm", $I328="Gentle", $I328="Sassy", $I328="Careful"), 1.1,
IF(OR($I328="Naughty", $I328="Lax", $I328="Naive", $I328="Rash"), 0.9, 1)))</f>
        <v>49</v>
      </c>
      <c r="V328" s="2">
        <f>_xlfn.FLOOR.MATH((_xlfn.FLOOR.MATH((((2*VLOOKUP($F328, 'EV and Base'!$A$1:$N$671, 14, FALSE))+$P328)*$H328)/100)+5)*
IF(OR($I328="Timid", $I328="Hasty", $I328="Jolly", $I328="Naive"), 1.1,
IF(OR($I328="Brave", $I328="Relaxed", $I328="Quiet", $I328="Sassy"), 0.9, 1)))</f>
        <v>64</v>
      </c>
    </row>
    <row r="329" spans="1:22" x14ac:dyDescent="0.45">
      <c r="A329" s="29">
        <v>180</v>
      </c>
      <c r="B329" s="29" t="s">
        <v>583</v>
      </c>
      <c r="C329" s="29" t="s">
        <v>23</v>
      </c>
      <c r="D329" s="29" t="s">
        <v>564</v>
      </c>
      <c r="E329" s="29" t="s">
        <v>25</v>
      </c>
      <c r="F329" s="2" t="s">
        <v>489</v>
      </c>
      <c r="G329" s="2" t="s">
        <v>27</v>
      </c>
      <c r="H329" s="2">
        <v>35</v>
      </c>
      <c r="I329" s="2"/>
      <c r="J329" s="2" t="s">
        <v>238</v>
      </c>
      <c r="K329" s="2" t="s">
        <v>30</v>
      </c>
      <c r="L329" s="2" t="s">
        <v>490</v>
      </c>
      <c r="M329" s="2" t="s">
        <v>405</v>
      </c>
      <c r="N329" s="2" t="s">
        <v>491</v>
      </c>
      <c r="O329" s="2" t="s">
        <v>460</v>
      </c>
      <c r="P329" s="2">
        <v>0</v>
      </c>
      <c r="Q329" s="2">
        <f>_xlfn.FLOOR.MATH((((2*VLOOKUP(F329, 'EV and Base'!$A$1:$N$671, 9, FALSE))+$P329)*$H329)/100)+$H329+10</f>
        <v>91</v>
      </c>
      <c r="R329" s="2">
        <f>_xlfn.FLOOR.MATH((_xlfn.FLOOR.MATH((((2*VLOOKUP($F329, 'EV and Base'!$A$1:$N$671, 10, FALSE))+$P329)*$H329)/100)+5)*
IF(OR($I329="Lonely", $I329="Brave", $I329="Adamant", $I329="Naughty"), 1.1,
IF(OR($I329="Bold", $I329="Timid", $I329="Modest", $I329="Calm"), 0.9, 1)))</f>
        <v>44</v>
      </c>
      <c r="S329" s="2">
        <f>_xlfn.FLOOR.MATH((_xlfn.FLOOR.MATH((((2*VLOOKUP($F329, 'EV and Base'!$A$1:$N$671, 11, FALSE))+$P329)*$H329)/100)+5)*
IF(OR($I329="Bold", $I329="Relaxed", $I329="Impish", $I329="Lax"), 1.1,
IF(OR($I329="Lonely", $I329="Hasty", $I329="Mild", $I329="Gentle"), 0.9, 1)))</f>
        <v>43</v>
      </c>
      <c r="T329" s="2">
        <f>_xlfn.FLOOR.MATH((_xlfn.FLOOR.MATH((((2*VLOOKUP($F329, 'EV and Base'!$A$1:$N$671, 12, FALSE))+$P329)*$H329)/100)+5)*
IF(OR($I329="Modest", $I329="Mild", $I329="Quiet", $I329="Rash"), 1.1,
IF(OR($I329="Adamant", $I329="Impish", $I329="Jolly", $I329="Careful"), 0.9, 1)))</f>
        <v>58</v>
      </c>
      <c r="U329" s="2">
        <f>_xlfn.FLOOR.MATH((_xlfn.FLOOR.MATH((((2*VLOOKUP($F329, 'EV and Base'!$A$1:$N$671, 13, FALSE))+$P329)*$H329)/100)+5)*
IF(OR($I329="Calm", $I329="Gentle", $I329="Sassy", $I329="Careful"), 1.1,
IF(OR($I329="Naughty", $I329="Lax", $I329="Naive", $I329="Rash"), 0.9, 1)))</f>
        <v>43</v>
      </c>
      <c r="V329" s="2">
        <f>_xlfn.FLOOR.MATH((_xlfn.FLOOR.MATH((((2*VLOOKUP($F329, 'EV and Base'!$A$1:$N$671, 14, FALSE))+$P329)*$H329)/100)+5)*
IF(OR($I329="Timid", $I329="Hasty", $I329="Jolly", $I329="Naive"), 1.1,
IF(OR($I329="Brave", $I329="Relaxed", $I329="Quiet", $I329="Sassy"), 0.9, 1)))</f>
        <v>84</v>
      </c>
    </row>
    <row r="330" spans="1:22" x14ac:dyDescent="0.45">
      <c r="A330" s="38">
        <v>181</v>
      </c>
      <c r="B330" s="38" t="s">
        <v>584</v>
      </c>
      <c r="C330" s="38" t="s">
        <v>23</v>
      </c>
      <c r="D330" s="38" t="s">
        <v>564</v>
      </c>
      <c r="E330" s="38" t="s">
        <v>25</v>
      </c>
      <c r="F330" s="2" t="s">
        <v>446</v>
      </c>
      <c r="G330" s="2" t="s">
        <v>27</v>
      </c>
      <c r="H330" s="2">
        <v>33</v>
      </c>
      <c r="I330" s="2"/>
      <c r="J330" s="2" t="s">
        <v>137</v>
      </c>
      <c r="K330" s="2" t="s">
        <v>30</v>
      </c>
      <c r="L330" s="2" t="s">
        <v>340</v>
      </c>
      <c r="M330" s="2" t="s">
        <v>271</v>
      </c>
      <c r="N330" s="2" t="s">
        <v>447</v>
      </c>
      <c r="O330" s="2" t="s">
        <v>399</v>
      </c>
      <c r="P330" s="2">
        <v>0</v>
      </c>
      <c r="Q330" s="2">
        <f>_xlfn.FLOOR.MATH((((2*VLOOKUP(F330, 'EV and Base'!$A$1:$N$671, 9, FALSE))+$P330)*$H330)/100)+$H330+10</f>
        <v>89</v>
      </c>
      <c r="R330" s="2">
        <f>_xlfn.FLOOR.MATH((_xlfn.FLOOR.MATH((((2*VLOOKUP($F330, 'EV and Base'!$A$1:$N$671, 10, FALSE))+$P330)*$H330)/100)+5)*
IF(OR($I330="Lonely", $I330="Brave", $I330="Adamant", $I330="Naughty"), 1.1,
IF(OR($I330="Bold", $I330="Timid", $I330="Modest", $I330="Calm"), 0.9, 1)))</f>
        <v>74</v>
      </c>
      <c r="S330" s="2">
        <f>_xlfn.FLOOR.MATH((_xlfn.FLOOR.MATH((((2*VLOOKUP($F330, 'EV and Base'!$A$1:$N$671, 11, FALSE))+$P330)*$H330)/100)+5)*
IF(OR($I330="Bold", $I330="Relaxed", $I330="Impish", $I330="Lax"), 1.1,
IF(OR($I330="Lonely", $I330="Hasty", $I330="Mild", $I330="Gentle"), 0.9, 1)))</f>
        <v>74</v>
      </c>
      <c r="T330" s="2">
        <f>_xlfn.FLOOR.MATH((_xlfn.FLOOR.MATH((((2*VLOOKUP($F330, 'EV and Base'!$A$1:$N$671, 12, FALSE))+$P330)*$H330)/100)+5)*
IF(OR($I330="Modest", $I330="Mild", $I330="Quiet", $I330="Rash"), 1.1,
IF(OR($I330="Adamant", $I330="Impish", $I330="Jolly", $I330="Careful"), 0.9, 1)))</f>
        <v>38</v>
      </c>
      <c r="U330" s="2">
        <f>_xlfn.FLOOR.MATH((_xlfn.FLOOR.MATH((((2*VLOOKUP($F330, 'EV and Base'!$A$1:$N$671, 13, FALSE))+$P330)*$H330)/100)+5)*
IF(OR($I330="Calm", $I330="Gentle", $I330="Sassy", $I330="Careful"), 1.1,
IF(OR($I330="Naughty", $I330="Lax", $I330="Naive", $I330="Rash"), 0.9, 1)))</f>
        <v>31</v>
      </c>
      <c r="V330" s="2">
        <f>_xlfn.FLOOR.MATH((_xlfn.FLOOR.MATH((((2*VLOOKUP($F330, 'EV and Base'!$A$1:$N$671, 14, FALSE))+$P330)*$H330)/100)+5)*
IF(OR($I330="Timid", $I330="Hasty", $I330="Jolly", $I330="Naive"), 1.1,
IF(OR($I330="Brave", $I330="Relaxed", $I330="Quiet", $I330="Sassy"), 0.9, 1)))</f>
        <v>18</v>
      </c>
    </row>
    <row r="331" spans="1:22" x14ac:dyDescent="0.45">
      <c r="A331" s="39"/>
      <c r="B331" s="39"/>
      <c r="C331" s="39"/>
      <c r="D331" s="39"/>
      <c r="E331" s="39"/>
      <c r="F331" s="2" t="s">
        <v>446</v>
      </c>
      <c r="G331" s="2" t="s">
        <v>27</v>
      </c>
      <c r="H331" s="2">
        <v>33</v>
      </c>
      <c r="I331" s="2"/>
      <c r="J331" s="2" t="s">
        <v>137</v>
      </c>
      <c r="K331" s="2" t="s">
        <v>30</v>
      </c>
      <c r="L331" s="2" t="s">
        <v>340</v>
      </c>
      <c r="M331" s="2" t="s">
        <v>271</v>
      </c>
      <c r="N331" s="2" t="s">
        <v>447</v>
      </c>
      <c r="O331" s="2" t="s">
        <v>399</v>
      </c>
      <c r="P331" s="2">
        <v>0</v>
      </c>
      <c r="Q331" s="2">
        <f>_xlfn.FLOOR.MATH((((2*VLOOKUP(F331, 'EV and Base'!$A$1:$N$671, 9, FALSE))+$P331)*$H331)/100)+$H331+10</f>
        <v>89</v>
      </c>
      <c r="R331" s="2">
        <f>_xlfn.FLOOR.MATH((_xlfn.FLOOR.MATH((((2*VLOOKUP($F331, 'EV and Base'!$A$1:$N$671, 10, FALSE))+$P331)*$H331)/100)+5)*
IF(OR($I331="Lonely", $I331="Brave", $I331="Adamant", $I331="Naughty"), 1.1,
IF(OR($I331="Bold", $I331="Timid", $I331="Modest", $I331="Calm"), 0.9, 1)))</f>
        <v>74</v>
      </c>
      <c r="S331" s="2">
        <f>_xlfn.FLOOR.MATH((_xlfn.FLOOR.MATH((((2*VLOOKUP($F331, 'EV and Base'!$A$1:$N$671, 11, FALSE))+$P331)*$H331)/100)+5)*
IF(OR($I331="Bold", $I331="Relaxed", $I331="Impish", $I331="Lax"), 1.1,
IF(OR($I331="Lonely", $I331="Hasty", $I331="Mild", $I331="Gentle"), 0.9, 1)))</f>
        <v>74</v>
      </c>
      <c r="T331" s="2">
        <f>_xlfn.FLOOR.MATH((_xlfn.FLOOR.MATH((((2*VLOOKUP($F331, 'EV and Base'!$A$1:$N$671, 12, FALSE))+$P331)*$H331)/100)+5)*
IF(OR($I331="Modest", $I331="Mild", $I331="Quiet", $I331="Rash"), 1.1,
IF(OR($I331="Adamant", $I331="Impish", $I331="Jolly", $I331="Careful"), 0.9, 1)))</f>
        <v>38</v>
      </c>
      <c r="U331" s="2">
        <f>_xlfn.FLOOR.MATH((_xlfn.FLOOR.MATH((((2*VLOOKUP($F331, 'EV and Base'!$A$1:$N$671, 13, FALSE))+$P331)*$H331)/100)+5)*
IF(OR($I331="Calm", $I331="Gentle", $I331="Sassy", $I331="Careful"), 1.1,
IF(OR($I331="Naughty", $I331="Lax", $I331="Naive", $I331="Rash"), 0.9, 1)))</f>
        <v>31</v>
      </c>
      <c r="V331" s="2">
        <f>_xlfn.FLOOR.MATH((_xlfn.FLOOR.MATH((((2*VLOOKUP($F331, 'EV and Base'!$A$1:$N$671, 14, FALSE))+$P331)*$H331)/100)+5)*
IF(OR($I331="Timid", $I331="Hasty", $I331="Jolly", $I331="Naive"), 1.1,
IF(OR($I331="Brave", $I331="Relaxed", $I331="Quiet", $I331="Sassy"), 0.9, 1)))</f>
        <v>18</v>
      </c>
    </row>
    <row r="332" spans="1:22" x14ac:dyDescent="0.45">
      <c r="A332" s="40"/>
      <c r="B332" s="40"/>
      <c r="C332" s="40"/>
      <c r="D332" s="40"/>
      <c r="E332" s="40"/>
      <c r="F332" s="2" t="s">
        <v>446</v>
      </c>
      <c r="G332" s="2" t="s">
        <v>27</v>
      </c>
      <c r="H332" s="2">
        <v>33</v>
      </c>
      <c r="I332" s="2"/>
      <c r="J332" s="2" t="s">
        <v>137</v>
      </c>
      <c r="K332" s="2" t="s">
        <v>30</v>
      </c>
      <c r="L332" s="2" t="s">
        <v>340</v>
      </c>
      <c r="M332" s="2" t="s">
        <v>271</v>
      </c>
      <c r="N332" s="2" t="s">
        <v>447</v>
      </c>
      <c r="O332" s="2" t="s">
        <v>399</v>
      </c>
      <c r="P332" s="2">
        <v>0</v>
      </c>
      <c r="Q332" s="2">
        <f>_xlfn.FLOOR.MATH((((2*VLOOKUP(F332, 'EV and Base'!$A$1:$N$671, 9, FALSE))+$P332)*$H332)/100)+$H332+10</f>
        <v>89</v>
      </c>
      <c r="R332" s="2">
        <f>_xlfn.FLOOR.MATH((_xlfn.FLOOR.MATH((((2*VLOOKUP($F332, 'EV and Base'!$A$1:$N$671, 10, FALSE))+$P332)*$H332)/100)+5)*
IF(OR($I332="Lonely", $I332="Brave", $I332="Adamant", $I332="Naughty"), 1.1,
IF(OR($I332="Bold", $I332="Timid", $I332="Modest", $I332="Calm"), 0.9, 1)))</f>
        <v>74</v>
      </c>
      <c r="S332" s="2">
        <f>_xlfn.FLOOR.MATH((_xlfn.FLOOR.MATH((((2*VLOOKUP($F332, 'EV and Base'!$A$1:$N$671, 11, FALSE))+$P332)*$H332)/100)+5)*
IF(OR($I332="Bold", $I332="Relaxed", $I332="Impish", $I332="Lax"), 1.1,
IF(OR($I332="Lonely", $I332="Hasty", $I332="Mild", $I332="Gentle"), 0.9, 1)))</f>
        <v>74</v>
      </c>
      <c r="T332" s="2">
        <f>_xlfn.FLOOR.MATH((_xlfn.FLOOR.MATH((((2*VLOOKUP($F332, 'EV and Base'!$A$1:$N$671, 12, FALSE))+$P332)*$H332)/100)+5)*
IF(OR($I332="Modest", $I332="Mild", $I332="Quiet", $I332="Rash"), 1.1,
IF(OR($I332="Adamant", $I332="Impish", $I332="Jolly", $I332="Careful"), 0.9, 1)))</f>
        <v>38</v>
      </c>
      <c r="U332" s="2">
        <f>_xlfn.FLOOR.MATH((_xlfn.FLOOR.MATH((((2*VLOOKUP($F332, 'EV and Base'!$A$1:$N$671, 13, FALSE))+$P332)*$H332)/100)+5)*
IF(OR($I332="Calm", $I332="Gentle", $I332="Sassy", $I332="Careful"), 1.1,
IF(OR($I332="Naughty", $I332="Lax", $I332="Naive", $I332="Rash"), 0.9, 1)))</f>
        <v>31</v>
      </c>
      <c r="V332" s="2">
        <f>_xlfn.FLOOR.MATH((_xlfn.FLOOR.MATH((((2*VLOOKUP($F332, 'EV and Base'!$A$1:$N$671, 14, FALSE))+$P332)*$H332)/100)+5)*
IF(OR($I332="Timid", $I332="Hasty", $I332="Jolly", $I332="Naive"), 1.1,
IF(OR($I332="Brave", $I332="Relaxed", $I332="Quiet", $I332="Sassy"), 0.9, 1)))</f>
        <v>18</v>
      </c>
    </row>
    <row r="333" spans="1:22" x14ac:dyDescent="0.45">
      <c r="A333" s="29">
        <v>182</v>
      </c>
      <c r="B333" s="29" t="s">
        <v>585</v>
      </c>
      <c r="C333" s="29" t="s">
        <v>23</v>
      </c>
      <c r="D333" s="29" t="s">
        <v>564</v>
      </c>
      <c r="E333" s="29" t="s">
        <v>25</v>
      </c>
      <c r="F333" s="2" t="s">
        <v>402</v>
      </c>
      <c r="G333" s="2" t="s">
        <v>27</v>
      </c>
      <c r="H333" s="2">
        <v>35</v>
      </c>
      <c r="I333" s="2"/>
      <c r="J333" s="2" t="s">
        <v>390</v>
      </c>
      <c r="K333" s="2" t="s">
        <v>30</v>
      </c>
      <c r="L333" s="2" t="s">
        <v>393</v>
      </c>
      <c r="M333" s="2" t="s">
        <v>394</v>
      </c>
      <c r="N333" s="2" t="s">
        <v>399</v>
      </c>
      <c r="O333" s="2" t="s">
        <v>582</v>
      </c>
      <c r="P333" s="2">
        <v>0</v>
      </c>
      <c r="Q333" s="2">
        <f>_xlfn.FLOOR.MATH((((2*VLOOKUP(F333, 'EV and Base'!$A$1:$N$671, 9, FALSE))+$P333)*$H333)/100)+$H333+10</f>
        <v>122</v>
      </c>
      <c r="R333" s="2">
        <f>_xlfn.FLOOR.MATH((_xlfn.FLOOR.MATH((((2*VLOOKUP($F333, 'EV and Base'!$A$1:$N$671, 10, FALSE))+$P333)*$H333)/100)+5)*
IF(OR($I333="Lonely", $I333="Brave", $I333="Adamant", $I333="Naughty"), 1.1,
IF(OR($I333="Bold", $I333="Timid", $I333="Modest", $I333="Calm"), 0.9, 1)))</f>
        <v>99</v>
      </c>
      <c r="S333" s="2">
        <f>_xlfn.FLOOR.MATH((_xlfn.FLOOR.MATH((((2*VLOOKUP($F333, 'EV and Base'!$A$1:$N$671, 11, FALSE))+$P333)*$H333)/100)+5)*
IF(OR($I333="Bold", $I333="Relaxed", $I333="Impish", $I333="Lax"), 1.1,
IF(OR($I333="Lonely", $I333="Hasty", $I333="Mild", $I333="Gentle"), 0.9, 1)))</f>
        <v>47</v>
      </c>
      <c r="T333" s="2">
        <f>_xlfn.FLOOR.MATH((_xlfn.FLOOR.MATH((((2*VLOOKUP($F333, 'EV and Base'!$A$1:$N$671, 12, FALSE))+$P333)*$H333)/100)+5)*
IF(OR($I333="Modest", $I333="Mild", $I333="Quiet", $I333="Rash"), 1.1,
IF(OR($I333="Adamant", $I333="Impish", $I333="Jolly", $I333="Careful"), 0.9, 1)))</f>
        <v>40</v>
      </c>
      <c r="U333" s="2">
        <f>_xlfn.FLOOR.MATH((_xlfn.FLOOR.MATH((((2*VLOOKUP($F333, 'EV and Base'!$A$1:$N$671, 13, FALSE))+$P333)*$H333)/100)+5)*
IF(OR($I333="Calm", $I333="Gentle", $I333="Sassy", $I333="Careful"), 1.1,
IF(OR($I333="Naughty", $I333="Lax", $I333="Naive", $I333="Rash"), 0.9, 1)))</f>
        <v>50</v>
      </c>
      <c r="V333" s="2">
        <f>_xlfn.FLOOR.MATH((_xlfn.FLOOR.MATH((((2*VLOOKUP($F333, 'EV and Base'!$A$1:$N$671, 14, FALSE))+$P333)*$H333)/100)+5)*
IF(OR($I333="Timid", $I333="Hasty", $I333="Jolly", $I333="Naive"), 1.1,
IF(OR($I333="Brave", $I333="Relaxed", $I333="Quiet", $I333="Sassy"), 0.9, 1)))</f>
        <v>66</v>
      </c>
    </row>
    <row r="334" spans="1:22" x14ac:dyDescent="0.45">
      <c r="A334" s="38">
        <v>183</v>
      </c>
      <c r="B334" s="38" t="s">
        <v>586</v>
      </c>
      <c r="C334" s="38" t="s">
        <v>23</v>
      </c>
      <c r="D334" s="38" t="s">
        <v>564</v>
      </c>
      <c r="E334" s="38" t="s">
        <v>25</v>
      </c>
      <c r="F334" s="2" t="s">
        <v>538</v>
      </c>
      <c r="G334" s="2" t="s">
        <v>27</v>
      </c>
      <c r="H334" s="2">
        <v>34</v>
      </c>
      <c r="I334" s="2"/>
      <c r="J334" s="2" t="s">
        <v>499</v>
      </c>
      <c r="K334" s="2" t="s">
        <v>30</v>
      </c>
      <c r="L334" s="2" t="s">
        <v>456</v>
      </c>
      <c r="M334" s="2" t="s">
        <v>500</v>
      </c>
      <c r="N334" s="2" t="s">
        <v>501</v>
      </c>
      <c r="O334" s="2" t="s">
        <v>576</v>
      </c>
      <c r="P334" s="2">
        <v>3</v>
      </c>
      <c r="Q334" s="2">
        <f>_xlfn.FLOOR.MATH((((2*VLOOKUP(F334, 'EV and Base'!$A$1:$N$671, 9, FALSE))+$P334)*$H334)/100)+$H334+10</f>
        <v>89</v>
      </c>
      <c r="R334" s="2">
        <f>_xlfn.FLOOR.MATH((_xlfn.FLOOR.MATH((((2*VLOOKUP($F334, 'EV and Base'!$A$1:$N$671, 10, FALSE))+$P334)*$H334)/100)+5)*
IF(OR($I334="Lonely", $I334="Brave", $I334="Adamant", $I334="Naughty"), 1.1,
IF(OR($I334="Bold", $I334="Timid", $I334="Modest", $I334="Calm"), 0.9, 1)))</f>
        <v>33</v>
      </c>
      <c r="S334" s="2">
        <f>_xlfn.FLOOR.MATH((_xlfn.FLOOR.MATH((((2*VLOOKUP($F334, 'EV and Base'!$A$1:$N$671, 11, FALSE))+$P334)*$H334)/100)+5)*
IF(OR($I334="Bold", $I334="Relaxed", $I334="Impish", $I334="Lax"), 1.1,
IF(OR($I334="Lonely", $I334="Hasty", $I334="Mild", $I334="Gentle"), 0.9, 1)))</f>
        <v>40</v>
      </c>
      <c r="T334" s="2">
        <f>_xlfn.FLOOR.MATH((_xlfn.FLOOR.MATH((((2*VLOOKUP($F334, 'EV and Base'!$A$1:$N$671, 12, FALSE))+$P334)*$H334)/100)+5)*
IF(OR($I334="Modest", $I334="Mild", $I334="Quiet", $I334="Rash"), 1.1,
IF(OR($I334="Adamant", $I334="Impish", $I334="Jolly", $I334="Careful"), 0.9, 1)))</f>
        <v>91</v>
      </c>
      <c r="U334" s="2">
        <f>_xlfn.FLOOR.MATH((_xlfn.FLOOR.MATH((((2*VLOOKUP($F334, 'EV and Base'!$A$1:$N$671, 13, FALSE))+$P334)*$H334)/100)+5)*
IF(OR($I334="Calm", $I334="Gentle", $I334="Sassy", $I334="Careful"), 1.1,
IF(OR($I334="Naughty", $I334="Lax", $I334="Naive", $I334="Rash"), 0.9, 1)))</f>
        <v>46</v>
      </c>
      <c r="V334" s="2">
        <f>_xlfn.FLOOR.MATH((_xlfn.FLOOR.MATH((((2*VLOOKUP($F334, 'EV and Base'!$A$1:$N$671, 14, FALSE))+$P334)*$H334)/100)+5)*
IF(OR($I334="Timid", $I334="Hasty", $I334="Jolly", $I334="Naive"), 1.1,
IF(OR($I334="Brave", $I334="Relaxed", $I334="Quiet", $I334="Sassy"), 0.9, 1)))</f>
        <v>26</v>
      </c>
    </row>
    <row r="335" spans="1:22" x14ac:dyDescent="0.45">
      <c r="A335" s="40"/>
      <c r="B335" s="40"/>
      <c r="C335" s="40"/>
      <c r="D335" s="40"/>
      <c r="E335" s="40"/>
      <c r="F335" s="2" t="s">
        <v>406</v>
      </c>
      <c r="G335" s="2" t="s">
        <v>27</v>
      </c>
      <c r="H335" s="2">
        <v>34</v>
      </c>
      <c r="I335" s="2"/>
      <c r="J335" s="2" t="s">
        <v>97</v>
      </c>
      <c r="K335" s="2" t="s">
        <v>30</v>
      </c>
      <c r="L335" s="2" t="s">
        <v>99</v>
      </c>
      <c r="M335" s="2" t="s">
        <v>100</v>
      </c>
      <c r="N335" s="2" t="s">
        <v>169</v>
      </c>
      <c r="O335" s="2" t="s">
        <v>165</v>
      </c>
      <c r="P335" s="2">
        <v>3</v>
      </c>
      <c r="Q335" s="2">
        <f>_xlfn.FLOOR.MATH((((2*VLOOKUP(F335, 'EV and Base'!$A$1:$N$671, 9, FALSE))+$P335)*$H335)/100)+$H335+10</f>
        <v>123</v>
      </c>
      <c r="R335" s="2">
        <f>_xlfn.FLOOR.MATH((_xlfn.FLOOR.MATH((((2*VLOOKUP($F335, 'EV and Base'!$A$1:$N$671, 10, FALSE))+$P335)*$H335)/100)+5)*
IF(OR($I335="Lonely", $I335="Brave", $I335="Adamant", $I335="Naughty"), 1.1,
IF(OR($I335="Bold", $I335="Timid", $I335="Modest", $I335="Calm"), 0.9, 1)))</f>
        <v>43</v>
      </c>
      <c r="S335" s="2">
        <f>_xlfn.FLOOR.MATH((_xlfn.FLOOR.MATH((((2*VLOOKUP($F335, 'EV and Base'!$A$1:$N$671, 11, FALSE))+$P335)*$H335)/100)+5)*
IF(OR($I335="Bold", $I335="Relaxed", $I335="Impish", $I335="Lax"), 1.1,
IF(OR($I335="Lonely", $I335="Hasty", $I335="Mild", $I335="Gentle"), 0.9, 1)))</f>
        <v>63</v>
      </c>
      <c r="T335" s="2">
        <f>_xlfn.FLOOR.MATH((_xlfn.FLOOR.MATH((((2*VLOOKUP($F335, 'EV and Base'!$A$1:$N$671, 12, FALSE))+$P335)*$H335)/100)+5)*
IF(OR($I335="Modest", $I335="Mild", $I335="Quiet", $I335="Rash"), 1.1,
IF(OR($I335="Adamant", $I335="Impish", $I335="Jolly", $I335="Careful"), 0.9, 1)))</f>
        <v>78</v>
      </c>
      <c r="U335" s="2">
        <f>_xlfn.FLOOR.MATH((_xlfn.FLOOR.MATH((((2*VLOOKUP($F335, 'EV and Base'!$A$1:$N$671, 13, FALSE))+$P335)*$H335)/100)+5)*
IF(OR($I335="Calm", $I335="Gentle", $I335="Sassy", $I335="Careful"), 1.1,
IF(OR($I335="Naughty", $I335="Lax", $I335="Naive", $I335="Rash"), 0.9, 1)))</f>
        <v>70</v>
      </c>
      <c r="V335" s="2">
        <f>_xlfn.FLOOR.MATH((_xlfn.FLOOR.MATH((((2*VLOOKUP($F335, 'EV and Base'!$A$1:$N$671, 14, FALSE))+$P335)*$H335)/100)+5)*
IF(OR($I335="Timid", $I335="Hasty", $I335="Jolly", $I335="Naive"), 1.1,
IF(OR($I335="Brave", $I335="Relaxed", $I335="Quiet", $I335="Sassy"), 0.9, 1)))</f>
        <v>25</v>
      </c>
    </row>
    <row r="336" spans="1:22" x14ac:dyDescent="0.45">
      <c r="A336" s="38">
        <v>184</v>
      </c>
      <c r="B336" s="38" t="s">
        <v>587</v>
      </c>
      <c r="C336" s="38" t="s">
        <v>23</v>
      </c>
      <c r="D336" s="38" t="s">
        <v>588</v>
      </c>
      <c r="E336" s="38" t="s">
        <v>25</v>
      </c>
      <c r="F336" s="2" t="s">
        <v>127</v>
      </c>
      <c r="G336" s="2" t="s">
        <v>27</v>
      </c>
      <c r="H336" s="2">
        <v>34</v>
      </c>
      <c r="I336" s="2"/>
      <c r="J336" s="2" t="s">
        <v>128</v>
      </c>
      <c r="K336" s="2" t="s">
        <v>30</v>
      </c>
      <c r="L336" s="2" t="s">
        <v>490</v>
      </c>
      <c r="M336" s="2" t="s">
        <v>405</v>
      </c>
      <c r="N336" s="2" t="s">
        <v>491</v>
      </c>
      <c r="O336" s="2" t="s">
        <v>460</v>
      </c>
      <c r="P336" s="2">
        <v>0</v>
      </c>
      <c r="Q336" s="2">
        <f>_xlfn.FLOOR.MATH((((2*VLOOKUP(F336, 'EV and Base'!$A$1:$N$671, 9, FALSE))+$P336)*$H336)/100)+$H336+10</f>
        <v>81</v>
      </c>
      <c r="R336" s="2">
        <f>_xlfn.FLOOR.MATH((_xlfn.FLOOR.MATH((((2*VLOOKUP($F336, 'EV and Base'!$A$1:$N$671, 10, FALSE))+$P336)*$H336)/100)+5)*
IF(OR($I336="Lonely", $I336="Brave", $I336="Adamant", $I336="Naughty"), 1.1,
IF(OR($I336="Bold", $I336="Timid", $I336="Modest", $I336="Calm"), 0.9, 1)))</f>
        <v>35</v>
      </c>
      <c r="S336" s="2">
        <f>_xlfn.FLOOR.MATH((_xlfn.FLOOR.MATH((((2*VLOOKUP($F336, 'EV and Base'!$A$1:$N$671, 11, FALSE))+$P336)*$H336)/100)+5)*
IF(OR($I336="Bold", $I336="Relaxed", $I336="Impish", $I336="Lax"), 1.1,
IF(OR($I336="Lonely", $I336="Hasty", $I336="Mild", $I336="Gentle"), 0.9, 1)))</f>
        <v>34</v>
      </c>
      <c r="T336" s="2">
        <f>_xlfn.FLOOR.MATH((_xlfn.FLOOR.MATH((((2*VLOOKUP($F336, 'EV and Base'!$A$1:$N$671, 12, FALSE))+$P336)*$H336)/100)+5)*
IF(OR($I336="Modest", $I336="Mild", $I336="Quiet", $I336="Rash"), 1.1,
IF(OR($I336="Adamant", $I336="Impish", $I336="Jolly", $I336="Careful"), 0.9, 1)))</f>
        <v>42</v>
      </c>
      <c r="U336" s="2">
        <f>_xlfn.FLOOR.MATH((_xlfn.FLOOR.MATH((((2*VLOOKUP($F336, 'EV and Base'!$A$1:$N$671, 13, FALSE))+$P336)*$H336)/100)+5)*
IF(OR($I336="Calm", $I336="Gentle", $I336="Sassy", $I336="Careful"), 1.1,
IF(OR($I336="Naughty", $I336="Lax", $I336="Naive", $I336="Rash"), 0.9, 1)))</f>
        <v>34</v>
      </c>
      <c r="V336" s="2">
        <f>_xlfn.FLOOR.MATH((_xlfn.FLOOR.MATH((((2*VLOOKUP($F336, 'EV and Base'!$A$1:$N$671, 14, FALSE))+$P336)*$H336)/100)+5)*
IF(OR($I336="Timid", $I336="Hasty", $I336="Jolly", $I336="Naive"), 1.1,
IF(OR($I336="Brave", $I336="Relaxed", $I336="Quiet", $I336="Sassy"), 0.9, 1)))</f>
        <v>53</v>
      </c>
    </row>
    <row r="337" spans="1:22" x14ac:dyDescent="0.45">
      <c r="A337" s="40"/>
      <c r="B337" s="40"/>
      <c r="C337" s="40"/>
      <c r="D337" s="40"/>
      <c r="E337" s="40"/>
      <c r="F337" s="2" t="s">
        <v>446</v>
      </c>
      <c r="G337" s="2" t="s">
        <v>27</v>
      </c>
      <c r="H337" s="2">
        <v>34</v>
      </c>
      <c r="I337" s="2"/>
      <c r="J337" s="2" t="s">
        <v>137</v>
      </c>
      <c r="K337" s="2" t="s">
        <v>30</v>
      </c>
      <c r="L337" s="2" t="s">
        <v>340</v>
      </c>
      <c r="M337" s="2" t="s">
        <v>271</v>
      </c>
      <c r="N337" s="2" t="s">
        <v>447</v>
      </c>
      <c r="O337" s="2" t="s">
        <v>399</v>
      </c>
      <c r="P337" s="2">
        <v>0</v>
      </c>
      <c r="Q337" s="2">
        <f>_xlfn.FLOOR.MATH((((2*VLOOKUP(F337, 'EV and Base'!$A$1:$N$671, 9, FALSE))+$P337)*$H337)/100)+$H337+10</f>
        <v>91</v>
      </c>
      <c r="R337" s="2">
        <f>_xlfn.FLOOR.MATH((_xlfn.FLOOR.MATH((((2*VLOOKUP($F337, 'EV and Base'!$A$1:$N$671, 10, FALSE))+$P337)*$H337)/100)+5)*
IF(OR($I337="Lonely", $I337="Brave", $I337="Adamant", $I337="Naughty"), 1.1,
IF(OR($I337="Bold", $I337="Timid", $I337="Modest", $I337="Calm"), 0.9, 1)))</f>
        <v>76</v>
      </c>
      <c r="S337" s="2">
        <f>_xlfn.FLOOR.MATH((_xlfn.FLOOR.MATH((((2*VLOOKUP($F337, 'EV and Base'!$A$1:$N$671, 11, FALSE))+$P337)*$H337)/100)+5)*
IF(OR($I337="Bold", $I337="Relaxed", $I337="Impish", $I337="Lax"), 1.1,
IF(OR($I337="Lonely", $I337="Hasty", $I337="Mild", $I337="Gentle"), 0.9, 1)))</f>
        <v>76</v>
      </c>
      <c r="T337" s="2">
        <f>_xlfn.FLOOR.MATH((_xlfn.FLOOR.MATH((((2*VLOOKUP($F337, 'EV and Base'!$A$1:$N$671, 12, FALSE))+$P337)*$H337)/100)+5)*
IF(OR($I337="Modest", $I337="Mild", $I337="Quiet", $I337="Rash"), 1.1,
IF(OR($I337="Adamant", $I337="Impish", $I337="Jolly", $I337="Careful"), 0.9, 1)))</f>
        <v>39</v>
      </c>
      <c r="U337" s="2">
        <f>_xlfn.FLOOR.MATH((_xlfn.FLOOR.MATH((((2*VLOOKUP($F337, 'EV and Base'!$A$1:$N$671, 13, FALSE))+$P337)*$H337)/100)+5)*
IF(OR($I337="Calm", $I337="Gentle", $I337="Sassy", $I337="Careful"), 1.1,
IF(OR($I337="Naughty", $I337="Lax", $I337="Naive", $I337="Rash"), 0.9, 1)))</f>
        <v>32</v>
      </c>
      <c r="V337" s="2">
        <f>_xlfn.FLOOR.MATH((_xlfn.FLOOR.MATH((((2*VLOOKUP($F337, 'EV and Base'!$A$1:$N$671, 14, FALSE))+$P337)*$H337)/100)+5)*
IF(OR($I337="Timid", $I337="Hasty", $I337="Jolly", $I337="Naive"), 1.1,
IF(OR($I337="Brave", $I337="Relaxed", $I337="Quiet", $I337="Sassy"), 0.9, 1)))</f>
        <v>18</v>
      </c>
    </row>
    <row r="338" spans="1:22" x14ac:dyDescent="0.45">
      <c r="A338" s="29">
        <v>185</v>
      </c>
      <c r="B338" s="29" t="s">
        <v>589</v>
      </c>
      <c r="C338" s="29" t="s">
        <v>23</v>
      </c>
      <c r="D338" s="29" t="s">
        <v>588</v>
      </c>
      <c r="E338" s="29" t="s">
        <v>25</v>
      </c>
      <c r="F338" s="2" t="s">
        <v>590</v>
      </c>
      <c r="G338" s="2" t="s">
        <v>27</v>
      </c>
      <c r="H338" s="2">
        <v>36</v>
      </c>
      <c r="I338" s="2"/>
      <c r="J338" s="2" t="s">
        <v>591</v>
      </c>
      <c r="K338" s="2" t="s">
        <v>30</v>
      </c>
      <c r="L338" s="2" t="s">
        <v>592</v>
      </c>
      <c r="M338" s="2" t="s">
        <v>593</v>
      </c>
      <c r="N338" s="2" t="s">
        <v>313</v>
      </c>
      <c r="O338" s="2" t="s">
        <v>570</v>
      </c>
      <c r="P338" s="2">
        <v>12</v>
      </c>
      <c r="Q338" s="2">
        <f>_xlfn.FLOOR.MATH((((2*VLOOKUP(F338, 'EV and Base'!$A$1:$N$671, 9, FALSE))+$P338)*$H338)/100)+$H338+10</f>
        <v>104</v>
      </c>
      <c r="R338" s="2">
        <f>_xlfn.FLOOR.MATH((_xlfn.FLOOR.MATH((((2*VLOOKUP($F338, 'EV and Base'!$A$1:$N$671, 10, FALSE))+$P338)*$H338)/100)+5)*
IF(OR($I338="Lonely", $I338="Brave", $I338="Adamant", $I338="Naughty"), 1.1,
IF(OR($I338="Bold", $I338="Timid", $I338="Modest", $I338="Calm"), 0.9, 1)))</f>
        <v>99</v>
      </c>
      <c r="S338" s="2">
        <f>_xlfn.FLOOR.MATH((_xlfn.FLOOR.MATH((((2*VLOOKUP($F338, 'EV and Base'!$A$1:$N$671, 11, FALSE))+$P338)*$H338)/100)+5)*
IF(OR($I338="Bold", $I338="Relaxed", $I338="Impish", $I338="Lax"), 1.1,
IF(OR($I338="Lonely", $I338="Hasty", $I338="Mild", $I338="Gentle"), 0.9, 1)))</f>
        <v>63</v>
      </c>
      <c r="T338" s="2">
        <f>_xlfn.FLOOR.MATH((_xlfn.FLOOR.MATH((((2*VLOOKUP($F338, 'EV and Base'!$A$1:$N$671, 12, FALSE))+$P338)*$H338)/100)+5)*
IF(OR($I338="Modest", $I338="Mild", $I338="Quiet", $I338="Rash"), 1.1,
IF(OR($I338="Adamant", $I338="Impish", $I338="Jolly", $I338="Careful"), 0.9, 1)))</f>
        <v>30</v>
      </c>
      <c r="U338" s="2">
        <f>_xlfn.FLOOR.MATH((_xlfn.FLOOR.MATH((((2*VLOOKUP($F338, 'EV and Base'!$A$1:$N$671, 13, FALSE))+$P338)*$H338)/100)+5)*
IF(OR($I338="Calm", $I338="Gentle", $I338="Sassy", $I338="Careful"), 1.1,
IF(OR($I338="Naughty", $I338="Lax", $I338="Naive", $I338="Rash"), 0.9, 1)))</f>
        <v>63</v>
      </c>
      <c r="V338" s="2">
        <f>_xlfn.FLOOR.MATH((_xlfn.FLOOR.MATH((((2*VLOOKUP($F338, 'EV and Base'!$A$1:$N$671, 14, FALSE))+$P338)*$H338)/100)+5)*
IF(OR($I338="Timid", $I338="Hasty", $I338="Jolly", $I338="Naive"), 1.1,
IF(OR($I338="Brave", $I338="Relaxed", $I338="Quiet", $I338="Sassy"), 0.9, 1)))</f>
        <v>70</v>
      </c>
    </row>
    <row r="339" spans="1:22" x14ac:dyDescent="0.45">
      <c r="A339" s="38">
        <v>186</v>
      </c>
      <c r="B339" s="38" t="s">
        <v>594</v>
      </c>
      <c r="C339" s="38" t="s">
        <v>23</v>
      </c>
      <c r="D339" s="38" t="s">
        <v>588</v>
      </c>
      <c r="E339" s="38" t="s">
        <v>25</v>
      </c>
      <c r="F339" s="2" t="s">
        <v>372</v>
      </c>
      <c r="G339" s="2" t="s">
        <v>27</v>
      </c>
      <c r="H339" s="2">
        <v>34</v>
      </c>
      <c r="I339" s="2"/>
      <c r="J339" s="2" t="s">
        <v>143</v>
      </c>
      <c r="K339" s="2" t="s">
        <v>30</v>
      </c>
      <c r="L339" s="2" t="s">
        <v>366</v>
      </c>
      <c r="M339" s="2" t="s">
        <v>230</v>
      </c>
      <c r="N339" s="2" t="s">
        <v>570</v>
      </c>
      <c r="O339" s="2" t="s">
        <v>399</v>
      </c>
      <c r="P339" s="2">
        <v>0</v>
      </c>
      <c r="Q339" s="2">
        <f>_xlfn.FLOOR.MATH((((2*VLOOKUP(F339, 'EV and Base'!$A$1:$N$671, 9, FALSE))+$P339)*$H339)/100)+$H339+10</f>
        <v>101</v>
      </c>
      <c r="R339" s="2">
        <f>_xlfn.FLOOR.MATH((_xlfn.FLOOR.MATH((((2*VLOOKUP($F339, 'EV and Base'!$A$1:$N$671, 10, FALSE))+$P339)*$H339)/100)+5)*
IF(OR($I339="Lonely", $I339="Brave", $I339="Adamant", $I339="Naughty"), 1.1,
IF(OR($I339="Bold", $I339="Timid", $I339="Modest", $I339="Calm"), 0.9, 1)))</f>
        <v>76</v>
      </c>
      <c r="S339" s="2">
        <f>_xlfn.FLOOR.MATH((_xlfn.FLOOR.MATH((((2*VLOOKUP($F339, 'EV and Base'!$A$1:$N$671, 11, FALSE))+$P339)*$H339)/100)+5)*
IF(OR($I339="Bold", $I339="Relaxed", $I339="Impish", $I339="Lax"), 1.1,
IF(OR($I339="Lonely", $I339="Hasty", $I339="Mild", $I339="Gentle"), 0.9, 1)))</f>
        <v>62</v>
      </c>
      <c r="T339" s="2">
        <f>_xlfn.FLOOR.MATH((_xlfn.FLOOR.MATH((((2*VLOOKUP($F339, 'EV and Base'!$A$1:$N$671, 12, FALSE))+$P339)*$H339)/100)+5)*
IF(OR($I339="Modest", $I339="Mild", $I339="Quiet", $I339="Rash"), 1.1,
IF(OR($I339="Adamant", $I339="Impish", $I339="Jolly", $I339="Careful"), 0.9, 1)))</f>
        <v>32</v>
      </c>
      <c r="U339" s="2">
        <f>_xlfn.FLOOR.MATH((_xlfn.FLOOR.MATH((((2*VLOOKUP($F339, 'EV and Base'!$A$1:$N$671, 13, FALSE))+$P339)*$H339)/100)+5)*
IF(OR($I339="Calm", $I339="Gentle", $I339="Sassy", $I339="Careful"), 1.1,
IF(OR($I339="Naughty", $I339="Lax", $I339="Naive", $I339="Rash"), 0.9, 1)))</f>
        <v>39</v>
      </c>
      <c r="V339" s="2">
        <f>_xlfn.FLOOR.MATH((_xlfn.FLOOR.MATH((((2*VLOOKUP($F339, 'EV and Base'!$A$1:$N$671, 14, FALSE))+$P339)*$H339)/100)+5)*
IF(OR($I339="Timid", $I339="Hasty", $I339="Jolly", $I339="Naive"), 1.1,
IF(OR($I339="Brave", $I339="Relaxed", $I339="Quiet", $I339="Sassy"), 0.9, 1)))</f>
        <v>32</v>
      </c>
    </row>
    <row r="340" spans="1:22" x14ac:dyDescent="0.45">
      <c r="A340" s="40"/>
      <c r="B340" s="40"/>
      <c r="C340" s="40"/>
      <c r="D340" s="40"/>
      <c r="E340" s="40"/>
      <c r="F340" s="2" t="s">
        <v>446</v>
      </c>
      <c r="G340" s="2" t="s">
        <v>27</v>
      </c>
      <c r="H340" s="2">
        <v>34</v>
      </c>
      <c r="I340" s="2"/>
      <c r="J340" s="2" t="s">
        <v>137</v>
      </c>
      <c r="K340" s="2" t="s">
        <v>30</v>
      </c>
      <c r="L340" s="2" t="s">
        <v>340</v>
      </c>
      <c r="M340" s="2" t="s">
        <v>271</v>
      </c>
      <c r="N340" s="2" t="s">
        <v>447</v>
      </c>
      <c r="O340" s="2" t="s">
        <v>399</v>
      </c>
      <c r="P340" s="2">
        <v>0</v>
      </c>
      <c r="Q340" s="2">
        <f>_xlfn.FLOOR.MATH((((2*VLOOKUP(F340, 'EV and Base'!$A$1:$N$671, 9, FALSE))+$P340)*$H340)/100)+$H340+10</f>
        <v>91</v>
      </c>
      <c r="R340" s="2">
        <f>_xlfn.FLOOR.MATH((_xlfn.FLOOR.MATH((((2*VLOOKUP($F340, 'EV and Base'!$A$1:$N$671, 10, FALSE))+$P340)*$H340)/100)+5)*
IF(OR($I340="Lonely", $I340="Brave", $I340="Adamant", $I340="Naughty"), 1.1,
IF(OR($I340="Bold", $I340="Timid", $I340="Modest", $I340="Calm"), 0.9, 1)))</f>
        <v>76</v>
      </c>
      <c r="S340" s="2">
        <f>_xlfn.FLOOR.MATH((_xlfn.FLOOR.MATH((((2*VLOOKUP($F340, 'EV and Base'!$A$1:$N$671, 11, FALSE))+$P340)*$H340)/100)+5)*
IF(OR($I340="Bold", $I340="Relaxed", $I340="Impish", $I340="Lax"), 1.1,
IF(OR($I340="Lonely", $I340="Hasty", $I340="Mild", $I340="Gentle"), 0.9, 1)))</f>
        <v>76</v>
      </c>
      <c r="T340" s="2">
        <f>_xlfn.FLOOR.MATH((_xlfn.FLOOR.MATH((((2*VLOOKUP($F340, 'EV and Base'!$A$1:$N$671, 12, FALSE))+$P340)*$H340)/100)+5)*
IF(OR($I340="Modest", $I340="Mild", $I340="Quiet", $I340="Rash"), 1.1,
IF(OR($I340="Adamant", $I340="Impish", $I340="Jolly", $I340="Careful"), 0.9, 1)))</f>
        <v>39</v>
      </c>
      <c r="U340" s="2">
        <f>_xlfn.FLOOR.MATH((_xlfn.FLOOR.MATH((((2*VLOOKUP($F340, 'EV and Base'!$A$1:$N$671, 13, FALSE))+$P340)*$H340)/100)+5)*
IF(OR($I340="Calm", $I340="Gentle", $I340="Sassy", $I340="Careful"), 1.1,
IF(OR($I340="Naughty", $I340="Lax", $I340="Naive", $I340="Rash"), 0.9, 1)))</f>
        <v>32</v>
      </c>
      <c r="V340" s="2">
        <f>_xlfn.FLOOR.MATH((_xlfn.FLOOR.MATH((((2*VLOOKUP($F340, 'EV and Base'!$A$1:$N$671, 14, FALSE))+$P340)*$H340)/100)+5)*
IF(OR($I340="Timid", $I340="Hasty", $I340="Jolly", $I340="Naive"), 1.1,
IF(OR($I340="Brave", $I340="Relaxed", $I340="Quiet", $I340="Sassy"), 0.9, 1)))</f>
        <v>18</v>
      </c>
    </row>
    <row r="341" spans="1:22" x14ac:dyDescent="0.45">
      <c r="A341" s="38">
        <v>187</v>
      </c>
      <c r="B341" s="38" t="s">
        <v>595</v>
      </c>
      <c r="C341" s="38" t="s">
        <v>23</v>
      </c>
      <c r="D341" s="38" t="s">
        <v>596</v>
      </c>
      <c r="E341" s="38" t="s">
        <v>25</v>
      </c>
      <c r="F341" s="2" t="s">
        <v>354</v>
      </c>
      <c r="G341" s="2" t="s">
        <v>27</v>
      </c>
      <c r="H341" s="2">
        <v>35</v>
      </c>
      <c r="I341" s="2"/>
      <c r="J341" s="2" t="s">
        <v>257</v>
      </c>
      <c r="K341" s="2" t="s">
        <v>30</v>
      </c>
      <c r="L341" s="2" t="s">
        <v>309</v>
      </c>
      <c r="M341" s="2" t="s">
        <v>312</v>
      </c>
      <c r="N341" s="2" t="s">
        <v>153</v>
      </c>
      <c r="O341" s="2" t="s">
        <v>392</v>
      </c>
      <c r="P341" s="2">
        <v>12</v>
      </c>
      <c r="Q341" s="2">
        <f>_xlfn.FLOOR.MATH((((2*VLOOKUP(F341, 'EV and Base'!$A$1:$N$671, 9, FALSE))+$P341)*$H341)/100)+$H341+10</f>
        <v>91</v>
      </c>
      <c r="R341" s="2">
        <f>_xlfn.FLOOR.MATH((_xlfn.FLOOR.MATH((((2*VLOOKUP($F341, 'EV and Base'!$A$1:$N$671, 10, FALSE))+$P341)*$H341)/100)+5)*
IF(OR($I341="Lonely", $I341="Brave", $I341="Adamant", $I341="Naughty"), 1.1,
IF(OR($I341="Bold", $I341="Timid", $I341="Modest", $I341="Calm"), 0.9, 1)))</f>
        <v>66</v>
      </c>
      <c r="S341" s="2">
        <f>_xlfn.FLOOR.MATH((_xlfn.FLOOR.MATH((((2*VLOOKUP($F341, 'EV and Base'!$A$1:$N$671, 11, FALSE))+$P341)*$H341)/100)+5)*
IF(OR($I341="Bold", $I341="Relaxed", $I341="Impish", $I341="Lax"), 1.1,
IF(OR($I341="Lonely", $I341="Hasty", $I341="Mild", $I341="Gentle"), 0.9, 1)))</f>
        <v>40</v>
      </c>
      <c r="T341" s="2">
        <f>_xlfn.FLOOR.MATH((_xlfn.FLOOR.MATH((((2*VLOOKUP($F341, 'EV and Base'!$A$1:$N$671, 12, FALSE))+$P341)*$H341)/100)+5)*
IF(OR($I341="Modest", $I341="Mild", $I341="Quiet", $I341="Rash"), 1.1,
IF(OR($I341="Adamant", $I341="Impish", $I341="Jolly", $I341="Careful"), 0.9, 1)))</f>
        <v>40</v>
      </c>
      <c r="U341" s="2">
        <f>_xlfn.FLOOR.MATH((_xlfn.FLOOR.MATH((((2*VLOOKUP($F341, 'EV and Base'!$A$1:$N$671, 13, FALSE))+$P341)*$H341)/100)+5)*
IF(OR($I341="Calm", $I341="Gentle", $I341="Sassy", $I341="Careful"), 1.1,
IF(OR($I341="Naughty", $I341="Lax", $I341="Naive", $I341="Rash"), 0.9, 1)))</f>
        <v>40</v>
      </c>
      <c r="V341" s="2">
        <f>_xlfn.FLOOR.MATH((_xlfn.FLOOR.MATH((((2*VLOOKUP($F341, 'EV and Base'!$A$1:$N$671, 14, FALSE))+$P341)*$H341)/100)+5)*
IF(OR($I341="Timid", $I341="Hasty", $I341="Jolly", $I341="Naive"), 1.1,
IF(OR($I341="Brave", $I341="Relaxed", $I341="Quiet", $I341="Sassy"), 0.9, 1)))</f>
        <v>61</v>
      </c>
    </row>
    <row r="342" spans="1:22" x14ac:dyDescent="0.45">
      <c r="A342" s="39"/>
      <c r="B342" s="39"/>
      <c r="C342" s="39"/>
      <c r="D342" s="39"/>
      <c r="E342" s="39"/>
      <c r="F342" s="2" t="s">
        <v>348</v>
      </c>
      <c r="G342" s="2" t="s">
        <v>27</v>
      </c>
      <c r="H342" s="2">
        <v>35</v>
      </c>
      <c r="I342" s="2"/>
      <c r="J342" s="2" t="s">
        <v>147</v>
      </c>
      <c r="K342" s="2" t="s">
        <v>30</v>
      </c>
      <c r="L342" s="2" t="s">
        <v>350</v>
      </c>
      <c r="M342" s="2" t="s">
        <v>296</v>
      </c>
      <c r="N342" s="2" t="s">
        <v>388</v>
      </c>
      <c r="O342" s="2" t="s">
        <v>597</v>
      </c>
      <c r="P342" s="2">
        <v>12</v>
      </c>
      <c r="Q342" s="2">
        <f>_xlfn.FLOOR.MATH((((2*VLOOKUP(F342, 'EV and Base'!$A$1:$N$671, 9, FALSE))+$P342)*$H342)/100)+$H342+10</f>
        <v>101</v>
      </c>
      <c r="R342" s="2">
        <f>_xlfn.FLOOR.MATH((_xlfn.FLOOR.MATH((((2*VLOOKUP($F342, 'EV and Base'!$A$1:$N$671, 10, FALSE))+$P342)*$H342)/100)+5)*
IF(OR($I342="Lonely", $I342="Brave", $I342="Adamant", $I342="Naughty"), 1.1,
IF(OR($I342="Bold", $I342="Timid", $I342="Modest", $I342="Calm"), 0.9, 1)))</f>
        <v>54</v>
      </c>
      <c r="S342" s="2">
        <f>_xlfn.FLOOR.MATH((_xlfn.FLOOR.MATH((((2*VLOOKUP($F342, 'EV and Base'!$A$1:$N$671, 11, FALSE))+$P342)*$H342)/100)+5)*
IF(OR($I342="Bold", $I342="Relaxed", $I342="Impish", $I342="Lax"), 1.1,
IF(OR($I342="Lonely", $I342="Hasty", $I342="Mild", $I342="Gentle"), 0.9, 1)))</f>
        <v>47</v>
      </c>
      <c r="T342" s="2">
        <f>_xlfn.FLOOR.MATH((_xlfn.FLOOR.MATH((((2*VLOOKUP($F342, 'EV and Base'!$A$1:$N$671, 12, FALSE))+$P342)*$H342)/100)+5)*
IF(OR($I342="Modest", $I342="Mild", $I342="Quiet", $I342="Rash"), 1.1,
IF(OR($I342="Adamant", $I342="Impish", $I342="Jolly", $I342="Careful"), 0.9, 1)))</f>
        <v>54</v>
      </c>
      <c r="U342" s="2">
        <f>_xlfn.FLOOR.MATH((_xlfn.FLOOR.MATH((((2*VLOOKUP($F342, 'EV and Base'!$A$1:$N$671, 13, FALSE))+$P342)*$H342)/100)+5)*
IF(OR($I342="Calm", $I342="Gentle", $I342="Sassy", $I342="Careful"), 1.1,
IF(OR($I342="Naughty", $I342="Lax", $I342="Naive", $I342="Rash"), 0.9, 1)))</f>
        <v>47</v>
      </c>
      <c r="V342" s="2">
        <f>_xlfn.FLOOR.MATH((_xlfn.FLOOR.MATH((((2*VLOOKUP($F342, 'EV and Base'!$A$1:$N$671, 14, FALSE))+$P342)*$H342)/100)+5)*
IF(OR($I342="Timid", $I342="Hasty", $I342="Jolly", $I342="Naive"), 1.1,
IF(OR($I342="Brave", $I342="Relaxed", $I342="Quiet", $I342="Sassy"), 0.9, 1)))</f>
        <v>57</v>
      </c>
    </row>
    <row r="343" spans="1:22" x14ac:dyDescent="0.45">
      <c r="A343" s="40"/>
      <c r="B343" s="40"/>
      <c r="C343" s="40"/>
      <c r="D343" s="40"/>
      <c r="E343" s="40"/>
      <c r="F343" s="2" t="s">
        <v>598</v>
      </c>
      <c r="G343" s="19" t="s">
        <v>33</v>
      </c>
      <c r="H343" s="2">
        <v>35</v>
      </c>
      <c r="I343" s="2"/>
      <c r="J343" s="2" t="s">
        <v>433</v>
      </c>
      <c r="K343" s="2" t="s">
        <v>30</v>
      </c>
      <c r="L343" s="2" t="s">
        <v>435</v>
      </c>
      <c r="M343" s="2" t="s">
        <v>436</v>
      </c>
      <c r="N343" s="2" t="s">
        <v>437</v>
      </c>
      <c r="O343" s="2" t="s">
        <v>599</v>
      </c>
      <c r="P343" s="2">
        <v>12</v>
      </c>
      <c r="Q343" s="2">
        <f>_xlfn.FLOOR.MATH((((2*VLOOKUP(F343, 'EV and Base'!$A$1:$N$671, 9, FALSE))+$P343)*$H343)/100)+$H343+10</f>
        <v>91</v>
      </c>
      <c r="R343" s="2">
        <f>_xlfn.FLOOR.MATH((_xlfn.FLOOR.MATH((((2*VLOOKUP($F343, 'EV and Base'!$A$1:$N$671, 10, FALSE))+$P343)*$H343)/100)+5)*
IF(OR($I343="Lonely", $I343="Brave", $I343="Adamant", $I343="Naughty"), 1.1,
IF(OR($I343="Bold", $I343="Timid", $I343="Modest", $I343="Calm"), 0.9, 1)))</f>
        <v>65</v>
      </c>
      <c r="S343" s="2">
        <f>_xlfn.FLOOR.MATH((_xlfn.FLOOR.MATH((((2*VLOOKUP($F343, 'EV and Base'!$A$1:$N$671, 11, FALSE))+$P343)*$H343)/100)+5)*
IF(OR($I343="Bold", $I343="Relaxed", $I343="Impish", $I343="Lax"), 1.1,
IF(OR($I343="Lonely", $I343="Hasty", $I343="Mild", $I343="Gentle"), 0.9, 1)))</f>
        <v>75</v>
      </c>
      <c r="T343" s="2">
        <f>_xlfn.FLOOR.MATH((_xlfn.FLOOR.MATH((((2*VLOOKUP($F343, 'EV and Base'!$A$1:$N$671, 12, FALSE))+$P343)*$H343)/100)+5)*
IF(OR($I343="Modest", $I343="Mild", $I343="Quiet", $I343="Rash"), 1.1,
IF(OR($I343="Adamant", $I343="Impish", $I343="Jolly", $I343="Careful"), 0.9, 1)))</f>
        <v>58</v>
      </c>
      <c r="U343" s="2">
        <f>_xlfn.FLOOR.MATH((_xlfn.FLOOR.MATH((((2*VLOOKUP($F343, 'EV and Base'!$A$1:$N$671, 13, FALSE))+$P343)*$H343)/100)+5)*
IF(OR($I343="Calm", $I343="Gentle", $I343="Sassy", $I343="Careful"), 1.1,
IF(OR($I343="Naughty", $I343="Lax", $I343="Naive", $I343="Rash"), 0.9, 1)))</f>
        <v>68</v>
      </c>
      <c r="V343" s="2">
        <f>_xlfn.FLOOR.MATH((_xlfn.FLOOR.MATH((((2*VLOOKUP($F343, 'EV and Base'!$A$1:$N$671, 14, FALSE))+$P343)*$H343)/100)+5)*
IF(OR($I343="Timid", $I343="Hasty", $I343="Jolly", $I343="Naive"), 1.1,
IF(OR($I343="Brave", $I343="Relaxed", $I343="Quiet", $I343="Sassy"), 0.9, 1)))</f>
        <v>44</v>
      </c>
    </row>
    <row r="344" spans="1:22" x14ac:dyDescent="0.45">
      <c r="A344" s="38">
        <v>188</v>
      </c>
      <c r="B344" s="38" t="s">
        <v>600</v>
      </c>
      <c r="C344" s="38" t="s">
        <v>23</v>
      </c>
      <c r="D344" s="38" t="s">
        <v>601</v>
      </c>
      <c r="E344" s="38" t="s">
        <v>25</v>
      </c>
      <c r="F344" s="2" t="s">
        <v>602</v>
      </c>
      <c r="G344" s="2" t="s">
        <v>27</v>
      </c>
      <c r="H344" s="2">
        <v>35</v>
      </c>
      <c r="I344" s="2"/>
      <c r="J344" s="2" t="s">
        <v>603</v>
      </c>
      <c r="K344" s="2" t="s">
        <v>30</v>
      </c>
      <c r="L344" s="2" t="s">
        <v>472</v>
      </c>
      <c r="M344" s="2" t="s">
        <v>358</v>
      </c>
      <c r="N344" s="2" t="s">
        <v>429</v>
      </c>
      <c r="O344" s="2" t="s">
        <v>394</v>
      </c>
      <c r="P344" s="2">
        <v>12</v>
      </c>
      <c r="Q344" s="2">
        <f>_xlfn.FLOOR.MATH((((2*VLOOKUP(F344, 'EV and Base'!$A$1:$N$671, 9, FALSE))+$P344)*$H344)/100)+$H344+10</f>
        <v>87</v>
      </c>
      <c r="R344" s="2">
        <f>_xlfn.FLOOR.MATH((_xlfn.FLOOR.MATH((((2*VLOOKUP($F344, 'EV and Base'!$A$1:$N$671, 10, FALSE))+$P344)*$H344)/100)+5)*
IF(OR($I344="Lonely", $I344="Brave", $I344="Adamant", $I344="Naughty"), 1.1,
IF(OR($I344="Bold", $I344="Timid", $I344="Modest", $I344="Calm"), 0.9, 1)))</f>
        <v>58</v>
      </c>
      <c r="S344" s="2">
        <f>_xlfn.FLOOR.MATH((_xlfn.FLOOR.MATH((((2*VLOOKUP($F344, 'EV and Base'!$A$1:$N$671, 11, FALSE))+$P344)*$H344)/100)+5)*
IF(OR($I344="Bold", $I344="Relaxed", $I344="Impish", $I344="Lax"), 1.1,
IF(OR($I344="Lonely", $I344="Hasty", $I344="Mild", $I344="Gentle"), 0.9, 1)))</f>
        <v>37</v>
      </c>
      <c r="T344" s="2">
        <f>_xlfn.FLOOR.MATH((_xlfn.FLOOR.MATH((((2*VLOOKUP($F344, 'EV and Base'!$A$1:$N$671, 12, FALSE))+$P344)*$H344)/100)+5)*
IF(OR($I344="Modest", $I344="Mild", $I344="Quiet", $I344="Rash"), 1.1,
IF(OR($I344="Adamant", $I344="Impish", $I344="Jolly", $I344="Careful"), 0.9, 1)))</f>
        <v>51</v>
      </c>
      <c r="U344" s="2">
        <f>_xlfn.FLOOR.MATH((_xlfn.FLOOR.MATH((((2*VLOOKUP($F344, 'EV and Base'!$A$1:$N$671, 13, FALSE))+$P344)*$H344)/100)+5)*
IF(OR($I344="Calm", $I344="Gentle", $I344="Sassy", $I344="Careful"), 1.1,
IF(OR($I344="Naughty", $I344="Lax", $I344="Naive", $I344="Rash"), 0.9, 1)))</f>
        <v>37</v>
      </c>
      <c r="V344" s="2">
        <f>_xlfn.FLOOR.MATH((_xlfn.FLOOR.MATH((((2*VLOOKUP($F344, 'EV and Base'!$A$1:$N$671, 14, FALSE))+$P344)*$H344)/100)+5)*
IF(OR($I344="Timid", $I344="Hasty", $I344="Jolly", $I344="Naive"), 1.1,
IF(OR($I344="Brave", $I344="Relaxed", $I344="Quiet", $I344="Sassy"), 0.9, 1)))</f>
        <v>37</v>
      </c>
    </row>
    <row r="345" spans="1:22" x14ac:dyDescent="0.45">
      <c r="A345" s="39"/>
      <c r="B345" s="39"/>
      <c r="C345" s="39"/>
      <c r="D345" s="39"/>
      <c r="E345" s="39"/>
      <c r="F345" s="2" t="s">
        <v>604</v>
      </c>
      <c r="G345" s="19" t="s">
        <v>33</v>
      </c>
      <c r="H345" s="2">
        <v>35</v>
      </c>
      <c r="I345" s="2"/>
      <c r="J345" s="2" t="s">
        <v>563</v>
      </c>
      <c r="K345" s="2" t="s">
        <v>30</v>
      </c>
      <c r="L345" s="2" t="s">
        <v>605</v>
      </c>
      <c r="M345" s="2" t="s">
        <v>606</v>
      </c>
      <c r="N345" s="2" t="s">
        <v>574</v>
      </c>
      <c r="O345" s="2" t="s">
        <v>607</v>
      </c>
      <c r="P345" s="2">
        <v>12</v>
      </c>
      <c r="Q345" s="2">
        <f>_xlfn.FLOOR.MATH((((2*VLOOKUP(F345, 'EV and Base'!$A$1:$N$671, 9, FALSE))+$P345)*$H345)/100)+$H345+10</f>
        <v>98</v>
      </c>
      <c r="R345" s="2">
        <f>_xlfn.FLOOR.MATH((_xlfn.FLOOR.MATH((((2*VLOOKUP($F345, 'EV and Base'!$A$1:$N$671, 10, FALSE))+$P345)*$H345)/100)+5)*
IF(OR($I345="Lonely", $I345="Brave", $I345="Adamant", $I345="Naughty"), 1.1,
IF(OR($I345="Bold", $I345="Timid", $I345="Modest", $I345="Calm"), 0.9, 1)))</f>
        <v>44</v>
      </c>
      <c r="S345" s="2">
        <f>_xlfn.FLOOR.MATH((_xlfn.FLOOR.MATH((((2*VLOOKUP($F345, 'EV and Base'!$A$1:$N$671, 11, FALSE))+$P345)*$H345)/100)+5)*
IF(OR($I345="Bold", $I345="Relaxed", $I345="Impish", $I345="Lax"), 1.1,
IF(OR($I345="Lonely", $I345="Hasty", $I345="Mild", $I345="Gentle"), 0.9, 1)))</f>
        <v>30</v>
      </c>
      <c r="T345" s="2">
        <f>_xlfn.FLOOR.MATH((_xlfn.FLOOR.MATH((((2*VLOOKUP($F345, 'EV and Base'!$A$1:$N$671, 12, FALSE))+$P345)*$H345)/100)+5)*
IF(OR($I345="Modest", $I345="Mild", $I345="Quiet", $I345="Rash"), 1.1,
IF(OR($I345="Adamant", $I345="Impish", $I345="Jolly", $I345="Careful"), 0.9, 1)))</f>
        <v>75</v>
      </c>
      <c r="U345" s="2">
        <f>_xlfn.FLOOR.MATH((_xlfn.FLOOR.MATH((((2*VLOOKUP($F345, 'EV and Base'!$A$1:$N$671, 13, FALSE))+$P345)*$H345)/100)+5)*
IF(OR($I345="Calm", $I345="Gentle", $I345="Sassy", $I345="Careful"), 1.1,
IF(OR($I345="Naughty", $I345="Lax", $I345="Naive", $I345="Rash"), 0.9, 1)))</f>
        <v>103</v>
      </c>
      <c r="V345" s="2">
        <f>_xlfn.FLOOR.MATH((_xlfn.FLOOR.MATH((((2*VLOOKUP($F345, 'EV and Base'!$A$1:$N$671, 14, FALSE))+$P345)*$H345)/100)+5)*
IF(OR($I345="Timid", $I345="Hasty", $I345="Jolly", $I345="Naive"), 1.1,
IF(OR($I345="Brave", $I345="Relaxed", $I345="Quiet", $I345="Sassy"), 0.9, 1)))</f>
        <v>82</v>
      </c>
    </row>
    <row r="346" spans="1:22" x14ac:dyDescent="0.45">
      <c r="A346" s="40"/>
      <c r="B346" s="40"/>
      <c r="C346" s="40"/>
      <c r="D346" s="40"/>
      <c r="E346" s="40"/>
      <c r="F346" s="2" t="s">
        <v>602</v>
      </c>
      <c r="G346" s="2" t="s">
        <v>27</v>
      </c>
      <c r="H346" s="2">
        <v>35</v>
      </c>
      <c r="I346" s="2"/>
      <c r="J346" s="2" t="s">
        <v>603</v>
      </c>
      <c r="K346" s="2" t="s">
        <v>30</v>
      </c>
      <c r="L346" s="2" t="s">
        <v>472</v>
      </c>
      <c r="M346" s="2" t="s">
        <v>358</v>
      </c>
      <c r="N346" s="2" t="s">
        <v>429</v>
      </c>
      <c r="O346" s="2" t="s">
        <v>394</v>
      </c>
      <c r="P346" s="2">
        <v>12</v>
      </c>
      <c r="Q346" s="2">
        <f>_xlfn.FLOOR.MATH((((2*VLOOKUP(F346, 'EV and Base'!$A$1:$N$671, 9, FALSE))+$P346)*$H346)/100)+$H346+10</f>
        <v>87</v>
      </c>
      <c r="R346" s="2">
        <f>_xlfn.FLOOR.MATH((_xlfn.FLOOR.MATH((((2*VLOOKUP($F346, 'EV and Base'!$A$1:$N$671, 10, FALSE))+$P346)*$H346)/100)+5)*
IF(OR($I346="Lonely", $I346="Brave", $I346="Adamant", $I346="Naughty"), 1.1,
IF(OR($I346="Bold", $I346="Timid", $I346="Modest", $I346="Calm"), 0.9, 1)))</f>
        <v>58</v>
      </c>
      <c r="S346" s="2">
        <f>_xlfn.FLOOR.MATH((_xlfn.FLOOR.MATH((((2*VLOOKUP($F346, 'EV and Base'!$A$1:$N$671, 11, FALSE))+$P346)*$H346)/100)+5)*
IF(OR($I346="Bold", $I346="Relaxed", $I346="Impish", $I346="Lax"), 1.1,
IF(OR($I346="Lonely", $I346="Hasty", $I346="Mild", $I346="Gentle"), 0.9, 1)))</f>
        <v>37</v>
      </c>
      <c r="T346" s="2">
        <f>_xlfn.FLOOR.MATH((_xlfn.FLOOR.MATH((((2*VLOOKUP($F346, 'EV and Base'!$A$1:$N$671, 12, FALSE))+$P346)*$H346)/100)+5)*
IF(OR($I346="Modest", $I346="Mild", $I346="Quiet", $I346="Rash"), 1.1,
IF(OR($I346="Adamant", $I346="Impish", $I346="Jolly", $I346="Careful"), 0.9, 1)))</f>
        <v>51</v>
      </c>
      <c r="U346" s="2">
        <f>_xlfn.FLOOR.MATH((_xlfn.FLOOR.MATH((((2*VLOOKUP($F346, 'EV and Base'!$A$1:$N$671, 13, FALSE))+$P346)*$H346)/100)+5)*
IF(OR($I346="Calm", $I346="Gentle", $I346="Sassy", $I346="Careful"), 1.1,
IF(OR($I346="Naughty", $I346="Lax", $I346="Naive", $I346="Rash"), 0.9, 1)))</f>
        <v>37</v>
      </c>
      <c r="V346" s="2">
        <f>_xlfn.FLOOR.MATH((_xlfn.FLOOR.MATH((((2*VLOOKUP($F346, 'EV and Base'!$A$1:$N$671, 14, FALSE))+$P346)*$H346)/100)+5)*
IF(OR($I346="Timid", $I346="Hasty", $I346="Jolly", $I346="Naive"), 1.1,
IF(OR($I346="Brave", $I346="Relaxed", $I346="Quiet", $I346="Sassy"), 0.9, 1)))</f>
        <v>37</v>
      </c>
    </row>
    <row r="347" spans="1:22" x14ac:dyDescent="0.45">
      <c r="A347" s="29">
        <v>189</v>
      </c>
      <c r="B347" s="29" t="s">
        <v>608</v>
      </c>
      <c r="C347" s="29" t="s">
        <v>23</v>
      </c>
      <c r="D347" s="29" t="s">
        <v>601</v>
      </c>
      <c r="E347" s="29" t="s">
        <v>25</v>
      </c>
      <c r="F347" s="2" t="s">
        <v>604</v>
      </c>
      <c r="G347" s="19" t="s">
        <v>33</v>
      </c>
      <c r="H347" s="2">
        <v>37</v>
      </c>
      <c r="I347" s="2"/>
      <c r="J347" s="2" t="s">
        <v>563</v>
      </c>
      <c r="K347" s="2" t="s">
        <v>30</v>
      </c>
      <c r="L347" s="2" t="s">
        <v>574</v>
      </c>
      <c r="M347" s="2" t="s">
        <v>607</v>
      </c>
      <c r="N347" s="2" t="s">
        <v>514</v>
      </c>
      <c r="O347" s="2" t="s">
        <v>515</v>
      </c>
      <c r="P347" s="2">
        <v>12</v>
      </c>
      <c r="Q347" s="2">
        <f>_xlfn.FLOOR.MATH((((2*VLOOKUP(F347, 'EV and Base'!$A$1:$N$671, 9, FALSE))+$P347)*$H347)/100)+$H347+10</f>
        <v>103</v>
      </c>
      <c r="R347" s="2">
        <f>_xlfn.FLOOR.MATH((_xlfn.FLOOR.MATH((((2*VLOOKUP($F347, 'EV and Base'!$A$1:$N$671, 10, FALSE))+$P347)*$H347)/100)+5)*
IF(OR($I347="Lonely", $I347="Brave", $I347="Adamant", $I347="Naughty"), 1.1,
IF(OR($I347="Bold", $I347="Timid", $I347="Modest", $I347="Calm"), 0.9, 1)))</f>
        <v>46</v>
      </c>
      <c r="S347" s="2">
        <f>_xlfn.FLOOR.MATH((_xlfn.FLOOR.MATH((((2*VLOOKUP($F347, 'EV and Base'!$A$1:$N$671, 11, FALSE))+$P347)*$H347)/100)+5)*
IF(OR($I347="Bold", $I347="Relaxed", $I347="Impish", $I347="Lax"), 1.1,
IF(OR($I347="Lonely", $I347="Hasty", $I347="Mild", $I347="Gentle"), 0.9, 1)))</f>
        <v>31</v>
      </c>
      <c r="T347" s="2">
        <f>_xlfn.FLOOR.MATH((_xlfn.FLOOR.MATH((((2*VLOOKUP($F347, 'EV and Base'!$A$1:$N$671, 12, FALSE))+$P347)*$H347)/100)+5)*
IF(OR($I347="Modest", $I347="Mild", $I347="Quiet", $I347="Rash"), 1.1,
IF(OR($I347="Adamant", $I347="Impish", $I347="Jolly", $I347="Careful"), 0.9, 1)))</f>
        <v>79</v>
      </c>
      <c r="U347" s="2">
        <f>_xlfn.FLOOR.MATH((_xlfn.FLOOR.MATH((((2*VLOOKUP($F347, 'EV and Base'!$A$1:$N$671, 13, FALSE))+$P347)*$H347)/100)+5)*
IF(OR($I347="Calm", $I347="Gentle", $I347="Sassy", $I347="Careful"), 1.1,
IF(OR($I347="Naughty", $I347="Lax", $I347="Naive", $I347="Rash"), 0.9, 1)))</f>
        <v>109</v>
      </c>
      <c r="V347" s="2">
        <f>_xlfn.FLOOR.MATH((_xlfn.FLOOR.MATH((((2*VLOOKUP($F347, 'EV and Base'!$A$1:$N$671, 14, FALSE))+$P347)*$H347)/100)+5)*
IF(OR($I347="Timid", $I347="Hasty", $I347="Jolly", $I347="Naive"), 1.1,
IF(OR($I347="Brave", $I347="Relaxed", $I347="Quiet", $I347="Sassy"), 0.9, 1)))</f>
        <v>87</v>
      </c>
    </row>
    <row r="348" spans="1:22" x14ac:dyDescent="0.45">
      <c r="A348" s="29">
        <v>190</v>
      </c>
      <c r="B348" s="29" t="s">
        <v>609</v>
      </c>
      <c r="C348" s="29" t="s">
        <v>23</v>
      </c>
      <c r="D348" s="29" t="s">
        <v>601</v>
      </c>
      <c r="E348" s="29" t="s">
        <v>25</v>
      </c>
      <c r="F348" s="2" t="s">
        <v>602</v>
      </c>
      <c r="G348" s="2" t="s">
        <v>27</v>
      </c>
      <c r="H348" s="2">
        <v>37</v>
      </c>
      <c r="I348" s="2"/>
      <c r="J348" s="2" t="s">
        <v>603</v>
      </c>
      <c r="K348" s="2" t="s">
        <v>30</v>
      </c>
      <c r="L348" s="2" t="s">
        <v>358</v>
      </c>
      <c r="M348" s="2" t="s">
        <v>429</v>
      </c>
      <c r="N348" s="2" t="s">
        <v>394</v>
      </c>
      <c r="O348" s="2" t="s">
        <v>610</v>
      </c>
      <c r="P348" s="2">
        <v>12</v>
      </c>
      <c r="Q348" s="2">
        <f>_xlfn.FLOOR.MATH((((2*VLOOKUP(F348, 'EV and Base'!$A$1:$N$671, 9, FALSE))+$P348)*$H348)/100)+$H348+10</f>
        <v>92</v>
      </c>
      <c r="R348" s="2">
        <f>_xlfn.FLOOR.MATH((_xlfn.FLOOR.MATH((((2*VLOOKUP($F348, 'EV and Base'!$A$1:$N$671, 10, FALSE))+$P348)*$H348)/100)+5)*
IF(OR($I348="Lonely", $I348="Brave", $I348="Adamant", $I348="Naughty"), 1.1,
IF(OR($I348="Bold", $I348="Timid", $I348="Modest", $I348="Calm"), 0.9, 1)))</f>
        <v>61</v>
      </c>
      <c r="S348" s="2">
        <f>_xlfn.FLOOR.MATH((_xlfn.FLOOR.MATH((((2*VLOOKUP($F348, 'EV and Base'!$A$1:$N$671, 11, FALSE))+$P348)*$H348)/100)+5)*
IF(OR($I348="Bold", $I348="Relaxed", $I348="Impish", $I348="Lax"), 1.1,
IF(OR($I348="Lonely", $I348="Hasty", $I348="Mild", $I348="Gentle"), 0.9, 1)))</f>
        <v>39</v>
      </c>
      <c r="T348" s="2">
        <f>_xlfn.FLOOR.MATH((_xlfn.FLOOR.MATH((((2*VLOOKUP($F348, 'EV and Base'!$A$1:$N$671, 12, FALSE))+$P348)*$H348)/100)+5)*
IF(OR($I348="Modest", $I348="Mild", $I348="Quiet", $I348="Rash"), 1.1,
IF(OR($I348="Adamant", $I348="Impish", $I348="Jolly", $I348="Careful"), 0.9, 1)))</f>
        <v>53</v>
      </c>
      <c r="U348" s="2">
        <f>_xlfn.FLOOR.MATH((_xlfn.FLOOR.MATH((((2*VLOOKUP($F348, 'EV and Base'!$A$1:$N$671, 13, FALSE))+$P348)*$H348)/100)+5)*
IF(OR($I348="Calm", $I348="Gentle", $I348="Sassy", $I348="Careful"), 1.1,
IF(OR($I348="Naughty", $I348="Lax", $I348="Naive", $I348="Rash"), 0.9, 1)))</f>
        <v>39</v>
      </c>
      <c r="V348" s="2">
        <f>_xlfn.FLOOR.MATH((_xlfn.FLOOR.MATH((((2*VLOOKUP($F348, 'EV and Base'!$A$1:$N$671, 14, FALSE))+$P348)*$H348)/100)+5)*
IF(OR($I348="Timid", $I348="Hasty", $I348="Jolly", $I348="Naive"), 1.1,
IF(OR($I348="Brave", $I348="Relaxed", $I348="Quiet", $I348="Sassy"), 0.9, 1)))</f>
        <v>39</v>
      </c>
    </row>
    <row r="349" spans="1:22" x14ac:dyDescent="0.45">
      <c r="A349" s="38">
        <v>191</v>
      </c>
      <c r="B349" s="38" t="s">
        <v>611</v>
      </c>
      <c r="C349" s="38" t="s">
        <v>23</v>
      </c>
      <c r="D349" s="38" t="s">
        <v>601</v>
      </c>
      <c r="E349" s="38" t="s">
        <v>25</v>
      </c>
      <c r="F349" s="2" t="s">
        <v>602</v>
      </c>
      <c r="G349" s="2" t="s">
        <v>53</v>
      </c>
      <c r="H349" s="2">
        <v>36</v>
      </c>
      <c r="I349" s="2"/>
      <c r="J349" s="2" t="s">
        <v>603</v>
      </c>
      <c r="K349" s="2" t="s">
        <v>30</v>
      </c>
      <c r="L349" s="2" t="s">
        <v>358</v>
      </c>
      <c r="M349" s="2" t="s">
        <v>429</v>
      </c>
      <c r="N349" s="2" t="s">
        <v>394</v>
      </c>
      <c r="O349" s="2" t="s">
        <v>610</v>
      </c>
      <c r="P349" s="2">
        <v>12</v>
      </c>
      <c r="Q349" s="2">
        <f>_xlfn.FLOOR.MATH((((2*VLOOKUP(F349, 'EV and Base'!$A$1:$N$671, 9, FALSE))+$P349)*$H349)/100)+$H349+10</f>
        <v>89</v>
      </c>
      <c r="R349" s="2">
        <f>_xlfn.FLOOR.MATH((_xlfn.FLOOR.MATH((((2*VLOOKUP($F349, 'EV and Base'!$A$1:$N$671, 10, FALSE))+$P349)*$H349)/100)+5)*
IF(OR($I349="Lonely", $I349="Brave", $I349="Adamant", $I349="Naughty"), 1.1,
IF(OR($I349="Bold", $I349="Timid", $I349="Modest", $I349="Calm"), 0.9, 1)))</f>
        <v>59</v>
      </c>
      <c r="S349" s="2">
        <f>_xlfn.FLOOR.MATH((_xlfn.FLOOR.MATH((((2*VLOOKUP($F349, 'EV and Base'!$A$1:$N$671, 11, FALSE))+$P349)*$H349)/100)+5)*
IF(OR($I349="Bold", $I349="Relaxed", $I349="Impish", $I349="Lax"), 1.1,
IF(OR($I349="Lonely", $I349="Hasty", $I349="Mild", $I349="Gentle"), 0.9, 1)))</f>
        <v>38</v>
      </c>
      <c r="T349" s="2">
        <f>_xlfn.FLOOR.MATH((_xlfn.FLOOR.MATH((((2*VLOOKUP($F349, 'EV and Base'!$A$1:$N$671, 12, FALSE))+$P349)*$H349)/100)+5)*
IF(OR($I349="Modest", $I349="Mild", $I349="Quiet", $I349="Rash"), 1.1,
IF(OR($I349="Adamant", $I349="Impish", $I349="Jolly", $I349="Careful"), 0.9, 1)))</f>
        <v>52</v>
      </c>
      <c r="U349" s="2">
        <f>_xlfn.FLOOR.MATH((_xlfn.FLOOR.MATH((((2*VLOOKUP($F349, 'EV and Base'!$A$1:$N$671, 13, FALSE))+$P349)*$H349)/100)+5)*
IF(OR($I349="Calm", $I349="Gentle", $I349="Sassy", $I349="Careful"), 1.1,
IF(OR($I349="Naughty", $I349="Lax", $I349="Naive", $I349="Rash"), 0.9, 1)))</f>
        <v>38</v>
      </c>
      <c r="V349" s="2">
        <f>_xlfn.FLOOR.MATH((_xlfn.FLOOR.MATH((((2*VLOOKUP($F349, 'EV and Base'!$A$1:$N$671, 14, FALSE))+$P349)*$H349)/100)+5)*
IF(OR($I349="Timid", $I349="Hasty", $I349="Jolly", $I349="Naive"), 1.1,
IF(OR($I349="Brave", $I349="Relaxed", $I349="Quiet", $I349="Sassy"), 0.9, 1)))</f>
        <v>38</v>
      </c>
    </row>
    <row r="350" spans="1:22" x14ac:dyDescent="0.45">
      <c r="A350" s="40"/>
      <c r="B350" s="40"/>
      <c r="C350" s="40"/>
      <c r="D350" s="40"/>
      <c r="E350" s="40"/>
      <c r="F350" s="2" t="s">
        <v>573</v>
      </c>
      <c r="G350" s="2" t="s">
        <v>53</v>
      </c>
      <c r="H350" s="2">
        <v>36</v>
      </c>
      <c r="I350" s="2"/>
      <c r="J350" s="2" t="s">
        <v>375</v>
      </c>
      <c r="K350" s="2" t="s">
        <v>30</v>
      </c>
      <c r="L350" s="2" t="s">
        <v>379</v>
      </c>
      <c r="M350" s="2" t="s">
        <v>421</v>
      </c>
      <c r="N350" s="2" t="s">
        <v>574</v>
      </c>
      <c r="O350" s="2" t="s">
        <v>607</v>
      </c>
      <c r="P350" s="2">
        <v>12</v>
      </c>
      <c r="Q350" s="2">
        <f>_xlfn.FLOOR.MATH((((2*VLOOKUP(F350, 'EV and Base'!$A$1:$N$671, 9, FALSE))+$P350)*$H350)/100)+$H350+10</f>
        <v>87</v>
      </c>
      <c r="R350" s="2">
        <f>_xlfn.FLOOR.MATH((_xlfn.FLOOR.MATH((((2*VLOOKUP($F350, 'EV and Base'!$A$1:$N$671, 10, FALSE))+$P350)*$H350)/100)+5)*
IF(OR($I350="Lonely", $I350="Brave", $I350="Adamant", $I350="Naughty"), 1.1,
IF(OR($I350="Bold", $I350="Timid", $I350="Modest", $I350="Calm"), 0.9, 1)))</f>
        <v>56</v>
      </c>
      <c r="S350" s="2">
        <f>_xlfn.FLOOR.MATH((_xlfn.FLOOR.MATH((((2*VLOOKUP($F350, 'EV and Base'!$A$1:$N$671, 11, FALSE))+$P350)*$H350)/100)+5)*
IF(OR($I350="Bold", $I350="Relaxed", $I350="Impish", $I350="Lax"), 1.1,
IF(OR($I350="Lonely", $I350="Hasty", $I350="Mild", $I350="Gentle"), 0.9, 1)))</f>
        <v>56</v>
      </c>
      <c r="T350" s="2">
        <f>_xlfn.FLOOR.MATH((_xlfn.FLOOR.MATH((((2*VLOOKUP($F350, 'EV and Base'!$A$1:$N$671, 12, FALSE))+$P350)*$H350)/100)+5)*
IF(OR($I350="Modest", $I350="Mild", $I350="Quiet", $I350="Rash"), 1.1,
IF(OR($I350="Adamant", $I350="Impish", $I350="Jolly", $I350="Careful"), 0.9, 1)))</f>
        <v>66</v>
      </c>
      <c r="U350" s="2">
        <f>_xlfn.FLOOR.MATH((_xlfn.FLOOR.MATH((((2*VLOOKUP($F350, 'EV and Base'!$A$1:$N$671, 13, FALSE))+$P350)*$H350)/100)+5)*
IF(OR($I350="Calm", $I350="Gentle", $I350="Sassy", $I350="Careful"), 1.1,
IF(OR($I350="Naughty", $I350="Lax", $I350="Naive", $I350="Rash"), 0.9, 1)))</f>
        <v>63</v>
      </c>
      <c r="V350" s="2">
        <f>_xlfn.FLOOR.MATH((_xlfn.FLOOR.MATH((((2*VLOOKUP($F350, 'EV and Base'!$A$1:$N$671, 14, FALSE))+$P350)*$H350)/100)+5)*
IF(OR($I350="Timid", $I350="Hasty", $I350="Jolly", $I350="Naive"), 1.1,
IF(OR($I350="Brave", $I350="Relaxed", $I350="Quiet", $I350="Sassy"), 0.9, 1)))</f>
        <v>51</v>
      </c>
    </row>
    <row r="351" spans="1:22" x14ac:dyDescent="0.45">
      <c r="A351" s="38">
        <v>192</v>
      </c>
      <c r="B351" s="38" t="s">
        <v>612</v>
      </c>
      <c r="C351" s="38" t="s">
        <v>23</v>
      </c>
      <c r="D351" s="38" t="s">
        <v>601</v>
      </c>
      <c r="E351" s="38" t="s">
        <v>25</v>
      </c>
      <c r="F351" s="2" t="s">
        <v>573</v>
      </c>
      <c r="G351" s="2" t="s">
        <v>53</v>
      </c>
      <c r="H351" s="2">
        <v>36</v>
      </c>
      <c r="I351" s="2"/>
      <c r="J351" s="2" t="s">
        <v>375</v>
      </c>
      <c r="K351" s="2" t="s">
        <v>30</v>
      </c>
      <c r="L351" s="2" t="s">
        <v>379</v>
      </c>
      <c r="M351" s="2" t="s">
        <v>421</v>
      </c>
      <c r="N351" s="2" t="s">
        <v>574</v>
      </c>
      <c r="O351" s="2" t="s">
        <v>607</v>
      </c>
      <c r="P351" s="2">
        <v>12</v>
      </c>
      <c r="Q351" s="2">
        <f>_xlfn.FLOOR.MATH((((2*VLOOKUP(F351, 'EV and Base'!$A$1:$N$671, 9, FALSE))+$P351)*$H351)/100)+$H351+10</f>
        <v>87</v>
      </c>
      <c r="R351" s="2">
        <f>_xlfn.FLOOR.MATH((_xlfn.FLOOR.MATH((((2*VLOOKUP($F351, 'EV and Base'!$A$1:$N$671, 10, FALSE))+$P351)*$H351)/100)+5)*
IF(OR($I351="Lonely", $I351="Brave", $I351="Adamant", $I351="Naughty"), 1.1,
IF(OR($I351="Bold", $I351="Timid", $I351="Modest", $I351="Calm"), 0.9, 1)))</f>
        <v>56</v>
      </c>
      <c r="S351" s="2">
        <f>_xlfn.FLOOR.MATH((_xlfn.FLOOR.MATH((((2*VLOOKUP($F351, 'EV and Base'!$A$1:$N$671, 11, FALSE))+$P351)*$H351)/100)+5)*
IF(OR($I351="Bold", $I351="Relaxed", $I351="Impish", $I351="Lax"), 1.1,
IF(OR($I351="Lonely", $I351="Hasty", $I351="Mild", $I351="Gentle"), 0.9, 1)))</f>
        <v>56</v>
      </c>
      <c r="T351" s="2">
        <f>_xlfn.FLOOR.MATH((_xlfn.FLOOR.MATH((((2*VLOOKUP($F351, 'EV and Base'!$A$1:$N$671, 12, FALSE))+$P351)*$H351)/100)+5)*
IF(OR($I351="Modest", $I351="Mild", $I351="Quiet", $I351="Rash"), 1.1,
IF(OR($I351="Adamant", $I351="Impish", $I351="Jolly", $I351="Careful"), 0.9, 1)))</f>
        <v>66</v>
      </c>
      <c r="U351" s="2">
        <f>_xlfn.FLOOR.MATH((_xlfn.FLOOR.MATH((((2*VLOOKUP($F351, 'EV and Base'!$A$1:$N$671, 13, FALSE))+$P351)*$H351)/100)+5)*
IF(OR($I351="Calm", $I351="Gentle", $I351="Sassy", $I351="Careful"), 1.1,
IF(OR($I351="Naughty", $I351="Lax", $I351="Naive", $I351="Rash"), 0.9, 1)))</f>
        <v>63</v>
      </c>
      <c r="V351" s="2">
        <f>_xlfn.FLOOR.MATH((_xlfn.FLOOR.MATH((((2*VLOOKUP($F351, 'EV and Base'!$A$1:$N$671, 14, FALSE))+$P351)*$H351)/100)+5)*
IF(OR($I351="Timid", $I351="Hasty", $I351="Jolly", $I351="Naive"), 1.1,
IF(OR($I351="Brave", $I351="Relaxed", $I351="Quiet", $I351="Sassy"), 0.9, 1)))</f>
        <v>51</v>
      </c>
    </row>
    <row r="352" spans="1:22" x14ac:dyDescent="0.45">
      <c r="A352" s="40"/>
      <c r="B352" s="40"/>
      <c r="C352" s="40"/>
      <c r="D352" s="40"/>
      <c r="E352" s="40"/>
      <c r="F352" s="2" t="s">
        <v>573</v>
      </c>
      <c r="G352" s="2" t="s">
        <v>53</v>
      </c>
      <c r="H352" s="2">
        <v>36</v>
      </c>
      <c r="I352" s="2"/>
      <c r="J352" s="2" t="s">
        <v>375</v>
      </c>
      <c r="K352" s="2" t="s">
        <v>30</v>
      </c>
      <c r="L352" s="2" t="s">
        <v>379</v>
      </c>
      <c r="M352" s="2" t="s">
        <v>421</v>
      </c>
      <c r="N352" s="2" t="s">
        <v>574</v>
      </c>
      <c r="O352" s="2" t="s">
        <v>607</v>
      </c>
      <c r="P352" s="2">
        <v>12</v>
      </c>
      <c r="Q352" s="2">
        <f>_xlfn.FLOOR.MATH((((2*VLOOKUP(F352, 'EV and Base'!$A$1:$N$671, 9, FALSE))+$P352)*$H352)/100)+$H352+10</f>
        <v>87</v>
      </c>
      <c r="R352" s="2">
        <f>_xlfn.FLOOR.MATH((_xlfn.FLOOR.MATH((((2*VLOOKUP($F352, 'EV and Base'!$A$1:$N$671, 10, FALSE))+$P352)*$H352)/100)+5)*
IF(OR($I352="Lonely", $I352="Brave", $I352="Adamant", $I352="Naughty"), 1.1,
IF(OR($I352="Bold", $I352="Timid", $I352="Modest", $I352="Calm"), 0.9, 1)))</f>
        <v>56</v>
      </c>
      <c r="S352" s="2">
        <f>_xlfn.FLOOR.MATH((_xlfn.FLOOR.MATH((((2*VLOOKUP($F352, 'EV and Base'!$A$1:$N$671, 11, FALSE))+$P352)*$H352)/100)+5)*
IF(OR($I352="Bold", $I352="Relaxed", $I352="Impish", $I352="Lax"), 1.1,
IF(OR($I352="Lonely", $I352="Hasty", $I352="Mild", $I352="Gentle"), 0.9, 1)))</f>
        <v>56</v>
      </c>
      <c r="T352" s="2">
        <f>_xlfn.FLOOR.MATH((_xlfn.FLOOR.MATH((((2*VLOOKUP($F352, 'EV and Base'!$A$1:$N$671, 12, FALSE))+$P352)*$H352)/100)+5)*
IF(OR($I352="Modest", $I352="Mild", $I352="Quiet", $I352="Rash"), 1.1,
IF(OR($I352="Adamant", $I352="Impish", $I352="Jolly", $I352="Careful"), 0.9, 1)))</f>
        <v>66</v>
      </c>
      <c r="U352" s="2">
        <f>_xlfn.FLOOR.MATH((_xlfn.FLOOR.MATH((((2*VLOOKUP($F352, 'EV and Base'!$A$1:$N$671, 13, FALSE))+$P352)*$H352)/100)+5)*
IF(OR($I352="Calm", $I352="Gentle", $I352="Sassy", $I352="Careful"), 1.1,
IF(OR($I352="Naughty", $I352="Lax", $I352="Naive", $I352="Rash"), 0.9, 1)))</f>
        <v>63</v>
      </c>
      <c r="V352" s="2">
        <f>_xlfn.FLOOR.MATH((_xlfn.FLOOR.MATH((((2*VLOOKUP($F352, 'EV and Base'!$A$1:$N$671, 14, FALSE))+$P352)*$H352)/100)+5)*
IF(OR($I352="Timid", $I352="Hasty", $I352="Jolly", $I352="Naive"), 1.1,
IF(OR($I352="Brave", $I352="Relaxed", $I352="Quiet", $I352="Sassy"), 0.9, 1)))</f>
        <v>51</v>
      </c>
    </row>
    <row r="353" spans="1:22" x14ac:dyDescent="0.45">
      <c r="A353" s="38">
        <v>193</v>
      </c>
      <c r="B353" s="38" t="s">
        <v>613</v>
      </c>
      <c r="C353" s="38" t="s">
        <v>23</v>
      </c>
      <c r="D353" s="38" t="s">
        <v>601</v>
      </c>
      <c r="E353" s="38" t="s">
        <v>25</v>
      </c>
      <c r="F353" s="2" t="s">
        <v>573</v>
      </c>
      <c r="G353" s="2" t="s">
        <v>27</v>
      </c>
      <c r="H353" s="2">
        <v>36</v>
      </c>
      <c r="I353" s="2"/>
      <c r="J353" s="2" t="s">
        <v>375</v>
      </c>
      <c r="K353" s="2" t="s">
        <v>30</v>
      </c>
      <c r="L353" s="2" t="s">
        <v>379</v>
      </c>
      <c r="M353" s="2" t="s">
        <v>421</v>
      </c>
      <c r="N353" s="2" t="s">
        <v>574</v>
      </c>
      <c r="O353" s="2" t="s">
        <v>607</v>
      </c>
      <c r="P353" s="2">
        <v>12</v>
      </c>
      <c r="Q353" s="2">
        <f>_xlfn.FLOOR.MATH((((2*VLOOKUP(F353, 'EV and Base'!$A$1:$N$671, 9, FALSE))+$P353)*$H353)/100)+$H353+10</f>
        <v>87</v>
      </c>
      <c r="R353" s="2">
        <f>_xlfn.FLOOR.MATH((_xlfn.FLOOR.MATH((((2*VLOOKUP($F353, 'EV and Base'!$A$1:$N$671, 10, FALSE))+$P353)*$H353)/100)+5)*
IF(OR($I353="Lonely", $I353="Brave", $I353="Adamant", $I353="Naughty"), 1.1,
IF(OR($I353="Bold", $I353="Timid", $I353="Modest", $I353="Calm"), 0.9, 1)))</f>
        <v>56</v>
      </c>
      <c r="S353" s="2">
        <f>_xlfn.FLOOR.MATH((_xlfn.FLOOR.MATH((((2*VLOOKUP($F353, 'EV and Base'!$A$1:$N$671, 11, FALSE))+$P353)*$H353)/100)+5)*
IF(OR($I353="Bold", $I353="Relaxed", $I353="Impish", $I353="Lax"), 1.1,
IF(OR($I353="Lonely", $I353="Hasty", $I353="Mild", $I353="Gentle"), 0.9, 1)))</f>
        <v>56</v>
      </c>
      <c r="T353" s="2">
        <f>_xlfn.FLOOR.MATH((_xlfn.FLOOR.MATH((((2*VLOOKUP($F353, 'EV and Base'!$A$1:$N$671, 12, FALSE))+$P353)*$H353)/100)+5)*
IF(OR($I353="Modest", $I353="Mild", $I353="Quiet", $I353="Rash"), 1.1,
IF(OR($I353="Adamant", $I353="Impish", $I353="Jolly", $I353="Careful"), 0.9, 1)))</f>
        <v>66</v>
      </c>
      <c r="U353" s="2">
        <f>_xlfn.FLOOR.MATH((_xlfn.FLOOR.MATH((((2*VLOOKUP($F353, 'EV and Base'!$A$1:$N$671, 13, FALSE))+$P353)*$H353)/100)+5)*
IF(OR($I353="Calm", $I353="Gentle", $I353="Sassy", $I353="Careful"), 1.1,
IF(OR($I353="Naughty", $I353="Lax", $I353="Naive", $I353="Rash"), 0.9, 1)))</f>
        <v>63</v>
      </c>
      <c r="V353" s="2">
        <f>_xlfn.FLOOR.MATH((_xlfn.FLOOR.MATH((((2*VLOOKUP($F353, 'EV and Base'!$A$1:$N$671, 14, FALSE))+$P353)*$H353)/100)+5)*
IF(OR($I353="Timid", $I353="Hasty", $I353="Jolly", $I353="Naive"), 1.1,
IF(OR($I353="Brave", $I353="Relaxed", $I353="Quiet", $I353="Sassy"), 0.9, 1)))</f>
        <v>51</v>
      </c>
    </row>
    <row r="354" spans="1:22" x14ac:dyDescent="0.45">
      <c r="A354" s="40"/>
      <c r="B354" s="40"/>
      <c r="C354" s="40"/>
      <c r="D354" s="40"/>
      <c r="E354" s="40"/>
      <c r="F354" s="2" t="s">
        <v>602</v>
      </c>
      <c r="G354" s="2" t="s">
        <v>27</v>
      </c>
      <c r="H354" s="2">
        <v>36</v>
      </c>
      <c r="I354" s="2"/>
      <c r="J354" s="2" t="s">
        <v>603</v>
      </c>
      <c r="K354" s="2" t="s">
        <v>30</v>
      </c>
      <c r="L354" s="2" t="s">
        <v>358</v>
      </c>
      <c r="M354" s="2" t="s">
        <v>429</v>
      </c>
      <c r="N354" s="2" t="s">
        <v>394</v>
      </c>
      <c r="O354" s="2" t="s">
        <v>610</v>
      </c>
      <c r="P354" s="2">
        <v>12</v>
      </c>
      <c r="Q354" s="2">
        <f>_xlfn.FLOOR.MATH((((2*VLOOKUP(F354, 'EV and Base'!$A$1:$N$671, 9, FALSE))+$P354)*$H354)/100)+$H354+10</f>
        <v>89</v>
      </c>
      <c r="R354" s="2">
        <f>_xlfn.FLOOR.MATH((_xlfn.FLOOR.MATH((((2*VLOOKUP($F354, 'EV and Base'!$A$1:$N$671, 10, FALSE))+$P354)*$H354)/100)+5)*
IF(OR($I354="Lonely", $I354="Brave", $I354="Adamant", $I354="Naughty"), 1.1,
IF(OR($I354="Bold", $I354="Timid", $I354="Modest", $I354="Calm"), 0.9, 1)))</f>
        <v>59</v>
      </c>
      <c r="S354" s="2">
        <f>_xlfn.FLOOR.MATH((_xlfn.FLOOR.MATH((((2*VLOOKUP($F354, 'EV and Base'!$A$1:$N$671, 11, FALSE))+$P354)*$H354)/100)+5)*
IF(OR($I354="Bold", $I354="Relaxed", $I354="Impish", $I354="Lax"), 1.1,
IF(OR($I354="Lonely", $I354="Hasty", $I354="Mild", $I354="Gentle"), 0.9, 1)))</f>
        <v>38</v>
      </c>
      <c r="T354" s="2">
        <f>_xlfn.FLOOR.MATH((_xlfn.FLOOR.MATH((((2*VLOOKUP($F354, 'EV and Base'!$A$1:$N$671, 12, FALSE))+$P354)*$H354)/100)+5)*
IF(OR($I354="Modest", $I354="Mild", $I354="Quiet", $I354="Rash"), 1.1,
IF(OR($I354="Adamant", $I354="Impish", $I354="Jolly", $I354="Careful"), 0.9, 1)))</f>
        <v>52</v>
      </c>
      <c r="U354" s="2">
        <f>_xlfn.FLOOR.MATH((_xlfn.FLOOR.MATH((((2*VLOOKUP($F354, 'EV and Base'!$A$1:$N$671, 13, FALSE))+$P354)*$H354)/100)+5)*
IF(OR($I354="Calm", $I354="Gentle", $I354="Sassy", $I354="Careful"), 1.1,
IF(OR($I354="Naughty", $I354="Lax", $I354="Naive", $I354="Rash"), 0.9, 1)))</f>
        <v>38</v>
      </c>
      <c r="V354" s="2">
        <f>_xlfn.FLOOR.MATH((_xlfn.FLOOR.MATH((((2*VLOOKUP($F354, 'EV and Base'!$A$1:$N$671, 14, FALSE))+$P354)*$H354)/100)+5)*
IF(OR($I354="Timid", $I354="Hasty", $I354="Jolly", $I354="Naive"), 1.1,
IF(OR($I354="Brave", $I354="Relaxed", $I354="Quiet", $I354="Sassy"), 0.9, 1)))</f>
        <v>38</v>
      </c>
    </row>
    <row r="355" spans="1:22" x14ac:dyDescent="0.45">
      <c r="A355" s="38">
        <v>194</v>
      </c>
      <c r="B355" s="38" t="s">
        <v>614</v>
      </c>
      <c r="C355" s="38" t="s">
        <v>23</v>
      </c>
      <c r="D355" s="38" t="s">
        <v>601</v>
      </c>
      <c r="E355" s="38" t="s">
        <v>25</v>
      </c>
      <c r="F355" s="2" t="s">
        <v>573</v>
      </c>
      <c r="G355" s="2" t="s">
        <v>27</v>
      </c>
      <c r="H355" s="2">
        <v>37</v>
      </c>
      <c r="I355" s="2"/>
      <c r="J355" s="2" t="s">
        <v>375</v>
      </c>
      <c r="K355" s="2" t="s">
        <v>30</v>
      </c>
      <c r="L355" s="2" t="s">
        <v>421</v>
      </c>
      <c r="M355" s="2" t="s">
        <v>574</v>
      </c>
      <c r="N355" s="2" t="s">
        <v>615</v>
      </c>
      <c r="O355" s="2" t="s">
        <v>616</v>
      </c>
      <c r="P355" s="2">
        <v>18</v>
      </c>
      <c r="Q355" s="2">
        <f>_xlfn.FLOOR.MATH((((2*VLOOKUP(F355, 'EV and Base'!$A$1:$N$671, 9, FALSE))+$P355)*$H355)/100)+$H355+10</f>
        <v>91</v>
      </c>
      <c r="R355" s="2">
        <f>_xlfn.FLOOR.MATH((_xlfn.FLOOR.MATH((((2*VLOOKUP($F355, 'EV and Base'!$A$1:$N$671, 10, FALSE))+$P355)*$H355)/100)+5)*
IF(OR($I355="Lonely", $I355="Brave", $I355="Adamant", $I355="Naughty"), 1.1,
IF(OR($I355="Bold", $I355="Timid", $I355="Modest", $I355="Calm"), 0.9, 1)))</f>
        <v>59</v>
      </c>
      <c r="S355" s="2">
        <f>_xlfn.FLOOR.MATH((_xlfn.FLOOR.MATH((((2*VLOOKUP($F355, 'EV and Base'!$A$1:$N$671, 11, FALSE))+$P355)*$H355)/100)+5)*
IF(OR($I355="Bold", $I355="Relaxed", $I355="Impish", $I355="Lax"), 1.1,
IF(OR($I355="Lonely", $I355="Hasty", $I355="Mild", $I355="Gentle"), 0.9, 1)))</f>
        <v>59</v>
      </c>
      <c r="T355" s="2">
        <f>_xlfn.FLOOR.MATH((_xlfn.FLOOR.MATH((((2*VLOOKUP($F355, 'EV and Base'!$A$1:$N$671, 12, FALSE))+$P355)*$H355)/100)+5)*
IF(OR($I355="Modest", $I355="Mild", $I355="Quiet", $I355="Rash"), 1.1,
IF(OR($I355="Adamant", $I355="Impish", $I355="Jolly", $I355="Careful"), 0.9, 1)))</f>
        <v>70</v>
      </c>
      <c r="U355" s="2">
        <f>_xlfn.FLOOR.MATH((_xlfn.FLOOR.MATH((((2*VLOOKUP($F355, 'EV and Base'!$A$1:$N$671, 13, FALSE))+$P355)*$H355)/100)+5)*
IF(OR($I355="Calm", $I355="Gentle", $I355="Sassy", $I355="Careful"), 1.1,
IF(OR($I355="Naughty", $I355="Lax", $I355="Naive", $I355="Rash"), 0.9, 1)))</f>
        <v>67</v>
      </c>
      <c r="V355" s="2">
        <f>_xlfn.FLOOR.MATH((_xlfn.FLOOR.MATH((((2*VLOOKUP($F355, 'EV and Base'!$A$1:$N$671, 14, FALSE))+$P355)*$H355)/100)+5)*
IF(OR($I355="Timid", $I355="Hasty", $I355="Jolly", $I355="Naive"), 1.1,
IF(OR($I355="Brave", $I355="Relaxed", $I355="Quiet", $I355="Sassy"), 0.9, 1)))</f>
        <v>55</v>
      </c>
    </row>
    <row r="356" spans="1:22" x14ac:dyDescent="0.45">
      <c r="A356" s="39"/>
      <c r="B356" s="39"/>
      <c r="C356" s="39"/>
      <c r="D356" s="39"/>
      <c r="E356" s="39"/>
      <c r="F356" s="2" t="s">
        <v>617</v>
      </c>
      <c r="G356" s="2" t="s">
        <v>27</v>
      </c>
      <c r="H356" s="2">
        <v>39</v>
      </c>
      <c r="I356" s="2"/>
      <c r="J356" s="2" t="s">
        <v>603</v>
      </c>
      <c r="K356" s="2" t="s">
        <v>30</v>
      </c>
      <c r="L356" s="2" t="s">
        <v>394</v>
      </c>
      <c r="M356" s="2" t="s">
        <v>472</v>
      </c>
      <c r="N356" s="2" t="s">
        <v>618</v>
      </c>
      <c r="O356" s="2" t="s">
        <v>312</v>
      </c>
      <c r="P356" s="2">
        <v>24</v>
      </c>
      <c r="Q356" s="2">
        <f>_xlfn.FLOOR.MATH((((2*VLOOKUP(F356, 'EV and Base'!$A$1:$N$671, 9, FALSE))+$P356)*$H356)/100)+$H356+10</f>
        <v>132</v>
      </c>
      <c r="R356" s="2">
        <f>_xlfn.FLOOR.MATH((_xlfn.FLOOR.MATH((((2*VLOOKUP($F356, 'EV and Base'!$A$1:$N$671, 10, FALSE))+$P356)*$H356)/100)+5)*
IF(OR($I356="Lonely", $I356="Brave", $I356="Adamant", $I356="Naughty"), 1.1,
IF(OR($I356="Bold", $I356="Timid", $I356="Modest", $I356="Calm"), 0.9, 1)))</f>
        <v>100</v>
      </c>
      <c r="S356" s="2">
        <f>_xlfn.FLOOR.MATH((_xlfn.FLOOR.MATH((((2*VLOOKUP($F356, 'EV and Base'!$A$1:$N$671, 11, FALSE))+$P356)*$H356)/100)+5)*
IF(OR($I356="Bold", $I356="Relaxed", $I356="Impish", $I356="Lax"), 1.1,
IF(OR($I356="Lonely", $I356="Hasty", $I356="Mild", $I356="Gentle"), 0.9, 1)))</f>
        <v>76</v>
      </c>
      <c r="T356" s="2">
        <f>_xlfn.FLOOR.MATH((_xlfn.FLOOR.MATH((((2*VLOOKUP($F356, 'EV and Base'!$A$1:$N$671, 12, FALSE))+$P356)*$H356)/100)+5)*
IF(OR($I356="Modest", $I356="Mild", $I356="Quiet", $I356="Rash"), 1.1,
IF(OR($I356="Adamant", $I356="Impish", $I356="Jolly", $I356="Careful"), 0.9, 1)))</f>
        <v>68</v>
      </c>
      <c r="U356" s="2">
        <f>_xlfn.FLOOR.MATH((_xlfn.FLOOR.MATH((((2*VLOOKUP($F356, 'EV and Base'!$A$1:$N$671, 13, FALSE))+$P356)*$H356)/100)+5)*
IF(OR($I356="Calm", $I356="Gentle", $I356="Sassy", $I356="Careful"), 1.1,
IF(OR($I356="Naughty", $I356="Lax", $I356="Naive", $I356="Rash"), 0.9, 1)))</f>
        <v>76</v>
      </c>
      <c r="V356" s="2">
        <f>_xlfn.FLOOR.MATH((_xlfn.FLOOR.MATH((((2*VLOOKUP($F356, 'EV and Base'!$A$1:$N$671, 14, FALSE))+$P356)*$H356)/100)+5)*
IF(OR($I356="Timid", $I356="Hasty", $I356="Jolly", $I356="Naive"), 1.1,
IF(OR($I356="Brave", $I356="Relaxed", $I356="Quiet", $I356="Sassy"), 0.9, 1)))</f>
        <v>53</v>
      </c>
    </row>
    <row r="357" spans="1:22" x14ac:dyDescent="0.45">
      <c r="A357" s="40"/>
      <c r="B357" s="40"/>
      <c r="C357" s="40"/>
      <c r="D357" s="40"/>
      <c r="E357" s="40"/>
      <c r="F357" s="2" t="s">
        <v>604</v>
      </c>
      <c r="G357" s="19" t="s">
        <v>33</v>
      </c>
      <c r="H357" s="2">
        <v>37</v>
      </c>
      <c r="I357" s="2"/>
      <c r="J357" s="2" t="s">
        <v>563</v>
      </c>
      <c r="K357" s="2" t="s">
        <v>30</v>
      </c>
      <c r="L357" s="2" t="s">
        <v>515</v>
      </c>
      <c r="M357" s="2" t="s">
        <v>606</v>
      </c>
      <c r="N357" s="2" t="s">
        <v>615</v>
      </c>
      <c r="O357" s="2" t="s">
        <v>619</v>
      </c>
      <c r="P357" s="2">
        <v>18</v>
      </c>
      <c r="Q357" s="2">
        <f>_xlfn.FLOOR.MATH((((2*VLOOKUP(F357, 'EV and Base'!$A$1:$N$671, 9, FALSE))+$P357)*$H357)/100)+$H357+10</f>
        <v>105</v>
      </c>
      <c r="R357" s="2">
        <f>_xlfn.FLOOR.MATH((_xlfn.FLOOR.MATH((((2*VLOOKUP($F357, 'EV and Base'!$A$1:$N$671, 10, FALSE))+$P357)*$H357)/100)+5)*
IF(OR($I357="Lonely", $I357="Brave", $I357="Adamant", $I357="Naughty"), 1.1,
IF(OR($I357="Bold", $I357="Timid", $I357="Modest", $I357="Calm"), 0.9, 1)))</f>
        <v>48</v>
      </c>
      <c r="S357" s="2">
        <f>_xlfn.FLOOR.MATH((_xlfn.FLOOR.MATH((((2*VLOOKUP($F357, 'EV and Base'!$A$1:$N$671, 11, FALSE))+$P357)*$H357)/100)+5)*
IF(OR($I357="Bold", $I357="Relaxed", $I357="Impish", $I357="Lax"), 1.1,
IF(OR($I357="Lonely", $I357="Hasty", $I357="Mild", $I357="Gentle"), 0.9, 1)))</f>
        <v>33</v>
      </c>
      <c r="T357" s="2">
        <f>_xlfn.FLOOR.MATH((_xlfn.FLOOR.MATH((((2*VLOOKUP($F357, 'EV and Base'!$A$1:$N$671, 12, FALSE))+$P357)*$H357)/100)+5)*
IF(OR($I357="Modest", $I357="Mild", $I357="Quiet", $I357="Rash"), 1.1,
IF(OR($I357="Adamant", $I357="Impish", $I357="Jolly", $I357="Careful"), 0.9, 1)))</f>
        <v>81</v>
      </c>
      <c r="U357" s="2">
        <f>_xlfn.FLOOR.MATH((_xlfn.FLOOR.MATH((((2*VLOOKUP($F357, 'EV and Base'!$A$1:$N$671, 13, FALSE))+$P357)*$H357)/100)+5)*
IF(OR($I357="Calm", $I357="Gentle", $I357="Sassy", $I357="Careful"), 1.1,
IF(OR($I357="Naughty", $I357="Lax", $I357="Naive", $I357="Rash"), 0.9, 1)))</f>
        <v>111</v>
      </c>
      <c r="V357" s="2">
        <f>_xlfn.FLOOR.MATH((_xlfn.FLOOR.MATH((((2*VLOOKUP($F357, 'EV and Base'!$A$1:$N$671, 14, FALSE))+$P357)*$H357)/100)+5)*
IF(OR($I357="Timid", $I357="Hasty", $I357="Jolly", $I357="Naive"), 1.1,
IF(OR($I357="Brave", $I357="Relaxed", $I357="Quiet", $I357="Sassy"), 0.9, 1)))</f>
        <v>89</v>
      </c>
    </row>
    <row r="358" spans="1:22" x14ac:dyDescent="0.45">
      <c r="A358" s="29">
        <v>195</v>
      </c>
      <c r="B358" s="29" t="s">
        <v>90</v>
      </c>
      <c r="C358" s="29" t="s">
        <v>23</v>
      </c>
      <c r="D358" s="29" t="s">
        <v>620</v>
      </c>
      <c r="E358" s="29" t="s">
        <v>25</v>
      </c>
      <c r="F358" s="2" t="s">
        <v>163</v>
      </c>
      <c r="G358" s="2" t="s">
        <v>27</v>
      </c>
      <c r="H358" s="2">
        <v>34</v>
      </c>
      <c r="I358" s="2"/>
      <c r="J358" s="2" t="s">
        <v>74</v>
      </c>
      <c r="K358" s="2" t="s">
        <v>30</v>
      </c>
      <c r="L358" s="2" t="s">
        <v>382</v>
      </c>
      <c r="M358" s="2" t="s">
        <v>451</v>
      </c>
      <c r="N358" s="2" t="s">
        <v>492</v>
      </c>
      <c r="O358" s="2" t="s">
        <v>493</v>
      </c>
      <c r="P358" s="2">
        <v>0</v>
      </c>
      <c r="Q358" s="2">
        <f>_xlfn.FLOOR.MATH((((2*VLOOKUP(F358, 'EV and Base'!$A$1:$N$671, 9, FALSE))+$P358)*$H358)/100)+$H358+10</f>
        <v>84</v>
      </c>
      <c r="R358" s="2">
        <f>_xlfn.FLOOR.MATH((_xlfn.FLOOR.MATH((((2*VLOOKUP($F358, 'EV and Base'!$A$1:$N$671, 10, FALSE))+$P358)*$H358)/100)+5)*
IF(OR($I358="Lonely", $I358="Brave", $I358="Adamant", $I358="Naughty"), 1.1,
IF(OR($I358="Bold", $I358="Timid", $I358="Modest", $I358="Calm"), 0.9, 1)))</f>
        <v>62</v>
      </c>
      <c r="S358" s="2">
        <f>_xlfn.FLOOR.MATH((_xlfn.FLOOR.MATH((((2*VLOOKUP($F358, 'EV and Base'!$A$1:$N$671, 11, FALSE))+$P358)*$H358)/100)+5)*
IF(OR($I358="Bold", $I358="Relaxed", $I358="Impish", $I358="Lax"), 1.1,
IF(OR($I358="Lonely", $I358="Hasty", $I358="Mild", $I358="Gentle"), 0.9, 1)))</f>
        <v>51</v>
      </c>
      <c r="T358" s="2">
        <f>_xlfn.FLOOR.MATH((_xlfn.FLOOR.MATH((((2*VLOOKUP($F358, 'EV and Base'!$A$1:$N$671, 12, FALSE))+$P358)*$H358)/100)+5)*
IF(OR($I358="Modest", $I358="Mild", $I358="Quiet", $I358="Rash"), 1.1,
IF(OR($I358="Adamant", $I358="Impish", $I358="Jolly", $I358="Careful"), 0.9, 1)))</f>
        <v>45</v>
      </c>
      <c r="U358" s="2">
        <f>_xlfn.FLOOR.MATH((_xlfn.FLOOR.MATH((((2*VLOOKUP($F358, 'EV and Base'!$A$1:$N$671, 13, FALSE))+$P358)*$H358)/100)+5)*
IF(OR($I358="Calm", $I358="Gentle", $I358="Sassy", $I358="Careful"), 1.1,
IF(OR($I358="Naughty", $I358="Lax", $I358="Naive", $I358="Rash"), 0.9, 1)))</f>
        <v>51</v>
      </c>
      <c r="V358" s="2">
        <f>_xlfn.FLOOR.MATH((_xlfn.FLOOR.MATH((((2*VLOOKUP($F358, 'EV and Base'!$A$1:$N$671, 14, FALSE))+$P358)*$H358)/100)+5)*
IF(OR($I358="Timid", $I358="Hasty", $I358="Jolly", $I358="Naive"), 1.1,
IF(OR($I358="Brave", $I358="Relaxed", $I358="Quiet", $I358="Sassy"), 0.9, 1)))</f>
        <v>57</v>
      </c>
    </row>
    <row r="359" spans="1:22" x14ac:dyDescent="0.45">
      <c r="A359" s="29">
        <v>196</v>
      </c>
      <c r="B359" s="29" t="s">
        <v>90</v>
      </c>
      <c r="C359" s="29" t="s">
        <v>23</v>
      </c>
      <c r="D359" s="29" t="s">
        <v>620</v>
      </c>
      <c r="E359" s="29" t="s">
        <v>25</v>
      </c>
      <c r="F359" s="2" t="s">
        <v>291</v>
      </c>
      <c r="G359" s="2" t="s">
        <v>53</v>
      </c>
      <c r="H359" s="2">
        <v>34</v>
      </c>
      <c r="I359" s="2"/>
      <c r="J359" s="2" t="s">
        <v>76</v>
      </c>
      <c r="K359" s="2" t="s">
        <v>30</v>
      </c>
      <c r="L359" s="2" t="s">
        <v>333</v>
      </c>
      <c r="M359" s="2" t="s">
        <v>393</v>
      </c>
      <c r="N359" s="2" t="s">
        <v>130</v>
      </c>
      <c r="O359" s="2" t="s">
        <v>394</v>
      </c>
      <c r="P359" s="2">
        <v>0</v>
      </c>
      <c r="Q359" s="2">
        <f>_xlfn.FLOOR.MATH((((2*VLOOKUP(F359, 'EV and Base'!$A$1:$N$671, 9, FALSE))+$P359)*$H359)/100)+$H359+10</f>
        <v>87</v>
      </c>
      <c r="R359" s="2">
        <f>_xlfn.FLOOR.MATH((_xlfn.FLOOR.MATH((((2*VLOOKUP($F359, 'EV and Base'!$A$1:$N$671, 10, FALSE))+$P359)*$H359)/100)+5)*
IF(OR($I359="Lonely", $I359="Brave", $I359="Adamant", $I359="Naughty"), 1.1,
IF(OR($I359="Bold", $I359="Timid", $I359="Modest", $I359="Calm"), 0.9, 1)))</f>
        <v>64</v>
      </c>
      <c r="S359" s="2">
        <f>_xlfn.FLOOR.MATH((_xlfn.FLOOR.MATH((((2*VLOOKUP($F359, 'EV and Base'!$A$1:$N$671, 11, FALSE))+$P359)*$H359)/100)+5)*
IF(OR($I359="Bold", $I359="Relaxed", $I359="Impish", $I359="Lax"), 1.1,
IF(OR($I359="Lonely", $I359="Hasty", $I359="Mild", $I359="Gentle"), 0.9, 1)))</f>
        <v>39</v>
      </c>
      <c r="T359" s="2">
        <f>_xlfn.FLOOR.MATH((_xlfn.FLOOR.MATH((((2*VLOOKUP($F359, 'EV and Base'!$A$1:$N$671, 12, FALSE))+$P359)*$H359)/100)+5)*
IF(OR($I359="Modest", $I359="Mild", $I359="Quiet", $I359="Rash"), 1.1,
IF(OR($I359="Adamant", $I359="Impish", $I359="Jolly", $I359="Careful"), 0.9, 1)))</f>
        <v>64</v>
      </c>
      <c r="U359" s="2">
        <f>_xlfn.FLOOR.MATH((_xlfn.FLOOR.MATH((((2*VLOOKUP($F359, 'EV and Base'!$A$1:$N$671, 13, FALSE))+$P359)*$H359)/100)+5)*
IF(OR($I359="Calm", $I359="Gentle", $I359="Sassy", $I359="Careful"), 1.1,
IF(OR($I359="Naughty", $I359="Lax", $I359="Naive", $I359="Rash"), 0.9, 1)))</f>
        <v>39</v>
      </c>
      <c r="V359" s="2">
        <f>_xlfn.FLOOR.MATH((_xlfn.FLOOR.MATH((((2*VLOOKUP($F359, 'EV and Base'!$A$1:$N$671, 14, FALSE))+$P359)*$H359)/100)+5)*
IF(OR($I359="Timid", $I359="Hasty", $I359="Jolly", $I359="Naive"), 1.1,
IF(OR($I359="Brave", $I359="Relaxed", $I359="Quiet", $I359="Sassy"), 0.9, 1)))</f>
        <v>77</v>
      </c>
    </row>
    <row r="360" spans="1:22" x14ac:dyDescent="0.45">
      <c r="A360" s="29">
        <v>197</v>
      </c>
      <c r="B360" s="29" t="s">
        <v>90</v>
      </c>
      <c r="C360" s="29" t="s">
        <v>23</v>
      </c>
      <c r="D360" s="29" t="s">
        <v>620</v>
      </c>
      <c r="E360" s="29" t="s">
        <v>25</v>
      </c>
      <c r="F360" s="2" t="s">
        <v>310</v>
      </c>
      <c r="G360" s="2" t="s">
        <v>27</v>
      </c>
      <c r="H360" s="2">
        <v>34</v>
      </c>
      <c r="I360" s="2"/>
      <c r="J360" s="2" t="s">
        <v>257</v>
      </c>
      <c r="K360" s="2" t="s">
        <v>30</v>
      </c>
      <c r="L360" s="2" t="s">
        <v>383</v>
      </c>
      <c r="M360" s="2" t="s">
        <v>230</v>
      </c>
      <c r="N360" s="2" t="s">
        <v>621</v>
      </c>
      <c r="O360" s="2" t="s">
        <v>504</v>
      </c>
      <c r="P360" s="2">
        <v>0</v>
      </c>
      <c r="Q360" s="2">
        <f>_xlfn.FLOOR.MATH((((2*VLOOKUP(F360, 'EV and Base'!$A$1:$N$671, 9, FALSE))+$P360)*$H360)/100)+$H360+10</f>
        <v>78</v>
      </c>
      <c r="R360" s="2">
        <f>_xlfn.FLOOR.MATH((_xlfn.FLOOR.MATH((((2*VLOOKUP($F360, 'EV and Base'!$A$1:$N$671, 10, FALSE))+$P360)*$H360)/100)+5)*
IF(OR($I360="Lonely", $I360="Brave", $I360="Adamant", $I360="Naughty"), 1.1,
IF(OR($I360="Bold", $I360="Timid", $I360="Modest", $I360="Calm"), 0.9, 1)))</f>
        <v>56</v>
      </c>
      <c r="S360" s="2">
        <f>_xlfn.FLOOR.MATH((_xlfn.FLOOR.MATH((((2*VLOOKUP($F360, 'EV and Base'!$A$1:$N$671, 11, FALSE))+$P360)*$H360)/100)+5)*
IF(OR($I360="Bold", $I360="Relaxed", $I360="Impish", $I360="Lax"), 1.1,
IF(OR($I360="Lonely", $I360="Hasty", $I360="Mild", $I360="Gentle"), 0.9, 1)))</f>
        <v>52</v>
      </c>
      <c r="T360" s="2">
        <f>_xlfn.FLOOR.MATH((_xlfn.FLOOR.MATH((((2*VLOOKUP($F360, 'EV and Base'!$A$1:$N$671, 12, FALSE))+$P360)*$H360)/100)+5)*
IF(OR($I360="Modest", $I360="Mild", $I360="Quiet", $I360="Rash"), 1.1,
IF(OR($I360="Adamant", $I360="Impish", $I360="Jolly", $I360="Careful"), 0.9, 1)))</f>
        <v>28</v>
      </c>
      <c r="U360" s="2">
        <f>_xlfn.FLOOR.MATH((_xlfn.FLOOR.MATH((((2*VLOOKUP($F360, 'EV and Base'!$A$1:$N$671, 13, FALSE))+$P360)*$H360)/100)+5)*
IF(OR($I360="Calm", $I360="Gentle", $I360="Sassy", $I360="Careful"), 1.1,
IF(OR($I360="Naughty", $I360="Lax", $I360="Naive", $I360="Rash"), 0.9, 1)))</f>
        <v>52</v>
      </c>
      <c r="V360" s="2">
        <f>_xlfn.FLOOR.MATH((_xlfn.FLOOR.MATH((((2*VLOOKUP($F360, 'EV and Base'!$A$1:$N$671, 14, FALSE))+$P360)*$H360)/100)+5)*
IF(OR($I360="Timid", $I360="Hasty", $I360="Jolly", $I360="Naive"), 1.1,
IF(OR($I360="Brave", $I360="Relaxed", $I360="Quiet", $I360="Sassy"), 0.9, 1)))</f>
        <v>37</v>
      </c>
    </row>
    <row r="361" spans="1:22" x14ac:dyDescent="0.45">
      <c r="A361" s="38">
        <v>198</v>
      </c>
      <c r="B361" s="38" t="s">
        <v>90</v>
      </c>
      <c r="C361" s="38" t="s">
        <v>23</v>
      </c>
      <c r="D361" s="38" t="s">
        <v>620</v>
      </c>
      <c r="E361" s="38" t="s">
        <v>25</v>
      </c>
      <c r="F361" s="2" t="s">
        <v>291</v>
      </c>
      <c r="G361" s="2" t="s">
        <v>53</v>
      </c>
      <c r="H361" s="2">
        <v>33</v>
      </c>
      <c r="I361" s="2"/>
      <c r="J361" s="2" t="s">
        <v>76</v>
      </c>
      <c r="K361" s="2" t="s">
        <v>30</v>
      </c>
      <c r="L361" s="2" t="s">
        <v>211</v>
      </c>
      <c r="M361" s="2" t="s">
        <v>333</v>
      </c>
      <c r="N361" s="2" t="s">
        <v>393</v>
      </c>
      <c r="O361" s="2" t="s">
        <v>130</v>
      </c>
      <c r="P361" s="2">
        <v>0</v>
      </c>
      <c r="Q361" s="2">
        <f>_xlfn.FLOOR.MATH((((2*VLOOKUP(F361, 'EV and Base'!$A$1:$N$671, 9, FALSE))+$P361)*$H361)/100)+$H361+10</f>
        <v>85</v>
      </c>
      <c r="R361" s="2">
        <f>_xlfn.FLOOR.MATH((_xlfn.FLOOR.MATH((((2*VLOOKUP($F361, 'EV and Base'!$A$1:$N$671, 10, FALSE))+$P361)*$H361)/100)+5)*
IF(OR($I361="Lonely", $I361="Brave", $I361="Adamant", $I361="Naughty"), 1.1,
IF(OR($I361="Bold", $I361="Timid", $I361="Modest", $I361="Calm"), 0.9, 1)))</f>
        <v>63</v>
      </c>
      <c r="S361" s="2">
        <f>_xlfn.FLOOR.MATH((_xlfn.FLOOR.MATH((((2*VLOOKUP($F361, 'EV and Base'!$A$1:$N$671, 11, FALSE))+$P361)*$H361)/100)+5)*
IF(OR($I361="Bold", $I361="Relaxed", $I361="Impish", $I361="Lax"), 1.1,
IF(OR($I361="Lonely", $I361="Hasty", $I361="Mild", $I361="Gentle"), 0.9, 1)))</f>
        <v>38</v>
      </c>
      <c r="T361" s="2">
        <f>_xlfn.FLOOR.MATH((_xlfn.FLOOR.MATH((((2*VLOOKUP($F361, 'EV and Base'!$A$1:$N$671, 12, FALSE))+$P361)*$H361)/100)+5)*
IF(OR($I361="Modest", $I361="Mild", $I361="Quiet", $I361="Rash"), 1.1,
IF(OR($I361="Adamant", $I361="Impish", $I361="Jolly", $I361="Careful"), 0.9, 1)))</f>
        <v>63</v>
      </c>
      <c r="U361" s="2">
        <f>_xlfn.FLOOR.MATH((_xlfn.FLOOR.MATH((((2*VLOOKUP($F361, 'EV and Base'!$A$1:$N$671, 13, FALSE))+$P361)*$H361)/100)+5)*
IF(OR($I361="Calm", $I361="Gentle", $I361="Sassy", $I361="Careful"), 1.1,
IF(OR($I361="Naughty", $I361="Lax", $I361="Naive", $I361="Rash"), 0.9, 1)))</f>
        <v>38</v>
      </c>
      <c r="V361" s="2">
        <f>_xlfn.FLOOR.MATH((_xlfn.FLOOR.MATH((((2*VLOOKUP($F361, 'EV and Base'!$A$1:$N$671, 14, FALSE))+$P361)*$H361)/100)+5)*
IF(OR($I361="Timid", $I361="Hasty", $I361="Jolly", $I361="Naive"), 1.1,
IF(OR($I361="Brave", $I361="Relaxed", $I361="Quiet", $I361="Sassy"), 0.9, 1)))</f>
        <v>74</v>
      </c>
    </row>
    <row r="362" spans="1:22" x14ac:dyDescent="0.45">
      <c r="A362" s="40"/>
      <c r="B362" s="40"/>
      <c r="C362" s="40"/>
      <c r="D362" s="40"/>
      <c r="E362" s="40"/>
      <c r="F362" s="2" t="s">
        <v>291</v>
      </c>
      <c r="G362" s="2" t="s">
        <v>53</v>
      </c>
      <c r="H362" s="2">
        <v>33</v>
      </c>
      <c r="I362" s="2"/>
      <c r="J362" s="2" t="s">
        <v>76</v>
      </c>
      <c r="K362" s="2" t="s">
        <v>30</v>
      </c>
      <c r="L362" s="2" t="s">
        <v>211</v>
      </c>
      <c r="M362" s="2" t="s">
        <v>333</v>
      </c>
      <c r="N362" s="2" t="s">
        <v>393</v>
      </c>
      <c r="O362" s="2" t="s">
        <v>130</v>
      </c>
      <c r="P362" s="2">
        <v>0</v>
      </c>
      <c r="Q362" s="2">
        <f>_xlfn.FLOOR.MATH((((2*VLOOKUP(F362, 'EV and Base'!$A$1:$N$671, 9, FALSE))+$P362)*$H362)/100)+$H362+10</f>
        <v>85</v>
      </c>
      <c r="R362" s="2">
        <f>_xlfn.FLOOR.MATH((_xlfn.FLOOR.MATH((((2*VLOOKUP($F362, 'EV and Base'!$A$1:$N$671, 10, FALSE))+$P362)*$H362)/100)+5)*
IF(OR($I362="Lonely", $I362="Brave", $I362="Adamant", $I362="Naughty"), 1.1,
IF(OR($I362="Bold", $I362="Timid", $I362="Modest", $I362="Calm"), 0.9, 1)))</f>
        <v>63</v>
      </c>
      <c r="S362" s="2">
        <f>_xlfn.FLOOR.MATH((_xlfn.FLOOR.MATH((((2*VLOOKUP($F362, 'EV and Base'!$A$1:$N$671, 11, FALSE))+$P362)*$H362)/100)+5)*
IF(OR($I362="Bold", $I362="Relaxed", $I362="Impish", $I362="Lax"), 1.1,
IF(OR($I362="Lonely", $I362="Hasty", $I362="Mild", $I362="Gentle"), 0.9, 1)))</f>
        <v>38</v>
      </c>
      <c r="T362" s="2">
        <f>_xlfn.FLOOR.MATH((_xlfn.FLOOR.MATH((((2*VLOOKUP($F362, 'EV and Base'!$A$1:$N$671, 12, FALSE))+$P362)*$H362)/100)+5)*
IF(OR($I362="Modest", $I362="Mild", $I362="Quiet", $I362="Rash"), 1.1,
IF(OR($I362="Adamant", $I362="Impish", $I362="Jolly", $I362="Careful"), 0.9, 1)))</f>
        <v>63</v>
      </c>
      <c r="U362" s="2">
        <f>_xlfn.FLOOR.MATH((_xlfn.FLOOR.MATH((((2*VLOOKUP($F362, 'EV and Base'!$A$1:$N$671, 13, FALSE))+$P362)*$H362)/100)+5)*
IF(OR($I362="Calm", $I362="Gentle", $I362="Sassy", $I362="Careful"), 1.1,
IF(OR($I362="Naughty", $I362="Lax", $I362="Naive", $I362="Rash"), 0.9, 1)))</f>
        <v>38</v>
      </c>
      <c r="V362" s="2">
        <f>_xlfn.FLOOR.MATH((_xlfn.FLOOR.MATH((((2*VLOOKUP($F362, 'EV and Base'!$A$1:$N$671, 14, FALSE))+$P362)*$H362)/100)+5)*
IF(OR($I362="Timid", $I362="Hasty", $I362="Jolly", $I362="Naive"), 1.1,
IF(OR($I362="Brave", $I362="Relaxed", $I362="Quiet", $I362="Sassy"), 0.9, 1)))</f>
        <v>74</v>
      </c>
    </row>
    <row r="363" spans="1:22" x14ac:dyDescent="0.45">
      <c r="A363" s="38">
        <v>199</v>
      </c>
      <c r="B363" s="38" t="s">
        <v>90</v>
      </c>
      <c r="C363" s="38" t="s">
        <v>23</v>
      </c>
      <c r="D363" s="38" t="s">
        <v>620</v>
      </c>
      <c r="E363" s="38" t="s">
        <v>25</v>
      </c>
      <c r="F363" s="2" t="s">
        <v>163</v>
      </c>
      <c r="G363" s="2" t="s">
        <v>27</v>
      </c>
      <c r="H363" s="2">
        <v>32</v>
      </c>
      <c r="I363" s="2"/>
      <c r="J363" s="2" t="s">
        <v>74</v>
      </c>
      <c r="K363" s="2" t="s">
        <v>30</v>
      </c>
      <c r="L363" s="2" t="s">
        <v>382</v>
      </c>
      <c r="M363" s="2" t="s">
        <v>451</v>
      </c>
      <c r="N363" s="2" t="s">
        <v>492</v>
      </c>
      <c r="O363" s="2" t="s">
        <v>493</v>
      </c>
      <c r="P363" s="2">
        <v>0</v>
      </c>
      <c r="Q363" s="2">
        <f>_xlfn.FLOOR.MATH((((2*VLOOKUP(F363, 'EV and Base'!$A$1:$N$671, 9, FALSE))+$P363)*$H363)/100)+$H363+10</f>
        <v>80</v>
      </c>
      <c r="R363" s="2">
        <f>_xlfn.FLOOR.MATH((_xlfn.FLOOR.MATH((((2*VLOOKUP($F363, 'EV and Base'!$A$1:$N$671, 10, FALSE))+$P363)*$H363)/100)+5)*
IF(OR($I363="Lonely", $I363="Brave", $I363="Adamant", $I363="Naughty"), 1.1,
IF(OR($I363="Bold", $I363="Timid", $I363="Modest", $I363="Calm"), 0.9, 1)))</f>
        <v>59</v>
      </c>
      <c r="S363" s="2">
        <f>_xlfn.FLOOR.MATH((_xlfn.FLOOR.MATH((((2*VLOOKUP($F363, 'EV and Base'!$A$1:$N$671, 11, FALSE))+$P363)*$H363)/100)+5)*
IF(OR($I363="Bold", $I363="Relaxed", $I363="Impish", $I363="Lax"), 1.1,
IF(OR($I363="Lonely", $I363="Hasty", $I363="Mild", $I363="Gentle"), 0.9, 1)))</f>
        <v>49</v>
      </c>
      <c r="T363" s="2">
        <f>_xlfn.FLOOR.MATH((_xlfn.FLOOR.MATH((((2*VLOOKUP($F363, 'EV and Base'!$A$1:$N$671, 12, FALSE))+$P363)*$H363)/100)+5)*
IF(OR($I363="Modest", $I363="Mild", $I363="Quiet", $I363="Rash"), 1.1,
IF(OR($I363="Adamant", $I363="Impish", $I363="Jolly", $I363="Careful"), 0.9, 1)))</f>
        <v>43</v>
      </c>
      <c r="U363" s="2">
        <f>_xlfn.FLOOR.MATH((_xlfn.FLOOR.MATH((((2*VLOOKUP($F363, 'EV and Base'!$A$1:$N$671, 13, FALSE))+$P363)*$H363)/100)+5)*
IF(OR($I363="Calm", $I363="Gentle", $I363="Sassy", $I363="Careful"), 1.1,
IF(OR($I363="Naughty", $I363="Lax", $I363="Naive", $I363="Rash"), 0.9, 1)))</f>
        <v>49</v>
      </c>
      <c r="V363" s="2">
        <f>_xlfn.FLOOR.MATH((_xlfn.FLOOR.MATH((((2*VLOOKUP($F363, 'EV and Base'!$A$1:$N$671, 14, FALSE))+$P363)*$H363)/100)+5)*
IF(OR($I363="Timid", $I363="Hasty", $I363="Jolly", $I363="Naive"), 1.1,
IF(OR($I363="Brave", $I363="Relaxed", $I363="Quiet", $I363="Sassy"), 0.9, 1)))</f>
        <v>54</v>
      </c>
    </row>
    <row r="364" spans="1:22" x14ac:dyDescent="0.45">
      <c r="A364" s="39"/>
      <c r="B364" s="39"/>
      <c r="C364" s="39"/>
      <c r="D364" s="39"/>
      <c r="E364" s="39"/>
      <c r="F364" s="2" t="s">
        <v>310</v>
      </c>
      <c r="G364" s="2" t="s">
        <v>27</v>
      </c>
      <c r="H364" s="2">
        <v>32</v>
      </c>
      <c r="I364" s="2"/>
      <c r="J364" s="2" t="s">
        <v>257</v>
      </c>
      <c r="K364" s="2" t="s">
        <v>30</v>
      </c>
      <c r="L364" s="2" t="s">
        <v>313</v>
      </c>
      <c r="M364" s="2" t="s">
        <v>383</v>
      </c>
      <c r="N364" s="2" t="s">
        <v>230</v>
      </c>
      <c r="O364" s="2" t="s">
        <v>621</v>
      </c>
      <c r="P364" s="2">
        <v>0</v>
      </c>
      <c r="Q364" s="2">
        <f>_xlfn.FLOOR.MATH((((2*VLOOKUP(F364, 'EV and Base'!$A$1:$N$671, 9, FALSE))+$P364)*$H364)/100)+$H364+10</f>
        <v>74</v>
      </c>
      <c r="R364" s="2">
        <f>_xlfn.FLOOR.MATH((_xlfn.FLOOR.MATH((((2*VLOOKUP($F364, 'EV and Base'!$A$1:$N$671, 10, FALSE))+$P364)*$H364)/100)+5)*
IF(OR($I364="Lonely", $I364="Brave", $I364="Adamant", $I364="Naughty"), 1.1,
IF(OR($I364="Bold", $I364="Timid", $I364="Modest", $I364="Calm"), 0.9, 1)))</f>
        <v>53</v>
      </c>
      <c r="S364" s="2">
        <f>_xlfn.FLOOR.MATH((_xlfn.FLOOR.MATH((((2*VLOOKUP($F364, 'EV and Base'!$A$1:$N$671, 11, FALSE))+$P364)*$H364)/100)+5)*
IF(OR($I364="Bold", $I364="Relaxed", $I364="Impish", $I364="Lax"), 1.1,
IF(OR($I364="Lonely", $I364="Hasty", $I364="Mild", $I364="Gentle"), 0.9, 1)))</f>
        <v>49</v>
      </c>
      <c r="T364" s="2">
        <f>_xlfn.FLOOR.MATH((_xlfn.FLOOR.MATH((((2*VLOOKUP($F364, 'EV and Base'!$A$1:$N$671, 12, FALSE))+$P364)*$H364)/100)+5)*
IF(OR($I364="Modest", $I364="Mild", $I364="Quiet", $I364="Rash"), 1.1,
IF(OR($I364="Adamant", $I364="Impish", $I364="Jolly", $I364="Careful"), 0.9, 1)))</f>
        <v>27</v>
      </c>
      <c r="U364" s="2">
        <f>_xlfn.FLOOR.MATH((_xlfn.FLOOR.MATH((((2*VLOOKUP($F364, 'EV and Base'!$A$1:$N$671, 13, FALSE))+$P364)*$H364)/100)+5)*
IF(OR($I364="Calm", $I364="Gentle", $I364="Sassy", $I364="Careful"), 1.1,
IF(OR($I364="Naughty", $I364="Lax", $I364="Naive", $I364="Rash"), 0.9, 1)))</f>
        <v>49</v>
      </c>
      <c r="V364" s="2">
        <f>_xlfn.FLOOR.MATH((_xlfn.FLOOR.MATH((((2*VLOOKUP($F364, 'EV and Base'!$A$1:$N$671, 14, FALSE))+$P364)*$H364)/100)+5)*
IF(OR($I364="Timid", $I364="Hasty", $I364="Jolly", $I364="Naive"), 1.1,
IF(OR($I364="Brave", $I364="Relaxed", $I364="Quiet", $I364="Sassy"), 0.9, 1)))</f>
        <v>35</v>
      </c>
    </row>
    <row r="365" spans="1:22" x14ac:dyDescent="0.45">
      <c r="A365" s="40"/>
      <c r="B365" s="40"/>
      <c r="C365" s="40"/>
      <c r="D365" s="40"/>
      <c r="E365" s="40"/>
      <c r="F365" s="2" t="s">
        <v>354</v>
      </c>
      <c r="G365" s="2" t="s">
        <v>27</v>
      </c>
      <c r="H365" s="2">
        <v>32</v>
      </c>
      <c r="I365" s="2"/>
      <c r="J365" s="2" t="s">
        <v>160</v>
      </c>
      <c r="K365" s="2" t="s">
        <v>30</v>
      </c>
      <c r="L365" s="2" t="s">
        <v>309</v>
      </c>
      <c r="M365" s="2" t="s">
        <v>312</v>
      </c>
      <c r="N365" s="2" t="s">
        <v>153</v>
      </c>
      <c r="O365" s="2" t="s">
        <v>392</v>
      </c>
      <c r="P365" s="2">
        <v>0</v>
      </c>
      <c r="Q365" s="2">
        <f>_xlfn.FLOOR.MATH((((2*VLOOKUP(F365, 'EV and Base'!$A$1:$N$671, 9, FALSE))+$P365)*$H365)/100)+$H365+10</f>
        <v>80</v>
      </c>
      <c r="R365" s="2">
        <f>_xlfn.FLOOR.MATH((_xlfn.FLOOR.MATH((((2*VLOOKUP($F365, 'EV and Base'!$A$1:$N$671, 10, FALSE))+$P365)*$H365)/100)+5)*
IF(OR($I365="Lonely", $I365="Brave", $I365="Adamant", $I365="Naughty"), 1.1,
IF(OR($I365="Bold", $I365="Timid", $I365="Modest", $I365="Calm"), 0.9, 1)))</f>
        <v>57</v>
      </c>
      <c r="S365" s="2">
        <f>_xlfn.FLOOR.MATH((_xlfn.FLOOR.MATH((((2*VLOOKUP($F365, 'EV and Base'!$A$1:$N$671, 11, FALSE))+$P365)*$H365)/100)+5)*
IF(OR($I365="Bold", $I365="Relaxed", $I365="Impish", $I365="Lax"), 1.1,
IF(OR($I365="Lonely", $I365="Hasty", $I365="Mild", $I365="Gentle"), 0.9, 1)))</f>
        <v>33</v>
      </c>
      <c r="T365" s="2">
        <f>_xlfn.FLOOR.MATH((_xlfn.FLOOR.MATH((((2*VLOOKUP($F365, 'EV and Base'!$A$1:$N$671, 12, FALSE))+$P365)*$H365)/100)+5)*
IF(OR($I365="Modest", $I365="Mild", $I365="Quiet", $I365="Rash"), 1.1,
IF(OR($I365="Adamant", $I365="Impish", $I365="Jolly", $I365="Careful"), 0.9, 1)))</f>
        <v>33</v>
      </c>
      <c r="U365" s="2">
        <f>_xlfn.FLOOR.MATH((_xlfn.FLOOR.MATH((((2*VLOOKUP($F365, 'EV and Base'!$A$1:$N$671, 13, FALSE))+$P365)*$H365)/100)+5)*
IF(OR($I365="Calm", $I365="Gentle", $I365="Sassy", $I365="Careful"), 1.1,
IF(OR($I365="Naughty", $I365="Lax", $I365="Naive", $I365="Rash"), 0.9, 1)))</f>
        <v>33</v>
      </c>
      <c r="V365" s="2">
        <f>_xlfn.FLOOR.MATH((_xlfn.FLOOR.MATH((((2*VLOOKUP($F365, 'EV and Base'!$A$1:$N$671, 14, FALSE))+$P365)*$H365)/100)+5)*
IF(OR($I365="Timid", $I365="Hasty", $I365="Jolly", $I365="Naive"), 1.1,
IF(OR($I365="Brave", $I365="Relaxed", $I365="Quiet", $I365="Sassy"), 0.9, 1)))</f>
        <v>52</v>
      </c>
    </row>
    <row r="366" spans="1:22" x14ac:dyDescent="0.45">
      <c r="A366" s="38">
        <v>200</v>
      </c>
      <c r="B366" s="38" t="s">
        <v>90</v>
      </c>
      <c r="C366" s="38" t="s">
        <v>23</v>
      </c>
      <c r="D366" s="38" t="s">
        <v>620</v>
      </c>
      <c r="E366" s="38" t="s">
        <v>25</v>
      </c>
      <c r="F366" s="2" t="s">
        <v>163</v>
      </c>
      <c r="G366" s="2" t="s">
        <v>27</v>
      </c>
      <c r="H366" s="2">
        <v>33</v>
      </c>
      <c r="I366" s="2"/>
      <c r="J366" s="2" t="s">
        <v>74</v>
      </c>
      <c r="K366" s="2" t="s">
        <v>30</v>
      </c>
      <c r="L366" s="2" t="s">
        <v>382</v>
      </c>
      <c r="M366" s="2" t="s">
        <v>451</v>
      </c>
      <c r="N366" s="2" t="s">
        <v>492</v>
      </c>
      <c r="O366" s="2" t="s">
        <v>493</v>
      </c>
      <c r="P366" s="2">
        <v>0</v>
      </c>
      <c r="Q366" s="2">
        <f>_xlfn.FLOOR.MATH((((2*VLOOKUP(F366, 'EV and Base'!$A$1:$N$671, 9, FALSE))+$P366)*$H366)/100)+$H366+10</f>
        <v>82</v>
      </c>
      <c r="R366" s="2">
        <f>_xlfn.FLOOR.MATH((_xlfn.FLOOR.MATH((((2*VLOOKUP($F366, 'EV and Base'!$A$1:$N$671, 10, FALSE))+$P366)*$H366)/100)+5)*
IF(OR($I366="Lonely", $I366="Brave", $I366="Adamant", $I366="Naughty"), 1.1,
IF(OR($I366="Bold", $I366="Timid", $I366="Modest", $I366="Calm"), 0.9, 1)))</f>
        <v>61</v>
      </c>
      <c r="S366" s="2">
        <f>_xlfn.FLOOR.MATH((_xlfn.FLOOR.MATH((((2*VLOOKUP($F366, 'EV and Base'!$A$1:$N$671, 11, FALSE))+$P366)*$H366)/100)+5)*
IF(OR($I366="Bold", $I366="Relaxed", $I366="Impish", $I366="Lax"), 1.1,
IF(OR($I366="Lonely", $I366="Hasty", $I366="Mild", $I366="Gentle"), 0.9, 1)))</f>
        <v>50</v>
      </c>
      <c r="T366" s="2">
        <f>_xlfn.FLOOR.MATH((_xlfn.FLOOR.MATH((((2*VLOOKUP($F366, 'EV and Base'!$A$1:$N$671, 12, FALSE))+$P366)*$H366)/100)+5)*
IF(OR($I366="Modest", $I366="Mild", $I366="Quiet", $I366="Rash"), 1.1,
IF(OR($I366="Adamant", $I366="Impish", $I366="Jolly", $I366="Careful"), 0.9, 1)))</f>
        <v>44</v>
      </c>
      <c r="U366" s="2">
        <f>_xlfn.FLOOR.MATH((_xlfn.FLOOR.MATH((((2*VLOOKUP($F366, 'EV and Base'!$A$1:$N$671, 13, FALSE))+$P366)*$H366)/100)+5)*
IF(OR($I366="Calm", $I366="Gentle", $I366="Sassy", $I366="Careful"), 1.1,
IF(OR($I366="Naughty", $I366="Lax", $I366="Naive", $I366="Rash"), 0.9, 1)))</f>
        <v>50</v>
      </c>
      <c r="V366" s="2">
        <f>_xlfn.FLOOR.MATH((_xlfn.FLOOR.MATH((((2*VLOOKUP($F366, 'EV and Base'!$A$1:$N$671, 14, FALSE))+$P366)*$H366)/100)+5)*
IF(OR($I366="Timid", $I366="Hasty", $I366="Jolly", $I366="Naive"), 1.1,
IF(OR($I366="Brave", $I366="Relaxed", $I366="Quiet", $I366="Sassy"), 0.9, 1)))</f>
        <v>55</v>
      </c>
    </row>
    <row r="367" spans="1:22" x14ac:dyDescent="0.45">
      <c r="A367" s="40"/>
      <c r="B367" s="40"/>
      <c r="C367" s="40"/>
      <c r="D367" s="40"/>
      <c r="E367" s="40"/>
      <c r="F367" s="2" t="s">
        <v>354</v>
      </c>
      <c r="G367" s="2" t="s">
        <v>27</v>
      </c>
      <c r="H367" s="2">
        <v>33</v>
      </c>
      <c r="I367" s="2"/>
      <c r="J367" s="2" t="s">
        <v>160</v>
      </c>
      <c r="K367" s="2" t="s">
        <v>30</v>
      </c>
      <c r="L367" s="2" t="s">
        <v>309</v>
      </c>
      <c r="M367" s="2" t="s">
        <v>312</v>
      </c>
      <c r="N367" s="2" t="s">
        <v>153</v>
      </c>
      <c r="O367" s="2" t="s">
        <v>392</v>
      </c>
      <c r="P367" s="2">
        <v>0</v>
      </c>
      <c r="Q367" s="2">
        <f>_xlfn.FLOOR.MATH((((2*VLOOKUP(F367, 'EV and Base'!$A$1:$N$671, 9, FALSE))+$P367)*$H367)/100)+$H367+10</f>
        <v>82</v>
      </c>
      <c r="R367" s="2">
        <f>_xlfn.FLOOR.MATH((_xlfn.FLOOR.MATH((((2*VLOOKUP($F367, 'EV and Base'!$A$1:$N$671, 10, FALSE))+$P367)*$H367)/100)+5)*
IF(OR($I367="Lonely", $I367="Brave", $I367="Adamant", $I367="Naughty"), 1.1,
IF(OR($I367="Bold", $I367="Timid", $I367="Modest", $I367="Calm"), 0.9, 1)))</f>
        <v>59</v>
      </c>
      <c r="S367" s="2">
        <f>_xlfn.FLOOR.MATH((_xlfn.FLOOR.MATH((((2*VLOOKUP($F367, 'EV and Base'!$A$1:$N$671, 11, FALSE))+$P367)*$H367)/100)+5)*
IF(OR($I367="Bold", $I367="Relaxed", $I367="Impish", $I367="Lax"), 1.1,
IF(OR($I367="Lonely", $I367="Hasty", $I367="Mild", $I367="Gentle"), 0.9, 1)))</f>
        <v>34</v>
      </c>
      <c r="T367" s="2">
        <f>_xlfn.FLOOR.MATH((_xlfn.FLOOR.MATH((((2*VLOOKUP($F367, 'EV and Base'!$A$1:$N$671, 12, FALSE))+$P367)*$H367)/100)+5)*
IF(OR($I367="Modest", $I367="Mild", $I367="Quiet", $I367="Rash"), 1.1,
IF(OR($I367="Adamant", $I367="Impish", $I367="Jolly", $I367="Careful"), 0.9, 1)))</f>
        <v>34</v>
      </c>
      <c r="U367" s="2">
        <f>_xlfn.FLOOR.MATH((_xlfn.FLOOR.MATH((((2*VLOOKUP($F367, 'EV and Base'!$A$1:$N$671, 13, FALSE))+$P367)*$H367)/100)+5)*
IF(OR($I367="Calm", $I367="Gentle", $I367="Sassy", $I367="Careful"), 1.1,
IF(OR($I367="Naughty", $I367="Lax", $I367="Naive", $I367="Rash"), 0.9, 1)))</f>
        <v>34</v>
      </c>
      <c r="V367" s="2">
        <f>_xlfn.FLOOR.MATH((_xlfn.FLOOR.MATH((((2*VLOOKUP($F367, 'EV and Base'!$A$1:$N$671, 14, FALSE))+$P367)*$H367)/100)+5)*
IF(OR($I367="Timid", $I367="Hasty", $I367="Jolly", $I367="Naive"), 1.1,
IF(OR($I367="Brave", $I367="Relaxed", $I367="Quiet", $I367="Sassy"), 0.9, 1)))</f>
        <v>53</v>
      </c>
    </row>
    <row r="368" spans="1:22" x14ac:dyDescent="0.45">
      <c r="A368" s="29">
        <v>201</v>
      </c>
      <c r="B368" s="29" t="s">
        <v>90</v>
      </c>
      <c r="C368" s="29" t="s">
        <v>23</v>
      </c>
      <c r="D368" s="29" t="s">
        <v>620</v>
      </c>
      <c r="E368" s="29" t="s">
        <v>25</v>
      </c>
      <c r="F368" s="2" t="s">
        <v>354</v>
      </c>
      <c r="G368" s="2" t="s">
        <v>27</v>
      </c>
      <c r="H368" s="2">
        <v>34</v>
      </c>
      <c r="I368" s="2"/>
      <c r="J368" s="2" t="s">
        <v>257</v>
      </c>
      <c r="K368" s="2" t="s">
        <v>30</v>
      </c>
      <c r="L368" s="2" t="s">
        <v>309</v>
      </c>
      <c r="M368" s="2" t="s">
        <v>312</v>
      </c>
      <c r="N368" s="2" t="s">
        <v>153</v>
      </c>
      <c r="O368" s="2" t="s">
        <v>392</v>
      </c>
      <c r="P368" s="2">
        <v>0</v>
      </c>
      <c r="Q368" s="2">
        <f>_xlfn.FLOOR.MATH((((2*VLOOKUP(F368, 'EV and Base'!$A$1:$N$671, 9, FALSE))+$P368)*$H368)/100)+$H368+10</f>
        <v>84</v>
      </c>
      <c r="R368" s="2">
        <f>_xlfn.FLOOR.MATH((_xlfn.FLOOR.MATH((((2*VLOOKUP($F368, 'EV and Base'!$A$1:$N$671, 10, FALSE))+$P368)*$H368)/100)+5)*
IF(OR($I368="Lonely", $I368="Brave", $I368="Adamant", $I368="Naughty"), 1.1,
IF(OR($I368="Bold", $I368="Timid", $I368="Modest", $I368="Calm"), 0.9, 1)))</f>
        <v>60</v>
      </c>
      <c r="S368" s="2">
        <f>_xlfn.FLOOR.MATH((_xlfn.FLOOR.MATH((((2*VLOOKUP($F368, 'EV and Base'!$A$1:$N$671, 11, FALSE))+$P368)*$H368)/100)+5)*
IF(OR($I368="Bold", $I368="Relaxed", $I368="Impish", $I368="Lax"), 1.1,
IF(OR($I368="Lonely", $I368="Hasty", $I368="Mild", $I368="Gentle"), 0.9, 1)))</f>
        <v>35</v>
      </c>
      <c r="T368" s="2">
        <f>_xlfn.FLOOR.MATH((_xlfn.FLOOR.MATH((((2*VLOOKUP($F368, 'EV and Base'!$A$1:$N$671, 12, FALSE))+$P368)*$H368)/100)+5)*
IF(OR($I368="Modest", $I368="Mild", $I368="Quiet", $I368="Rash"), 1.1,
IF(OR($I368="Adamant", $I368="Impish", $I368="Jolly", $I368="Careful"), 0.9, 1)))</f>
        <v>35</v>
      </c>
      <c r="U368" s="2">
        <f>_xlfn.FLOOR.MATH((_xlfn.FLOOR.MATH((((2*VLOOKUP($F368, 'EV and Base'!$A$1:$N$671, 13, FALSE))+$P368)*$H368)/100)+5)*
IF(OR($I368="Calm", $I368="Gentle", $I368="Sassy", $I368="Careful"), 1.1,
IF(OR($I368="Naughty", $I368="Lax", $I368="Naive", $I368="Rash"), 0.9, 1)))</f>
        <v>35</v>
      </c>
      <c r="V368" s="2">
        <f>_xlfn.FLOOR.MATH((_xlfn.FLOOR.MATH((((2*VLOOKUP($F368, 'EV and Base'!$A$1:$N$671, 14, FALSE))+$P368)*$H368)/100)+5)*
IF(OR($I368="Timid", $I368="Hasty", $I368="Jolly", $I368="Naive"), 1.1,
IF(OR($I368="Brave", $I368="Relaxed", $I368="Quiet", $I368="Sassy"), 0.9, 1)))</f>
        <v>55</v>
      </c>
    </row>
    <row r="369" spans="1:22" x14ac:dyDescent="0.45">
      <c r="A369" s="38">
        <v>202</v>
      </c>
      <c r="B369" s="38" t="s">
        <v>90</v>
      </c>
      <c r="C369" s="38" t="s">
        <v>23</v>
      </c>
      <c r="D369" s="38" t="s">
        <v>620</v>
      </c>
      <c r="E369" s="38" t="s">
        <v>25</v>
      </c>
      <c r="F369" s="2" t="s">
        <v>243</v>
      </c>
      <c r="G369" s="2" t="s">
        <v>53</v>
      </c>
      <c r="H369" s="2">
        <v>33</v>
      </c>
      <c r="I369" s="2"/>
      <c r="J369" s="2" t="s">
        <v>622</v>
      </c>
      <c r="K369" s="2" t="s">
        <v>30</v>
      </c>
      <c r="L369" s="2" t="s">
        <v>384</v>
      </c>
      <c r="M369" s="2" t="s">
        <v>385</v>
      </c>
      <c r="N369" s="2" t="s">
        <v>161</v>
      </c>
      <c r="O369" s="2" t="s">
        <v>623</v>
      </c>
      <c r="P369" s="2">
        <v>0</v>
      </c>
      <c r="Q369" s="2">
        <f>_xlfn.FLOOR.MATH((((2*VLOOKUP(F369, 'EV and Base'!$A$1:$N$671, 9, FALSE))+$P369)*$H369)/100)+$H369+10</f>
        <v>76</v>
      </c>
      <c r="R369" s="2">
        <f>_xlfn.FLOOR.MATH((_xlfn.FLOOR.MATH((((2*VLOOKUP($F369, 'EV and Base'!$A$1:$N$671, 10, FALSE))+$P369)*$H369)/100)+5)*
IF(OR($I369="Lonely", $I369="Brave", $I369="Adamant", $I369="Naughty"), 1.1,
IF(OR($I369="Bold", $I369="Timid", $I369="Modest", $I369="Calm"), 0.9, 1)))</f>
        <v>38</v>
      </c>
      <c r="S369" s="2">
        <f>_xlfn.FLOOR.MATH((_xlfn.FLOOR.MATH((((2*VLOOKUP($F369, 'EV and Base'!$A$1:$N$671, 11, FALSE))+$P369)*$H369)/100)+5)*
IF(OR($I369="Bold", $I369="Relaxed", $I369="Impish", $I369="Lax"), 1.1,
IF(OR($I369="Lonely", $I369="Hasty", $I369="Mild", $I369="Gentle"), 0.9, 1)))</f>
        <v>45</v>
      </c>
      <c r="T369" s="2">
        <f>_xlfn.FLOOR.MATH((_xlfn.FLOOR.MATH((((2*VLOOKUP($F369, 'EV and Base'!$A$1:$N$671, 12, FALSE))+$P369)*$H369)/100)+5)*
IF(OR($I369="Modest", $I369="Mild", $I369="Quiet", $I369="Rash"), 1.1,
IF(OR($I369="Adamant", $I369="Impish", $I369="Jolly", $I369="Careful"), 0.9, 1)))</f>
        <v>31</v>
      </c>
      <c r="U369" s="2">
        <f>_xlfn.FLOOR.MATH((_xlfn.FLOOR.MATH((((2*VLOOKUP($F369, 'EV and Base'!$A$1:$N$671, 13, FALSE))+$P369)*$H369)/100)+5)*
IF(OR($I369="Calm", $I369="Gentle", $I369="Sassy", $I369="Careful"), 1.1,
IF(OR($I369="Naughty", $I369="Lax", $I369="Naive", $I369="Rash"), 0.9, 1)))</f>
        <v>45</v>
      </c>
      <c r="V369" s="2">
        <f>_xlfn.FLOOR.MATH((_xlfn.FLOOR.MATH((((2*VLOOKUP($F369, 'EV and Base'!$A$1:$N$671, 14, FALSE))+$P369)*$H369)/100)+5)*
IF(OR($I369="Timid", $I369="Hasty", $I369="Jolly", $I369="Naive"), 1.1,
IF(OR($I369="Brave", $I369="Relaxed", $I369="Quiet", $I369="Sassy"), 0.9, 1)))</f>
        <v>47</v>
      </c>
    </row>
    <row r="370" spans="1:22" x14ac:dyDescent="0.45">
      <c r="A370" s="40"/>
      <c r="B370" s="40"/>
      <c r="C370" s="40"/>
      <c r="D370" s="40"/>
      <c r="E370" s="40"/>
      <c r="F370" s="2" t="s">
        <v>291</v>
      </c>
      <c r="G370" s="2" t="s">
        <v>53</v>
      </c>
      <c r="H370" s="2">
        <v>33</v>
      </c>
      <c r="I370" s="2"/>
      <c r="J370" s="2" t="s">
        <v>42</v>
      </c>
      <c r="K370" s="2" t="s">
        <v>30</v>
      </c>
      <c r="L370" s="2" t="s">
        <v>211</v>
      </c>
      <c r="M370" s="2" t="s">
        <v>333</v>
      </c>
      <c r="N370" s="2" t="s">
        <v>393</v>
      </c>
      <c r="O370" s="2" t="s">
        <v>130</v>
      </c>
      <c r="P370" s="2">
        <v>0</v>
      </c>
      <c r="Q370" s="2">
        <f>_xlfn.FLOOR.MATH((((2*VLOOKUP(F370, 'EV and Base'!$A$1:$N$671, 9, FALSE))+$P370)*$H370)/100)+$H370+10</f>
        <v>85</v>
      </c>
      <c r="R370" s="2">
        <f>_xlfn.FLOOR.MATH((_xlfn.FLOOR.MATH((((2*VLOOKUP($F370, 'EV and Base'!$A$1:$N$671, 10, FALSE))+$P370)*$H370)/100)+5)*
IF(OR($I370="Lonely", $I370="Brave", $I370="Adamant", $I370="Naughty"), 1.1,
IF(OR($I370="Bold", $I370="Timid", $I370="Modest", $I370="Calm"), 0.9, 1)))</f>
        <v>63</v>
      </c>
      <c r="S370" s="2">
        <f>_xlfn.FLOOR.MATH((_xlfn.FLOOR.MATH((((2*VLOOKUP($F370, 'EV and Base'!$A$1:$N$671, 11, FALSE))+$P370)*$H370)/100)+5)*
IF(OR($I370="Bold", $I370="Relaxed", $I370="Impish", $I370="Lax"), 1.1,
IF(OR($I370="Lonely", $I370="Hasty", $I370="Mild", $I370="Gentle"), 0.9, 1)))</f>
        <v>38</v>
      </c>
      <c r="T370" s="2">
        <f>_xlfn.FLOOR.MATH((_xlfn.FLOOR.MATH((((2*VLOOKUP($F370, 'EV and Base'!$A$1:$N$671, 12, FALSE))+$P370)*$H370)/100)+5)*
IF(OR($I370="Modest", $I370="Mild", $I370="Quiet", $I370="Rash"), 1.1,
IF(OR($I370="Adamant", $I370="Impish", $I370="Jolly", $I370="Careful"), 0.9, 1)))</f>
        <v>63</v>
      </c>
      <c r="U370" s="2">
        <f>_xlfn.FLOOR.MATH((_xlfn.FLOOR.MATH((((2*VLOOKUP($F370, 'EV and Base'!$A$1:$N$671, 13, FALSE))+$P370)*$H370)/100)+5)*
IF(OR($I370="Calm", $I370="Gentle", $I370="Sassy", $I370="Careful"), 1.1,
IF(OR($I370="Naughty", $I370="Lax", $I370="Naive", $I370="Rash"), 0.9, 1)))</f>
        <v>38</v>
      </c>
      <c r="V370" s="2">
        <f>_xlfn.FLOOR.MATH((_xlfn.FLOOR.MATH((((2*VLOOKUP($F370, 'EV and Base'!$A$1:$N$671, 14, FALSE))+$P370)*$H370)/100)+5)*
IF(OR($I370="Timid", $I370="Hasty", $I370="Jolly", $I370="Naive"), 1.1,
IF(OR($I370="Brave", $I370="Relaxed", $I370="Quiet", $I370="Sassy"), 0.9, 1)))</f>
        <v>74</v>
      </c>
    </row>
    <row r="371" spans="1:22" x14ac:dyDescent="0.45">
      <c r="A371" s="29">
        <v>203</v>
      </c>
      <c r="B371" s="29" t="s">
        <v>90</v>
      </c>
      <c r="C371" s="29" t="s">
        <v>23</v>
      </c>
      <c r="D371" s="29" t="s">
        <v>620</v>
      </c>
      <c r="E371" s="29" t="s">
        <v>25</v>
      </c>
      <c r="F371" s="2" t="s">
        <v>163</v>
      </c>
      <c r="G371" s="2" t="s">
        <v>27</v>
      </c>
      <c r="H371" s="2">
        <v>34</v>
      </c>
      <c r="I371" s="2"/>
      <c r="J371" s="2" t="s">
        <v>164</v>
      </c>
      <c r="K371" s="2" t="s">
        <v>30</v>
      </c>
      <c r="L371" s="2" t="s">
        <v>382</v>
      </c>
      <c r="M371" s="2" t="s">
        <v>451</v>
      </c>
      <c r="N371" s="2" t="s">
        <v>492</v>
      </c>
      <c r="O371" s="2" t="s">
        <v>493</v>
      </c>
      <c r="P371" s="2">
        <v>0</v>
      </c>
      <c r="Q371" s="2">
        <f>_xlfn.FLOOR.MATH((((2*VLOOKUP(F371, 'EV and Base'!$A$1:$N$671, 9, FALSE))+$P371)*$H371)/100)+$H371+10</f>
        <v>84</v>
      </c>
      <c r="R371" s="2">
        <f>_xlfn.FLOOR.MATH((_xlfn.FLOOR.MATH((((2*VLOOKUP($F371, 'EV and Base'!$A$1:$N$671, 10, FALSE))+$P371)*$H371)/100)+5)*
IF(OR($I371="Lonely", $I371="Brave", $I371="Adamant", $I371="Naughty"), 1.1,
IF(OR($I371="Bold", $I371="Timid", $I371="Modest", $I371="Calm"), 0.9, 1)))</f>
        <v>62</v>
      </c>
      <c r="S371" s="2">
        <f>_xlfn.FLOOR.MATH((_xlfn.FLOOR.MATH((((2*VLOOKUP($F371, 'EV and Base'!$A$1:$N$671, 11, FALSE))+$P371)*$H371)/100)+5)*
IF(OR($I371="Bold", $I371="Relaxed", $I371="Impish", $I371="Lax"), 1.1,
IF(OR($I371="Lonely", $I371="Hasty", $I371="Mild", $I371="Gentle"), 0.9, 1)))</f>
        <v>51</v>
      </c>
      <c r="T371" s="2">
        <f>_xlfn.FLOOR.MATH((_xlfn.FLOOR.MATH((((2*VLOOKUP($F371, 'EV and Base'!$A$1:$N$671, 12, FALSE))+$P371)*$H371)/100)+5)*
IF(OR($I371="Modest", $I371="Mild", $I371="Quiet", $I371="Rash"), 1.1,
IF(OR($I371="Adamant", $I371="Impish", $I371="Jolly", $I371="Careful"), 0.9, 1)))</f>
        <v>45</v>
      </c>
      <c r="U371" s="2">
        <f>_xlfn.FLOOR.MATH((_xlfn.FLOOR.MATH((((2*VLOOKUP($F371, 'EV and Base'!$A$1:$N$671, 13, FALSE))+$P371)*$H371)/100)+5)*
IF(OR($I371="Calm", $I371="Gentle", $I371="Sassy", $I371="Careful"), 1.1,
IF(OR($I371="Naughty", $I371="Lax", $I371="Naive", $I371="Rash"), 0.9, 1)))</f>
        <v>51</v>
      </c>
      <c r="V371" s="2">
        <f>_xlfn.FLOOR.MATH((_xlfn.FLOOR.MATH((((2*VLOOKUP($F371, 'EV and Base'!$A$1:$N$671, 14, FALSE))+$P371)*$H371)/100)+5)*
IF(OR($I371="Timid", $I371="Hasty", $I371="Jolly", $I371="Naive"), 1.1,
IF(OR($I371="Brave", $I371="Relaxed", $I371="Quiet", $I371="Sassy"), 0.9, 1)))</f>
        <v>57</v>
      </c>
    </row>
    <row r="372" spans="1:22" x14ac:dyDescent="0.45">
      <c r="A372" s="29">
        <v>204</v>
      </c>
      <c r="B372" s="29" t="s">
        <v>624</v>
      </c>
      <c r="C372" s="29" t="s">
        <v>23</v>
      </c>
      <c r="D372" s="29" t="s">
        <v>625</v>
      </c>
      <c r="E372" s="29" t="s">
        <v>277</v>
      </c>
      <c r="F372" s="2" t="s">
        <v>498</v>
      </c>
      <c r="G372" s="2" t="s">
        <v>27</v>
      </c>
      <c r="H372" s="2">
        <v>23</v>
      </c>
      <c r="I372" s="2"/>
      <c r="J372" s="2" t="s">
        <v>316</v>
      </c>
      <c r="K372" s="2" t="s">
        <v>30</v>
      </c>
      <c r="L372" s="2" t="s">
        <v>626</v>
      </c>
      <c r="M372" s="2" t="s">
        <v>511</v>
      </c>
      <c r="N372" s="2" t="s">
        <v>514</v>
      </c>
      <c r="O372" s="2" t="s">
        <v>429</v>
      </c>
      <c r="P372" s="2">
        <v>3</v>
      </c>
      <c r="Q372" s="2">
        <f>_xlfn.FLOOR.MATH((((2*VLOOKUP(F372, 'EV and Base'!$A$1:$N$671, 9, FALSE))+$P372)*$H372)/100)+$H372+10</f>
        <v>54</v>
      </c>
      <c r="R372" s="2">
        <f>_xlfn.FLOOR.MATH((_xlfn.FLOOR.MATH((((2*VLOOKUP($F372, 'EV and Base'!$A$1:$N$671, 10, FALSE))+$P372)*$H372)/100)+5)*
IF(OR($I372="Lonely", $I372="Brave", $I372="Adamant", $I372="Naughty"), 1.1,
IF(OR($I372="Bold", $I372="Timid", $I372="Modest", $I372="Calm"), 0.9, 1)))</f>
        <v>19</v>
      </c>
      <c r="S372" s="2">
        <f>_xlfn.FLOOR.MATH((_xlfn.FLOOR.MATH((((2*VLOOKUP($F372, 'EV and Base'!$A$1:$N$671, 11, FALSE))+$P372)*$H372)/100)+5)*
IF(OR($I372="Bold", $I372="Relaxed", $I372="Impish", $I372="Lax"), 1.1,
IF(OR($I372="Lonely", $I372="Hasty", $I372="Mild", $I372="Gentle"), 0.9, 1)))</f>
        <v>24</v>
      </c>
      <c r="T372" s="2">
        <f>_xlfn.FLOOR.MATH((_xlfn.FLOOR.MATH((((2*VLOOKUP($F372, 'EV and Base'!$A$1:$N$671, 12, FALSE))+$P372)*$H372)/100)+5)*
IF(OR($I372="Modest", $I372="Mild", $I372="Quiet", $I372="Rash"), 1.1,
IF(OR($I372="Adamant", $I372="Impish", $I372="Jolly", $I372="Careful"), 0.9, 1)))</f>
        <v>53</v>
      </c>
      <c r="U372" s="2">
        <f>_xlfn.FLOOR.MATH((_xlfn.FLOOR.MATH((((2*VLOOKUP($F372, 'EV and Base'!$A$1:$N$671, 13, FALSE))+$P372)*$H372)/100)+5)*
IF(OR($I372="Calm", $I372="Gentle", $I372="Sassy", $I372="Careful"), 1.1,
IF(OR($I372="Naughty", $I372="Lax", $I372="Naive", $I372="Rash"), 0.9, 1)))</f>
        <v>28</v>
      </c>
      <c r="V372" s="2">
        <f>_xlfn.FLOOR.MATH((_xlfn.FLOOR.MATH((((2*VLOOKUP($F372, 'EV and Base'!$A$1:$N$671, 14, FALSE))+$P372)*$H372)/100)+5)*
IF(OR($I372="Timid", $I372="Hasty", $I372="Jolly", $I372="Naive"), 1.1,
IF(OR($I372="Brave", $I372="Relaxed", $I372="Quiet", $I372="Sassy"), 0.9, 1)))</f>
        <v>14</v>
      </c>
    </row>
    <row r="373" spans="1:22" x14ac:dyDescent="0.45">
      <c r="A373" s="29">
        <v>205</v>
      </c>
      <c r="B373" s="29" t="s">
        <v>627</v>
      </c>
      <c r="C373" s="29" t="s">
        <v>23</v>
      </c>
      <c r="D373" s="29" t="s">
        <v>625</v>
      </c>
      <c r="E373" s="29" t="s">
        <v>277</v>
      </c>
      <c r="F373" s="2" t="s">
        <v>335</v>
      </c>
      <c r="G373" s="2" t="s">
        <v>27</v>
      </c>
      <c r="H373" s="2">
        <v>23</v>
      </c>
      <c r="I373" s="2"/>
      <c r="J373" s="2" t="s">
        <v>115</v>
      </c>
      <c r="K373" s="2" t="s">
        <v>30</v>
      </c>
      <c r="L373" s="2" t="s">
        <v>123</v>
      </c>
      <c r="M373" s="2" t="s">
        <v>209</v>
      </c>
      <c r="N373" s="2" t="s">
        <v>285</v>
      </c>
      <c r="O373" s="2" t="s">
        <v>118</v>
      </c>
      <c r="P373" s="2">
        <v>0</v>
      </c>
      <c r="Q373" s="2">
        <f>_xlfn.FLOOR.MATH((((2*VLOOKUP(F373, 'EV and Base'!$A$1:$N$671, 9, FALSE))+$P373)*$H373)/100)+$H373+10</f>
        <v>61</v>
      </c>
      <c r="R373" s="2">
        <f>_xlfn.FLOOR.MATH((_xlfn.FLOOR.MATH((((2*VLOOKUP($F373, 'EV and Base'!$A$1:$N$671, 10, FALSE))+$P373)*$H373)/100)+5)*
IF(OR($I373="Lonely", $I373="Brave", $I373="Adamant", $I373="Naughty"), 1.1,
IF(OR($I373="Bold", $I373="Timid", $I373="Modest", $I373="Calm"), 0.9, 1)))</f>
        <v>40</v>
      </c>
      <c r="S373" s="2">
        <f>_xlfn.FLOOR.MATH((_xlfn.FLOOR.MATH((((2*VLOOKUP($F373, 'EV and Base'!$A$1:$N$671, 11, FALSE))+$P373)*$H373)/100)+5)*
IF(OR($I373="Bold", $I373="Relaxed", $I373="Impish", $I373="Lax"), 1.1,
IF(OR($I373="Lonely", $I373="Hasty", $I373="Mild", $I373="Gentle"), 0.9, 1)))</f>
        <v>33</v>
      </c>
      <c r="T373" s="2">
        <f>_xlfn.FLOOR.MATH((_xlfn.FLOOR.MATH((((2*VLOOKUP($F373, 'EV and Base'!$A$1:$N$671, 12, FALSE))+$P373)*$H373)/100)+5)*
IF(OR($I373="Modest", $I373="Mild", $I373="Quiet", $I373="Rash"), 1.1,
IF(OR($I373="Adamant", $I373="Impish", $I373="Jolly", $I373="Careful"), 0.9, 1)))</f>
        <v>28</v>
      </c>
      <c r="U373" s="2">
        <f>_xlfn.FLOOR.MATH((_xlfn.FLOOR.MATH((((2*VLOOKUP($F373, 'EV and Base'!$A$1:$N$671, 13, FALSE))+$P373)*$H373)/100)+5)*
IF(OR($I373="Calm", $I373="Gentle", $I373="Sassy", $I373="Careful"), 1.1,
IF(OR($I373="Naughty", $I373="Lax", $I373="Naive", $I373="Rash"), 0.9, 1)))</f>
        <v>24</v>
      </c>
      <c r="V373" s="2">
        <f>_xlfn.FLOOR.MATH((_xlfn.FLOOR.MATH((((2*VLOOKUP($F373, 'EV and Base'!$A$1:$N$671, 14, FALSE))+$P373)*$H373)/100)+5)*
IF(OR($I373="Timid", $I373="Hasty", $I373="Jolly", $I373="Naive"), 1.1,
IF(OR($I373="Brave", $I373="Relaxed", $I373="Quiet", $I373="Sassy"), 0.9, 1)))</f>
        <v>34</v>
      </c>
    </row>
    <row r="374" spans="1:22" x14ac:dyDescent="0.45">
      <c r="A374" s="29">
        <v>206</v>
      </c>
      <c r="B374" s="29" t="s">
        <v>628</v>
      </c>
      <c r="C374" s="29" t="s">
        <v>23</v>
      </c>
      <c r="D374" s="29" t="s">
        <v>625</v>
      </c>
      <c r="E374" s="29" t="s">
        <v>277</v>
      </c>
      <c r="F374" s="2" t="s">
        <v>163</v>
      </c>
      <c r="G374" s="2" t="s">
        <v>53</v>
      </c>
      <c r="H374" s="2">
        <v>23</v>
      </c>
      <c r="I374" s="2"/>
      <c r="J374" s="2" t="s">
        <v>164</v>
      </c>
      <c r="K374" s="2" t="s">
        <v>30</v>
      </c>
      <c r="L374" s="2" t="s">
        <v>153</v>
      </c>
      <c r="M374" s="2" t="s">
        <v>165</v>
      </c>
      <c r="N374" s="2" t="s">
        <v>381</v>
      </c>
      <c r="O374" s="2" t="s">
        <v>382</v>
      </c>
      <c r="P374" s="2">
        <v>0</v>
      </c>
      <c r="Q374" s="2">
        <f>_xlfn.FLOOR.MATH((((2*VLOOKUP(F374, 'EV and Base'!$A$1:$N$671, 9, FALSE))+$P374)*$H374)/100)+$H374+10</f>
        <v>60</v>
      </c>
      <c r="R374" s="2">
        <f>_xlfn.FLOOR.MATH((_xlfn.FLOOR.MATH((((2*VLOOKUP($F374, 'EV and Base'!$A$1:$N$671, 10, FALSE))+$P374)*$H374)/100)+5)*
IF(OR($I374="Lonely", $I374="Brave", $I374="Adamant", $I374="Naughty"), 1.1,
IF(OR($I374="Bold", $I374="Timid", $I374="Modest", $I374="Calm"), 0.9, 1)))</f>
        <v>44</v>
      </c>
      <c r="S374" s="2">
        <f>_xlfn.FLOOR.MATH((_xlfn.FLOOR.MATH((((2*VLOOKUP($F374, 'EV and Base'!$A$1:$N$671, 11, FALSE))+$P374)*$H374)/100)+5)*
IF(OR($I374="Bold", $I374="Relaxed", $I374="Impish", $I374="Lax"), 1.1,
IF(OR($I374="Lonely", $I374="Hasty", $I374="Mild", $I374="Gentle"), 0.9, 1)))</f>
        <v>36</v>
      </c>
      <c r="T374" s="2">
        <f>_xlfn.FLOOR.MATH((_xlfn.FLOOR.MATH((((2*VLOOKUP($F374, 'EV and Base'!$A$1:$N$671, 12, FALSE))+$P374)*$H374)/100)+5)*
IF(OR($I374="Modest", $I374="Mild", $I374="Quiet", $I374="Rash"), 1.1,
IF(OR($I374="Adamant", $I374="Impish", $I374="Jolly", $I374="Careful"), 0.9, 1)))</f>
        <v>32</v>
      </c>
      <c r="U374" s="2">
        <f>_xlfn.FLOOR.MATH((_xlfn.FLOOR.MATH((((2*VLOOKUP($F374, 'EV and Base'!$A$1:$N$671, 13, FALSE))+$P374)*$H374)/100)+5)*
IF(OR($I374="Calm", $I374="Gentle", $I374="Sassy", $I374="Careful"), 1.1,
IF(OR($I374="Naughty", $I374="Lax", $I374="Naive", $I374="Rash"), 0.9, 1)))</f>
        <v>36</v>
      </c>
      <c r="V374" s="2">
        <f>_xlfn.FLOOR.MATH((_xlfn.FLOOR.MATH((((2*VLOOKUP($F374, 'EV and Base'!$A$1:$N$671, 14, FALSE))+$P374)*$H374)/100)+5)*
IF(OR($I374="Timid", $I374="Hasty", $I374="Jolly", $I374="Naive"), 1.1,
IF(OR($I374="Brave", $I374="Relaxed", $I374="Quiet", $I374="Sassy"), 0.9, 1)))</f>
        <v>40</v>
      </c>
    </row>
    <row r="375" spans="1:22" x14ac:dyDescent="0.45">
      <c r="A375" s="29">
        <v>207</v>
      </c>
      <c r="B375" s="29" t="s">
        <v>629</v>
      </c>
      <c r="C375" s="29" t="s">
        <v>23</v>
      </c>
      <c r="D375" s="29" t="s">
        <v>625</v>
      </c>
      <c r="E375" s="29" t="s">
        <v>277</v>
      </c>
      <c r="F375" s="2" t="s">
        <v>262</v>
      </c>
      <c r="G375" s="2" t="s">
        <v>27</v>
      </c>
      <c r="H375" s="2">
        <v>23</v>
      </c>
      <c r="I375" s="2"/>
      <c r="J375" s="2" t="s">
        <v>137</v>
      </c>
      <c r="K375" s="2" t="s">
        <v>30</v>
      </c>
      <c r="L375" s="2" t="s">
        <v>264</v>
      </c>
      <c r="M375" s="2" t="s">
        <v>271</v>
      </c>
      <c r="N375" s="2" t="s">
        <v>363</v>
      </c>
      <c r="O375" s="2" t="s">
        <v>201</v>
      </c>
      <c r="P375" s="2">
        <v>0</v>
      </c>
      <c r="Q375" s="2">
        <f>_xlfn.FLOOR.MATH((((2*VLOOKUP(F375, 'EV and Base'!$A$1:$N$671, 9, FALSE))+$P375)*$H375)/100)+$H375+10</f>
        <v>56</v>
      </c>
      <c r="R375" s="2">
        <f>_xlfn.FLOOR.MATH((_xlfn.FLOOR.MATH((((2*VLOOKUP($F375, 'EV and Base'!$A$1:$N$671, 10, FALSE))+$P375)*$H375)/100)+5)*
IF(OR($I375="Lonely", $I375="Brave", $I375="Adamant", $I375="Naughty"), 1.1,
IF(OR($I375="Bold", $I375="Timid", $I375="Modest", $I375="Calm"), 0.9, 1)))</f>
        <v>34</v>
      </c>
      <c r="S375" s="2">
        <f>_xlfn.FLOOR.MATH((_xlfn.FLOOR.MATH((((2*VLOOKUP($F375, 'EV and Base'!$A$1:$N$671, 11, FALSE))+$P375)*$H375)/100)+5)*
IF(OR($I375="Bold", $I375="Relaxed", $I375="Impish", $I375="Lax"), 1.1,
IF(OR($I375="Lonely", $I375="Hasty", $I375="Mild", $I375="Gentle"), 0.9, 1)))</f>
        <v>44</v>
      </c>
      <c r="T375" s="2">
        <f>_xlfn.FLOOR.MATH((_xlfn.FLOOR.MATH((((2*VLOOKUP($F375, 'EV and Base'!$A$1:$N$671, 12, FALSE))+$P375)*$H375)/100)+5)*
IF(OR($I375="Modest", $I375="Mild", $I375="Quiet", $I375="Rash"), 1.1,
IF(OR($I375="Adamant", $I375="Impish", $I375="Jolly", $I375="Careful"), 0.9, 1)))</f>
        <v>21</v>
      </c>
      <c r="U375" s="2">
        <f>_xlfn.FLOOR.MATH((_xlfn.FLOOR.MATH((((2*VLOOKUP($F375, 'EV and Base'!$A$1:$N$671, 13, FALSE))+$P375)*$H375)/100)+5)*
IF(OR($I375="Calm", $I375="Gentle", $I375="Sassy", $I375="Careful"), 1.1,
IF(OR($I375="Naughty", $I375="Lax", $I375="Naive", $I375="Rash"), 0.9, 1)))</f>
        <v>21</v>
      </c>
      <c r="V375" s="2">
        <f>_xlfn.FLOOR.MATH((_xlfn.FLOOR.MATH((((2*VLOOKUP($F375, 'EV and Base'!$A$1:$N$671, 14, FALSE))+$P375)*$H375)/100)+5)*
IF(OR($I375="Timid", $I375="Hasty", $I375="Jolly", $I375="Naive"), 1.1,
IF(OR($I375="Brave", $I375="Relaxed", $I375="Quiet", $I375="Sassy"), 0.9, 1)))</f>
        <v>30</v>
      </c>
    </row>
    <row r="376" spans="1:22" x14ac:dyDescent="0.45">
      <c r="A376" s="29">
        <v>208</v>
      </c>
      <c r="B376" s="29" t="s">
        <v>630</v>
      </c>
      <c r="C376" s="29" t="s">
        <v>23</v>
      </c>
      <c r="D376" s="29" t="s">
        <v>625</v>
      </c>
      <c r="E376" s="29" t="s">
        <v>277</v>
      </c>
      <c r="F376" s="2" t="s">
        <v>454</v>
      </c>
      <c r="G376" s="2" t="s">
        <v>53</v>
      </c>
      <c r="H376" s="2">
        <v>24</v>
      </c>
      <c r="I376" s="2"/>
      <c r="J376" s="2" t="s">
        <v>455</v>
      </c>
      <c r="K376" s="2" t="s">
        <v>30</v>
      </c>
      <c r="L376" s="2" t="s">
        <v>247</v>
      </c>
      <c r="M376" s="2" t="s">
        <v>169</v>
      </c>
      <c r="N376" s="2" t="s">
        <v>309</v>
      </c>
      <c r="O376" s="2" t="s">
        <v>264</v>
      </c>
      <c r="P376" s="2">
        <v>12</v>
      </c>
      <c r="Q376" s="2">
        <f>_xlfn.FLOOR.MATH((((2*VLOOKUP(F376, 'EV and Base'!$A$1:$N$671, 9, FALSE))+$P376)*$H376)/100)+$H376+10</f>
        <v>58</v>
      </c>
      <c r="R376" s="2">
        <f>_xlfn.FLOOR.MATH((_xlfn.FLOOR.MATH((((2*VLOOKUP($F376, 'EV and Base'!$A$1:$N$671, 10, FALSE))+$P376)*$H376)/100)+5)*
IF(OR($I376="Lonely", $I376="Brave", $I376="Adamant", $I376="Naughty"), 1.1,
IF(OR($I376="Bold", $I376="Timid", $I376="Modest", $I376="Calm"), 0.9, 1)))</f>
        <v>22</v>
      </c>
      <c r="S376" s="2">
        <f>_xlfn.FLOOR.MATH((_xlfn.FLOOR.MATH((((2*VLOOKUP($F376, 'EV and Base'!$A$1:$N$671, 11, FALSE))+$P376)*$H376)/100)+5)*
IF(OR($I376="Bold", $I376="Relaxed", $I376="Impish", $I376="Lax"), 1.1,
IF(OR($I376="Lonely", $I376="Hasty", $I376="Mild", $I376="Gentle"), 0.9, 1)))</f>
        <v>31</v>
      </c>
      <c r="T376" s="2">
        <f>_xlfn.FLOOR.MATH((_xlfn.FLOOR.MATH((((2*VLOOKUP($F376, 'EV and Base'!$A$1:$N$671, 12, FALSE))+$P376)*$H376)/100)+5)*
IF(OR($I376="Modest", $I376="Mild", $I376="Quiet", $I376="Rash"), 1.1,
IF(OR($I376="Adamant", $I376="Impish", $I376="Jolly", $I376="Careful"), 0.9, 1)))</f>
        <v>34</v>
      </c>
      <c r="U376" s="2">
        <f>_xlfn.FLOOR.MATH((_xlfn.FLOOR.MATH((((2*VLOOKUP($F376, 'EV and Base'!$A$1:$N$671, 13, FALSE))+$P376)*$H376)/100)+5)*
IF(OR($I376="Calm", $I376="Gentle", $I376="Sassy", $I376="Careful"), 1.1,
IF(OR($I376="Naughty", $I376="Lax", $I376="Naive", $I376="Rash"), 0.9, 1)))</f>
        <v>39</v>
      </c>
      <c r="V376" s="2">
        <f>_xlfn.FLOOR.MATH((_xlfn.FLOOR.MATH((((2*VLOOKUP($F376, 'EV and Base'!$A$1:$N$671, 14, FALSE))+$P376)*$H376)/100)+5)*
IF(OR($I376="Timid", $I376="Hasty", $I376="Jolly", $I376="Naive"), 1.1,
IF(OR($I376="Brave", $I376="Relaxed", $I376="Quiet", $I376="Sassy"), 0.9, 1)))</f>
        <v>29</v>
      </c>
    </row>
    <row r="377" spans="1:22" x14ac:dyDescent="0.45">
      <c r="A377" s="29">
        <v>209</v>
      </c>
      <c r="B377" s="29" t="s">
        <v>631</v>
      </c>
      <c r="C377" s="29" t="s">
        <v>23</v>
      </c>
      <c r="D377" s="29" t="s">
        <v>625</v>
      </c>
      <c r="E377" s="29" t="s">
        <v>277</v>
      </c>
      <c r="F377" s="2" t="s">
        <v>632</v>
      </c>
      <c r="G377" s="2" t="s">
        <v>53</v>
      </c>
      <c r="H377" s="2">
        <v>23</v>
      </c>
      <c r="I377" s="2"/>
      <c r="J377" s="2" t="s">
        <v>423</v>
      </c>
      <c r="K377" s="2" t="s">
        <v>30</v>
      </c>
      <c r="L377" s="2" t="s">
        <v>178</v>
      </c>
      <c r="M377" s="2" t="s">
        <v>234</v>
      </c>
      <c r="N377" s="2" t="s">
        <v>236</v>
      </c>
      <c r="O377" s="2" t="s">
        <v>633</v>
      </c>
      <c r="P377" s="2">
        <v>0</v>
      </c>
      <c r="Q377" s="2">
        <f>_xlfn.FLOOR.MATH((((2*VLOOKUP(F377, 'EV and Base'!$A$1:$N$671, 9, FALSE))+$P377)*$H377)/100)+$H377+10</f>
        <v>67</v>
      </c>
      <c r="R377" s="2">
        <f>_xlfn.FLOOR.MATH((_xlfn.FLOOR.MATH((((2*VLOOKUP($F377, 'EV and Base'!$A$1:$N$671, 10, FALSE))+$P377)*$H377)/100)+5)*
IF(OR($I377="Lonely", $I377="Brave", $I377="Adamant", $I377="Naughty"), 1.1,
IF(OR($I377="Bold", $I377="Timid", $I377="Modest", $I377="Calm"), 0.9, 1)))</f>
        <v>44</v>
      </c>
      <c r="S377" s="2">
        <f>_xlfn.FLOOR.MATH((_xlfn.FLOOR.MATH((((2*VLOOKUP($F377, 'EV and Base'!$A$1:$N$671, 11, FALSE))+$P377)*$H377)/100)+5)*
IF(OR($I377="Bold", $I377="Relaxed", $I377="Impish", $I377="Lax"), 1.1,
IF(OR($I377="Lonely", $I377="Hasty", $I377="Mild", $I377="Gentle"), 0.9, 1)))</f>
        <v>35</v>
      </c>
      <c r="T377" s="2">
        <f>_xlfn.FLOOR.MATH((_xlfn.FLOOR.MATH((((2*VLOOKUP($F377, 'EV and Base'!$A$1:$N$671, 12, FALSE))+$P377)*$H377)/100)+5)*
IF(OR($I377="Modest", $I377="Mild", $I377="Quiet", $I377="Rash"), 1.1,
IF(OR($I377="Adamant", $I377="Impish", $I377="Jolly", $I377="Careful"), 0.9, 1)))</f>
        <v>53</v>
      </c>
      <c r="U377" s="2">
        <f>_xlfn.FLOOR.MATH((_xlfn.FLOOR.MATH((((2*VLOOKUP($F377, 'EV and Base'!$A$1:$N$671, 13, FALSE))+$P377)*$H377)/100)+5)*
IF(OR($I377="Calm", $I377="Gentle", $I377="Sassy", $I377="Careful"), 1.1,
IF(OR($I377="Naughty", $I377="Lax", $I377="Naive", $I377="Rash"), 0.9, 1)))</f>
        <v>35</v>
      </c>
      <c r="V377" s="2">
        <f>_xlfn.FLOOR.MATH((_xlfn.FLOOR.MATH((((2*VLOOKUP($F377, 'EV and Base'!$A$1:$N$671, 14, FALSE))+$P377)*$H377)/100)+5)*
IF(OR($I377="Timid", $I377="Hasty", $I377="Jolly", $I377="Naive"), 1.1,
IF(OR($I377="Brave", $I377="Relaxed", $I377="Quiet", $I377="Sassy"), 0.9, 1)))</f>
        <v>32</v>
      </c>
    </row>
    <row r="378" spans="1:22" x14ac:dyDescent="0.45">
      <c r="A378" s="38">
        <v>210</v>
      </c>
      <c r="B378" s="38" t="s">
        <v>634</v>
      </c>
      <c r="C378" s="38" t="s">
        <v>23</v>
      </c>
      <c r="D378" s="38" t="s">
        <v>625</v>
      </c>
      <c r="E378" s="38" t="s">
        <v>277</v>
      </c>
      <c r="F378" s="2" t="s">
        <v>524</v>
      </c>
      <c r="G378" s="2" t="s">
        <v>27</v>
      </c>
      <c r="H378" s="2">
        <v>22</v>
      </c>
      <c r="I378" s="2"/>
      <c r="J378" s="2" t="s">
        <v>525</v>
      </c>
      <c r="K378" s="2" t="s">
        <v>30</v>
      </c>
      <c r="L378" s="2" t="s">
        <v>605</v>
      </c>
      <c r="M378" s="2" t="s">
        <v>424</v>
      </c>
      <c r="N378" s="2" t="s">
        <v>526</v>
      </c>
      <c r="O378" s="2" t="s">
        <v>527</v>
      </c>
      <c r="P378" s="2">
        <v>12</v>
      </c>
      <c r="Q378" s="2">
        <f>_xlfn.FLOOR.MATH((((2*VLOOKUP(F378, 'EV and Base'!$A$1:$N$671, 9, FALSE))+$P378)*$H378)/100)+$H378+10</f>
        <v>51</v>
      </c>
      <c r="R378" s="2">
        <f>_xlfn.FLOOR.MATH((_xlfn.FLOOR.MATH((((2*VLOOKUP($F378, 'EV and Base'!$A$1:$N$671, 10, FALSE))+$P378)*$H378)/100)+5)*
IF(OR($I378="Lonely", $I378="Brave", $I378="Adamant", $I378="Naughty"), 1.1,
IF(OR($I378="Bold", $I378="Timid", $I378="Modest", $I378="Calm"), 0.9, 1)))</f>
        <v>20</v>
      </c>
      <c r="S378" s="2">
        <f>_xlfn.FLOOR.MATH((_xlfn.FLOOR.MATH((((2*VLOOKUP($F378, 'EV and Base'!$A$1:$N$671, 11, FALSE))+$P378)*$H378)/100)+5)*
IF(OR($I378="Bold", $I378="Relaxed", $I378="Impish", $I378="Lax"), 1.1,
IF(OR($I378="Lonely", $I378="Hasty", $I378="Mild", $I378="Gentle"), 0.9, 1)))</f>
        <v>45</v>
      </c>
      <c r="T378" s="2">
        <f>_xlfn.FLOOR.MATH((_xlfn.FLOOR.MATH((((2*VLOOKUP($F378, 'EV and Base'!$A$1:$N$671, 12, FALSE))+$P378)*$H378)/100)+5)*
IF(OR($I378="Modest", $I378="Mild", $I378="Quiet", $I378="Rash"), 1.1,
IF(OR($I378="Adamant", $I378="Impish", $I378="Jolly", $I378="Careful"), 0.9, 1)))</f>
        <v>31</v>
      </c>
      <c r="U378" s="2">
        <f>_xlfn.FLOOR.MATH((_xlfn.FLOOR.MATH((((2*VLOOKUP($F378, 'EV and Base'!$A$1:$N$671, 13, FALSE))+$P378)*$H378)/100)+5)*
IF(OR($I378="Calm", $I378="Gentle", $I378="Sassy", $I378="Careful"), 1.1,
IF(OR($I378="Naughty", $I378="Lax", $I378="Naive", $I378="Rash"), 0.9, 1)))</f>
        <v>36</v>
      </c>
      <c r="V378" s="2">
        <f>_xlfn.FLOOR.MATH((_xlfn.FLOOR.MATH((((2*VLOOKUP($F378, 'EV and Base'!$A$1:$N$671, 14, FALSE))+$P378)*$H378)/100)+5)*
IF(OR($I378="Timid", $I378="Hasty", $I378="Jolly", $I378="Naive"), 1.1,
IF(OR($I378="Brave", $I378="Relaxed", $I378="Quiet", $I378="Sassy"), 0.9, 1)))</f>
        <v>20</v>
      </c>
    </row>
    <row r="379" spans="1:22" x14ac:dyDescent="0.45">
      <c r="A379" s="40"/>
      <c r="B379" s="40"/>
      <c r="C379" s="40"/>
      <c r="D379" s="40"/>
      <c r="E379" s="40"/>
      <c r="F379" s="2" t="s">
        <v>95</v>
      </c>
      <c r="G379" s="2" t="s">
        <v>27</v>
      </c>
      <c r="H379" s="2">
        <v>22</v>
      </c>
      <c r="I379" s="2"/>
      <c r="J379" s="2" t="s">
        <v>97</v>
      </c>
      <c r="K379" s="2" t="s">
        <v>30</v>
      </c>
      <c r="L379" s="2" t="s">
        <v>169</v>
      </c>
      <c r="M379" s="2" t="s">
        <v>170</v>
      </c>
      <c r="N379" s="2" t="s">
        <v>205</v>
      </c>
      <c r="O379" s="2" t="s">
        <v>165</v>
      </c>
      <c r="P379" s="2">
        <v>12</v>
      </c>
      <c r="Q379" s="2">
        <f>_xlfn.FLOOR.MATH((((2*VLOOKUP(F379, 'EV and Base'!$A$1:$N$671, 9, FALSE))+$P379)*$H379)/100)+$H379+10</f>
        <v>68</v>
      </c>
      <c r="R379" s="2">
        <f>_xlfn.FLOOR.MATH((_xlfn.FLOOR.MATH((((2*VLOOKUP($F379, 'EV and Base'!$A$1:$N$671, 10, FALSE))+$P379)*$H379)/100)+5)*
IF(OR($I379="Lonely", $I379="Brave", $I379="Adamant", $I379="Naughty"), 1.1,
IF(OR($I379="Bold", $I379="Timid", $I379="Modest", $I379="Calm"), 0.9, 1)))</f>
        <v>18</v>
      </c>
      <c r="S379" s="2">
        <f>_xlfn.FLOOR.MATH((_xlfn.FLOOR.MATH((((2*VLOOKUP($F379, 'EV and Base'!$A$1:$N$671, 11, FALSE))+$P379)*$H379)/100)+5)*
IF(OR($I379="Bold", $I379="Relaxed", $I379="Impish", $I379="Lax"), 1.1,
IF(OR($I379="Lonely", $I379="Hasty", $I379="Mild", $I379="Gentle"), 0.9, 1)))</f>
        <v>27</v>
      </c>
      <c r="T379" s="2">
        <f>_xlfn.FLOOR.MATH((_xlfn.FLOOR.MATH((((2*VLOOKUP($F379, 'EV and Base'!$A$1:$N$671, 12, FALSE))+$P379)*$H379)/100)+5)*
IF(OR($I379="Modest", $I379="Mild", $I379="Quiet", $I379="Rash"), 1.1,
IF(OR($I379="Adamant", $I379="Impish", $I379="Jolly", $I379="Careful"), 0.9, 1)))</f>
        <v>37</v>
      </c>
      <c r="U379" s="2">
        <f>_xlfn.FLOOR.MATH((_xlfn.FLOOR.MATH((((2*VLOOKUP($F379, 'EV and Base'!$A$1:$N$671, 13, FALSE))+$P379)*$H379)/100)+5)*
IF(OR($I379="Calm", $I379="Gentle", $I379="Sassy", $I379="Careful"), 1.1,
IF(OR($I379="Naughty", $I379="Lax", $I379="Naive", $I379="Rash"), 0.9, 1)))</f>
        <v>31</v>
      </c>
      <c r="V379" s="2">
        <f>_xlfn.FLOOR.MATH((_xlfn.FLOOR.MATH((((2*VLOOKUP($F379, 'EV and Base'!$A$1:$N$671, 14, FALSE))+$P379)*$H379)/100)+5)*
IF(OR($I379="Timid", $I379="Hasty", $I379="Jolly", $I379="Naive"), 1.1,
IF(OR($I379="Brave", $I379="Relaxed", $I379="Quiet", $I379="Sassy"), 0.9, 1)))</f>
        <v>18</v>
      </c>
    </row>
    <row r="380" spans="1:22" x14ac:dyDescent="0.45">
      <c r="A380" s="29">
        <v>211</v>
      </c>
      <c r="B380" s="29" t="s">
        <v>635</v>
      </c>
      <c r="C380" s="29" t="s">
        <v>23</v>
      </c>
      <c r="D380" s="29" t="s">
        <v>625</v>
      </c>
      <c r="E380" s="29" t="s">
        <v>277</v>
      </c>
      <c r="F380" s="2" t="s">
        <v>458</v>
      </c>
      <c r="G380" s="2" t="s">
        <v>53</v>
      </c>
      <c r="H380" s="2">
        <v>24</v>
      </c>
      <c r="I380" s="2"/>
      <c r="J380" s="2" t="s">
        <v>115</v>
      </c>
      <c r="K380" s="2" t="s">
        <v>30</v>
      </c>
      <c r="L380" s="2" t="s">
        <v>330</v>
      </c>
      <c r="M380" s="2" t="s">
        <v>150</v>
      </c>
      <c r="N380" s="2" t="s">
        <v>459</v>
      </c>
      <c r="O380" s="2" t="s">
        <v>350</v>
      </c>
      <c r="P380" s="2">
        <v>12</v>
      </c>
      <c r="Q380" s="2">
        <f>_xlfn.FLOOR.MATH((((2*VLOOKUP(F380, 'EV and Base'!$A$1:$N$671, 9, FALSE))+$P380)*$H380)/100)+$H380+10</f>
        <v>66</v>
      </c>
      <c r="R380" s="2">
        <f>_xlfn.FLOOR.MATH((_xlfn.FLOOR.MATH((((2*VLOOKUP($F380, 'EV and Base'!$A$1:$N$671, 10, FALSE))+$P380)*$H380)/100)+5)*
IF(OR($I380="Lonely", $I380="Brave", $I380="Adamant", $I380="Naughty"), 1.1,
IF(OR($I380="Bold", $I380="Timid", $I380="Modest", $I380="Calm"), 0.9, 1)))</f>
        <v>29</v>
      </c>
      <c r="S380" s="2">
        <f>_xlfn.FLOOR.MATH((_xlfn.FLOOR.MATH((((2*VLOOKUP($F380, 'EV and Base'!$A$1:$N$671, 11, FALSE))+$P380)*$H380)/100)+5)*
IF(OR($I380="Bold", $I380="Relaxed", $I380="Impish", $I380="Lax"), 1.1,
IF(OR($I380="Lonely", $I380="Hasty", $I380="Mild", $I380="Gentle"), 0.9, 1)))</f>
        <v>31</v>
      </c>
      <c r="T380" s="2">
        <f>_xlfn.FLOOR.MATH((_xlfn.FLOOR.MATH((((2*VLOOKUP($F380, 'EV and Base'!$A$1:$N$671, 12, FALSE))+$P380)*$H380)/100)+5)*
IF(OR($I380="Modest", $I380="Mild", $I380="Quiet", $I380="Rash"), 1.1,
IF(OR($I380="Adamant", $I380="Impish", $I380="Jolly", $I380="Careful"), 0.9, 1)))</f>
        <v>29</v>
      </c>
      <c r="U380" s="2">
        <f>_xlfn.FLOOR.MATH((_xlfn.FLOOR.MATH((((2*VLOOKUP($F380, 'EV and Base'!$A$1:$N$671, 13, FALSE))+$P380)*$H380)/100)+5)*
IF(OR($I380="Calm", $I380="Gentle", $I380="Sassy", $I380="Careful"), 1.1,
IF(OR($I380="Naughty", $I380="Lax", $I380="Naive", $I380="Rash"), 0.9, 1)))</f>
        <v>31</v>
      </c>
      <c r="V380" s="2">
        <f>_xlfn.FLOOR.MATH((_xlfn.FLOOR.MATH((((2*VLOOKUP($F380, 'EV and Base'!$A$1:$N$671, 14, FALSE))+$P380)*$H380)/100)+5)*
IF(OR($I380="Timid", $I380="Hasty", $I380="Jolly", $I380="Naive"), 1.1,
IF(OR($I380="Brave", $I380="Relaxed", $I380="Quiet", $I380="Sassy"), 0.9, 1)))</f>
        <v>34</v>
      </c>
    </row>
    <row r="381" spans="1:22" x14ac:dyDescent="0.45">
      <c r="A381" s="38">
        <v>212</v>
      </c>
      <c r="B381" s="38" t="s">
        <v>636</v>
      </c>
      <c r="C381" s="38" t="s">
        <v>23</v>
      </c>
      <c r="D381" s="38" t="s">
        <v>625</v>
      </c>
      <c r="E381" s="38" t="s">
        <v>277</v>
      </c>
      <c r="F381" s="2" t="s">
        <v>293</v>
      </c>
      <c r="G381" s="2" t="s">
        <v>27</v>
      </c>
      <c r="H381" s="2">
        <v>23</v>
      </c>
      <c r="I381" s="2"/>
      <c r="J381" s="2" t="s">
        <v>294</v>
      </c>
      <c r="K381" s="2" t="s">
        <v>30</v>
      </c>
      <c r="L381" s="2" t="s">
        <v>139</v>
      </c>
      <c r="M381" s="2" t="s">
        <v>296</v>
      </c>
      <c r="N381" s="2" t="s">
        <v>297</v>
      </c>
      <c r="O381" s="2" t="s">
        <v>314</v>
      </c>
      <c r="P381" s="2">
        <v>12</v>
      </c>
      <c r="Q381" s="2">
        <f>_xlfn.FLOOR.MATH((((2*VLOOKUP(F381, 'EV and Base'!$A$1:$N$671, 9, FALSE))+$P381)*$H381)/100)+$H381+10</f>
        <v>67</v>
      </c>
      <c r="R381" s="2">
        <f>_xlfn.FLOOR.MATH((_xlfn.FLOOR.MATH((((2*VLOOKUP($F381, 'EV and Base'!$A$1:$N$671, 10, FALSE))+$P381)*$H381)/100)+5)*
IF(OR($I381="Lonely", $I381="Brave", $I381="Adamant", $I381="Naughty"), 1.1,
IF(OR($I381="Bold", $I381="Timid", $I381="Modest", $I381="Calm"), 0.9, 1)))</f>
        <v>49</v>
      </c>
      <c r="S381" s="2">
        <f>_xlfn.FLOOR.MATH((_xlfn.FLOOR.MATH((((2*VLOOKUP($F381, 'EV and Base'!$A$1:$N$671, 11, FALSE))+$P381)*$H381)/100)+5)*
IF(OR($I381="Bold", $I381="Relaxed", $I381="Impish", $I381="Lax"), 1.1,
IF(OR($I381="Lonely", $I381="Hasty", $I381="Mild", $I381="Gentle"), 0.9, 1)))</f>
        <v>28</v>
      </c>
      <c r="T381" s="2">
        <f>_xlfn.FLOOR.MATH((_xlfn.FLOOR.MATH((((2*VLOOKUP($F381, 'EV and Base'!$A$1:$N$671, 12, FALSE))+$P381)*$H381)/100)+5)*
IF(OR($I381="Modest", $I381="Mild", $I381="Quiet", $I381="Rash"), 1.1,
IF(OR($I381="Adamant", $I381="Impish", $I381="Jolly", $I381="Careful"), 0.9, 1)))</f>
        <v>14</v>
      </c>
      <c r="U381" s="2">
        <f>_xlfn.FLOOR.MATH((_xlfn.FLOOR.MATH((((2*VLOOKUP($F381, 'EV and Base'!$A$1:$N$671, 13, FALSE))+$P381)*$H381)/100)+5)*
IF(OR($I381="Calm", $I381="Gentle", $I381="Sassy", $I381="Careful"), 1.1,
IF(OR($I381="Naughty", $I381="Lax", $I381="Naive", $I381="Rash"), 0.9, 1)))</f>
        <v>28</v>
      </c>
      <c r="V381" s="2">
        <f>_xlfn.FLOOR.MATH((_xlfn.FLOOR.MATH((((2*VLOOKUP($F381, 'EV and Base'!$A$1:$N$671, 14, FALSE))+$P381)*$H381)/100)+5)*
IF(OR($I381="Timid", $I381="Hasty", $I381="Jolly", $I381="Naive"), 1.1,
IF(OR($I381="Brave", $I381="Relaxed", $I381="Quiet", $I381="Sassy"), 0.9, 1)))</f>
        <v>30</v>
      </c>
    </row>
    <row r="382" spans="1:22" x14ac:dyDescent="0.45">
      <c r="A382" s="40"/>
      <c r="B382" s="40"/>
      <c r="C382" s="40"/>
      <c r="D382" s="40"/>
      <c r="E382" s="40"/>
      <c r="F382" s="2" t="s">
        <v>121</v>
      </c>
      <c r="G382" s="2" t="s">
        <v>27</v>
      </c>
      <c r="H382" s="2">
        <v>23</v>
      </c>
      <c r="I382" s="2"/>
      <c r="J382" s="2" t="s">
        <v>122</v>
      </c>
      <c r="K382" s="2" t="s">
        <v>30</v>
      </c>
      <c r="L382" s="2" t="s">
        <v>125</v>
      </c>
      <c r="M382" s="2" t="s">
        <v>302</v>
      </c>
      <c r="N382" s="2" t="s">
        <v>368</v>
      </c>
      <c r="O382" s="2" t="s">
        <v>191</v>
      </c>
      <c r="P382" s="2">
        <v>12</v>
      </c>
      <c r="Q382" s="2">
        <f>_xlfn.FLOOR.MATH((((2*VLOOKUP(F382, 'EV and Base'!$A$1:$N$671, 9, FALSE))+$P382)*$H382)/100)+$H382+10</f>
        <v>56</v>
      </c>
      <c r="R382" s="2">
        <f>_xlfn.FLOOR.MATH((_xlfn.FLOOR.MATH((((2*VLOOKUP($F382, 'EV and Base'!$A$1:$N$671, 10, FALSE))+$P382)*$H382)/100)+5)*
IF(OR($I382="Lonely", $I382="Brave", $I382="Adamant", $I382="Naughty"), 1.1,
IF(OR($I382="Bold", $I382="Timid", $I382="Modest", $I382="Calm"), 0.9, 1)))</f>
        <v>35</v>
      </c>
      <c r="S382" s="2">
        <f>_xlfn.FLOOR.MATH((_xlfn.FLOOR.MATH((((2*VLOOKUP($F382, 'EV and Base'!$A$1:$N$671, 11, FALSE))+$P382)*$H382)/100)+5)*
IF(OR($I382="Bold", $I382="Relaxed", $I382="Impish", $I382="Lax"), 1.1,
IF(OR($I382="Lonely", $I382="Hasty", $I382="Mild", $I382="Gentle"), 0.9, 1)))</f>
        <v>22</v>
      </c>
      <c r="T382" s="2">
        <f>_xlfn.FLOOR.MATH((_xlfn.FLOOR.MATH((((2*VLOOKUP($F382, 'EV and Base'!$A$1:$N$671, 12, FALSE))+$P382)*$H382)/100)+5)*
IF(OR($I382="Modest", $I382="Mild", $I382="Quiet", $I382="Rash"), 1.1,
IF(OR($I382="Adamant", $I382="Impish", $I382="Jolly", $I382="Careful"), 0.9, 1)))</f>
        <v>30</v>
      </c>
      <c r="U382" s="2">
        <f>_xlfn.FLOOR.MATH((_xlfn.FLOOR.MATH((((2*VLOOKUP($F382, 'EV and Base'!$A$1:$N$671, 13, FALSE))+$P382)*$H382)/100)+5)*
IF(OR($I382="Calm", $I382="Gentle", $I382="Sassy", $I382="Careful"), 1.1,
IF(OR($I382="Naughty", $I382="Lax", $I382="Naive", $I382="Rash"), 0.9, 1)))</f>
        <v>22</v>
      </c>
      <c r="V382" s="2">
        <f>_xlfn.FLOOR.MATH((_xlfn.FLOOR.MATH((((2*VLOOKUP($F382, 'EV and Base'!$A$1:$N$671, 14, FALSE))+$P382)*$H382)/100)+5)*
IF(OR($I382="Timid", $I382="Hasty", $I382="Jolly", $I382="Naive"), 1.1,
IF(OR($I382="Brave", $I382="Relaxed", $I382="Quiet", $I382="Sassy"), 0.9, 1)))</f>
        <v>42</v>
      </c>
    </row>
    <row r="383" spans="1:22" x14ac:dyDescent="0.45">
      <c r="A383" s="38">
        <v>213</v>
      </c>
      <c r="B383" s="38" t="s">
        <v>637</v>
      </c>
      <c r="C383" s="38" t="s">
        <v>23</v>
      </c>
      <c r="D383" s="38" t="s">
        <v>625</v>
      </c>
      <c r="E383" s="38" t="s">
        <v>277</v>
      </c>
      <c r="F383" s="2" t="s">
        <v>498</v>
      </c>
      <c r="G383" s="2" t="s">
        <v>27</v>
      </c>
      <c r="H383" s="2">
        <v>23</v>
      </c>
      <c r="I383" s="2"/>
      <c r="J383" s="2" t="s">
        <v>499</v>
      </c>
      <c r="K383" s="2" t="s">
        <v>30</v>
      </c>
      <c r="L383" s="2" t="s">
        <v>626</v>
      </c>
      <c r="M383" s="2" t="s">
        <v>511</v>
      </c>
      <c r="N383" s="2" t="s">
        <v>514</v>
      </c>
      <c r="O383" s="2" t="s">
        <v>429</v>
      </c>
      <c r="P383" s="2">
        <v>12</v>
      </c>
      <c r="Q383" s="2">
        <f>_xlfn.FLOOR.MATH((((2*VLOOKUP(F383, 'EV and Base'!$A$1:$N$671, 9, FALSE))+$P383)*$H383)/100)+$H383+10</f>
        <v>56</v>
      </c>
      <c r="R383" s="2">
        <f>_xlfn.FLOOR.MATH((_xlfn.FLOOR.MATH((((2*VLOOKUP($F383, 'EV and Base'!$A$1:$N$671, 10, FALSE))+$P383)*$H383)/100)+5)*
IF(OR($I383="Lonely", $I383="Brave", $I383="Adamant", $I383="Naughty"), 1.1,
IF(OR($I383="Bold", $I383="Timid", $I383="Modest", $I383="Calm"), 0.9, 1)))</f>
        <v>21</v>
      </c>
      <c r="S383" s="2">
        <f>_xlfn.FLOOR.MATH((_xlfn.FLOOR.MATH((((2*VLOOKUP($F383, 'EV and Base'!$A$1:$N$671, 11, FALSE))+$P383)*$H383)/100)+5)*
IF(OR($I383="Bold", $I383="Relaxed", $I383="Impish", $I383="Lax"), 1.1,
IF(OR($I383="Lonely", $I383="Hasty", $I383="Mild", $I383="Gentle"), 0.9, 1)))</f>
        <v>26</v>
      </c>
      <c r="T383" s="2">
        <f>_xlfn.FLOOR.MATH((_xlfn.FLOOR.MATH((((2*VLOOKUP($F383, 'EV and Base'!$A$1:$N$671, 12, FALSE))+$P383)*$H383)/100)+5)*
IF(OR($I383="Modest", $I383="Mild", $I383="Quiet", $I383="Rash"), 1.1,
IF(OR($I383="Adamant", $I383="Impish", $I383="Jolly", $I383="Careful"), 0.9, 1)))</f>
        <v>56</v>
      </c>
      <c r="U383" s="2">
        <f>_xlfn.FLOOR.MATH((_xlfn.FLOOR.MATH((((2*VLOOKUP($F383, 'EV and Base'!$A$1:$N$671, 13, FALSE))+$P383)*$H383)/100)+5)*
IF(OR($I383="Calm", $I383="Gentle", $I383="Sassy", $I383="Careful"), 1.1,
IF(OR($I383="Naughty", $I383="Lax", $I383="Naive", $I383="Rash"), 0.9, 1)))</f>
        <v>30</v>
      </c>
      <c r="V383" s="2">
        <f>_xlfn.FLOOR.MATH((_xlfn.FLOOR.MATH((((2*VLOOKUP($F383, 'EV and Base'!$A$1:$N$671, 14, FALSE))+$P383)*$H383)/100)+5)*
IF(OR($I383="Timid", $I383="Hasty", $I383="Jolly", $I383="Naive"), 1.1,
IF(OR($I383="Brave", $I383="Relaxed", $I383="Quiet", $I383="Sassy"), 0.9, 1)))</f>
        <v>16</v>
      </c>
    </row>
    <row r="384" spans="1:22" x14ac:dyDescent="0.45">
      <c r="A384" s="40"/>
      <c r="B384" s="40"/>
      <c r="C384" s="40"/>
      <c r="D384" s="40"/>
      <c r="E384" s="40"/>
      <c r="F384" s="2" t="s">
        <v>127</v>
      </c>
      <c r="G384" s="2" t="s">
        <v>27</v>
      </c>
      <c r="H384" s="2">
        <v>23</v>
      </c>
      <c r="I384" s="2"/>
      <c r="J384" s="2" t="s">
        <v>128</v>
      </c>
      <c r="K384" s="2" t="s">
        <v>30</v>
      </c>
      <c r="L384" s="2" t="s">
        <v>130</v>
      </c>
      <c r="M384" s="2" t="s">
        <v>207</v>
      </c>
      <c r="N384" s="2" t="s">
        <v>170</v>
      </c>
      <c r="O384" s="2" t="s">
        <v>209</v>
      </c>
      <c r="P384" s="2">
        <v>12</v>
      </c>
      <c r="Q384" s="2">
        <f>_xlfn.FLOOR.MATH((((2*VLOOKUP(F384, 'EV and Base'!$A$1:$N$671, 9, FALSE))+$P384)*$H384)/100)+$H384+10</f>
        <v>61</v>
      </c>
      <c r="R384" s="2">
        <f>_xlfn.FLOOR.MATH((_xlfn.FLOOR.MATH((((2*VLOOKUP($F384, 'EV and Base'!$A$1:$N$671, 10, FALSE))+$P384)*$H384)/100)+5)*
IF(OR($I384="Lonely", $I384="Brave", $I384="Adamant", $I384="Naughty"), 1.1,
IF(OR($I384="Bold", $I384="Timid", $I384="Modest", $I384="Calm"), 0.9, 1)))</f>
        <v>28</v>
      </c>
      <c r="S384" s="2">
        <f>_xlfn.FLOOR.MATH((_xlfn.FLOOR.MATH((((2*VLOOKUP($F384, 'EV and Base'!$A$1:$N$671, 11, FALSE))+$P384)*$H384)/100)+5)*
IF(OR($I384="Bold", $I384="Relaxed", $I384="Impish", $I384="Lax"), 1.1,
IF(OR($I384="Lonely", $I384="Hasty", $I384="Mild", $I384="Gentle"), 0.9, 1)))</f>
        <v>27</v>
      </c>
      <c r="T384" s="2">
        <f>_xlfn.FLOOR.MATH((_xlfn.FLOOR.MATH((((2*VLOOKUP($F384, 'EV and Base'!$A$1:$N$671, 12, FALSE))+$P384)*$H384)/100)+5)*
IF(OR($I384="Modest", $I384="Mild", $I384="Quiet", $I384="Rash"), 1.1,
IF(OR($I384="Adamant", $I384="Impish", $I384="Jolly", $I384="Careful"), 0.9, 1)))</f>
        <v>33</v>
      </c>
      <c r="U384" s="2">
        <f>_xlfn.FLOOR.MATH((_xlfn.FLOOR.MATH((((2*VLOOKUP($F384, 'EV and Base'!$A$1:$N$671, 13, FALSE))+$P384)*$H384)/100)+5)*
IF(OR($I384="Calm", $I384="Gentle", $I384="Sassy", $I384="Careful"), 1.1,
IF(OR($I384="Naughty", $I384="Lax", $I384="Naive", $I384="Rash"), 0.9, 1)))</f>
        <v>27</v>
      </c>
      <c r="V384" s="2">
        <f>_xlfn.FLOOR.MATH((_xlfn.FLOOR.MATH((((2*VLOOKUP($F384, 'EV and Base'!$A$1:$N$671, 14, FALSE))+$P384)*$H384)/100)+5)*
IF(OR($I384="Timid", $I384="Hasty", $I384="Jolly", $I384="Naive"), 1.1,
IF(OR($I384="Brave", $I384="Relaxed", $I384="Quiet", $I384="Sassy"), 0.9, 1)))</f>
        <v>40</v>
      </c>
    </row>
    <row r="385" spans="1:22" x14ac:dyDescent="0.45">
      <c r="A385" s="29">
        <v>214</v>
      </c>
      <c r="B385" s="29" t="s">
        <v>638</v>
      </c>
      <c r="C385" s="29" t="s">
        <v>23</v>
      </c>
      <c r="D385" s="29" t="s">
        <v>639</v>
      </c>
      <c r="E385" s="29" t="s">
        <v>25</v>
      </c>
      <c r="F385" s="2" t="s">
        <v>315</v>
      </c>
      <c r="G385" s="2" t="s">
        <v>27</v>
      </c>
      <c r="H385" s="2">
        <v>24</v>
      </c>
      <c r="I385" s="2"/>
      <c r="J385" s="2" t="s">
        <v>344</v>
      </c>
      <c r="K385" s="2" t="s">
        <v>30</v>
      </c>
      <c r="L385" s="2" t="s">
        <v>318</v>
      </c>
      <c r="M385" s="2" t="s">
        <v>169</v>
      </c>
      <c r="N385" s="2" t="s">
        <v>209</v>
      </c>
      <c r="O385" s="2" t="s">
        <v>514</v>
      </c>
      <c r="P385" s="2">
        <v>12</v>
      </c>
      <c r="Q385" s="2">
        <f>_xlfn.FLOOR.MATH((((2*VLOOKUP(F385, 'EV and Base'!$A$1:$N$671, 9, FALSE))+$P385)*$H385)/100)+$H385+10</f>
        <v>71</v>
      </c>
      <c r="R385" s="2">
        <f>_xlfn.FLOOR.MATH((_xlfn.FLOOR.MATH((((2*VLOOKUP($F385, 'EV and Base'!$A$1:$N$671, 10, FALSE))+$P385)*$H385)/100)+5)*
IF(OR($I385="Lonely", $I385="Brave", $I385="Adamant", $I385="Naughty"), 1.1,
IF(OR($I385="Bold", $I385="Timid", $I385="Modest", $I385="Calm"), 0.9, 1)))</f>
        <v>35</v>
      </c>
      <c r="S385" s="2">
        <f>_xlfn.FLOOR.MATH((_xlfn.FLOOR.MATH((((2*VLOOKUP($F385, 'EV and Base'!$A$1:$N$671, 11, FALSE))+$P385)*$H385)/100)+5)*
IF(OR($I385="Bold", $I385="Relaxed", $I385="Impish", $I385="Lax"), 1.1,
IF(OR($I385="Lonely", $I385="Hasty", $I385="Mild", $I385="Gentle"), 0.9, 1)))</f>
        <v>46</v>
      </c>
      <c r="T385" s="2">
        <f>_xlfn.FLOOR.MATH((_xlfn.FLOOR.MATH((((2*VLOOKUP($F385, 'EV and Base'!$A$1:$N$671, 12, FALSE))+$P385)*$H385)/100)+5)*
IF(OR($I385="Modest", $I385="Mild", $I385="Quiet", $I385="Rash"), 1.1,
IF(OR($I385="Adamant", $I385="Impish", $I385="Jolly", $I385="Careful"), 0.9, 1)))</f>
        <v>57</v>
      </c>
      <c r="U385" s="2">
        <f>_xlfn.FLOOR.MATH((_xlfn.FLOOR.MATH((((2*VLOOKUP($F385, 'EV and Base'!$A$1:$N$671, 13, FALSE))+$P385)*$H385)/100)+5)*
IF(OR($I385="Calm", $I385="Gentle", $I385="Sassy", $I385="Careful"), 1.1,
IF(OR($I385="Naughty", $I385="Lax", $I385="Naive", $I385="Rash"), 0.9, 1)))</f>
        <v>46</v>
      </c>
      <c r="V385" s="2">
        <f>_xlfn.FLOOR.MATH((_xlfn.FLOOR.MATH((((2*VLOOKUP($F385, 'EV and Base'!$A$1:$N$671, 14, FALSE))+$P385)*$H385)/100)+5)*
IF(OR($I385="Timid", $I385="Hasty", $I385="Jolly", $I385="Naive"), 1.1,
IF(OR($I385="Brave", $I385="Relaxed", $I385="Quiet", $I385="Sassy"), 0.9, 1)))</f>
        <v>54</v>
      </c>
    </row>
    <row r="386" spans="1:22" x14ac:dyDescent="0.45">
      <c r="A386" s="38">
        <v>215</v>
      </c>
      <c r="B386" s="38" t="s">
        <v>640</v>
      </c>
      <c r="C386" s="38" t="s">
        <v>23</v>
      </c>
      <c r="D386" s="38" t="s">
        <v>639</v>
      </c>
      <c r="E386" s="38" t="s">
        <v>25</v>
      </c>
      <c r="F386" s="2" t="s">
        <v>127</v>
      </c>
      <c r="G386" s="2" t="s">
        <v>53</v>
      </c>
      <c r="H386" s="2">
        <v>23</v>
      </c>
      <c r="I386" s="2"/>
      <c r="J386" s="2" t="s">
        <v>128</v>
      </c>
      <c r="K386" s="2" t="s">
        <v>30</v>
      </c>
      <c r="L386" s="2" t="s">
        <v>130</v>
      </c>
      <c r="M386" s="2" t="s">
        <v>207</v>
      </c>
      <c r="N386" s="2" t="s">
        <v>170</v>
      </c>
      <c r="O386" s="2" t="s">
        <v>209</v>
      </c>
      <c r="P386" s="2">
        <v>12</v>
      </c>
      <c r="Q386" s="2">
        <f>_xlfn.FLOOR.MATH((((2*VLOOKUP(F386, 'EV and Base'!$A$1:$N$671, 9, FALSE))+$P386)*$H386)/100)+$H386+10</f>
        <v>61</v>
      </c>
      <c r="R386" s="2">
        <f>_xlfn.FLOOR.MATH((_xlfn.FLOOR.MATH((((2*VLOOKUP($F386, 'EV and Base'!$A$1:$N$671, 10, FALSE))+$P386)*$H386)/100)+5)*
IF(OR($I386="Lonely", $I386="Brave", $I386="Adamant", $I386="Naughty"), 1.1,
IF(OR($I386="Bold", $I386="Timid", $I386="Modest", $I386="Calm"), 0.9, 1)))</f>
        <v>28</v>
      </c>
      <c r="S386" s="2">
        <f>_xlfn.FLOOR.MATH((_xlfn.FLOOR.MATH((((2*VLOOKUP($F386, 'EV and Base'!$A$1:$N$671, 11, FALSE))+$P386)*$H386)/100)+5)*
IF(OR($I386="Bold", $I386="Relaxed", $I386="Impish", $I386="Lax"), 1.1,
IF(OR($I386="Lonely", $I386="Hasty", $I386="Mild", $I386="Gentle"), 0.9, 1)))</f>
        <v>27</v>
      </c>
      <c r="T386" s="2">
        <f>_xlfn.FLOOR.MATH((_xlfn.FLOOR.MATH((((2*VLOOKUP($F386, 'EV and Base'!$A$1:$N$671, 12, FALSE))+$P386)*$H386)/100)+5)*
IF(OR($I386="Modest", $I386="Mild", $I386="Quiet", $I386="Rash"), 1.1,
IF(OR($I386="Adamant", $I386="Impish", $I386="Jolly", $I386="Careful"), 0.9, 1)))</f>
        <v>33</v>
      </c>
      <c r="U386" s="2">
        <f>_xlfn.FLOOR.MATH((_xlfn.FLOOR.MATH((((2*VLOOKUP($F386, 'EV and Base'!$A$1:$N$671, 13, FALSE))+$P386)*$H386)/100)+5)*
IF(OR($I386="Calm", $I386="Gentle", $I386="Sassy", $I386="Careful"), 1.1,
IF(OR($I386="Naughty", $I386="Lax", $I386="Naive", $I386="Rash"), 0.9, 1)))</f>
        <v>27</v>
      </c>
      <c r="V386" s="2">
        <f>_xlfn.FLOOR.MATH((_xlfn.FLOOR.MATH((((2*VLOOKUP($F386, 'EV and Base'!$A$1:$N$671, 14, FALSE))+$P386)*$H386)/100)+5)*
IF(OR($I386="Timid", $I386="Hasty", $I386="Jolly", $I386="Naive"), 1.1,
IF(OR($I386="Brave", $I386="Relaxed", $I386="Quiet", $I386="Sassy"), 0.9, 1)))</f>
        <v>40</v>
      </c>
    </row>
    <row r="387" spans="1:22" x14ac:dyDescent="0.45">
      <c r="A387" s="40"/>
      <c r="B387" s="40"/>
      <c r="C387" s="40"/>
      <c r="D387" s="40"/>
      <c r="E387" s="40"/>
      <c r="F387" s="2" t="s">
        <v>95</v>
      </c>
      <c r="G387" s="2" t="s">
        <v>53</v>
      </c>
      <c r="H387" s="2">
        <v>23</v>
      </c>
      <c r="I387" s="2"/>
      <c r="J387" s="2" t="s">
        <v>204</v>
      </c>
      <c r="K387" s="2" t="s">
        <v>30</v>
      </c>
      <c r="L387" s="2" t="s">
        <v>170</v>
      </c>
      <c r="M387" s="2" t="s">
        <v>205</v>
      </c>
      <c r="N387" s="2" t="s">
        <v>165</v>
      </c>
      <c r="O387" s="2" t="s">
        <v>346</v>
      </c>
      <c r="P387" s="2">
        <v>12</v>
      </c>
      <c r="Q387" s="2">
        <f>_xlfn.FLOOR.MATH((((2*VLOOKUP(F387, 'EV and Base'!$A$1:$N$671, 9, FALSE))+$P387)*$H387)/100)+$H387+10</f>
        <v>70</v>
      </c>
      <c r="R387" s="2">
        <f>_xlfn.FLOOR.MATH((_xlfn.FLOOR.MATH((((2*VLOOKUP($F387, 'EV and Base'!$A$1:$N$671, 10, FALSE))+$P387)*$H387)/100)+5)*
IF(OR($I387="Lonely", $I387="Brave", $I387="Adamant", $I387="Naughty"), 1.1,
IF(OR($I387="Bold", $I387="Timid", $I387="Modest", $I387="Calm"), 0.9, 1)))</f>
        <v>19</v>
      </c>
      <c r="S387" s="2">
        <f>_xlfn.FLOOR.MATH((_xlfn.FLOOR.MATH((((2*VLOOKUP($F387, 'EV and Base'!$A$1:$N$671, 11, FALSE))+$P387)*$H387)/100)+5)*
IF(OR($I387="Bold", $I387="Relaxed", $I387="Impish", $I387="Lax"), 1.1,
IF(OR($I387="Lonely", $I387="Hasty", $I387="Mild", $I387="Gentle"), 0.9, 1)))</f>
        <v>28</v>
      </c>
      <c r="T387" s="2">
        <f>_xlfn.FLOOR.MATH((_xlfn.FLOOR.MATH((((2*VLOOKUP($F387, 'EV and Base'!$A$1:$N$671, 12, FALSE))+$P387)*$H387)/100)+5)*
IF(OR($I387="Modest", $I387="Mild", $I387="Quiet", $I387="Rash"), 1.1,
IF(OR($I387="Adamant", $I387="Impish", $I387="Jolly", $I387="Careful"), 0.9, 1)))</f>
        <v>38</v>
      </c>
      <c r="U387" s="2">
        <f>_xlfn.FLOOR.MATH((_xlfn.FLOOR.MATH((((2*VLOOKUP($F387, 'EV and Base'!$A$1:$N$671, 13, FALSE))+$P387)*$H387)/100)+5)*
IF(OR($I387="Calm", $I387="Gentle", $I387="Sassy", $I387="Careful"), 1.1,
IF(OR($I387="Naughty", $I387="Lax", $I387="Naive", $I387="Rash"), 0.9, 1)))</f>
        <v>33</v>
      </c>
      <c r="V387" s="2">
        <f>_xlfn.FLOOR.MATH((_xlfn.FLOOR.MATH((((2*VLOOKUP($F387, 'EV and Base'!$A$1:$N$671, 14, FALSE))+$P387)*$H387)/100)+5)*
IF(OR($I387="Timid", $I387="Hasty", $I387="Jolly", $I387="Naive"), 1.1,
IF(OR($I387="Brave", $I387="Relaxed", $I387="Quiet", $I387="Sassy"), 0.9, 1)))</f>
        <v>18</v>
      </c>
    </row>
    <row r="388" spans="1:22" x14ac:dyDescent="0.45">
      <c r="A388" s="38">
        <v>216</v>
      </c>
      <c r="B388" s="38" t="s">
        <v>90</v>
      </c>
      <c r="C388" s="38" t="s">
        <v>23</v>
      </c>
      <c r="D388" s="38" t="s">
        <v>639</v>
      </c>
      <c r="E388" s="38" t="s">
        <v>25</v>
      </c>
      <c r="F388" s="2" t="s">
        <v>163</v>
      </c>
      <c r="G388" s="2" t="s">
        <v>27</v>
      </c>
      <c r="H388" s="2">
        <v>34</v>
      </c>
      <c r="I388" s="2"/>
      <c r="J388" s="2" t="s">
        <v>164</v>
      </c>
      <c r="K388" s="2" t="s">
        <v>30</v>
      </c>
      <c r="L388" s="2" t="s">
        <v>382</v>
      </c>
      <c r="M388" s="2" t="s">
        <v>451</v>
      </c>
      <c r="N388" s="2" t="s">
        <v>492</v>
      </c>
      <c r="O388" s="2" t="s">
        <v>493</v>
      </c>
      <c r="P388" s="2">
        <v>0</v>
      </c>
      <c r="Q388" s="2">
        <f>_xlfn.FLOOR.MATH((((2*VLOOKUP(F388, 'EV and Base'!$A$1:$N$671, 9, FALSE))+$P388)*$H388)/100)+$H388+10</f>
        <v>84</v>
      </c>
      <c r="R388" s="2">
        <f>_xlfn.FLOOR.MATH((_xlfn.FLOOR.MATH((((2*VLOOKUP($F388, 'EV and Base'!$A$1:$N$671, 10, FALSE))+$P388)*$H388)/100)+5)*
IF(OR($I388="Lonely", $I388="Brave", $I388="Adamant", $I388="Naughty"), 1.1,
IF(OR($I388="Bold", $I388="Timid", $I388="Modest", $I388="Calm"), 0.9, 1)))</f>
        <v>62</v>
      </c>
      <c r="S388" s="2">
        <f>_xlfn.FLOOR.MATH((_xlfn.FLOOR.MATH((((2*VLOOKUP($F388, 'EV and Base'!$A$1:$N$671, 11, FALSE))+$P388)*$H388)/100)+5)*
IF(OR($I388="Bold", $I388="Relaxed", $I388="Impish", $I388="Lax"), 1.1,
IF(OR($I388="Lonely", $I388="Hasty", $I388="Mild", $I388="Gentle"), 0.9, 1)))</f>
        <v>51</v>
      </c>
      <c r="T388" s="2">
        <f>_xlfn.FLOOR.MATH((_xlfn.FLOOR.MATH((((2*VLOOKUP($F388, 'EV and Base'!$A$1:$N$671, 12, FALSE))+$P388)*$H388)/100)+5)*
IF(OR($I388="Modest", $I388="Mild", $I388="Quiet", $I388="Rash"), 1.1,
IF(OR($I388="Adamant", $I388="Impish", $I388="Jolly", $I388="Careful"), 0.9, 1)))</f>
        <v>45</v>
      </c>
      <c r="U388" s="2">
        <f>_xlfn.FLOOR.MATH((_xlfn.FLOOR.MATH((((2*VLOOKUP($F388, 'EV and Base'!$A$1:$N$671, 13, FALSE))+$P388)*$H388)/100)+5)*
IF(OR($I388="Calm", $I388="Gentle", $I388="Sassy", $I388="Careful"), 1.1,
IF(OR($I388="Naughty", $I388="Lax", $I388="Naive", $I388="Rash"), 0.9, 1)))</f>
        <v>51</v>
      </c>
      <c r="V388" s="2">
        <f>_xlfn.FLOOR.MATH((_xlfn.FLOOR.MATH((((2*VLOOKUP($F388, 'EV and Base'!$A$1:$N$671, 14, FALSE))+$P388)*$H388)/100)+5)*
IF(OR($I388="Timid", $I388="Hasty", $I388="Jolly", $I388="Naive"), 1.1,
IF(OR($I388="Brave", $I388="Relaxed", $I388="Quiet", $I388="Sassy"), 0.9, 1)))</f>
        <v>57</v>
      </c>
    </row>
    <row r="389" spans="1:22" x14ac:dyDescent="0.45">
      <c r="A389" s="39"/>
      <c r="B389" s="39"/>
      <c r="C389" s="39"/>
      <c r="D389" s="39"/>
      <c r="E389" s="39"/>
      <c r="F389" s="2" t="s">
        <v>354</v>
      </c>
      <c r="G389" s="2" t="s">
        <v>27</v>
      </c>
      <c r="H389" s="2">
        <v>34</v>
      </c>
      <c r="I389" s="2"/>
      <c r="J389" s="2" t="s">
        <v>257</v>
      </c>
      <c r="K389" s="2" t="s">
        <v>30</v>
      </c>
      <c r="L389" s="2" t="s">
        <v>309</v>
      </c>
      <c r="M389" s="2" t="s">
        <v>312</v>
      </c>
      <c r="N389" s="2" t="s">
        <v>153</v>
      </c>
      <c r="O389" s="2" t="s">
        <v>392</v>
      </c>
      <c r="P389" s="2">
        <v>0</v>
      </c>
      <c r="Q389" s="2">
        <f>_xlfn.FLOOR.MATH((((2*VLOOKUP(F389, 'EV and Base'!$A$1:$N$671, 9, FALSE))+$P389)*$H389)/100)+$H389+10</f>
        <v>84</v>
      </c>
      <c r="R389" s="2">
        <f>_xlfn.FLOOR.MATH((_xlfn.FLOOR.MATH((((2*VLOOKUP($F389, 'EV and Base'!$A$1:$N$671, 10, FALSE))+$P389)*$H389)/100)+5)*
IF(OR($I389="Lonely", $I389="Brave", $I389="Adamant", $I389="Naughty"), 1.1,
IF(OR($I389="Bold", $I389="Timid", $I389="Modest", $I389="Calm"), 0.9, 1)))</f>
        <v>60</v>
      </c>
      <c r="S389" s="2">
        <f>_xlfn.FLOOR.MATH((_xlfn.FLOOR.MATH((((2*VLOOKUP($F389, 'EV and Base'!$A$1:$N$671, 11, FALSE))+$P389)*$H389)/100)+5)*
IF(OR($I389="Bold", $I389="Relaxed", $I389="Impish", $I389="Lax"), 1.1,
IF(OR($I389="Lonely", $I389="Hasty", $I389="Mild", $I389="Gentle"), 0.9, 1)))</f>
        <v>35</v>
      </c>
      <c r="T389" s="2">
        <f>_xlfn.FLOOR.MATH((_xlfn.FLOOR.MATH((((2*VLOOKUP($F389, 'EV and Base'!$A$1:$N$671, 12, FALSE))+$P389)*$H389)/100)+5)*
IF(OR($I389="Modest", $I389="Mild", $I389="Quiet", $I389="Rash"), 1.1,
IF(OR($I389="Adamant", $I389="Impish", $I389="Jolly", $I389="Careful"), 0.9, 1)))</f>
        <v>35</v>
      </c>
      <c r="U389" s="2">
        <f>_xlfn.FLOOR.MATH((_xlfn.FLOOR.MATH((((2*VLOOKUP($F389, 'EV and Base'!$A$1:$N$671, 13, FALSE))+$P389)*$H389)/100)+5)*
IF(OR($I389="Calm", $I389="Gentle", $I389="Sassy", $I389="Careful"), 1.1,
IF(OR($I389="Naughty", $I389="Lax", $I389="Naive", $I389="Rash"), 0.9, 1)))</f>
        <v>35</v>
      </c>
      <c r="V389" s="2">
        <f>_xlfn.FLOOR.MATH((_xlfn.FLOOR.MATH((((2*VLOOKUP($F389, 'EV and Base'!$A$1:$N$671, 14, FALSE))+$P389)*$H389)/100)+5)*
IF(OR($I389="Timid", $I389="Hasty", $I389="Jolly", $I389="Naive"), 1.1,
IF(OR($I389="Brave", $I389="Relaxed", $I389="Quiet", $I389="Sassy"), 0.9, 1)))</f>
        <v>55</v>
      </c>
    </row>
    <row r="390" spans="1:22" x14ac:dyDescent="0.45">
      <c r="A390" s="40"/>
      <c r="B390" s="40"/>
      <c r="C390" s="40"/>
      <c r="D390" s="40"/>
      <c r="E390" s="40"/>
      <c r="F390" s="2" t="s">
        <v>354</v>
      </c>
      <c r="G390" s="2" t="s">
        <v>27</v>
      </c>
      <c r="H390" s="2">
        <v>34</v>
      </c>
      <c r="I390" s="2"/>
      <c r="J390" s="2" t="s">
        <v>257</v>
      </c>
      <c r="K390" s="2" t="s">
        <v>30</v>
      </c>
      <c r="L390" s="2" t="s">
        <v>309</v>
      </c>
      <c r="M390" s="2" t="s">
        <v>312</v>
      </c>
      <c r="N390" s="2" t="s">
        <v>153</v>
      </c>
      <c r="O390" s="2" t="s">
        <v>392</v>
      </c>
      <c r="P390" s="2">
        <v>0</v>
      </c>
      <c r="Q390" s="2">
        <f>_xlfn.FLOOR.MATH((((2*VLOOKUP(F390, 'EV and Base'!$A$1:$N$671, 9, FALSE))+$P390)*$H390)/100)+$H390+10</f>
        <v>84</v>
      </c>
      <c r="R390" s="2">
        <f>_xlfn.FLOOR.MATH((_xlfn.FLOOR.MATH((((2*VLOOKUP($F390, 'EV and Base'!$A$1:$N$671, 10, FALSE))+$P390)*$H390)/100)+5)*
IF(OR($I390="Lonely", $I390="Brave", $I390="Adamant", $I390="Naughty"), 1.1,
IF(OR($I390="Bold", $I390="Timid", $I390="Modest", $I390="Calm"), 0.9, 1)))</f>
        <v>60</v>
      </c>
      <c r="S390" s="2">
        <f>_xlfn.FLOOR.MATH((_xlfn.FLOOR.MATH((((2*VLOOKUP($F390, 'EV and Base'!$A$1:$N$671, 11, FALSE))+$P390)*$H390)/100)+5)*
IF(OR($I390="Bold", $I390="Relaxed", $I390="Impish", $I390="Lax"), 1.1,
IF(OR($I390="Lonely", $I390="Hasty", $I390="Mild", $I390="Gentle"), 0.9, 1)))</f>
        <v>35</v>
      </c>
      <c r="T390" s="2">
        <f>_xlfn.FLOOR.MATH((_xlfn.FLOOR.MATH((((2*VLOOKUP($F390, 'EV and Base'!$A$1:$N$671, 12, FALSE))+$P390)*$H390)/100)+5)*
IF(OR($I390="Modest", $I390="Mild", $I390="Quiet", $I390="Rash"), 1.1,
IF(OR($I390="Adamant", $I390="Impish", $I390="Jolly", $I390="Careful"), 0.9, 1)))</f>
        <v>35</v>
      </c>
      <c r="U390" s="2">
        <f>_xlfn.FLOOR.MATH((_xlfn.FLOOR.MATH((((2*VLOOKUP($F390, 'EV and Base'!$A$1:$N$671, 13, FALSE))+$P390)*$H390)/100)+5)*
IF(OR($I390="Calm", $I390="Gentle", $I390="Sassy", $I390="Careful"), 1.1,
IF(OR($I390="Naughty", $I390="Lax", $I390="Naive", $I390="Rash"), 0.9, 1)))</f>
        <v>35</v>
      </c>
      <c r="V390" s="2">
        <f>_xlfn.FLOOR.MATH((_xlfn.FLOOR.MATH((((2*VLOOKUP($F390, 'EV and Base'!$A$1:$N$671, 14, FALSE))+$P390)*$H390)/100)+5)*
IF(OR($I390="Timid", $I390="Hasty", $I390="Jolly", $I390="Naive"), 1.1,
IF(OR($I390="Brave", $I390="Relaxed", $I390="Quiet", $I390="Sassy"), 0.9, 1)))</f>
        <v>55</v>
      </c>
    </row>
    <row r="391" spans="1:22" x14ac:dyDescent="0.45">
      <c r="A391" s="38">
        <v>217</v>
      </c>
      <c r="B391" s="38" t="s">
        <v>90</v>
      </c>
      <c r="C391" s="38" t="s">
        <v>23</v>
      </c>
      <c r="D391" s="38" t="s">
        <v>639</v>
      </c>
      <c r="E391" s="38" t="s">
        <v>25</v>
      </c>
      <c r="F391" s="2" t="s">
        <v>310</v>
      </c>
      <c r="G391" s="2" t="s">
        <v>27</v>
      </c>
      <c r="H391" s="2">
        <v>35</v>
      </c>
      <c r="I391" s="2"/>
      <c r="J391" s="2" t="s">
        <v>257</v>
      </c>
      <c r="K391" s="2" t="s">
        <v>30</v>
      </c>
      <c r="L391" s="2" t="s">
        <v>383</v>
      </c>
      <c r="M391" s="2" t="s">
        <v>230</v>
      </c>
      <c r="N391" s="2" t="s">
        <v>621</v>
      </c>
      <c r="O391" s="2" t="s">
        <v>504</v>
      </c>
      <c r="P391" s="2">
        <v>0</v>
      </c>
      <c r="Q391" s="2">
        <f>_xlfn.FLOOR.MATH((((2*VLOOKUP(F391, 'EV and Base'!$A$1:$N$671, 9, FALSE))+$P391)*$H391)/100)+$H391+10</f>
        <v>80</v>
      </c>
      <c r="R391" s="2">
        <f>_xlfn.FLOOR.MATH((_xlfn.FLOOR.MATH((((2*VLOOKUP($F391, 'EV and Base'!$A$1:$N$671, 10, FALSE))+$P391)*$H391)/100)+5)*
IF(OR($I391="Lonely", $I391="Brave", $I391="Adamant", $I391="Naughty"), 1.1,
IF(OR($I391="Bold", $I391="Timid", $I391="Modest", $I391="Calm"), 0.9, 1)))</f>
        <v>57</v>
      </c>
      <c r="S391" s="2">
        <f>_xlfn.FLOOR.MATH((_xlfn.FLOOR.MATH((((2*VLOOKUP($F391, 'EV and Base'!$A$1:$N$671, 11, FALSE))+$P391)*$H391)/100)+5)*
IF(OR($I391="Bold", $I391="Relaxed", $I391="Impish", $I391="Lax"), 1.1,
IF(OR($I391="Lonely", $I391="Hasty", $I391="Mild", $I391="Gentle"), 0.9, 1)))</f>
        <v>54</v>
      </c>
      <c r="T391" s="2">
        <f>_xlfn.FLOOR.MATH((_xlfn.FLOOR.MATH((((2*VLOOKUP($F391, 'EV and Base'!$A$1:$N$671, 12, FALSE))+$P391)*$H391)/100)+5)*
IF(OR($I391="Modest", $I391="Mild", $I391="Quiet", $I391="Rash"), 1.1,
IF(OR($I391="Adamant", $I391="Impish", $I391="Jolly", $I391="Careful"), 0.9, 1)))</f>
        <v>29</v>
      </c>
      <c r="U391" s="2">
        <f>_xlfn.FLOOR.MATH((_xlfn.FLOOR.MATH((((2*VLOOKUP($F391, 'EV and Base'!$A$1:$N$671, 13, FALSE))+$P391)*$H391)/100)+5)*
IF(OR($I391="Calm", $I391="Gentle", $I391="Sassy", $I391="Careful"), 1.1,
IF(OR($I391="Naughty", $I391="Lax", $I391="Naive", $I391="Rash"), 0.9, 1)))</f>
        <v>54</v>
      </c>
      <c r="V391" s="2">
        <f>_xlfn.FLOOR.MATH((_xlfn.FLOOR.MATH((((2*VLOOKUP($F391, 'EV and Base'!$A$1:$N$671, 14, FALSE))+$P391)*$H391)/100)+5)*
IF(OR($I391="Timid", $I391="Hasty", $I391="Jolly", $I391="Naive"), 1.1,
IF(OR($I391="Brave", $I391="Relaxed", $I391="Quiet", $I391="Sassy"), 0.9, 1)))</f>
        <v>38</v>
      </c>
    </row>
    <row r="392" spans="1:22" x14ac:dyDescent="0.45">
      <c r="A392" s="40"/>
      <c r="B392" s="40"/>
      <c r="C392" s="40"/>
      <c r="D392" s="40"/>
      <c r="E392" s="40"/>
      <c r="F392" s="2" t="s">
        <v>163</v>
      </c>
      <c r="G392" s="2" t="s">
        <v>27</v>
      </c>
      <c r="H392" s="2">
        <v>35</v>
      </c>
      <c r="I392" s="2"/>
      <c r="J392" s="2" t="s">
        <v>74</v>
      </c>
      <c r="K392" s="2" t="s">
        <v>30</v>
      </c>
      <c r="L392" s="2" t="s">
        <v>382</v>
      </c>
      <c r="M392" s="2" t="s">
        <v>451</v>
      </c>
      <c r="N392" s="2" t="s">
        <v>492</v>
      </c>
      <c r="O392" s="2" t="s">
        <v>493</v>
      </c>
      <c r="P392" s="2">
        <v>0</v>
      </c>
      <c r="Q392" s="2">
        <f>_xlfn.FLOOR.MATH((((2*VLOOKUP(F392, 'EV and Base'!$A$1:$N$671, 9, FALSE))+$P392)*$H392)/100)+$H392+10</f>
        <v>87</v>
      </c>
      <c r="R392" s="2">
        <f>_xlfn.FLOOR.MATH((_xlfn.FLOOR.MATH((((2*VLOOKUP($F392, 'EV and Base'!$A$1:$N$671, 10, FALSE))+$P392)*$H392)/100)+5)*
IF(OR($I392="Lonely", $I392="Brave", $I392="Adamant", $I392="Naughty"), 1.1,
IF(OR($I392="Bold", $I392="Timid", $I392="Modest", $I392="Calm"), 0.9, 1)))</f>
        <v>64</v>
      </c>
      <c r="S392" s="2">
        <f>_xlfn.FLOOR.MATH((_xlfn.FLOOR.MATH((((2*VLOOKUP($F392, 'EV and Base'!$A$1:$N$671, 11, FALSE))+$P392)*$H392)/100)+5)*
IF(OR($I392="Bold", $I392="Relaxed", $I392="Impish", $I392="Lax"), 1.1,
IF(OR($I392="Lonely", $I392="Hasty", $I392="Mild", $I392="Gentle"), 0.9, 1)))</f>
        <v>53</v>
      </c>
      <c r="T392" s="2">
        <f>_xlfn.FLOOR.MATH((_xlfn.FLOOR.MATH((((2*VLOOKUP($F392, 'EV and Base'!$A$1:$N$671, 12, FALSE))+$P392)*$H392)/100)+5)*
IF(OR($I392="Modest", $I392="Mild", $I392="Quiet", $I392="Rash"), 1.1,
IF(OR($I392="Adamant", $I392="Impish", $I392="Jolly", $I392="Careful"), 0.9, 1)))</f>
        <v>47</v>
      </c>
      <c r="U392" s="2">
        <f>_xlfn.FLOOR.MATH((_xlfn.FLOOR.MATH((((2*VLOOKUP($F392, 'EV and Base'!$A$1:$N$671, 13, FALSE))+$P392)*$H392)/100)+5)*
IF(OR($I392="Calm", $I392="Gentle", $I392="Sassy", $I392="Careful"), 1.1,
IF(OR($I392="Naughty", $I392="Lax", $I392="Naive", $I392="Rash"), 0.9, 1)))</f>
        <v>53</v>
      </c>
      <c r="V392" s="2">
        <f>_xlfn.FLOOR.MATH((_xlfn.FLOOR.MATH((((2*VLOOKUP($F392, 'EV and Base'!$A$1:$N$671, 14, FALSE))+$P392)*$H392)/100)+5)*
IF(OR($I392="Timid", $I392="Hasty", $I392="Jolly", $I392="Naive"), 1.1,
IF(OR($I392="Brave", $I392="Relaxed", $I392="Quiet", $I392="Sassy"), 0.9, 1)))</f>
        <v>58</v>
      </c>
    </row>
    <row r="393" spans="1:22" x14ac:dyDescent="0.45">
      <c r="A393" s="29">
        <v>218</v>
      </c>
      <c r="B393" s="29" t="s">
        <v>90</v>
      </c>
      <c r="C393" s="29" t="s">
        <v>23</v>
      </c>
      <c r="D393" s="29" t="s">
        <v>639</v>
      </c>
      <c r="E393" s="29" t="s">
        <v>25</v>
      </c>
      <c r="F393" s="2" t="s">
        <v>641</v>
      </c>
      <c r="G393" s="2" t="s">
        <v>53</v>
      </c>
      <c r="H393" s="2">
        <v>36</v>
      </c>
      <c r="I393" s="2"/>
      <c r="J393" s="2" t="s">
        <v>244</v>
      </c>
      <c r="K393" s="2" t="s">
        <v>30</v>
      </c>
      <c r="L393" s="2" t="s">
        <v>385</v>
      </c>
      <c r="M393" s="2" t="s">
        <v>580</v>
      </c>
      <c r="N393" s="2" t="s">
        <v>623</v>
      </c>
      <c r="O393" s="2" t="s">
        <v>642</v>
      </c>
      <c r="P393" s="2">
        <v>0</v>
      </c>
      <c r="Q393" s="2">
        <f>_xlfn.FLOOR.MATH((((2*VLOOKUP(F393, 'EV and Base'!$A$1:$N$671, 9, FALSE))+$P393)*$H393)/100)+$H393+10</f>
        <v>103</v>
      </c>
      <c r="R393" s="2">
        <f>_xlfn.FLOOR.MATH((_xlfn.FLOOR.MATH((((2*VLOOKUP($F393, 'EV and Base'!$A$1:$N$671, 10, FALSE))+$P393)*$H393)/100)+5)*
IF(OR($I393="Lonely", $I393="Brave", $I393="Adamant", $I393="Naughty"), 1.1,
IF(OR($I393="Bold", $I393="Timid", $I393="Modest", $I393="Calm"), 0.9, 1)))</f>
        <v>73</v>
      </c>
      <c r="S393" s="2">
        <f>_xlfn.FLOOR.MATH((_xlfn.FLOOR.MATH((((2*VLOOKUP($F393, 'EV and Base'!$A$1:$N$671, 11, FALSE))+$P393)*$H393)/100)+5)*
IF(OR($I393="Bold", $I393="Relaxed", $I393="Impish", $I393="Lax"), 1.1,
IF(OR($I393="Lonely", $I393="Hasty", $I393="Mild", $I393="Gentle"), 0.9, 1)))</f>
        <v>64</v>
      </c>
      <c r="T393" s="2">
        <f>_xlfn.FLOOR.MATH((_xlfn.FLOOR.MATH((((2*VLOOKUP($F393, 'EV and Base'!$A$1:$N$671, 12, FALSE))+$P393)*$H393)/100)+5)*
IF(OR($I393="Modest", $I393="Mild", $I393="Quiet", $I393="Rash"), 1.1,
IF(OR($I393="Adamant", $I393="Impish", $I393="Jolly", $I393="Careful"), 0.9, 1)))</f>
        <v>48</v>
      </c>
      <c r="U393" s="2">
        <f>_xlfn.FLOOR.MATH((_xlfn.FLOOR.MATH((((2*VLOOKUP($F393, 'EV and Base'!$A$1:$N$671, 13, FALSE))+$P393)*$H393)/100)+5)*
IF(OR($I393="Calm", $I393="Gentle", $I393="Sassy", $I393="Careful"), 1.1,
IF(OR($I393="Naughty", $I393="Lax", $I393="Naive", $I393="Rash"), 0.9, 1)))</f>
        <v>64</v>
      </c>
      <c r="V393" s="2">
        <f>_xlfn.FLOOR.MATH((_xlfn.FLOOR.MATH((((2*VLOOKUP($F393, 'EV and Base'!$A$1:$N$671, 14, FALSE))+$P393)*$H393)/100)+5)*
IF(OR($I393="Timid", $I393="Hasty", $I393="Jolly", $I393="Naive"), 1.1,
IF(OR($I393="Brave", $I393="Relaxed", $I393="Quiet", $I393="Sassy"), 0.9, 1)))</f>
        <v>59</v>
      </c>
    </row>
    <row r="394" spans="1:22" x14ac:dyDescent="0.45">
      <c r="A394" s="29">
        <v>219</v>
      </c>
      <c r="B394" s="29" t="s">
        <v>90</v>
      </c>
      <c r="C394" s="29" t="s">
        <v>23</v>
      </c>
      <c r="D394" s="29" t="s">
        <v>639</v>
      </c>
      <c r="E394" s="29" t="s">
        <v>25</v>
      </c>
      <c r="F394" s="2" t="s">
        <v>354</v>
      </c>
      <c r="G394" s="2" t="s">
        <v>27</v>
      </c>
      <c r="H394" s="2">
        <v>36</v>
      </c>
      <c r="I394" s="2"/>
      <c r="J394" s="2" t="s">
        <v>257</v>
      </c>
      <c r="K394" s="2" t="s">
        <v>30</v>
      </c>
      <c r="L394" s="2" t="s">
        <v>312</v>
      </c>
      <c r="M394" s="2" t="s">
        <v>153</v>
      </c>
      <c r="N394" s="2" t="s">
        <v>392</v>
      </c>
      <c r="O394" s="2" t="s">
        <v>504</v>
      </c>
      <c r="P394" s="2">
        <v>0</v>
      </c>
      <c r="Q394" s="2">
        <f>_xlfn.FLOOR.MATH((((2*VLOOKUP(F394, 'EV and Base'!$A$1:$N$671, 9, FALSE))+$P394)*$H394)/100)+$H394+10</f>
        <v>89</v>
      </c>
      <c r="R394" s="2">
        <f>_xlfn.FLOOR.MATH((_xlfn.FLOOR.MATH((((2*VLOOKUP($F394, 'EV and Base'!$A$1:$N$671, 10, FALSE))+$P394)*$H394)/100)+5)*
IF(OR($I394="Lonely", $I394="Brave", $I394="Adamant", $I394="Naughty"), 1.1,
IF(OR($I394="Bold", $I394="Timid", $I394="Modest", $I394="Calm"), 0.9, 1)))</f>
        <v>64</v>
      </c>
      <c r="S394" s="2">
        <f>_xlfn.FLOOR.MATH((_xlfn.FLOOR.MATH((((2*VLOOKUP($F394, 'EV and Base'!$A$1:$N$671, 11, FALSE))+$P394)*$H394)/100)+5)*
IF(OR($I394="Bold", $I394="Relaxed", $I394="Impish", $I394="Lax"), 1.1,
IF(OR($I394="Lonely", $I394="Hasty", $I394="Mild", $I394="Gentle"), 0.9, 1)))</f>
        <v>37</v>
      </c>
      <c r="T394" s="2">
        <f>_xlfn.FLOOR.MATH((_xlfn.FLOOR.MATH((((2*VLOOKUP($F394, 'EV and Base'!$A$1:$N$671, 12, FALSE))+$P394)*$H394)/100)+5)*
IF(OR($I394="Modest", $I394="Mild", $I394="Quiet", $I394="Rash"), 1.1,
IF(OR($I394="Adamant", $I394="Impish", $I394="Jolly", $I394="Careful"), 0.9, 1)))</f>
        <v>37</v>
      </c>
      <c r="U394" s="2">
        <f>_xlfn.FLOOR.MATH((_xlfn.FLOOR.MATH((((2*VLOOKUP($F394, 'EV and Base'!$A$1:$N$671, 13, FALSE))+$P394)*$H394)/100)+5)*
IF(OR($I394="Calm", $I394="Gentle", $I394="Sassy", $I394="Careful"), 1.1,
IF(OR($I394="Naughty", $I394="Lax", $I394="Naive", $I394="Rash"), 0.9, 1)))</f>
        <v>37</v>
      </c>
      <c r="V394" s="2">
        <f>_xlfn.FLOOR.MATH((_xlfn.FLOOR.MATH((((2*VLOOKUP($F394, 'EV and Base'!$A$1:$N$671, 14, FALSE))+$P394)*$H394)/100)+5)*
IF(OR($I394="Timid", $I394="Hasty", $I394="Jolly", $I394="Naive"), 1.1,
IF(OR($I394="Brave", $I394="Relaxed", $I394="Quiet", $I394="Sassy"), 0.9, 1)))</f>
        <v>58</v>
      </c>
    </row>
    <row r="395" spans="1:22" x14ac:dyDescent="0.45">
      <c r="A395" s="38">
        <v>220</v>
      </c>
      <c r="B395" s="38" t="s">
        <v>90</v>
      </c>
      <c r="C395" s="38" t="s">
        <v>23</v>
      </c>
      <c r="D395" s="38" t="s">
        <v>639</v>
      </c>
      <c r="E395" s="38" t="s">
        <v>25</v>
      </c>
      <c r="F395" s="2" t="s">
        <v>291</v>
      </c>
      <c r="G395" s="2" t="s">
        <v>53</v>
      </c>
      <c r="H395" s="2">
        <v>34</v>
      </c>
      <c r="I395" s="2"/>
      <c r="J395" s="2" t="s">
        <v>42</v>
      </c>
      <c r="K395" s="2" t="s">
        <v>30</v>
      </c>
      <c r="L395" s="2" t="s">
        <v>333</v>
      </c>
      <c r="M395" s="2" t="s">
        <v>393</v>
      </c>
      <c r="N395" s="2" t="s">
        <v>130</v>
      </c>
      <c r="O395" s="2" t="s">
        <v>394</v>
      </c>
      <c r="P395" s="2">
        <v>0</v>
      </c>
      <c r="Q395" s="2">
        <f>_xlfn.FLOOR.MATH((((2*VLOOKUP(F395, 'EV and Base'!$A$1:$N$671, 9, FALSE))+$P395)*$H395)/100)+$H395+10</f>
        <v>87</v>
      </c>
      <c r="R395" s="2">
        <f>_xlfn.FLOOR.MATH((_xlfn.FLOOR.MATH((((2*VLOOKUP($F395, 'EV and Base'!$A$1:$N$671, 10, FALSE))+$P395)*$H395)/100)+5)*
IF(OR($I395="Lonely", $I395="Brave", $I395="Adamant", $I395="Naughty"), 1.1,
IF(OR($I395="Bold", $I395="Timid", $I395="Modest", $I395="Calm"), 0.9, 1)))</f>
        <v>64</v>
      </c>
      <c r="S395" s="2">
        <f>_xlfn.FLOOR.MATH((_xlfn.FLOOR.MATH((((2*VLOOKUP($F395, 'EV and Base'!$A$1:$N$671, 11, FALSE))+$P395)*$H395)/100)+5)*
IF(OR($I395="Bold", $I395="Relaxed", $I395="Impish", $I395="Lax"), 1.1,
IF(OR($I395="Lonely", $I395="Hasty", $I395="Mild", $I395="Gentle"), 0.9, 1)))</f>
        <v>39</v>
      </c>
      <c r="T395" s="2">
        <f>_xlfn.FLOOR.MATH((_xlfn.FLOOR.MATH((((2*VLOOKUP($F395, 'EV and Base'!$A$1:$N$671, 12, FALSE))+$P395)*$H395)/100)+5)*
IF(OR($I395="Modest", $I395="Mild", $I395="Quiet", $I395="Rash"), 1.1,
IF(OR($I395="Adamant", $I395="Impish", $I395="Jolly", $I395="Careful"), 0.9, 1)))</f>
        <v>64</v>
      </c>
      <c r="U395" s="2">
        <f>_xlfn.FLOOR.MATH((_xlfn.FLOOR.MATH((((2*VLOOKUP($F395, 'EV and Base'!$A$1:$N$671, 13, FALSE))+$P395)*$H395)/100)+5)*
IF(OR($I395="Calm", $I395="Gentle", $I395="Sassy", $I395="Careful"), 1.1,
IF(OR($I395="Naughty", $I395="Lax", $I395="Naive", $I395="Rash"), 0.9, 1)))</f>
        <v>39</v>
      </c>
      <c r="V395" s="2">
        <f>_xlfn.FLOOR.MATH((_xlfn.FLOOR.MATH((((2*VLOOKUP($F395, 'EV and Base'!$A$1:$N$671, 14, FALSE))+$P395)*$H395)/100)+5)*
IF(OR($I395="Timid", $I395="Hasty", $I395="Jolly", $I395="Naive"), 1.1,
IF(OR($I395="Brave", $I395="Relaxed", $I395="Quiet", $I395="Sassy"), 0.9, 1)))</f>
        <v>77</v>
      </c>
    </row>
    <row r="396" spans="1:22" x14ac:dyDescent="0.45">
      <c r="A396" s="39"/>
      <c r="B396" s="39"/>
      <c r="C396" s="39"/>
      <c r="D396" s="39"/>
      <c r="E396" s="39"/>
      <c r="F396" s="2" t="s">
        <v>243</v>
      </c>
      <c r="G396" s="2" t="s">
        <v>53</v>
      </c>
      <c r="H396" s="2">
        <v>34</v>
      </c>
      <c r="I396" s="2"/>
      <c r="J396" s="2" t="s">
        <v>244</v>
      </c>
      <c r="K396" s="2" t="s">
        <v>30</v>
      </c>
      <c r="L396" s="2" t="s">
        <v>385</v>
      </c>
      <c r="M396" s="2" t="s">
        <v>161</v>
      </c>
      <c r="N396" s="2" t="s">
        <v>623</v>
      </c>
      <c r="O396" s="2" t="s">
        <v>642</v>
      </c>
      <c r="P396" s="2">
        <v>0</v>
      </c>
      <c r="Q396" s="2">
        <f>_xlfn.FLOOR.MATH((((2*VLOOKUP(F396, 'EV and Base'!$A$1:$N$671, 9, FALSE))+$P396)*$H396)/100)+$H396+10</f>
        <v>78</v>
      </c>
      <c r="R396" s="2">
        <f>_xlfn.FLOOR.MATH((_xlfn.FLOOR.MATH((((2*VLOOKUP($F396, 'EV and Base'!$A$1:$N$671, 10, FALSE))+$P396)*$H396)/100)+5)*
IF(OR($I396="Lonely", $I396="Brave", $I396="Adamant", $I396="Naughty"), 1.1,
IF(OR($I396="Bold", $I396="Timid", $I396="Modest", $I396="Calm"), 0.9, 1)))</f>
        <v>39</v>
      </c>
      <c r="S396" s="2">
        <f>_xlfn.FLOOR.MATH((_xlfn.FLOOR.MATH((((2*VLOOKUP($F396, 'EV and Base'!$A$1:$N$671, 11, FALSE))+$P396)*$H396)/100)+5)*
IF(OR($I396="Bold", $I396="Relaxed", $I396="Impish", $I396="Lax"), 1.1,
IF(OR($I396="Lonely", $I396="Hasty", $I396="Mild", $I396="Gentle"), 0.9, 1)))</f>
        <v>47</v>
      </c>
      <c r="T396" s="2">
        <f>_xlfn.FLOOR.MATH((_xlfn.FLOOR.MATH((((2*VLOOKUP($F396, 'EV and Base'!$A$1:$N$671, 12, FALSE))+$P396)*$H396)/100)+5)*
IF(OR($I396="Modest", $I396="Mild", $I396="Quiet", $I396="Rash"), 1.1,
IF(OR($I396="Adamant", $I396="Impish", $I396="Jolly", $I396="Careful"), 0.9, 1)))</f>
        <v>32</v>
      </c>
      <c r="U396" s="2">
        <f>_xlfn.FLOOR.MATH((_xlfn.FLOOR.MATH((((2*VLOOKUP($F396, 'EV and Base'!$A$1:$N$671, 13, FALSE))+$P396)*$H396)/100)+5)*
IF(OR($I396="Calm", $I396="Gentle", $I396="Sassy", $I396="Careful"), 1.1,
IF(OR($I396="Naughty", $I396="Lax", $I396="Naive", $I396="Rash"), 0.9, 1)))</f>
        <v>47</v>
      </c>
      <c r="V396" s="2">
        <f>_xlfn.FLOOR.MATH((_xlfn.FLOOR.MATH((((2*VLOOKUP($F396, 'EV and Base'!$A$1:$N$671, 14, FALSE))+$P396)*$H396)/100)+5)*
IF(OR($I396="Timid", $I396="Hasty", $I396="Jolly", $I396="Naive"), 1.1,
IF(OR($I396="Brave", $I396="Relaxed", $I396="Quiet", $I396="Sassy"), 0.9, 1)))</f>
        <v>49</v>
      </c>
    </row>
    <row r="397" spans="1:22" x14ac:dyDescent="0.45">
      <c r="A397" s="40"/>
      <c r="B397" s="40"/>
      <c r="C397" s="40"/>
      <c r="D397" s="40"/>
      <c r="E397" s="40"/>
      <c r="F397" s="2" t="s">
        <v>243</v>
      </c>
      <c r="G397" s="2" t="s">
        <v>53</v>
      </c>
      <c r="H397" s="2">
        <v>34</v>
      </c>
      <c r="I397" s="2"/>
      <c r="J397" s="2" t="s">
        <v>244</v>
      </c>
      <c r="K397" s="2" t="s">
        <v>30</v>
      </c>
      <c r="L397" s="2" t="s">
        <v>385</v>
      </c>
      <c r="M397" s="2" t="s">
        <v>161</v>
      </c>
      <c r="N397" s="2" t="s">
        <v>623</v>
      </c>
      <c r="O397" s="2" t="s">
        <v>642</v>
      </c>
      <c r="P397" s="2">
        <v>0</v>
      </c>
      <c r="Q397" s="2">
        <f>_xlfn.FLOOR.MATH((((2*VLOOKUP(F397, 'EV and Base'!$A$1:$N$671, 9, FALSE))+$P397)*$H397)/100)+$H397+10</f>
        <v>78</v>
      </c>
      <c r="R397" s="2">
        <f>_xlfn.FLOOR.MATH((_xlfn.FLOOR.MATH((((2*VLOOKUP($F397, 'EV and Base'!$A$1:$N$671, 10, FALSE))+$P397)*$H397)/100)+5)*
IF(OR($I397="Lonely", $I397="Brave", $I397="Adamant", $I397="Naughty"), 1.1,
IF(OR($I397="Bold", $I397="Timid", $I397="Modest", $I397="Calm"), 0.9, 1)))</f>
        <v>39</v>
      </c>
      <c r="S397" s="2">
        <f>_xlfn.FLOOR.MATH((_xlfn.FLOOR.MATH((((2*VLOOKUP($F397, 'EV and Base'!$A$1:$N$671, 11, FALSE))+$P397)*$H397)/100)+5)*
IF(OR($I397="Bold", $I397="Relaxed", $I397="Impish", $I397="Lax"), 1.1,
IF(OR($I397="Lonely", $I397="Hasty", $I397="Mild", $I397="Gentle"), 0.9, 1)))</f>
        <v>47</v>
      </c>
      <c r="T397" s="2">
        <f>_xlfn.FLOOR.MATH((_xlfn.FLOOR.MATH((((2*VLOOKUP($F397, 'EV and Base'!$A$1:$N$671, 12, FALSE))+$P397)*$H397)/100)+5)*
IF(OR($I397="Modest", $I397="Mild", $I397="Quiet", $I397="Rash"), 1.1,
IF(OR($I397="Adamant", $I397="Impish", $I397="Jolly", $I397="Careful"), 0.9, 1)))</f>
        <v>32</v>
      </c>
      <c r="U397" s="2">
        <f>_xlfn.FLOOR.MATH((_xlfn.FLOOR.MATH((((2*VLOOKUP($F397, 'EV and Base'!$A$1:$N$671, 13, FALSE))+$P397)*$H397)/100)+5)*
IF(OR($I397="Calm", $I397="Gentle", $I397="Sassy", $I397="Careful"), 1.1,
IF(OR($I397="Naughty", $I397="Lax", $I397="Naive", $I397="Rash"), 0.9, 1)))</f>
        <v>47</v>
      </c>
      <c r="V397" s="2">
        <f>_xlfn.FLOOR.MATH((_xlfn.FLOOR.MATH((((2*VLOOKUP($F397, 'EV and Base'!$A$1:$N$671, 14, FALSE))+$P397)*$H397)/100)+5)*
IF(OR($I397="Timid", $I397="Hasty", $I397="Jolly", $I397="Naive"), 1.1,
IF(OR($I397="Brave", $I397="Relaxed", $I397="Quiet", $I397="Sassy"), 0.9, 1)))</f>
        <v>49</v>
      </c>
    </row>
    <row r="398" spans="1:22" x14ac:dyDescent="0.45">
      <c r="A398" s="38">
        <v>221</v>
      </c>
      <c r="B398" s="38" t="s">
        <v>90</v>
      </c>
      <c r="C398" s="38" t="s">
        <v>23</v>
      </c>
      <c r="D398" s="38" t="s">
        <v>639</v>
      </c>
      <c r="E398" s="38" t="s">
        <v>25</v>
      </c>
      <c r="F398" s="2" t="s">
        <v>163</v>
      </c>
      <c r="G398" s="2" t="s">
        <v>27</v>
      </c>
      <c r="H398" s="2">
        <v>35</v>
      </c>
      <c r="I398" s="2"/>
      <c r="J398" s="2" t="s">
        <v>164</v>
      </c>
      <c r="K398" s="2" t="s">
        <v>30</v>
      </c>
      <c r="L398" s="2" t="s">
        <v>382</v>
      </c>
      <c r="M398" s="2" t="s">
        <v>451</v>
      </c>
      <c r="N398" s="2" t="s">
        <v>492</v>
      </c>
      <c r="O398" s="2" t="s">
        <v>493</v>
      </c>
      <c r="P398" s="2">
        <v>0</v>
      </c>
      <c r="Q398" s="2">
        <f>_xlfn.FLOOR.MATH((((2*VLOOKUP(F398, 'EV and Base'!$A$1:$N$671, 9, FALSE))+$P398)*$H398)/100)+$H398+10</f>
        <v>87</v>
      </c>
      <c r="R398" s="2">
        <f>_xlfn.FLOOR.MATH((_xlfn.FLOOR.MATH((((2*VLOOKUP($F398, 'EV and Base'!$A$1:$N$671, 10, FALSE))+$P398)*$H398)/100)+5)*
IF(OR($I398="Lonely", $I398="Brave", $I398="Adamant", $I398="Naughty"), 1.1,
IF(OR($I398="Bold", $I398="Timid", $I398="Modest", $I398="Calm"), 0.9, 1)))</f>
        <v>64</v>
      </c>
      <c r="S398" s="2">
        <f>_xlfn.FLOOR.MATH((_xlfn.FLOOR.MATH((((2*VLOOKUP($F398, 'EV and Base'!$A$1:$N$671, 11, FALSE))+$P398)*$H398)/100)+5)*
IF(OR($I398="Bold", $I398="Relaxed", $I398="Impish", $I398="Lax"), 1.1,
IF(OR($I398="Lonely", $I398="Hasty", $I398="Mild", $I398="Gentle"), 0.9, 1)))</f>
        <v>53</v>
      </c>
      <c r="T398" s="2">
        <f>_xlfn.FLOOR.MATH((_xlfn.FLOOR.MATH((((2*VLOOKUP($F398, 'EV and Base'!$A$1:$N$671, 12, FALSE))+$P398)*$H398)/100)+5)*
IF(OR($I398="Modest", $I398="Mild", $I398="Quiet", $I398="Rash"), 1.1,
IF(OR($I398="Adamant", $I398="Impish", $I398="Jolly", $I398="Careful"), 0.9, 1)))</f>
        <v>47</v>
      </c>
      <c r="U398" s="2">
        <f>_xlfn.FLOOR.MATH((_xlfn.FLOOR.MATH((((2*VLOOKUP($F398, 'EV and Base'!$A$1:$N$671, 13, FALSE))+$P398)*$H398)/100)+5)*
IF(OR($I398="Calm", $I398="Gentle", $I398="Sassy", $I398="Careful"), 1.1,
IF(OR($I398="Naughty", $I398="Lax", $I398="Naive", $I398="Rash"), 0.9, 1)))</f>
        <v>53</v>
      </c>
      <c r="V398" s="2">
        <f>_xlfn.FLOOR.MATH((_xlfn.FLOOR.MATH((((2*VLOOKUP($F398, 'EV and Base'!$A$1:$N$671, 14, FALSE))+$P398)*$H398)/100)+5)*
IF(OR($I398="Timid", $I398="Hasty", $I398="Jolly", $I398="Naive"), 1.1,
IF(OR($I398="Brave", $I398="Relaxed", $I398="Quiet", $I398="Sassy"), 0.9, 1)))</f>
        <v>58</v>
      </c>
    </row>
    <row r="399" spans="1:22" x14ac:dyDescent="0.45">
      <c r="A399" s="40"/>
      <c r="B399" s="40"/>
      <c r="C399" s="40"/>
      <c r="D399" s="40"/>
      <c r="E399" s="40"/>
      <c r="F399" s="2" t="s">
        <v>310</v>
      </c>
      <c r="G399" s="2" t="s">
        <v>27</v>
      </c>
      <c r="H399" s="2">
        <v>35</v>
      </c>
      <c r="I399" s="2"/>
      <c r="J399" s="2" t="s">
        <v>311</v>
      </c>
      <c r="K399" s="2" t="s">
        <v>30</v>
      </c>
      <c r="L399" s="2" t="s">
        <v>383</v>
      </c>
      <c r="M399" s="2" t="s">
        <v>230</v>
      </c>
      <c r="N399" s="2" t="s">
        <v>621</v>
      </c>
      <c r="O399" s="2" t="s">
        <v>504</v>
      </c>
      <c r="P399" s="2">
        <v>0</v>
      </c>
      <c r="Q399" s="2">
        <f>_xlfn.FLOOR.MATH((((2*VLOOKUP(F399, 'EV and Base'!$A$1:$N$671, 9, FALSE))+$P399)*$H399)/100)+$H399+10</f>
        <v>80</v>
      </c>
      <c r="R399" s="2">
        <f>_xlfn.FLOOR.MATH((_xlfn.FLOOR.MATH((((2*VLOOKUP($F399, 'EV and Base'!$A$1:$N$671, 10, FALSE))+$P399)*$H399)/100)+5)*
IF(OR($I399="Lonely", $I399="Brave", $I399="Adamant", $I399="Naughty"), 1.1,
IF(OR($I399="Bold", $I399="Timid", $I399="Modest", $I399="Calm"), 0.9, 1)))</f>
        <v>57</v>
      </c>
      <c r="S399" s="2">
        <f>_xlfn.FLOOR.MATH((_xlfn.FLOOR.MATH((((2*VLOOKUP($F399, 'EV and Base'!$A$1:$N$671, 11, FALSE))+$P399)*$H399)/100)+5)*
IF(OR($I399="Bold", $I399="Relaxed", $I399="Impish", $I399="Lax"), 1.1,
IF(OR($I399="Lonely", $I399="Hasty", $I399="Mild", $I399="Gentle"), 0.9, 1)))</f>
        <v>54</v>
      </c>
      <c r="T399" s="2">
        <f>_xlfn.FLOOR.MATH((_xlfn.FLOOR.MATH((((2*VLOOKUP($F399, 'EV and Base'!$A$1:$N$671, 12, FALSE))+$P399)*$H399)/100)+5)*
IF(OR($I399="Modest", $I399="Mild", $I399="Quiet", $I399="Rash"), 1.1,
IF(OR($I399="Adamant", $I399="Impish", $I399="Jolly", $I399="Careful"), 0.9, 1)))</f>
        <v>29</v>
      </c>
      <c r="U399" s="2">
        <f>_xlfn.FLOOR.MATH((_xlfn.FLOOR.MATH((((2*VLOOKUP($F399, 'EV and Base'!$A$1:$N$671, 13, FALSE))+$P399)*$H399)/100)+5)*
IF(OR($I399="Calm", $I399="Gentle", $I399="Sassy", $I399="Careful"), 1.1,
IF(OR($I399="Naughty", $I399="Lax", $I399="Naive", $I399="Rash"), 0.9, 1)))</f>
        <v>54</v>
      </c>
      <c r="V399" s="2">
        <f>_xlfn.FLOOR.MATH((_xlfn.FLOOR.MATH((((2*VLOOKUP($F399, 'EV and Base'!$A$1:$N$671, 14, FALSE))+$P399)*$H399)/100)+5)*
IF(OR($I399="Timid", $I399="Hasty", $I399="Jolly", $I399="Naive"), 1.1,
IF(OR($I399="Brave", $I399="Relaxed", $I399="Quiet", $I399="Sassy"), 0.9, 1)))</f>
        <v>38</v>
      </c>
    </row>
    <row r="400" spans="1:22" x14ac:dyDescent="0.45">
      <c r="A400" s="38">
        <v>222</v>
      </c>
      <c r="B400" s="38" t="s">
        <v>90</v>
      </c>
      <c r="C400" s="38" t="s">
        <v>23</v>
      </c>
      <c r="D400" s="38" t="s">
        <v>639</v>
      </c>
      <c r="E400" s="38" t="s">
        <v>25</v>
      </c>
      <c r="F400" s="2" t="s">
        <v>243</v>
      </c>
      <c r="G400" s="2" t="s">
        <v>53</v>
      </c>
      <c r="H400" s="2">
        <v>35</v>
      </c>
      <c r="I400" s="2"/>
      <c r="J400" s="2" t="s">
        <v>244</v>
      </c>
      <c r="K400" s="2" t="s">
        <v>30</v>
      </c>
      <c r="L400" s="2" t="s">
        <v>385</v>
      </c>
      <c r="M400" s="2" t="s">
        <v>161</v>
      </c>
      <c r="N400" s="2" t="s">
        <v>623</v>
      </c>
      <c r="O400" s="2" t="s">
        <v>642</v>
      </c>
      <c r="P400" s="2">
        <v>0</v>
      </c>
      <c r="Q400" s="2">
        <f>_xlfn.FLOOR.MATH((((2*VLOOKUP(F400, 'EV and Base'!$A$1:$N$671, 9, FALSE))+$P400)*$H400)/100)+$H400+10</f>
        <v>80</v>
      </c>
      <c r="R400" s="2">
        <f>_xlfn.FLOOR.MATH((_xlfn.FLOOR.MATH((((2*VLOOKUP($F400, 'EV and Base'!$A$1:$N$671, 10, FALSE))+$P400)*$H400)/100)+5)*
IF(OR($I400="Lonely", $I400="Brave", $I400="Adamant", $I400="Naughty"), 1.1,
IF(OR($I400="Bold", $I400="Timid", $I400="Modest", $I400="Calm"), 0.9, 1)))</f>
        <v>40</v>
      </c>
      <c r="S400" s="2">
        <f>_xlfn.FLOOR.MATH((_xlfn.FLOOR.MATH((((2*VLOOKUP($F400, 'EV and Base'!$A$1:$N$671, 11, FALSE))+$P400)*$H400)/100)+5)*
IF(OR($I400="Bold", $I400="Relaxed", $I400="Impish", $I400="Lax"), 1.1,
IF(OR($I400="Lonely", $I400="Hasty", $I400="Mild", $I400="Gentle"), 0.9, 1)))</f>
        <v>48</v>
      </c>
      <c r="T400" s="2">
        <f>_xlfn.FLOOR.MATH((_xlfn.FLOOR.MATH((((2*VLOOKUP($F400, 'EV and Base'!$A$1:$N$671, 12, FALSE))+$P400)*$H400)/100)+5)*
IF(OR($I400="Modest", $I400="Mild", $I400="Quiet", $I400="Rash"), 1.1,
IF(OR($I400="Adamant", $I400="Impish", $I400="Jolly", $I400="Careful"), 0.9, 1)))</f>
        <v>33</v>
      </c>
      <c r="U400" s="2">
        <f>_xlfn.FLOOR.MATH((_xlfn.FLOOR.MATH((((2*VLOOKUP($F400, 'EV and Base'!$A$1:$N$671, 13, FALSE))+$P400)*$H400)/100)+5)*
IF(OR($I400="Calm", $I400="Gentle", $I400="Sassy", $I400="Careful"), 1.1,
IF(OR($I400="Naughty", $I400="Lax", $I400="Naive", $I400="Rash"), 0.9, 1)))</f>
        <v>48</v>
      </c>
      <c r="V400" s="2">
        <f>_xlfn.FLOOR.MATH((_xlfn.FLOOR.MATH((((2*VLOOKUP($F400, 'EV and Base'!$A$1:$N$671, 14, FALSE))+$P400)*$H400)/100)+5)*
IF(OR($I400="Timid", $I400="Hasty", $I400="Jolly", $I400="Naive"), 1.1,
IF(OR($I400="Brave", $I400="Relaxed", $I400="Quiet", $I400="Sassy"), 0.9, 1)))</f>
        <v>50</v>
      </c>
    </row>
    <row r="401" spans="1:22" x14ac:dyDescent="0.45">
      <c r="A401" s="40"/>
      <c r="B401" s="40"/>
      <c r="C401" s="40"/>
      <c r="D401" s="40"/>
      <c r="E401" s="40"/>
      <c r="F401" s="2" t="s">
        <v>291</v>
      </c>
      <c r="G401" s="2" t="s">
        <v>53</v>
      </c>
      <c r="H401" s="2">
        <v>35</v>
      </c>
      <c r="I401" s="2"/>
      <c r="J401" s="2" t="s">
        <v>42</v>
      </c>
      <c r="K401" s="2" t="s">
        <v>30</v>
      </c>
      <c r="L401" s="2" t="s">
        <v>333</v>
      </c>
      <c r="M401" s="2" t="s">
        <v>393</v>
      </c>
      <c r="N401" s="2" t="s">
        <v>130</v>
      </c>
      <c r="O401" s="2" t="s">
        <v>394</v>
      </c>
      <c r="P401" s="2">
        <v>0</v>
      </c>
      <c r="Q401" s="2">
        <f>_xlfn.FLOOR.MATH((((2*VLOOKUP(F401, 'EV and Base'!$A$1:$N$671, 9, FALSE))+$P401)*$H401)/100)+$H401+10</f>
        <v>89</v>
      </c>
      <c r="R401" s="2">
        <f>_xlfn.FLOOR.MATH((_xlfn.FLOOR.MATH((((2*VLOOKUP($F401, 'EV and Base'!$A$1:$N$671, 10, FALSE))+$P401)*$H401)/100)+5)*
IF(OR($I401="Lonely", $I401="Brave", $I401="Adamant", $I401="Naughty"), 1.1,
IF(OR($I401="Bold", $I401="Timid", $I401="Modest", $I401="Calm"), 0.9, 1)))</f>
        <v>66</v>
      </c>
      <c r="S401" s="2">
        <f>_xlfn.FLOOR.MATH((_xlfn.FLOOR.MATH((((2*VLOOKUP($F401, 'EV and Base'!$A$1:$N$671, 11, FALSE))+$P401)*$H401)/100)+5)*
IF(OR($I401="Bold", $I401="Relaxed", $I401="Impish", $I401="Lax"), 1.1,
IF(OR($I401="Lonely", $I401="Hasty", $I401="Mild", $I401="Gentle"), 0.9, 1)))</f>
        <v>40</v>
      </c>
      <c r="T401" s="2">
        <f>_xlfn.FLOOR.MATH((_xlfn.FLOOR.MATH((((2*VLOOKUP($F401, 'EV and Base'!$A$1:$N$671, 12, FALSE))+$P401)*$H401)/100)+5)*
IF(OR($I401="Modest", $I401="Mild", $I401="Quiet", $I401="Rash"), 1.1,
IF(OR($I401="Adamant", $I401="Impish", $I401="Jolly", $I401="Careful"), 0.9, 1)))</f>
        <v>66</v>
      </c>
      <c r="U401" s="2">
        <f>_xlfn.FLOOR.MATH((_xlfn.FLOOR.MATH((((2*VLOOKUP($F401, 'EV and Base'!$A$1:$N$671, 13, FALSE))+$P401)*$H401)/100)+5)*
IF(OR($I401="Calm", $I401="Gentle", $I401="Sassy", $I401="Careful"), 1.1,
IF(OR($I401="Naughty", $I401="Lax", $I401="Naive", $I401="Rash"), 0.9, 1)))</f>
        <v>40</v>
      </c>
      <c r="V401" s="2">
        <f>_xlfn.FLOOR.MATH((_xlfn.FLOOR.MATH((((2*VLOOKUP($F401, 'EV and Base'!$A$1:$N$671, 14, FALSE))+$P401)*$H401)/100)+5)*
IF(OR($I401="Timid", $I401="Hasty", $I401="Jolly", $I401="Naive"), 1.1,
IF(OR($I401="Brave", $I401="Relaxed", $I401="Quiet", $I401="Sassy"), 0.9, 1)))</f>
        <v>79</v>
      </c>
    </row>
    <row r="402" spans="1:22" x14ac:dyDescent="0.45">
      <c r="A402" s="38">
        <v>223</v>
      </c>
      <c r="B402" s="38" t="s">
        <v>643</v>
      </c>
      <c r="C402" s="38" t="s">
        <v>23</v>
      </c>
      <c r="D402" s="38" t="s">
        <v>644</v>
      </c>
      <c r="E402" s="38" t="s">
        <v>645</v>
      </c>
      <c r="F402" s="2" t="s">
        <v>602</v>
      </c>
      <c r="G402" s="2" t="s">
        <v>27</v>
      </c>
      <c r="H402" s="2">
        <v>34</v>
      </c>
      <c r="I402" s="2"/>
      <c r="J402" s="2" t="s">
        <v>603</v>
      </c>
      <c r="K402" s="2" t="s">
        <v>30</v>
      </c>
      <c r="L402" s="2" t="s">
        <v>472</v>
      </c>
      <c r="M402" s="2" t="s">
        <v>358</v>
      </c>
      <c r="N402" s="2" t="s">
        <v>429</v>
      </c>
      <c r="O402" s="2" t="s">
        <v>394</v>
      </c>
      <c r="P402" s="2">
        <v>12</v>
      </c>
      <c r="Q402" s="2">
        <f>_xlfn.FLOOR.MATH((((2*VLOOKUP(F402, 'EV and Base'!$A$1:$N$671, 9, FALSE))+$P402)*$H402)/100)+$H402+10</f>
        <v>85</v>
      </c>
      <c r="R402" s="2">
        <f>_xlfn.FLOOR.MATH((_xlfn.FLOOR.MATH((((2*VLOOKUP($F402, 'EV and Base'!$A$1:$N$671, 10, FALSE))+$P402)*$H402)/100)+5)*
IF(OR($I402="Lonely", $I402="Brave", $I402="Adamant", $I402="Naughty"), 1.1,
IF(OR($I402="Bold", $I402="Timid", $I402="Modest", $I402="Calm"), 0.9, 1)))</f>
        <v>56</v>
      </c>
      <c r="S402" s="2">
        <f>_xlfn.FLOOR.MATH((_xlfn.FLOOR.MATH((((2*VLOOKUP($F402, 'EV and Base'!$A$1:$N$671, 11, FALSE))+$P402)*$H402)/100)+5)*
IF(OR($I402="Bold", $I402="Relaxed", $I402="Impish", $I402="Lax"), 1.1,
IF(OR($I402="Lonely", $I402="Hasty", $I402="Mild", $I402="Gentle"), 0.9, 1)))</f>
        <v>36</v>
      </c>
      <c r="T402" s="2">
        <f>_xlfn.FLOOR.MATH((_xlfn.FLOOR.MATH((((2*VLOOKUP($F402, 'EV and Base'!$A$1:$N$671, 12, FALSE))+$P402)*$H402)/100)+5)*
IF(OR($I402="Modest", $I402="Mild", $I402="Quiet", $I402="Rash"), 1.1,
IF(OR($I402="Adamant", $I402="Impish", $I402="Jolly", $I402="Careful"), 0.9, 1)))</f>
        <v>49</v>
      </c>
      <c r="U402" s="2">
        <f>_xlfn.FLOOR.MATH((_xlfn.FLOOR.MATH((((2*VLOOKUP($F402, 'EV and Base'!$A$1:$N$671, 13, FALSE))+$P402)*$H402)/100)+5)*
IF(OR($I402="Calm", $I402="Gentle", $I402="Sassy", $I402="Careful"), 1.1,
IF(OR($I402="Naughty", $I402="Lax", $I402="Naive", $I402="Rash"), 0.9, 1)))</f>
        <v>36</v>
      </c>
      <c r="V402" s="2">
        <f>_xlfn.FLOOR.MATH((_xlfn.FLOOR.MATH((((2*VLOOKUP($F402, 'EV and Base'!$A$1:$N$671, 14, FALSE))+$P402)*$H402)/100)+5)*
IF(OR($I402="Timid", $I402="Hasty", $I402="Jolly", $I402="Naive"), 1.1,
IF(OR($I402="Brave", $I402="Relaxed", $I402="Quiet", $I402="Sassy"), 0.9, 1)))</f>
        <v>36</v>
      </c>
    </row>
    <row r="403" spans="1:22" x14ac:dyDescent="0.45">
      <c r="A403" s="39"/>
      <c r="B403" s="39"/>
      <c r="C403" s="39"/>
      <c r="D403" s="39"/>
      <c r="E403" s="39"/>
      <c r="F403" s="2" t="s">
        <v>348</v>
      </c>
      <c r="G403" s="2" t="s">
        <v>27</v>
      </c>
      <c r="H403" s="2">
        <v>34</v>
      </c>
      <c r="I403" s="2"/>
      <c r="J403" s="2" t="s">
        <v>147</v>
      </c>
      <c r="K403" s="2" t="s">
        <v>30</v>
      </c>
      <c r="L403" s="2" t="s">
        <v>350</v>
      </c>
      <c r="M403" s="2" t="s">
        <v>296</v>
      </c>
      <c r="N403" s="2" t="s">
        <v>388</v>
      </c>
      <c r="O403" s="2" t="s">
        <v>597</v>
      </c>
      <c r="P403" s="2">
        <v>12</v>
      </c>
      <c r="Q403" s="2">
        <f>_xlfn.FLOOR.MATH((((2*VLOOKUP(F403, 'EV and Base'!$A$1:$N$671, 9, FALSE))+$P403)*$H403)/100)+$H403+10</f>
        <v>99</v>
      </c>
      <c r="R403" s="2">
        <f>_xlfn.FLOOR.MATH((_xlfn.FLOOR.MATH((((2*VLOOKUP($F403, 'EV and Base'!$A$1:$N$671, 10, FALSE))+$P403)*$H403)/100)+5)*
IF(OR($I403="Lonely", $I403="Brave", $I403="Adamant", $I403="Naughty"), 1.1,
IF(OR($I403="Bold", $I403="Timid", $I403="Modest", $I403="Calm"), 0.9, 1)))</f>
        <v>53</v>
      </c>
      <c r="S403" s="2">
        <f>_xlfn.FLOOR.MATH((_xlfn.FLOOR.MATH((((2*VLOOKUP($F403, 'EV and Base'!$A$1:$N$671, 11, FALSE))+$P403)*$H403)/100)+5)*
IF(OR($I403="Bold", $I403="Relaxed", $I403="Impish", $I403="Lax"), 1.1,
IF(OR($I403="Lonely", $I403="Hasty", $I403="Mild", $I403="Gentle"), 0.9, 1)))</f>
        <v>46</v>
      </c>
      <c r="T403" s="2">
        <f>_xlfn.FLOOR.MATH((_xlfn.FLOOR.MATH((((2*VLOOKUP($F403, 'EV and Base'!$A$1:$N$671, 12, FALSE))+$P403)*$H403)/100)+5)*
IF(OR($I403="Modest", $I403="Mild", $I403="Quiet", $I403="Rash"), 1.1,
IF(OR($I403="Adamant", $I403="Impish", $I403="Jolly", $I403="Careful"), 0.9, 1)))</f>
        <v>53</v>
      </c>
      <c r="U403" s="2">
        <f>_xlfn.FLOOR.MATH((_xlfn.FLOOR.MATH((((2*VLOOKUP($F403, 'EV and Base'!$A$1:$N$671, 13, FALSE))+$P403)*$H403)/100)+5)*
IF(OR($I403="Calm", $I403="Gentle", $I403="Sassy", $I403="Careful"), 1.1,
IF(OR($I403="Naughty", $I403="Lax", $I403="Naive", $I403="Rash"), 0.9, 1)))</f>
        <v>46</v>
      </c>
      <c r="V403" s="2">
        <f>_xlfn.FLOOR.MATH((_xlfn.FLOOR.MATH((((2*VLOOKUP($F403, 'EV and Base'!$A$1:$N$671, 14, FALSE))+$P403)*$H403)/100)+5)*
IF(OR($I403="Timid", $I403="Hasty", $I403="Jolly", $I403="Naive"), 1.1,
IF(OR($I403="Brave", $I403="Relaxed", $I403="Quiet", $I403="Sassy"), 0.9, 1)))</f>
        <v>56</v>
      </c>
    </row>
    <row r="404" spans="1:22" x14ac:dyDescent="0.45">
      <c r="A404" s="40"/>
      <c r="B404" s="40"/>
      <c r="C404" s="40"/>
      <c r="D404" s="40"/>
      <c r="E404" s="40"/>
      <c r="F404" s="2" t="s">
        <v>632</v>
      </c>
      <c r="G404" s="2" t="s">
        <v>27</v>
      </c>
      <c r="H404" s="2">
        <v>34</v>
      </c>
      <c r="I404" s="2"/>
      <c r="J404" s="2" t="s">
        <v>180</v>
      </c>
      <c r="K404" s="2" t="s">
        <v>30</v>
      </c>
      <c r="L404" s="2" t="s">
        <v>633</v>
      </c>
      <c r="M404" s="2" t="s">
        <v>646</v>
      </c>
      <c r="N404" s="2" t="s">
        <v>647</v>
      </c>
      <c r="O404" s="2" t="s">
        <v>648</v>
      </c>
      <c r="P404" s="2">
        <v>12</v>
      </c>
      <c r="Q404" s="2">
        <f>_xlfn.FLOOR.MATH((((2*VLOOKUP(F404, 'EV and Base'!$A$1:$N$671, 9, FALSE))+$P404)*$H404)/100)+$H404+10</f>
        <v>99</v>
      </c>
      <c r="R404" s="2">
        <f>_xlfn.FLOOR.MATH((_xlfn.FLOOR.MATH((((2*VLOOKUP($F404, 'EV and Base'!$A$1:$N$671, 10, FALSE))+$P404)*$H404)/100)+5)*
IF(OR($I404="Lonely", $I404="Brave", $I404="Adamant", $I404="Naughty"), 1.1,
IF(OR($I404="Bold", $I404="Timid", $I404="Modest", $I404="Calm"), 0.9, 1)))</f>
        <v>67</v>
      </c>
      <c r="S404" s="2">
        <f>_xlfn.FLOOR.MATH((_xlfn.FLOOR.MATH((((2*VLOOKUP($F404, 'EV and Base'!$A$1:$N$671, 11, FALSE))+$P404)*$H404)/100)+5)*
IF(OR($I404="Bold", $I404="Relaxed", $I404="Impish", $I404="Lax"), 1.1,
IF(OR($I404="Lonely", $I404="Hasty", $I404="Mild", $I404="Gentle"), 0.9, 1)))</f>
        <v>54</v>
      </c>
      <c r="T404" s="2">
        <f>_xlfn.FLOOR.MATH((_xlfn.FLOOR.MATH((((2*VLOOKUP($F404, 'EV and Base'!$A$1:$N$671, 12, FALSE))+$P404)*$H404)/100)+5)*
IF(OR($I404="Modest", $I404="Mild", $I404="Quiet", $I404="Rash"), 1.1,
IF(OR($I404="Adamant", $I404="Impish", $I404="Jolly", $I404="Careful"), 0.9, 1)))</f>
        <v>81</v>
      </c>
      <c r="U404" s="2">
        <f>_xlfn.FLOOR.MATH((_xlfn.FLOOR.MATH((((2*VLOOKUP($F404, 'EV and Base'!$A$1:$N$671, 13, FALSE))+$P404)*$H404)/100)+5)*
IF(OR($I404="Calm", $I404="Gentle", $I404="Sassy", $I404="Careful"), 1.1,
IF(OR($I404="Naughty", $I404="Lax", $I404="Naive", $I404="Rash"), 0.9, 1)))</f>
        <v>54</v>
      </c>
      <c r="V404" s="2">
        <f>_xlfn.FLOOR.MATH((_xlfn.FLOOR.MATH((((2*VLOOKUP($F404, 'EV and Base'!$A$1:$N$671, 14, FALSE))+$P404)*$H404)/100)+5)*
IF(OR($I404="Timid", $I404="Hasty", $I404="Jolly", $I404="Naive"), 1.1,
IF(OR($I404="Brave", $I404="Relaxed", $I404="Quiet", $I404="Sassy"), 0.9, 1)))</f>
        <v>49</v>
      </c>
    </row>
    <row r="405" spans="1:22" x14ac:dyDescent="0.45">
      <c r="A405" s="38">
        <v>224</v>
      </c>
      <c r="B405" s="38" t="s">
        <v>649</v>
      </c>
      <c r="C405" s="38" t="s">
        <v>23</v>
      </c>
      <c r="D405" s="38" t="s">
        <v>644</v>
      </c>
      <c r="E405" s="38" t="s">
        <v>645</v>
      </c>
      <c r="F405" s="2" t="s">
        <v>422</v>
      </c>
      <c r="G405" s="2" t="s">
        <v>53</v>
      </c>
      <c r="H405" s="2">
        <v>34</v>
      </c>
      <c r="I405" s="2"/>
      <c r="J405" s="2" t="s">
        <v>650</v>
      </c>
      <c r="K405" s="2" t="s">
        <v>30</v>
      </c>
      <c r="L405" s="2" t="s">
        <v>425</v>
      </c>
      <c r="M405" s="2" t="s">
        <v>403</v>
      </c>
      <c r="N405" s="2" t="s">
        <v>528</v>
      </c>
      <c r="O405" s="2" t="s">
        <v>472</v>
      </c>
      <c r="P405" s="2">
        <v>0</v>
      </c>
      <c r="Q405" s="2">
        <f>_xlfn.FLOOR.MATH((((2*VLOOKUP(F405, 'EV and Base'!$A$1:$N$671, 9, FALSE))+$P405)*$H405)/100)+$H405+10</f>
        <v>81</v>
      </c>
      <c r="R405" s="2">
        <f>_xlfn.FLOOR.MATH((_xlfn.FLOOR.MATH((((2*VLOOKUP($F405, 'EV and Base'!$A$1:$N$671, 10, FALSE))+$P405)*$H405)/100)+5)*
IF(OR($I405="Lonely", $I405="Brave", $I405="Adamant", $I405="Naughty"), 1.1,
IF(OR($I405="Bold", $I405="Timid", $I405="Modest", $I405="Calm"), 0.9, 1)))</f>
        <v>32</v>
      </c>
      <c r="S405" s="2">
        <f>_xlfn.FLOOR.MATH((_xlfn.FLOOR.MATH((((2*VLOOKUP($F405, 'EV and Base'!$A$1:$N$671, 11, FALSE))+$P405)*$H405)/100)+5)*
IF(OR($I405="Bold", $I405="Relaxed", $I405="Impish", $I405="Lax"), 1.1,
IF(OR($I405="Lonely", $I405="Hasty", $I405="Mild", $I405="Gentle"), 0.9, 1)))</f>
        <v>39</v>
      </c>
      <c r="T405" s="2">
        <f>_xlfn.FLOOR.MATH((_xlfn.FLOOR.MATH((((2*VLOOKUP($F405, 'EV and Base'!$A$1:$N$671, 12, FALSE))+$P405)*$H405)/100)+5)*
IF(OR($I405="Modest", $I405="Mild", $I405="Quiet", $I405="Rash"), 1.1,
IF(OR($I405="Adamant", $I405="Impish", $I405="Jolly", $I405="Careful"), 0.9, 1)))</f>
        <v>49</v>
      </c>
      <c r="U405" s="2">
        <f>_xlfn.FLOOR.MATH((_xlfn.FLOOR.MATH((((2*VLOOKUP($F405, 'EV and Base'!$A$1:$N$671, 13, FALSE))+$P405)*$H405)/100)+5)*
IF(OR($I405="Calm", $I405="Gentle", $I405="Sassy", $I405="Careful"), 1.1,
IF(OR($I405="Naughty", $I405="Lax", $I405="Naive", $I405="Rash"), 0.9, 1)))</f>
        <v>62</v>
      </c>
      <c r="V405" s="2">
        <f>_xlfn.FLOOR.MATH((_xlfn.FLOOR.MATH((((2*VLOOKUP($F405, 'EV and Base'!$A$1:$N$671, 14, FALSE))+$P405)*$H405)/100)+5)*
IF(OR($I405="Timid", $I405="Hasty", $I405="Jolly", $I405="Naive"), 1.1,
IF(OR($I405="Brave", $I405="Relaxed", $I405="Quiet", $I405="Sassy"), 0.9, 1)))</f>
        <v>32</v>
      </c>
    </row>
    <row r="406" spans="1:22" x14ac:dyDescent="0.45">
      <c r="A406" s="40"/>
      <c r="B406" s="40"/>
      <c r="C406" s="40"/>
      <c r="D406" s="40"/>
      <c r="E406" s="40"/>
      <c r="F406" s="2" t="s">
        <v>458</v>
      </c>
      <c r="G406" s="2" t="s">
        <v>53</v>
      </c>
      <c r="H406" s="2">
        <v>34</v>
      </c>
      <c r="I406" s="2"/>
      <c r="J406" s="2" t="s">
        <v>74</v>
      </c>
      <c r="K406" s="2" t="s">
        <v>30</v>
      </c>
      <c r="L406" s="2" t="s">
        <v>350</v>
      </c>
      <c r="M406" s="2" t="s">
        <v>460</v>
      </c>
      <c r="N406" s="2" t="s">
        <v>285</v>
      </c>
      <c r="O406" s="2" t="s">
        <v>597</v>
      </c>
      <c r="P406" s="2">
        <v>0</v>
      </c>
      <c r="Q406" s="2">
        <f>_xlfn.FLOOR.MATH((((2*VLOOKUP(F406, 'EV and Base'!$A$1:$N$671, 9, FALSE))+$P406)*$H406)/100)+$H406+10</f>
        <v>86</v>
      </c>
      <c r="R406" s="2">
        <f>_xlfn.FLOOR.MATH((_xlfn.FLOOR.MATH((((2*VLOOKUP($F406, 'EV and Base'!$A$1:$N$671, 10, FALSE))+$P406)*$H406)/100)+5)*
IF(OR($I406="Lonely", $I406="Brave", $I406="Adamant", $I406="Naughty"), 1.1,
IF(OR($I406="Bold", $I406="Timid", $I406="Modest", $I406="Calm"), 0.9, 1)))</f>
        <v>34</v>
      </c>
      <c r="S406" s="2">
        <f>_xlfn.FLOOR.MATH((_xlfn.FLOOR.MATH((((2*VLOOKUP($F406, 'EV and Base'!$A$1:$N$671, 11, FALSE))+$P406)*$H406)/100)+5)*
IF(OR($I406="Bold", $I406="Relaxed", $I406="Impish", $I406="Lax"), 1.1,
IF(OR($I406="Lonely", $I406="Hasty", $I406="Mild", $I406="Gentle"), 0.9, 1)))</f>
        <v>39</v>
      </c>
      <c r="T406" s="2">
        <f>_xlfn.FLOOR.MATH((_xlfn.FLOOR.MATH((((2*VLOOKUP($F406, 'EV and Base'!$A$1:$N$671, 12, FALSE))+$P406)*$H406)/100)+5)*
IF(OR($I406="Modest", $I406="Mild", $I406="Quiet", $I406="Rash"), 1.1,
IF(OR($I406="Adamant", $I406="Impish", $I406="Jolly", $I406="Careful"), 0.9, 1)))</f>
        <v>34</v>
      </c>
      <c r="U406" s="2">
        <f>_xlfn.FLOOR.MATH((_xlfn.FLOOR.MATH((((2*VLOOKUP($F406, 'EV and Base'!$A$1:$N$671, 13, FALSE))+$P406)*$H406)/100)+5)*
IF(OR($I406="Calm", $I406="Gentle", $I406="Sassy", $I406="Careful"), 1.1,
IF(OR($I406="Naughty", $I406="Lax", $I406="Naive", $I406="Rash"), 0.9, 1)))</f>
        <v>39</v>
      </c>
      <c r="V406" s="2">
        <f>_xlfn.FLOOR.MATH((_xlfn.FLOOR.MATH((((2*VLOOKUP($F406, 'EV and Base'!$A$1:$N$671, 14, FALSE))+$P406)*$H406)/100)+5)*
IF(OR($I406="Timid", $I406="Hasty", $I406="Jolly", $I406="Naive"), 1.1,
IF(OR($I406="Brave", $I406="Relaxed", $I406="Quiet", $I406="Sassy"), 0.9, 1)))</f>
        <v>42</v>
      </c>
    </row>
    <row r="407" spans="1:22" x14ac:dyDescent="0.45">
      <c r="A407" s="29">
        <v>225</v>
      </c>
      <c r="B407" s="29" t="s">
        <v>651</v>
      </c>
      <c r="C407" s="28" t="s">
        <v>23</v>
      </c>
      <c r="D407" s="28" t="s">
        <v>644</v>
      </c>
      <c r="E407" s="28" t="s">
        <v>645</v>
      </c>
      <c r="F407" s="2" t="s">
        <v>652</v>
      </c>
      <c r="G407" s="2" t="s">
        <v>53</v>
      </c>
      <c r="H407" s="2">
        <v>36</v>
      </c>
      <c r="I407" s="2"/>
      <c r="J407" s="2" t="s">
        <v>250</v>
      </c>
      <c r="K407" s="2" t="s">
        <v>30</v>
      </c>
      <c r="L407" s="2" t="s">
        <v>192</v>
      </c>
      <c r="M407" s="2" t="s">
        <v>251</v>
      </c>
      <c r="N407" s="2" t="s">
        <v>427</v>
      </c>
      <c r="O407" s="2" t="s">
        <v>428</v>
      </c>
      <c r="P407" s="2">
        <v>12</v>
      </c>
      <c r="Q407" s="2">
        <f>_xlfn.FLOOR.MATH((((2*VLOOKUP(F407, 'EV and Base'!$A$1:$N$671, 9, FALSE))+$P407)*$H407)/100)+$H407+10</f>
        <v>104</v>
      </c>
      <c r="R407" s="2">
        <f>_xlfn.FLOOR.MATH((_xlfn.FLOOR.MATH((((2*VLOOKUP($F407, 'EV and Base'!$A$1:$N$671, 10, FALSE))+$P407)*$H407)/100)+5)*
IF(OR($I407="Lonely", $I407="Brave", $I407="Adamant", $I407="Naughty"), 1.1,
IF(OR($I407="Bold", $I407="Timid", $I407="Modest", $I407="Calm"), 0.9, 1)))</f>
        <v>77</v>
      </c>
      <c r="S407" s="2">
        <f>_xlfn.FLOOR.MATH((_xlfn.FLOOR.MATH((((2*VLOOKUP($F407, 'EV and Base'!$A$1:$N$671, 11, FALSE))+$P407)*$H407)/100)+5)*
IF(OR($I407="Bold", $I407="Relaxed", $I407="Impish", $I407="Lax"), 1.1,
IF(OR($I407="Lonely", $I407="Hasty", $I407="Mild", $I407="Gentle"), 0.9, 1)))</f>
        <v>52</v>
      </c>
      <c r="T407" s="2">
        <f>_xlfn.FLOOR.MATH((_xlfn.FLOOR.MATH((((2*VLOOKUP($F407, 'EV and Base'!$A$1:$N$671, 12, FALSE))+$P407)*$H407)/100)+5)*
IF(OR($I407="Modest", $I407="Mild", $I407="Quiet", $I407="Rash"), 1.1,
IF(OR($I407="Adamant", $I407="Impish", $I407="Jolly", $I407="Careful"), 0.9, 1)))</f>
        <v>56</v>
      </c>
      <c r="U407" s="2">
        <f>_xlfn.FLOOR.MATH((_xlfn.FLOOR.MATH((((2*VLOOKUP($F407, 'EV and Base'!$A$1:$N$671, 13, FALSE))+$P407)*$H407)/100)+5)*
IF(OR($I407="Calm", $I407="Gentle", $I407="Sassy", $I407="Careful"), 1.1,
IF(OR($I407="Naughty", $I407="Lax", $I407="Naive", $I407="Rash"), 0.9, 1)))</f>
        <v>52</v>
      </c>
      <c r="V407" s="2">
        <f>_xlfn.FLOOR.MATH((_xlfn.FLOOR.MATH((((2*VLOOKUP($F407, 'EV and Base'!$A$1:$N$671, 14, FALSE))+$P407)*$H407)/100)+5)*
IF(OR($I407="Timid", $I407="Hasty", $I407="Jolly", $I407="Naive"), 1.1,
IF(OR($I407="Brave", $I407="Relaxed", $I407="Quiet", $I407="Sassy"), 0.9, 1)))</f>
        <v>92</v>
      </c>
    </row>
    <row r="408" spans="1:22" x14ac:dyDescent="0.45">
      <c r="A408" s="38">
        <v>226</v>
      </c>
      <c r="B408" s="38" t="s">
        <v>653</v>
      </c>
      <c r="C408" s="38" t="s">
        <v>23</v>
      </c>
      <c r="D408" s="38" t="s">
        <v>654</v>
      </c>
      <c r="E408" s="38" t="s">
        <v>645</v>
      </c>
      <c r="F408" s="2" t="s">
        <v>227</v>
      </c>
      <c r="G408" s="2" t="s">
        <v>27</v>
      </c>
      <c r="H408" s="2">
        <v>34</v>
      </c>
      <c r="I408" s="2"/>
      <c r="J408" s="2" t="s">
        <v>228</v>
      </c>
      <c r="K408" s="2" t="s">
        <v>30</v>
      </c>
      <c r="L408" s="2" t="s">
        <v>161</v>
      </c>
      <c r="M408" s="2" t="s">
        <v>153</v>
      </c>
      <c r="N408" s="2" t="s">
        <v>655</v>
      </c>
      <c r="O408" s="2" t="s">
        <v>656</v>
      </c>
      <c r="P408" s="2">
        <v>0</v>
      </c>
      <c r="Q408" s="2">
        <f>_xlfn.FLOOR.MATH((((2*VLOOKUP(F408, 'EV and Base'!$A$1:$N$671, 9, FALSE))+$P408)*$H408)/100)+$H408+10</f>
        <v>91</v>
      </c>
      <c r="R408" s="2">
        <f>_xlfn.FLOOR.MATH((_xlfn.FLOOR.MATH((((2*VLOOKUP($F408, 'EV and Base'!$A$1:$N$671, 10, FALSE))+$P408)*$H408)/100)+5)*
IF(OR($I408="Lonely", $I408="Brave", $I408="Adamant", $I408="Naughty"), 1.1,
IF(OR($I408="Bold", $I408="Timid", $I408="Modest", $I408="Calm"), 0.9, 1)))</f>
        <v>67</v>
      </c>
      <c r="S408" s="2">
        <f>_xlfn.FLOOR.MATH((_xlfn.FLOOR.MATH((((2*VLOOKUP($F408, 'EV and Base'!$A$1:$N$671, 11, FALSE))+$P408)*$H408)/100)+5)*
IF(OR($I408="Bold", $I408="Relaxed", $I408="Impish", $I408="Lax"), 1.1,
IF(OR($I408="Lonely", $I408="Hasty", $I408="Mild", $I408="Gentle"), 0.9, 1)))</f>
        <v>49</v>
      </c>
      <c r="T408" s="2">
        <f>_xlfn.FLOOR.MATH((_xlfn.FLOOR.MATH((((2*VLOOKUP($F408, 'EV and Base'!$A$1:$N$671, 12, FALSE))+$P408)*$H408)/100)+5)*
IF(OR($I408="Modest", $I408="Mild", $I408="Quiet", $I408="Rash"), 1.1,
IF(OR($I408="Adamant", $I408="Impish", $I408="Jolly", $I408="Careful"), 0.9, 1)))</f>
        <v>59</v>
      </c>
      <c r="U408" s="2">
        <f>_xlfn.FLOOR.MATH((_xlfn.FLOOR.MATH((((2*VLOOKUP($F408, 'EV and Base'!$A$1:$N$671, 13, FALSE))+$P408)*$H408)/100)+5)*
IF(OR($I408="Calm", $I408="Gentle", $I408="Sassy", $I408="Careful"), 1.1,
IF(OR($I408="Naughty", $I408="Lax", $I408="Naive", $I408="Rash"), 0.9, 1)))</f>
        <v>42</v>
      </c>
      <c r="V408" s="2">
        <f>_xlfn.FLOOR.MATH((_xlfn.FLOOR.MATH((((2*VLOOKUP($F408, 'EV and Base'!$A$1:$N$671, 14, FALSE))+$P408)*$H408)/100)+5)*
IF(OR($I408="Timid", $I408="Hasty", $I408="Jolly", $I408="Naive"), 1.1,
IF(OR($I408="Brave", $I408="Relaxed", $I408="Quiet", $I408="Sassy"), 0.9, 1)))</f>
        <v>71</v>
      </c>
    </row>
    <row r="409" spans="1:22" x14ac:dyDescent="0.45">
      <c r="A409" s="40"/>
      <c r="B409" s="40"/>
      <c r="C409" s="40"/>
      <c r="D409" s="40"/>
      <c r="E409" s="40"/>
      <c r="F409" s="2" t="s">
        <v>231</v>
      </c>
      <c r="G409" s="2" t="s">
        <v>27</v>
      </c>
      <c r="H409" s="2">
        <v>34</v>
      </c>
      <c r="I409" s="2"/>
      <c r="J409" s="2" t="s">
        <v>228</v>
      </c>
      <c r="K409" s="2" t="s">
        <v>30</v>
      </c>
      <c r="L409" s="2" t="s">
        <v>161</v>
      </c>
      <c r="M409" s="2" t="s">
        <v>153</v>
      </c>
      <c r="N409" s="2" t="s">
        <v>655</v>
      </c>
      <c r="O409" s="2" t="s">
        <v>656</v>
      </c>
      <c r="P409" s="2">
        <v>0</v>
      </c>
      <c r="Q409" s="2">
        <f>_xlfn.FLOOR.MATH((((2*VLOOKUP(F409, 'EV and Base'!$A$1:$N$671, 9, FALSE))+$P409)*$H409)/100)+$H409+10</f>
        <v>91</v>
      </c>
      <c r="R409" s="2">
        <f>_xlfn.FLOOR.MATH((_xlfn.FLOOR.MATH((((2*VLOOKUP($F409, 'EV and Base'!$A$1:$N$671, 10, FALSE))+$P409)*$H409)/100)+5)*
IF(OR($I409="Lonely", $I409="Brave", $I409="Adamant", $I409="Naughty"), 1.1,
IF(OR($I409="Bold", $I409="Timid", $I409="Modest", $I409="Calm"), 0.9, 1)))</f>
        <v>67</v>
      </c>
      <c r="S409" s="2">
        <f>_xlfn.FLOOR.MATH((_xlfn.FLOOR.MATH((((2*VLOOKUP($F409, 'EV and Base'!$A$1:$N$671, 11, FALSE))+$P409)*$H409)/100)+5)*
IF(OR($I409="Bold", $I409="Relaxed", $I409="Impish", $I409="Lax"), 1.1,
IF(OR($I409="Lonely", $I409="Hasty", $I409="Mild", $I409="Gentle"), 0.9, 1)))</f>
        <v>49</v>
      </c>
      <c r="T409" s="2">
        <f>_xlfn.FLOOR.MATH((_xlfn.FLOOR.MATH((((2*VLOOKUP($F409, 'EV and Base'!$A$1:$N$671, 12, FALSE))+$P409)*$H409)/100)+5)*
IF(OR($I409="Modest", $I409="Mild", $I409="Quiet", $I409="Rash"), 1.1,
IF(OR($I409="Adamant", $I409="Impish", $I409="Jolly", $I409="Careful"), 0.9, 1)))</f>
        <v>59</v>
      </c>
      <c r="U409" s="2">
        <f>_xlfn.FLOOR.MATH((_xlfn.FLOOR.MATH((((2*VLOOKUP($F409, 'EV and Base'!$A$1:$N$671, 13, FALSE))+$P409)*$H409)/100)+5)*
IF(OR($I409="Calm", $I409="Gentle", $I409="Sassy", $I409="Careful"), 1.1,
IF(OR($I409="Naughty", $I409="Lax", $I409="Naive", $I409="Rash"), 0.9, 1)))</f>
        <v>42</v>
      </c>
      <c r="V409" s="2">
        <f>_xlfn.FLOOR.MATH((_xlfn.FLOOR.MATH((((2*VLOOKUP($F409, 'EV and Base'!$A$1:$N$671, 14, FALSE))+$P409)*$H409)/100)+5)*
IF(OR($I409="Timid", $I409="Hasty", $I409="Jolly", $I409="Naive"), 1.1,
IF(OR($I409="Brave", $I409="Relaxed", $I409="Quiet", $I409="Sassy"), 0.9, 1)))</f>
        <v>71</v>
      </c>
    </row>
    <row r="410" spans="1:22" x14ac:dyDescent="0.45">
      <c r="A410" s="29">
        <v>227</v>
      </c>
      <c r="B410" s="29" t="s">
        <v>657</v>
      </c>
      <c r="C410" s="28" t="s">
        <v>23</v>
      </c>
      <c r="D410" s="28" t="s">
        <v>644</v>
      </c>
      <c r="E410" s="28" t="s">
        <v>645</v>
      </c>
      <c r="F410" s="2" t="s">
        <v>540</v>
      </c>
      <c r="G410" s="2" t="s">
        <v>53</v>
      </c>
      <c r="H410" s="2">
        <v>35</v>
      </c>
      <c r="I410" s="2"/>
      <c r="J410" s="2" t="s">
        <v>147</v>
      </c>
      <c r="K410" s="2" t="s">
        <v>30</v>
      </c>
      <c r="L410" s="2" t="s">
        <v>216</v>
      </c>
      <c r="M410" s="2" t="s">
        <v>403</v>
      </c>
      <c r="N410" s="2" t="s">
        <v>366</v>
      </c>
      <c r="O410" s="2" t="s">
        <v>656</v>
      </c>
      <c r="P410" s="2">
        <v>0</v>
      </c>
      <c r="Q410" s="2">
        <f>_xlfn.FLOOR.MATH((((2*VLOOKUP(F410, 'EV and Base'!$A$1:$N$671, 9, FALSE))+$P410)*$H410)/100)+$H410+10</f>
        <v>160</v>
      </c>
      <c r="R410" s="2">
        <f>_xlfn.FLOOR.MATH((_xlfn.FLOOR.MATH((((2*VLOOKUP($F410, 'EV and Base'!$A$1:$N$671, 10, FALSE))+$P410)*$H410)/100)+5)*
IF(OR($I410="Lonely", $I410="Brave", $I410="Adamant", $I410="Naughty"), 1.1,
IF(OR($I410="Bold", $I410="Timid", $I410="Modest", $I410="Calm"), 0.9, 1)))</f>
        <v>57</v>
      </c>
      <c r="S410" s="2">
        <f>_xlfn.FLOOR.MATH((_xlfn.FLOOR.MATH((((2*VLOOKUP($F410, 'EV and Base'!$A$1:$N$671, 11, FALSE))+$P410)*$H410)/100)+5)*
IF(OR($I410="Bold", $I410="Relaxed", $I410="Impish", $I410="Lax"), 1.1,
IF(OR($I410="Lonely", $I410="Hasty", $I410="Mild", $I410="Gentle"), 0.9, 1)))</f>
        <v>61</v>
      </c>
      <c r="T410" s="2">
        <f>_xlfn.FLOOR.MATH((_xlfn.FLOOR.MATH((((2*VLOOKUP($F410, 'EV and Base'!$A$1:$N$671, 12, FALSE))+$P410)*$H410)/100)+5)*
IF(OR($I410="Modest", $I410="Mild", $I410="Quiet", $I410="Rash"), 1.1,
IF(OR($I410="Adamant", $I410="Impish", $I410="Jolly", $I410="Careful"), 0.9, 1)))</f>
        <v>33</v>
      </c>
      <c r="U410" s="2">
        <f>_xlfn.FLOOR.MATH((_xlfn.FLOOR.MATH((((2*VLOOKUP($F410, 'EV and Base'!$A$1:$N$671, 13, FALSE))+$P410)*$H410)/100)+5)*
IF(OR($I410="Calm", $I410="Gentle", $I410="Sassy", $I410="Careful"), 1.1,
IF(OR($I410="Naughty", $I410="Lax", $I410="Naive", $I410="Rash"), 0.9, 1)))</f>
        <v>36</v>
      </c>
      <c r="V410" s="2">
        <f>_xlfn.FLOOR.MATH((_xlfn.FLOOR.MATH((((2*VLOOKUP($F410, 'EV and Base'!$A$1:$N$671, 14, FALSE))+$P410)*$H410)/100)+5)*
IF(OR($I410="Timid", $I410="Hasty", $I410="Jolly", $I410="Naive"), 1.1,
IF(OR($I410="Brave", $I410="Relaxed", $I410="Quiet", $I410="Sassy"), 0.9, 1)))</f>
        <v>50</v>
      </c>
    </row>
    <row r="411" spans="1:22" x14ac:dyDescent="0.45">
      <c r="A411" s="38">
        <v>228</v>
      </c>
      <c r="B411" s="38" t="s">
        <v>22</v>
      </c>
      <c r="C411" s="38" t="s">
        <v>23</v>
      </c>
      <c r="D411" s="38" t="s">
        <v>644</v>
      </c>
      <c r="E411" s="38" t="s">
        <v>645</v>
      </c>
      <c r="F411" s="2" t="s">
        <v>544</v>
      </c>
      <c r="G411" s="2" t="s">
        <v>53</v>
      </c>
      <c r="H411" s="2">
        <v>38</v>
      </c>
      <c r="I411" s="2"/>
      <c r="J411" s="2" t="s">
        <v>160</v>
      </c>
      <c r="K411" s="2" t="s">
        <v>30</v>
      </c>
      <c r="L411" s="2" t="s">
        <v>80</v>
      </c>
      <c r="M411" s="2" t="s">
        <v>153</v>
      </c>
      <c r="N411" s="2" t="s">
        <v>519</v>
      </c>
      <c r="O411" s="2" t="s">
        <v>162</v>
      </c>
      <c r="P411" s="2">
        <v>18</v>
      </c>
      <c r="Q411" s="2">
        <f>_xlfn.FLOOR.MATH((((2*VLOOKUP(F411, 'EV and Base'!$A$1:$N$671, 9, FALSE))+$P411)*$H411)/100)+$H411+10</f>
        <v>119</v>
      </c>
      <c r="R411" s="2">
        <f>_xlfn.FLOOR.MATH((_xlfn.FLOOR.MATH((((2*VLOOKUP($F411, 'EV and Base'!$A$1:$N$671, 10, FALSE))+$P411)*$H411)/100)+5)*
IF(OR($I411="Lonely", $I411="Brave", $I411="Adamant", $I411="Naughty"), 1.1,
IF(OR($I411="Bold", $I411="Timid", $I411="Modest", $I411="Calm"), 0.9, 1)))</f>
        <v>87</v>
      </c>
      <c r="S411" s="2">
        <f>_xlfn.FLOOR.MATH((_xlfn.FLOOR.MATH((((2*VLOOKUP($F411, 'EV and Base'!$A$1:$N$671, 11, FALSE))+$P411)*$H411)/100)+5)*
IF(OR($I411="Bold", $I411="Relaxed", $I411="Impish", $I411="Lax"), 1.1,
IF(OR($I411="Lonely", $I411="Hasty", $I411="Mild", $I411="Gentle"), 0.9, 1)))</f>
        <v>80</v>
      </c>
      <c r="T411" s="2">
        <f>_xlfn.FLOOR.MATH((_xlfn.FLOOR.MATH((((2*VLOOKUP($F411, 'EV and Base'!$A$1:$N$671, 12, FALSE))+$P411)*$H411)/100)+5)*
IF(OR($I411="Modest", $I411="Mild", $I411="Quiet", $I411="Rash"), 1.1,
IF(OR($I411="Adamant", $I411="Impish", $I411="Jolly", $I411="Careful"), 0.9, 1)))</f>
        <v>46</v>
      </c>
      <c r="U411" s="2">
        <f>_xlfn.FLOOR.MATH((_xlfn.FLOOR.MATH((((2*VLOOKUP($F411, 'EV and Base'!$A$1:$N$671, 13, FALSE))+$P411)*$H411)/100)+5)*
IF(OR($I411="Calm", $I411="Gentle", $I411="Sassy", $I411="Careful"), 1.1,
IF(OR($I411="Naughty", $I411="Lax", $I411="Naive", $I411="Rash"), 0.9, 1)))</f>
        <v>80</v>
      </c>
      <c r="V411" s="2">
        <f>_xlfn.FLOOR.MATH((_xlfn.FLOOR.MATH((((2*VLOOKUP($F411, 'EV and Base'!$A$1:$N$671, 14, FALSE))+$P411)*$H411)/100)+5)*
IF(OR($I411="Timid", $I411="Hasty", $I411="Jolly", $I411="Naive"), 1.1,
IF(OR($I411="Brave", $I411="Relaxed", $I411="Quiet", $I411="Sassy"), 0.9, 1)))</f>
        <v>72</v>
      </c>
    </row>
    <row r="412" spans="1:22" x14ac:dyDescent="0.45">
      <c r="A412" s="39"/>
      <c r="B412" s="39"/>
      <c r="C412" s="39"/>
      <c r="D412" s="39"/>
      <c r="E412" s="39"/>
      <c r="F412" s="2" t="s">
        <v>711</v>
      </c>
      <c r="G412" s="2" t="s">
        <v>27</v>
      </c>
      <c r="H412" s="2">
        <v>40</v>
      </c>
      <c r="I412" s="2"/>
      <c r="J412" s="2" t="s">
        <v>37</v>
      </c>
      <c r="K412" s="2" t="s">
        <v>30</v>
      </c>
      <c r="L412" s="2" t="s">
        <v>188</v>
      </c>
      <c r="M412" s="2" t="s">
        <v>161</v>
      </c>
      <c r="N412" s="2" t="s">
        <v>567</v>
      </c>
      <c r="O412" s="2" t="s">
        <v>130</v>
      </c>
      <c r="P412" s="2">
        <v>18</v>
      </c>
      <c r="Q412" s="2">
        <f>_xlfn.FLOOR.MATH((((2*VLOOKUP(F412, 'EV and Base'!$A$1:$N$671, 9, FALSE))+$P412)*$H412)/100)+$H412+10</f>
        <v>145</v>
      </c>
      <c r="R412" s="2">
        <f>_xlfn.FLOOR.MATH((_xlfn.FLOOR.MATH((((2*VLOOKUP($F412, 'EV and Base'!$A$1:$N$671, 10, FALSE))+$P412)*$H412)/100)+5)*
IF(OR($I412="Lonely", $I412="Brave", $I412="Adamant", $I412="Naughty"), 1.1,
IF(OR($I412="Bold", $I412="Timid", $I412="Modest", $I412="Calm"), 0.9, 1)))</f>
        <v>110</v>
      </c>
      <c r="S412" s="2">
        <f>_xlfn.FLOOR.MATH((_xlfn.FLOOR.MATH((((2*VLOOKUP($F412, 'EV and Base'!$A$1:$N$671, 11, FALSE))+$P412)*$H412)/100)+5)*
IF(OR($I412="Bold", $I412="Relaxed", $I412="Impish", $I412="Lax"), 1.1,
IF(OR($I412="Lonely", $I412="Hasty", $I412="Mild", $I412="Gentle"), 0.9, 1)))</f>
        <v>64</v>
      </c>
      <c r="T412" s="2">
        <f>_xlfn.FLOOR.MATH((_xlfn.FLOOR.MATH((((2*VLOOKUP($F412, 'EV and Base'!$A$1:$N$671, 12, FALSE))+$P412)*$H412)/100)+5)*
IF(OR($I412="Modest", $I412="Mild", $I412="Quiet", $I412="Rash"), 1.1,
IF(OR($I412="Adamant", $I412="Impish", $I412="Jolly", $I412="Careful"), 0.9, 1)))</f>
        <v>92</v>
      </c>
      <c r="U412" s="2">
        <f>_xlfn.FLOOR.MATH((_xlfn.FLOOR.MATH((((2*VLOOKUP($F412, 'EV and Base'!$A$1:$N$671, 13, FALSE))+$P412)*$H412)/100)+5)*
IF(OR($I412="Calm", $I412="Gentle", $I412="Sassy", $I412="Careful"), 1.1,
IF(OR($I412="Naughty", $I412="Lax", $I412="Naive", $I412="Rash"), 0.9, 1)))</f>
        <v>64</v>
      </c>
      <c r="V412" s="2">
        <f>_xlfn.FLOOR.MATH((_xlfn.FLOOR.MATH((((2*VLOOKUP($F412, 'EV and Base'!$A$1:$N$671, 14, FALSE))+$P412)*$H412)/100)+5)*
IF(OR($I412="Timid", $I412="Hasty", $I412="Jolly", $I412="Naive"), 1.1,
IF(OR($I412="Brave", $I412="Relaxed", $I412="Quiet", $I412="Sassy"), 0.9, 1)))</f>
        <v>64</v>
      </c>
    </row>
    <row r="413" spans="1:22" x14ac:dyDescent="0.45">
      <c r="A413" s="39"/>
      <c r="B413" s="39"/>
      <c r="C413" s="39"/>
      <c r="D413" s="39"/>
      <c r="E413" s="39"/>
      <c r="F413" s="2" t="s">
        <v>483</v>
      </c>
      <c r="G413" s="2" t="s">
        <v>27</v>
      </c>
      <c r="H413" s="2">
        <v>38</v>
      </c>
      <c r="I413" s="2"/>
      <c r="J413" s="2" t="s">
        <v>83</v>
      </c>
      <c r="K413" s="2" t="s">
        <v>30</v>
      </c>
      <c r="L413" s="2" t="s">
        <v>50</v>
      </c>
      <c r="M413" s="2" t="s">
        <v>104</v>
      </c>
      <c r="N413" s="2" t="s">
        <v>111</v>
      </c>
      <c r="O413" s="2" t="s">
        <v>334</v>
      </c>
      <c r="P413" s="2">
        <v>18</v>
      </c>
      <c r="Q413" s="2">
        <f>_xlfn.FLOOR.MATH((((2*VLOOKUP(F413, 'EV and Base'!$A$1:$N$671, 9, FALSE))+$P413)*$H413)/100)+$H413+10</f>
        <v>111</v>
      </c>
      <c r="R413" s="2">
        <f>_xlfn.FLOOR.MATH((_xlfn.FLOOR.MATH((((2*VLOOKUP($F413, 'EV and Base'!$A$1:$N$671, 10, FALSE))+$P413)*$H413)/100)+5)*
IF(OR($I413="Lonely", $I413="Brave", $I413="Adamant", $I413="Naughty"), 1.1,
IF(OR($I413="Bold", $I413="Timid", $I413="Modest", $I413="Calm"), 0.9, 1)))</f>
        <v>86</v>
      </c>
      <c r="S413" s="2">
        <f>_xlfn.FLOOR.MATH((_xlfn.FLOOR.MATH((((2*VLOOKUP($F413, 'EV and Base'!$A$1:$N$671, 11, FALSE))+$P413)*$H413)/100)+5)*
IF(OR($I413="Bold", $I413="Relaxed", $I413="Impish", $I413="Lax"), 1.1,
IF(OR($I413="Lonely", $I413="Hasty", $I413="Mild", $I413="Gentle"), 0.9, 1)))</f>
        <v>59</v>
      </c>
      <c r="T413" s="2">
        <f>_xlfn.FLOOR.MATH((_xlfn.FLOOR.MATH((((2*VLOOKUP($F413, 'EV and Base'!$A$1:$N$671, 12, FALSE))+$P413)*$H413)/100)+5)*
IF(OR($I413="Modest", $I413="Mild", $I413="Quiet", $I413="Rash"), 1.1,
IF(OR($I413="Adamant", $I413="Impish", $I413="Jolly", $I413="Careful"), 0.9, 1)))</f>
        <v>86</v>
      </c>
      <c r="U413" s="2">
        <f>_xlfn.FLOOR.MATH((_xlfn.FLOOR.MATH((((2*VLOOKUP($F413, 'EV and Base'!$A$1:$N$671, 13, FALSE))+$P413)*$H413)/100)+5)*
IF(OR($I413="Calm", $I413="Gentle", $I413="Sassy", $I413="Careful"), 1.1,
IF(OR($I413="Naughty", $I413="Lax", $I413="Naive", $I413="Rash"), 0.9, 1)))</f>
        <v>59</v>
      </c>
      <c r="V413" s="2">
        <f>_xlfn.FLOOR.MATH((_xlfn.FLOOR.MATH((((2*VLOOKUP($F413, 'EV and Base'!$A$1:$N$671, 14, FALSE))+$P413)*$H413)/100)+5)*
IF(OR($I413="Timid", $I413="Hasty", $I413="Jolly", $I413="Naive"), 1.1,
IF(OR($I413="Brave", $I413="Relaxed", $I413="Quiet", $I413="Sassy"), 0.9, 1)))</f>
        <v>88</v>
      </c>
    </row>
    <row r="414" spans="1:22" x14ac:dyDescent="0.45">
      <c r="A414" s="40"/>
      <c r="B414" s="40"/>
      <c r="C414" s="40"/>
      <c r="D414" s="40"/>
      <c r="E414" s="40"/>
      <c r="F414" s="2" t="s">
        <v>406</v>
      </c>
      <c r="G414" s="2" t="s">
        <v>53</v>
      </c>
      <c r="H414" s="2">
        <v>38</v>
      </c>
      <c r="I414" s="2"/>
      <c r="J414" s="2" t="s">
        <v>204</v>
      </c>
      <c r="K414" s="2" t="s">
        <v>30</v>
      </c>
      <c r="L414" s="2" t="s">
        <v>99</v>
      </c>
      <c r="M414" s="2" t="s">
        <v>100</v>
      </c>
      <c r="N414" s="2" t="s">
        <v>169</v>
      </c>
      <c r="O414" s="2" t="s">
        <v>165</v>
      </c>
      <c r="P414" s="2">
        <v>18</v>
      </c>
      <c r="Q414" s="2">
        <f>_xlfn.FLOOR.MATH((((2*VLOOKUP(F414, 'EV and Base'!$A$1:$N$671, 9, FALSE))+$P414)*$H414)/100)+$H414+10</f>
        <v>143</v>
      </c>
      <c r="R414" s="2">
        <f>_xlfn.FLOOR.MATH((_xlfn.FLOOR.MATH((((2*VLOOKUP($F414, 'EV and Base'!$A$1:$N$671, 10, FALSE))+$P414)*$H414)/100)+5)*
IF(OR($I414="Lonely", $I414="Brave", $I414="Adamant", $I414="Naughty"), 1.1,
IF(OR($I414="Bold", $I414="Timid", $I414="Modest", $I414="Calm"), 0.9, 1)))</f>
        <v>53</v>
      </c>
      <c r="S414" s="2">
        <f>_xlfn.FLOOR.MATH((_xlfn.FLOOR.MATH((((2*VLOOKUP($F414, 'EV and Base'!$A$1:$N$671, 11, FALSE))+$P414)*$H414)/100)+5)*
IF(OR($I414="Bold", $I414="Relaxed", $I414="Impish", $I414="Lax"), 1.1,
IF(OR($I414="Lonely", $I414="Hasty", $I414="Mild", $I414="Gentle"), 0.9, 1)))</f>
        <v>76</v>
      </c>
      <c r="T414" s="2">
        <f>_xlfn.FLOOR.MATH((_xlfn.FLOOR.MATH((((2*VLOOKUP($F414, 'EV and Base'!$A$1:$N$671, 12, FALSE))+$P414)*$H414)/100)+5)*
IF(OR($I414="Modest", $I414="Mild", $I414="Quiet", $I414="Rash"), 1.1,
IF(OR($I414="Adamant", $I414="Impish", $I414="Jolly", $I414="Careful"), 0.9, 1)))</f>
        <v>93</v>
      </c>
      <c r="U414" s="2">
        <f>_xlfn.FLOOR.MATH((_xlfn.FLOOR.MATH((((2*VLOOKUP($F414, 'EV and Base'!$A$1:$N$671, 13, FALSE))+$P414)*$H414)/100)+5)*
IF(OR($I414="Calm", $I414="Gentle", $I414="Sassy", $I414="Careful"), 1.1,
IF(OR($I414="Naughty", $I414="Lax", $I414="Naive", $I414="Rash"), 0.9, 1)))</f>
        <v>84</v>
      </c>
      <c r="V414" s="2">
        <f>_xlfn.FLOOR.MATH((_xlfn.FLOOR.MATH((((2*VLOOKUP($F414, 'EV and Base'!$A$1:$N$671, 14, FALSE))+$P414)*$H414)/100)+5)*
IF(OR($I414="Timid", $I414="Hasty", $I414="Jolly", $I414="Naive"), 1.1,
IF(OR($I414="Brave", $I414="Relaxed", $I414="Quiet", $I414="Sassy"), 0.9, 1)))</f>
        <v>33</v>
      </c>
    </row>
    <row r="415" spans="1:22" x14ac:dyDescent="0.45">
      <c r="A415" s="38">
        <v>229</v>
      </c>
      <c r="B415" s="38" t="s">
        <v>659</v>
      </c>
      <c r="C415" s="38" t="s">
        <v>23</v>
      </c>
      <c r="D415" s="38" t="s">
        <v>660</v>
      </c>
      <c r="E415" s="38" t="s">
        <v>25</v>
      </c>
      <c r="F415" s="2" t="s">
        <v>354</v>
      </c>
      <c r="G415" s="2" t="s">
        <v>27</v>
      </c>
      <c r="H415" s="2">
        <v>36</v>
      </c>
      <c r="I415" s="2"/>
      <c r="J415" s="2" t="s">
        <v>257</v>
      </c>
      <c r="K415" s="2" t="s">
        <v>30</v>
      </c>
      <c r="L415" s="2" t="s">
        <v>312</v>
      </c>
      <c r="M415" s="2" t="s">
        <v>153</v>
      </c>
      <c r="N415" s="2" t="s">
        <v>392</v>
      </c>
      <c r="O415" s="2" t="s">
        <v>504</v>
      </c>
      <c r="P415" s="2">
        <v>0</v>
      </c>
      <c r="Q415" s="2">
        <f>_xlfn.FLOOR.MATH((((2*VLOOKUP(F415, 'EV and Base'!$A$1:$N$671, 9, FALSE))+$P415)*$H415)/100)+$H415+10</f>
        <v>89</v>
      </c>
      <c r="R415" s="2">
        <f>_xlfn.FLOOR.MATH((_xlfn.FLOOR.MATH((((2*VLOOKUP($F415, 'EV and Base'!$A$1:$N$671, 10, FALSE))+$P415)*$H415)/100)+5)*
IF(OR($I415="Lonely", $I415="Brave", $I415="Adamant", $I415="Naughty"), 1.1,
IF(OR($I415="Bold", $I415="Timid", $I415="Modest", $I415="Calm"), 0.9, 1)))</f>
        <v>64</v>
      </c>
      <c r="S415" s="2">
        <f>_xlfn.FLOOR.MATH((_xlfn.FLOOR.MATH((((2*VLOOKUP($F415, 'EV and Base'!$A$1:$N$671, 11, FALSE))+$P415)*$H415)/100)+5)*
IF(OR($I415="Bold", $I415="Relaxed", $I415="Impish", $I415="Lax"), 1.1,
IF(OR($I415="Lonely", $I415="Hasty", $I415="Mild", $I415="Gentle"), 0.9, 1)))</f>
        <v>37</v>
      </c>
      <c r="T415" s="2">
        <f>_xlfn.FLOOR.MATH((_xlfn.FLOOR.MATH((((2*VLOOKUP($F415, 'EV and Base'!$A$1:$N$671, 12, FALSE))+$P415)*$H415)/100)+5)*
IF(OR($I415="Modest", $I415="Mild", $I415="Quiet", $I415="Rash"), 1.1,
IF(OR($I415="Adamant", $I415="Impish", $I415="Jolly", $I415="Careful"), 0.9, 1)))</f>
        <v>37</v>
      </c>
      <c r="U415" s="2">
        <f>_xlfn.FLOOR.MATH((_xlfn.FLOOR.MATH((((2*VLOOKUP($F415, 'EV and Base'!$A$1:$N$671, 13, FALSE))+$P415)*$H415)/100)+5)*
IF(OR($I415="Calm", $I415="Gentle", $I415="Sassy", $I415="Careful"), 1.1,
IF(OR($I415="Naughty", $I415="Lax", $I415="Naive", $I415="Rash"), 0.9, 1)))</f>
        <v>37</v>
      </c>
      <c r="V415" s="2">
        <f>_xlfn.FLOOR.MATH((_xlfn.FLOOR.MATH((((2*VLOOKUP($F415, 'EV and Base'!$A$1:$N$671, 14, FALSE))+$P415)*$H415)/100)+5)*
IF(OR($I415="Timid", $I415="Hasty", $I415="Jolly", $I415="Naive"), 1.1,
IF(OR($I415="Brave", $I415="Relaxed", $I415="Quiet", $I415="Sassy"), 0.9, 1)))</f>
        <v>58</v>
      </c>
    </row>
    <row r="416" spans="1:22" x14ac:dyDescent="0.45">
      <c r="A416" s="40"/>
      <c r="B416" s="40"/>
      <c r="C416" s="40"/>
      <c r="D416" s="40"/>
      <c r="E416" s="40"/>
      <c r="F416" s="2" t="s">
        <v>310</v>
      </c>
      <c r="G416" s="2" t="s">
        <v>27</v>
      </c>
      <c r="H416" s="2">
        <v>36</v>
      </c>
      <c r="I416" s="2"/>
      <c r="J416" s="2" t="s">
        <v>311</v>
      </c>
      <c r="K416" s="2" t="s">
        <v>30</v>
      </c>
      <c r="L416" s="2" t="s">
        <v>383</v>
      </c>
      <c r="M416" s="2" t="s">
        <v>230</v>
      </c>
      <c r="N416" s="2" t="s">
        <v>621</v>
      </c>
      <c r="O416" s="2" t="s">
        <v>504</v>
      </c>
      <c r="P416" s="2">
        <v>0</v>
      </c>
      <c r="Q416" s="2">
        <f>_xlfn.FLOOR.MATH((((2*VLOOKUP(F416, 'EV and Base'!$A$1:$N$671, 9, FALSE))+$P416)*$H416)/100)+$H416+10</f>
        <v>82</v>
      </c>
      <c r="R416" s="2">
        <f>_xlfn.FLOOR.MATH((_xlfn.FLOOR.MATH((((2*VLOOKUP($F416, 'EV and Base'!$A$1:$N$671, 10, FALSE))+$P416)*$H416)/100)+5)*
IF(OR($I416="Lonely", $I416="Brave", $I416="Adamant", $I416="Naughty"), 1.1,
IF(OR($I416="Bold", $I416="Timid", $I416="Modest", $I416="Calm"), 0.9, 1)))</f>
        <v>59</v>
      </c>
      <c r="S416" s="2">
        <f>_xlfn.FLOOR.MATH((_xlfn.FLOOR.MATH((((2*VLOOKUP($F416, 'EV and Base'!$A$1:$N$671, 11, FALSE))+$P416)*$H416)/100)+5)*
IF(OR($I416="Bold", $I416="Relaxed", $I416="Impish", $I416="Lax"), 1.1,
IF(OR($I416="Lonely", $I416="Hasty", $I416="Mild", $I416="Gentle"), 0.9, 1)))</f>
        <v>55</v>
      </c>
      <c r="T416" s="2">
        <f>_xlfn.FLOOR.MATH((_xlfn.FLOOR.MATH((((2*VLOOKUP($F416, 'EV and Base'!$A$1:$N$671, 12, FALSE))+$P416)*$H416)/100)+5)*
IF(OR($I416="Modest", $I416="Mild", $I416="Quiet", $I416="Rash"), 1.1,
IF(OR($I416="Adamant", $I416="Impish", $I416="Jolly", $I416="Careful"), 0.9, 1)))</f>
        <v>30</v>
      </c>
      <c r="U416" s="2">
        <f>_xlfn.FLOOR.MATH((_xlfn.FLOOR.MATH((((2*VLOOKUP($F416, 'EV and Base'!$A$1:$N$671, 13, FALSE))+$P416)*$H416)/100)+5)*
IF(OR($I416="Calm", $I416="Gentle", $I416="Sassy", $I416="Careful"), 1.1,
IF(OR($I416="Naughty", $I416="Lax", $I416="Naive", $I416="Rash"), 0.9, 1)))</f>
        <v>55</v>
      </c>
      <c r="V416" s="2">
        <f>_xlfn.FLOOR.MATH((_xlfn.FLOOR.MATH((((2*VLOOKUP($F416, 'EV and Base'!$A$1:$N$671, 14, FALSE))+$P416)*$H416)/100)+5)*
IF(OR($I416="Timid", $I416="Hasty", $I416="Jolly", $I416="Naive"), 1.1,
IF(OR($I416="Brave", $I416="Relaxed", $I416="Quiet", $I416="Sassy"), 0.9, 1)))</f>
        <v>39</v>
      </c>
    </row>
    <row r="417" spans="1:22" x14ac:dyDescent="0.45">
      <c r="A417" s="38">
        <v>230</v>
      </c>
      <c r="B417" s="38" t="s">
        <v>661</v>
      </c>
      <c r="C417" s="38" t="s">
        <v>23</v>
      </c>
      <c r="D417" s="38" t="s">
        <v>660</v>
      </c>
      <c r="E417" s="38" t="s">
        <v>25</v>
      </c>
      <c r="F417" s="2" t="s">
        <v>354</v>
      </c>
      <c r="G417" s="2" t="s">
        <v>27</v>
      </c>
      <c r="H417" s="2">
        <v>36</v>
      </c>
      <c r="I417" s="2"/>
      <c r="J417" s="2" t="s">
        <v>257</v>
      </c>
      <c r="K417" s="2" t="s">
        <v>30</v>
      </c>
      <c r="L417" s="2" t="s">
        <v>312</v>
      </c>
      <c r="M417" s="2" t="s">
        <v>153</v>
      </c>
      <c r="N417" s="2" t="s">
        <v>392</v>
      </c>
      <c r="O417" s="2" t="s">
        <v>504</v>
      </c>
      <c r="P417" s="2">
        <v>0</v>
      </c>
      <c r="Q417" s="2">
        <f>_xlfn.FLOOR.MATH((((2*VLOOKUP(F417, 'EV and Base'!$A$1:$N$671, 9, FALSE))+$P417)*$H417)/100)+$H417+10</f>
        <v>89</v>
      </c>
      <c r="R417" s="2">
        <f>_xlfn.FLOOR.MATH((_xlfn.FLOOR.MATH((((2*VLOOKUP($F417, 'EV and Base'!$A$1:$N$671, 10, FALSE))+$P417)*$H417)/100)+5)*
IF(OR($I417="Lonely", $I417="Brave", $I417="Adamant", $I417="Naughty"), 1.1,
IF(OR($I417="Bold", $I417="Timid", $I417="Modest", $I417="Calm"), 0.9, 1)))</f>
        <v>64</v>
      </c>
      <c r="S417" s="2">
        <f>_xlfn.FLOOR.MATH((_xlfn.FLOOR.MATH((((2*VLOOKUP($F417, 'EV and Base'!$A$1:$N$671, 11, FALSE))+$P417)*$H417)/100)+5)*
IF(OR($I417="Bold", $I417="Relaxed", $I417="Impish", $I417="Lax"), 1.1,
IF(OR($I417="Lonely", $I417="Hasty", $I417="Mild", $I417="Gentle"), 0.9, 1)))</f>
        <v>37</v>
      </c>
      <c r="T417" s="2">
        <f>_xlfn.FLOOR.MATH((_xlfn.FLOOR.MATH((((2*VLOOKUP($F417, 'EV and Base'!$A$1:$N$671, 12, FALSE))+$P417)*$H417)/100)+5)*
IF(OR($I417="Modest", $I417="Mild", $I417="Quiet", $I417="Rash"), 1.1,
IF(OR($I417="Adamant", $I417="Impish", $I417="Jolly", $I417="Careful"), 0.9, 1)))</f>
        <v>37</v>
      </c>
      <c r="U417" s="2">
        <f>_xlfn.FLOOR.MATH((_xlfn.FLOOR.MATH((((2*VLOOKUP($F417, 'EV and Base'!$A$1:$N$671, 13, FALSE))+$P417)*$H417)/100)+5)*
IF(OR($I417="Calm", $I417="Gentle", $I417="Sassy", $I417="Careful"), 1.1,
IF(OR($I417="Naughty", $I417="Lax", $I417="Naive", $I417="Rash"), 0.9, 1)))</f>
        <v>37</v>
      </c>
      <c r="V417" s="2">
        <f>_xlfn.FLOOR.MATH((_xlfn.FLOOR.MATH((((2*VLOOKUP($F417, 'EV and Base'!$A$1:$N$671, 14, FALSE))+$P417)*$H417)/100)+5)*
IF(OR($I417="Timid", $I417="Hasty", $I417="Jolly", $I417="Naive"), 1.1,
IF(OR($I417="Brave", $I417="Relaxed", $I417="Quiet", $I417="Sassy"), 0.9, 1)))</f>
        <v>58</v>
      </c>
    </row>
    <row r="418" spans="1:22" x14ac:dyDescent="0.45">
      <c r="A418" s="40"/>
      <c r="B418" s="40"/>
      <c r="C418" s="40"/>
      <c r="D418" s="40"/>
      <c r="E418" s="40"/>
      <c r="F418" s="2" t="s">
        <v>641</v>
      </c>
      <c r="G418" s="2" t="s">
        <v>27</v>
      </c>
      <c r="H418" s="2">
        <v>36</v>
      </c>
      <c r="I418" s="2"/>
      <c r="J418" s="2" t="s">
        <v>662</v>
      </c>
      <c r="K418" s="2" t="s">
        <v>30</v>
      </c>
      <c r="L418" s="2" t="s">
        <v>385</v>
      </c>
      <c r="M418" s="2" t="s">
        <v>580</v>
      </c>
      <c r="N418" s="2" t="s">
        <v>623</v>
      </c>
      <c r="O418" s="2" t="s">
        <v>642</v>
      </c>
      <c r="P418" s="2">
        <v>0</v>
      </c>
      <c r="Q418" s="2">
        <f>_xlfn.FLOOR.MATH((((2*VLOOKUP(F418, 'EV and Base'!$A$1:$N$671, 9, FALSE))+$P418)*$H418)/100)+$H418+10</f>
        <v>103</v>
      </c>
      <c r="R418" s="2">
        <f>_xlfn.FLOOR.MATH((_xlfn.FLOOR.MATH((((2*VLOOKUP($F418, 'EV and Base'!$A$1:$N$671, 10, FALSE))+$P418)*$H418)/100)+5)*
IF(OR($I418="Lonely", $I418="Brave", $I418="Adamant", $I418="Naughty"), 1.1,
IF(OR($I418="Bold", $I418="Timid", $I418="Modest", $I418="Calm"), 0.9, 1)))</f>
        <v>73</v>
      </c>
      <c r="S418" s="2">
        <f>_xlfn.FLOOR.MATH((_xlfn.FLOOR.MATH((((2*VLOOKUP($F418, 'EV and Base'!$A$1:$N$671, 11, FALSE))+$P418)*$H418)/100)+5)*
IF(OR($I418="Bold", $I418="Relaxed", $I418="Impish", $I418="Lax"), 1.1,
IF(OR($I418="Lonely", $I418="Hasty", $I418="Mild", $I418="Gentle"), 0.9, 1)))</f>
        <v>64</v>
      </c>
      <c r="T418" s="2">
        <f>_xlfn.FLOOR.MATH((_xlfn.FLOOR.MATH((((2*VLOOKUP($F418, 'EV and Base'!$A$1:$N$671, 12, FALSE))+$P418)*$H418)/100)+5)*
IF(OR($I418="Modest", $I418="Mild", $I418="Quiet", $I418="Rash"), 1.1,
IF(OR($I418="Adamant", $I418="Impish", $I418="Jolly", $I418="Careful"), 0.9, 1)))</f>
        <v>48</v>
      </c>
      <c r="U418" s="2">
        <f>_xlfn.FLOOR.MATH((_xlfn.FLOOR.MATH((((2*VLOOKUP($F418, 'EV and Base'!$A$1:$N$671, 13, FALSE))+$P418)*$H418)/100)+5)*
IF(OR($I418="Calm", $I418="Gentle", $I418="Sassy", $I418="Careful"), 1.1,
IF(OR($I418="Naughty", $I418="Lax", $I418="Naive", $I418="Rash"), 0.9, 1)))</f>
        <v>64</v>
      </c>
      <c r="V418" s="2">
        <f>_xlfn.FLOOR.MATH((_xlfn.FLOOR.MATH((((2*VLOOKUP($F418, 'EV and Base'!$A$1:$N$671, 14, FALSE))+$P418)*$H418)/100)+5)*
IF(OR($I418="Timid", $I418="Hasty", $I418="Jolly", $I418="Naive"), 1.1,
IF(OR($I418="Brave", $I418="Relaxed", $I418="Quiet", $I418="Sassy"), 0.9, 1)))</f>
        <v>59</v>
      </c>
    </row>
    <row r="419" spans="1:22" x14ac:dyDescent="0.45">
      <c r="A419" s="38">
        <v>231</v>
      </c>
      <c r="B419" s="38" t="s">
        <v>663</v>
      </c>
      <c r="C419" s="38" t="s">
        <v>197</v>
      </c>
      <c r="D419" s="38" t="s">
        <v>660</v>
      </c>
      <c r="E419" s="38" t="s">
        <v>25</v>
      </c>
      <c r="F419" s="2" t="s">
        <v>310</v>
      </c>
      <c r="G419" s="2" t="s">
        <v>27</v>
      </c>
      <c r="H419" s="2">
        <v>37</v>
      </c>
      <c r="I419" s="2"/>
      <c r="J419" s="2" t="s">
        <v>257</v>
      </c>
      <c r="K419" s="2" t="s">
        <v>30</v>
      </c>
      <c r="L419" s="2" t="s">
        <v>383</v>
      </c>
      <c r="M419" s="2" t="s">
        <v>230</v>
      </c>
      <c r="N419" s="2" t="s">
        <v>621</v>
      </c>
      <c r="O419" s="2" t="s">
        <v>504</v>
      </c>
      <c r="P419" s="2">
        <v>0</v>
      </c>
      <c r="Q419" s="2">
        <f>_xlfn.FLOOR.MATH((((2*VLOOKUP(F419, 'EV and Base'!$A$1:$N$671, 9, FALSE))+$P419)*$H419)/100)+$H419+10</f>
        <v>84</v>
      </c>
      <c r="R419" s="2">
        <f>_xlfn.FLOOR.MATH((_xlfn.FLOOR.MATH((((2*VLOOKUP($F419, 'EV and Base'!$A$1:$N$671, 10, FALSE))+$P419)*$H419)/100)+5)*
IF(OR($I419="Lonely", $I419="Brave", $I419="Adamant", $I419="Naughty"), 1.1,
IF(OR($I419="Bold", $I419="Timid", $I419="Modest", $I419="Calm"), 0.9, 1)))</f>
        <v>60</v>
      </c>
      <c r="S419" s="2">
        <f>_xlfn.FLOOR.MATH((_xlfn.FLOOR.MATH((((2*VLOOKUP($F419, 'EV and Base'!$A$1:$N$671, 11, FALSE))+$P419)*$H419)/100)+5)*
IF(OR($I419="Bold", $I419="Relaxed", $I419="Impish", $I419="Lax"), 1.1,
IF(OR($I419="Lonely", $I419="Hasty", $I419="Mild", $I419="Gentle"), 0.9, 1)))</f>
        <v>56</v>
      </c>
      <c r="T419" s="2">
        <f>_xlfn.FLOOR.MATH((_xlfn.FLOOR.MATH((((2*VLOOKUP($F419, 'EV and Base'!$A$1:$N$671, 12, FALSE))+$P419)*$H419)/100)+5)*
IF(OR($I419="Modest", $I419="Mild", $I419="Quiet", $I419="Rash"), 1.1,
IF(OR($I419="Adamant", $I419="Impish", $I419="Jolly", $I419="Careful"), 0.9, 1)))</f>
        <v>30</v>
      </c>
      <c r="U419" s="2">
        <f>_xlfn.FLOOR.MATH((_xlfn.FLOOR.MATH((((2*VLOOKUP($F419, 'EV and Base'!$A$1:$N$671, 13, FALSE))+$P419)*$H419)/100)+5)*
IF(OR($I419="Calm", $I419="Gentle", $I419="Sassy", $I419="Careful"), 1.1,
IF(OR($I419="Naughty", $I419="Lax", $I419="Naive", $I419="Rash"), 0.9, 1)))</f>
        <v>56</v>
      </c>
      <c r="V419" s="2">
        <f>_xlfn.FLOOR.MATH((_xlfn.FLOOR.MATH((((2*VLOOKUP($F419, 'EV and Base'!$A$1:$N$671, 14, FALSE))+$P419)*$H419)/100)+5)*
IF(OR($I419="Timid", $I419="Hasty", $I419="Jolly", $I419="Naive"), 1.1,
IF(OR($I419="Brave", $I419="Relaxed", $I419="Quiet", $I419="Sassy"), 0.9, 1)))</f>
        <v>40</v>
      </c>
    </row>
    <row r="420" spans="1:22" x14ac:dyDescent="0.45">
      <c r="A420" s="40"/>
      <c r="B420" s="40"/>
      <c r="C420" s="40"/>
      <c r="D420" s="40"/>
      <c r="E420" s="40"/>
      <c r="F420" s="2" t="s">
        <v>310</v>
      </c>
      <c r="G420" s="2" t="s">
        <v>27</v>
      </c>
      <c r="H420" s="2">
        <v>37</v>
      </c>
      <c r="I420" s="2"/>
      <c r="J420" s="2" t="s">
        <v>257</v>
      </c>
      <c r="K420" s="2" t="s">
        <v>30</v>
      </c>
      <c r="L420" s="2" t="s">
        <v>383</v>
      </c>
      <c r="M420" s="2" t="s">
        <v>230</v>
      </c>
      <c r="N420" s="2" t="s">
        <v>621</v>
      </c>
      <c r="O420" s="2" t="s">
        <v>504</v>
      </c>
      <c r="P420" s="2">
        <v>0</v>
      </c>
      <c r="Q420" s="2">
        <f>_xlfn.FLOOR.MATH((((2*VLOOKUP(F420, 'EV and Base'!$A$1:$N$671, 9, FALSE))+$P420)*$H420)/100)+$H420+10</f>
        <v>84</v>
      </c>
      <c r="R420" s="2">
        <f>_xlfn.FLOOR.MATH((_xlfn.FLOOR.MATH((((2*VLOOKUP($F420, 'EV and Base'!$A$1:$N$671, 10, FALSE))+$P420)*$H420)/100)+5)*
IF(OR($I420="Lonely", $I420="Brave", $I420="Adamant", $I420="Naughty"), 1.1,
IF(OR($I420="Bold", $I420="Timid", $I420="Modest", $I420="Calm"), 0.9, 1)))</f>
        <v>60</v>
      </c>
      <c r="S420" s="2">
        <f>_xlfn.FLOOR.MATH((_xlfn.FLOOR.MATH((((2*VLOOKUP($F420, 'EV and Base'!$A$1:$N$671, 11, FALSE))+$P420)*$H420)/100)+5)*
IF(OR($I420="Bold", $I420="Relaxed", $I420="Impish", $I420="Lax"), 1.1,
IF(OR($I420="Lonely", $I420="Hasty", $I420="Mild", $I420="Gentle"), 0.9, 1)))</f>
        <v>56</v>
      </c>
      <c r="T420" s="2">
        <f>_xlfn.FLOOR.MATH((_xlfn.FLOOR.MATH((((2*VLOOKUP($F420, 'EV and Base'!$A$1:$N$671, 12, FALSE))+$P420)*$H420)/100)+5)*
IF(OR($I420="Modest", $I420="Mild", $I420="Quiet", $I420="Rash"), 1.1,
IF(OR($I420="Adamant", $I420="Impish", $I420="Jolly", $I420="Careful"), 0.9, 1)))</f>
        <v>30</v>
      </c>
      <c r="U420" s="2">
        <f>_xlfn.FLOOR.MATH((_xlfn.FLOOR.MATH((((2*VLOOKUP($F420, 'EV and Base'!$A$1:$N$671, 13, FALSE))+$P420)*$H420)/100)+5)*
IF(OR($I420="Calm", $I420="Gentle", $I420="Sassy", $I420="Careful"), 1.1,
IF(OR($I420="Naughty", $I420="Lax", $I420="Naive", $I420="Rash"), 0.9, 1)))</f>
        <v>56</v>
      </c>
      <c r="V420" s="2">
        <f>_xlfn.FLOOR.MATH((_xlfn.FLOOR.MATH((((2*VLOOKUP($F420, 'EV and Base'!$A$1:$N$671, 14, FALSE))+$P420)*$H420)/100)+5)*
IF(OR($I420="Timid", $I420="Hasty", $I420="Jolly", $I420="Naive"), 1.1,
IF(OR($I420="Brave", $I420="Relaxed", $I420="Quiet", $I420="Sassy"), 0.9, 1)))</f>
        <v>40</v>
      </c>
    </row>
    <row r="421" spans="1:22" x14ac:dyDescent="0.45">
      <c r="A421" s="29">
        <v>232</v>
      </c>
      <c r="B421" s="29" t="s">
        <v>664</v>
      </c>
      <c r="C421" s="28" t="s">
        <v>23</v>
      </c>
      <c r="D421" s="28" t="s">
        <v>660</v>
      </c>
      <c r="E421" s="28" t="s">
        <v>25</v>
      </c>
      <c r="F421" s="2" t="s">
        <v>665</v>
      </c>
      <c r="G421" s="2" t="s">
        <v>27</v>
      </c>
      <c r="H421" s="2">
        <v>37</v>
      </c>
      <c r="I421" s="2"/>
      <c r="J421" s="2" t="s">
        <v>591</v>
      </c>
      <c r="K421" s="2" t="s">
        <v>30</v>
      </c>
      <c r="L421" s="2" t="s">
        <v>504</v>
      </c>
      <c r="M421" s="2" t="s">
        <v>391</v>
      </c>
      <c r="N421" s="2" t="s">
        <v>394</v>
      </c>
      <c r="O421" s="2" t="s">
        <v>130</v>
      </c>
      <c r="P421" s="2">
        <v>0</v>
      </c>
      <c r="Q421" s="2">
        <f>_xlfn.FLOOR.MATH((((2*VLOOKUP(F421, 'EV and Base'!$A$1:$N$671, 9, FALSE))+$P421)*$H421)/100)+$H421+10</f>
        <v>80</v>
      </c>
      <c r="R421" s="2">
        <f>_xlfn.FLOOR.MATH((_xlfn.FLOOR.MATH((((2*VLOOKUP($F421, 'EV and Base'!$A$1:$N$671, 10, FALSE))+$P421)*$H421)/100)+5)*
IF(OR($I421="Lonely", $I421="Brave", $I421="Adamant", $I421="Naughty"), 1.1,
IF(OR($I421="Bold", $I421="Timid", $I421="Modest", $I421="Calm"), 0.9, 1)))</f>
        <v>67</v>
      </c>
      <c r="S421" s="2">
        <f>_xlfn.FLOOR.MATH((_xlfn.FLOOR.MATH((((2*VLOOKUP($F421, 'EV and Base'!$A$1:$N$671, 11, FALSE))+$P421)*$H421)/100)+5)*
IF(OR($I421="Bold", $I421="Relaxed", $I421="Impish", $I421="Lax"), 1.1,
IF(OR($I421="Lonely", $I421="Hasty", $I421="Mild", $I421="Gentle"), 0.9, 1)))</f>
        <v>56</v>
      </c>
      <c r="T421" s="2">
        <f>_xlfn.FLOOR.MATH((_xlfn.FLOOR.MATH((((2*VLOOKUP($F421, 'EV and Base'!$A$1:$N$671, 12, FALSE))+$P421)*$H421)/100)+5)*
IF(OR($I421="Modest", $I421="Mild", $I421="Quiet", $I421="Rash"), 1.1,
IF(OR($I421="Adamant", $I421="Impish", $I421="Jolly", $I421="Careful"), 0.9, 1)))</f>
        <v>34</v>
      </c>
      <c r="U421" s="2">
        <f>_xlfn.FLOOR.MATH((_xlfn.FLOOR.MATH((((2*VLOOKUP($F421, 'EV and Base'!$A$1:$N$671, 13, FALSE))+$P421)*$H421)/100)+5)*
IF(OR($I421="Calm", $I421="Gentle", $I421="Sassy", $I421="Careful"), 1.1,
IF(OR($I421="Naughty", $I421="Lax", $I421="Naive", $I421="Rash"), 0.9, 1)))</f>
        <v>34</v>
      </c>
      <c r="V421" s="2">
        <f>_xlfn.FLOOR.MATH((_xlfn.FLOOR.MATH((((2*VLOOKUP($F421, 'EV and Base'!$A$1:$N$671, 14, FALSE))+$P421)*$H421)/100)+5)*
IF(OR($I421="Timid", $I421="Hasty", $I421="Jolly", $I421="Naive"), 1.1,
IF(OR($I421="Brave", $I421="Relaxed", $I421="Quiet", $I421="Sassy"), 0.9, 1)))</f>
        <v>49</v>
      </c>
    </row>
    <row r="422" spans="1:22" x14ac:dyDescent="0.45">
      <c r="A422" s="29">
        <v>233</v>
      </c>
      <c r="B422" s="29" t="s">
        <v>666</v>
      </c>
      <c r="C422" s="28" t="s">
        <v>23</v>
      </c>
      <c r="D422" s="28" t="s">
        <v>660</v>
      </c>
      <c r="E422" s="28" t="s">
        <v>25</v>
      </c>
      <c r="F422" s="2" t="s">
        <v>310</v>
      </c>
      <c r="G422" s="2" t="s">
        <v>27</v>
      </c>
      <c r="H422" s="2">
        <v>37</v>
      </c>
      <c r="I422" s="2"/>
      <c r="J422" s="2" t="s">
        <v>311</v>
      </c>
      <c r="K422" s="2" t="s">
        <v>30</v>
      </c>
      <c r="L422" s="2" t="s">
        <v>383</v>
      </c>
      <c r="M422" s="2" t="s">
        <v>230</v>
      </c>
      <c r="N422" s="2" t="s">
        <v>621</v>
      </c>
      <c r="O422" s="2" t="s">
        <v>504</v>
      </c>
      <c r="P422" s="2">
        <v>0</v>
      </c>
      <c r="Q422" s="2">
        <f>_xlfn.FLOOR.MATH((((2*VLOOKUP(F422, 'EV and Base'!$A$1:$N$671, 9, FALSE))+$P422)*$H422)/100)+$H422+10</f>
        <v>84</v>
      </c>
      <c r="R422" s="2">
        <f>_xlfn.FLOOR.MATH((_xlfn.FLOOR.MATH((((2*VLOOKUP($F422, 'EV and Base'!$A$1:$N$671, 10, FALSE))+$P422)*$H422)/100)+5)*
IF(OR($I422="Lonely", $I422="Brave", $I422="Adamant", $I422="Naughty"), 1.1,
IF(OR($I422="Bold", $I422="Timid", $I422="Modest", $I422="Calm"), 0.9, 1)))</f>
        <v>60</v>
      </c>
      <c r="S422" s="2">
        <f>_xlfn.FLOOR.MATH((_xlfn.FLOOR.MATH((((2*VLOOKUP($F422, 'EV and Base'!$A$1:$N$671, 11, FALSE))+$P422)*$H422)/100)+5)*
IF(OR($I422="Bold", $I422="Relaxed", $I422="Impish", $I422="Lax"), 1.1,
IF(OR($I422="Lonely", $I422="Hasty", $I422="Mild", $I422="Gentle"), 0.9, 1)))</f>
        <v>56</v>
      </c>
      <c r="T422" s="2">
        <f>_xlfn.FLOOR.MATH((_xlfn.FLOOR.MATH((((2*VLOOKUP($F422, 'EV and Base'!$A$1:$N$671, 12, FALSE))+$P422)*$H422)/100)+5)*
IF(OR($I422="Modest", $I422="Mild", $I422="Quiet", $I422="Rash"), 1.1,
IF(OR($I422="Adamant", $I422="Impish", $I422="Jolly", $I422="Careful"), 0.9, 1)))</f>
        <v>30</v>
      </c>
      <c r="U422" s="2">
        <f>_xlfn.FLOOR.MATH((_xlfn.FLOOR.MATH((((2*VLOOKUP($F422, 'EV and Base'!$A$1:$N$671, 13, FALSE))+$P422)*$H422)/100)+5)*
IF(OR($I422="Calm", $I422="Gentle", $I422="Sassy", $I422="Careful"), 1.1,
IF(OR($I422="Naughty", $I422="Lax", $I422="Naive", $I422="Rash"), 0.9, 1)))</f>
        <v>56</v>
      </c>
      <c r="V422" s="2">
        <f>_xlfn.FLOOR.MATH((_xlfn.FLOOR.MATH((((2*VLOOKUP($F422, 'EV and Base'!$A$1:$N$671, 14, FALSE))+$P422)*$H422)/100)+5)*
IF(OR($I422="Timid", $I422="Hasty", $I422="Jolly", $I422="Naive"), 1.1,
IF(OR($I422="Brave", $I422="Relaxed", $I422="Quiet", $I422="Sassy"), 0.9, 1)))</f>
        <v>40</v>
      </c>
    </row>
    <row r="423" spans="1:22" x14ac:dyDescent="0.45">
      <c r="A423" s="29">
        <v>234</v>
      </c>
      <c r="B423" s="29" t="s">
        <v>667</v>
      </c>
      <c r="C423" s="29" t="s">
        <v>23</v>
      </c>
      <c r="D423" s="29" t="s">
        <v>668</v>
      </c>
      <c r="E423" s="29" t="s">
        <v>25</v>
      </c>
      <c r="F423" s="2" t="s">
        <v>669</v>
      </c>
      <c r="G423" s="2" t="s">
        <v>27</v>
      </c>
      <c r="H423" s="2">
        <v>41</v>
      </c>
      <c r="I423" s="2"/>
      <c r="J423" s="2" t="s">
        <v>503</v>
      </c>
      <c r="K423" s="2" t="s">
        <v>30</v>
      </c>
      <c r="L423" s="2" t="s">
        <v>505</v>
      </c>
      <c r="M423" s="2" t="s">
        <v>506</v>
      </c>
      <c r="N423" s="2" t="s">
        <v>670</v>
      </c>
      <c r="O423" s="2" t="s">
        <v>379</v>
      </c>
      <c r="P423" s="2">
        <v>12</v>
      </c>
      <c r="Q423" s="2">
        <f>_xlfn.FLOOR.MATH((((2*VLOOKUP(F423, 'EV and Base'!$A$1:$N$671, 9, FALSE))+$P423)*$H423)/100)+$H423+10</f>
        <v>110</v>
      </c>
      <c r="R423" s="2">
        <f>_xlfn.FLOOR.MATH((_xlfn.FLOOR.MATH((((2*VLOOKUP($F423, 'EV and Base'!$A$1:$N$671, 10, FALSE))+$P423)*$H423)/100)+5)*
IF(OR($I423="Lonely", $I423="Brave", $I423="Adamant", $I423="Naughty"), 1.1,
IF(OR($I423="Bold", $I423="Timid", $I423="Modest", $I423="Calm"), 0.9, 1)))</f>
        <v>105</v>
      </c>
      <c r="S423" s="2">
        <f>_xlfn.FLOOR.MATH((_xlfn.FLOOR.MATH((((2*VLOOKUP($F423, 'EV and Base'!$A$1:$N$671, 11, FALSE))+$P423)*$H423)/100)+5)*
IF(OR($I423="Bold", $I423="Relaxed", $I423="Impish", $I423="Lax"), 1.1,
IF(OR($I423="Lonely", $I423="Hasty", $I423="Mild", $I423="Gentle"), 0.9, 1)))</f>
        <v>67</v>
      </c>
      <c r="T423" s="2">
        <f>_xlfn.FLOOR.MATH((_xlfn.FLOOR.MATH((((2*VLOOKUP($F423, 'EV and Base'!$A$1:$N$671, 12, FALSE))+$P423)*$H423)/100)+5)*
IF(OR($I423="Modest", $I423="Mild", $I423="Quiet", $I423="Rash"), 1.1,
IF(OR($I423="Adamant", $I423="Impish", $I423="Jolly", $I423="Careful"), 0.9, 1)))</f>
        <v>42</v>
      </c>
      <c r="U423" s="2">
        <f>_xlfn.FLOOR.MATH((_xlfn.FLOOR.MATH((((2*VLOOKUP($F423, 'EV and Base'!$A$1:$N$671, 13, FALSE))+$P423)*$H423)/100)+5)*
IF(OR($I423="Calm", $I423="Gentle", $I423="Sassy", $I423="Careful"), 1.1,
IF(OR($I423="Naughty", $I423="Lax", $I423="Naive", $I423="Rash"), 0.9, 1)))</f>
        <v>50</v>
      </c>
      <c r="V423" s="2">
        <f>_xlfn.FLOOR.MATH((_xlfn.FLOOR.MATH((((2*VLOOKUP($F423, 'EV and Base'!$A$1:$N$671, 14, FALSE))+$P423)*$H423)/100)+5)*
IF(OR($I423="Timid", $I423="Hasty", $I423="Jolly", $I423="Naive"), 1.1,
IF(OR($I423="Brave", $I423="Relaxed", $I423="Quiet", $I423="Sassy"), 0.9, 1)))</f>
        <v>64</v>
      </c>
    </row>
    <row r="424" spans="1:22" x14ac:dyDescent="0.45">
      <c r="A424" s="29">
        <v>235</v>
      </c>
      <c r="B424" s="29" t="s">
        <v>671</v>
      </c>
      <c r="C424" s="29" t="s">
        <v>23</v>
      </c>
      <c r="D424" s="29" t="s">
        <v>668</v>
      </c>
      <c r="E424" s="29" t="s">
        <v>25</v>
      </c>
      <c r="F424" s="2" t="s">
        <v>672</v>
      </c>
      <c r="G424" s="2" t="s">
        <v>53</v>
      </c>
      <c r="H424" s="2">
        <v>41</v>
      </c>
      <c r="I424" s="2"/>
      <c r="J424" s="2" t="s">
        <v>294</v>
      </c>
      <c r="K424" s="2" t="s">
        <v>30</v>
      </c>
      <c r="L424" s="2" t="s">
        <v>153</v>
      </c>
      <c r="M424" s="2" t="s">
        <v>673</v>
      </c>
      <c r="N424" s="2" t="s">
        <v>674</v>
      </c>
      <c r="O424" s="2" t="s">
        <v>80</v>
      </c>
      <c r="P424" s="2">
        <v>12</v>
      </c>
      <c r="Q424" s="2">
        <f>_xlfn.FLOOR.MATH((((2*VLOOKUP(F424, 'EV and Base'!$A$1:$N$671, 9, FALSE))+$P424)*$H424)/100)+$H424+10</f>
        <v>98</v>
      </c>
      <c r="R424" s="2">
        <f>_xlfn.FLOOR.MATH((_xlfn.FLOOR.MATH((((2*VLOOKUP($F424, 'EV and Base'!$A$1:$N$671, 10, FALSE))+$P424)*$H424)/100)+5)*
IF(OR($I424="Lonely", $I424="Brave", $I424="Adamant", $I424="Naughty"), 1.1,
IF(OR($I424="Bold", $I424="Timid", $I424="Modest", $I424="Calm"), 0.9, 1)))</f>
        <v>63</v>
      </c>
      <c r="S424" s="2">
        <f>_xlfn.FLOOR.MATH((_xlfn.FLOOR.MATH((((2*VLOOKUP($F424, 'EV and Base'!$A$1:$N$671, 11, FALSE))+$P424)*$H424)/100)+5)*
IF(OR($I424="Bold", $I424="Relaxed", $I424="Impish", $I424="Lax"), 1.1,
IF(OR($I424="Lonely", $I424="Hasty", $I424="Mild", $I424="Gentle"), 0.9, 1)))</f>
        <v>50</v>
      </c>
      <c r="T424" s="2">
        <f>_xlfn.FLOOR.MATH((_xlfn.FLOOR.MATH((((2*VLOOKUP($F424, 'EV and Base'!$A$1:$N$671, 12, FALSE))+$P424)*$H424)/100)+5)*
IF(OR($I424="Modest", $I424="Mild", $I424="Quiet", $I424="Rash"), 1.1,
IF(OR($I424="Adamant", $I424="Impish", $I424="Jolly", $I424="Careful"), 0.9, 1)))</f>
        <v>46</v>
      </c>
      <c r="U424" s="2">
        <f>_xlfn.FLOOR.MATH((_xlfn.FLOOR.MATH((((2*VLOOKUP($F424, 'EV and Base'!$A$1:$N$671, 13, FALSE))+$P424)*$H424)/100)+5)*
IF(OR($I424="Calm", $I424="Gentle", $I424="Sassy", $I424="Careful"), 1.1,
IF(OR($I424="Naughty", $I424="Lax", $I424="Naive", $I424="Rash"), 0.9, 1)))</f>
        <v>50</v>
      </c>
      <c r="V424" s="2">
        <f>_xlfn.FLOOR.MATH((_xlfn.FLOOR.MATH((((2*VLOOKUP($F424, 'EV and Base'!$A$1:$N$671, 14, FALSE))+$P424)*$H424)/100)+5)*
IF(OR($I424="Timid", $I424="Hasty", $I424="Jolly", $I424="Naive"), 1.1,
IF(OR($I424="Brave", $I424="Relaxed", $I424="Quiet", $I424="Sassy"), 0.9, 1)))</f>
        <v>41</v>
      </c>
    </row>
    <row r="425" spans="1:22" x14ac:dyDescent="0.45">
      <c r="A425" s="38">
        <v>236</v>
      </c>
      <c r="B425" s="38" t="s">
        <v>675</v>
      </c>
      <c r="C425" s="38" t="s">
        <v>23</v>
      </c>
      <c r="D425" s="38" t="s">
        <v>668</v>
      </c>
      <c r="E425" s="38" t="s">
        <v>25</v>
      </c>
      <c r="F425" s="2" t="s">
        <v>669</v>
      </c>
      <c r="G425" s="2" t="s">
        <v>27</v>
      </c>
      <c r="H425" s="2">
        <v>40</v>
      </c>
      <c r="I425" s="2"/>
      <c r="J425" s="2" t="s">
        <v>503</v>
      </c>
      <c r="K425" s="2" t="s">
        <v>30</v>
      </c>
      <c r="L425" s="2" t="s">
        <v>505</v>
      </c>
      <c r="M425" s="2" t="s">
        <v>506</v>
      </c>
      <c r="N425" s="2" t="s">
        <v>670</v>
      </c>
      <c r="O425" s="2" t="s">
        <v>379</v>
      </c>
      <c r="P425" s="2">
        <v>12</v>
      </c>
      <c r="Q425" s="2">
        <f>_xlfn.FLOOR.MATH((((2*VLOOKUP(F425, 'EV and Base'!$A$1:$N$671, 9, FALSE))+$P425)*$H425)/100)+$H425+10</f>
        <v>107</v>
      </c>
      <c r="R425" s="2">
        <f>_xlfn.FLOOR.MATH((_xlfn.FLOOR.MATH((((2*VLOOKUP($F425, 'EV and Base'!$A$1:$N$671, 10, FALSE))+$P425)*$H425)/100)+5)*
IF(OR($I425="Lonely", $I425="Brave", $I425="Adamant", $I425="Naughty"), 1.1,
IF(OR($I425="Bold", $I425="Timid", $I425="Modest", $I425="Calm"), 0.9, 1)))</f>
        <v>103</v>
      </c>
      <c r="S425" s="2">
        <f>_xlfn.FLOOR.MATH((_xlfn.FLOOR.MATH((((2*VLOOKUP($F425, 'EV and Base'!$A$1:$N$671, 11, FALSE))+$P425)*$H425)/100)+5)*
IF(OR($I425="Bold", $I425="Relaxed", $I425="Impish", $I425="Lax"), 1.1,
IF(OR($I425="Lonely", $I425="Hasty", $I425="Mild", $I425="Gentle"), 0.9, 1)))</f>
        <v>65</v>
      </c>
      <c r="T425" s="2">
        <f>_xlfn.FLOOR.MATH((_xlfn.FLOOR.MATH((((2*VLOOKUP($F425, 'EV and Base'!$A$1:$N$671, 12, FALSE))+$P425)*$H425)/100)+5)*
IF(OR($I425="Modest", $I425="Mild", $I425="Quiet", $I425="Rash"), 1.1,
IF(OR($I425="Adamant", $I425="Impish", $I425="Jolly", $I425="Careful"), 0.9, 1)))</f>
        <v>41</v>
      </c>
      <c r="U425" s="2">
        <f>_xlfn.FLOOR.MATH((_xlfn.FLOOR.MATH((((2*VLOOKUP($F425, 'EV and Base'!$A$1:$N$671, 13, FALSE))+$P425)*$H425)/100)+5)*
IF(OR($I425="Calm", $I425="Gentle", $I425="Sassy", $I425="Careful"), 1.1,
IF(OR($I425="Naughty", $I425="Lax", $I425="Naive", $I425="Rash"), 0.9, 1)))</f>
        <v>49</v>
      </c>
      <c r="V425" s="2">
        <f>_xlfn.FLOOR.MATH((_xlfn.FLOOR.MATH((((2*VLOOKUP($F425, 'EV and Base'!$A$1:$N$671, 14, FALSE))+$P425)*$H425)/100)+5)*
IF(OR($I425="Timid", $I425="Hasty", $I425="Jolly", $I425="Naive"), 1.1,
IF(OR($I425="Brave", $I425="Relaxed", $I425="Quiet", $I425="Sassy"), 0.9, 1)))</f>
        <v>63</v>
      </c>
    </row>
    <row r="426" spans="1:22" x14ac:dyDescent="0.45">
      <c r="A426" s="40"/>
      <c r="B426" s="40"/>
      <c r="C426" s="40"/>
      <c r="D426" s="40"/>
      <c r="E426" s="40"/>
      <c r="F426" s="2" t="s">
        <v>669</v>
      </c>
      <c r="G426" s="2" t="s">
        <v>27</v>
      </c>
      <c r="H426" s="2">
        <v>40</v>
      </c>
      <c r="I426" s="2"/>
      <c r="J426" s="2" t="s">
        <v>503</v>
      </c>
      <c r="K426" s="2" t="s">
        <v>30</v>
      </c>
      <c r="L426" s="2" t="s">
        <v>505</v>
      </c>
      <c r="M426" s="2" t="s">
        <v>506</v>
      </c>
      <c r="N426" s="2" t="s">
        <v>670</v>
      </c>
      <c r="O426" s="2" t="s">
        <v>379</v>
      </c>
      <c r="P426" s="2">
        <v>12</v>
      </c>
      <c r="Q426" s="2">
        <f>_xlfn.FLOOR.MATH((((2*VLOOKUP(F426, 'EV and Base'!$A$1:$N$671, 9, FALSE))+$P426)*$H426)/100)+$H426+10</f>
        <v>107</v>
      </c>
      <c r="R426" s="2">
        <f>_xlfn.FLOOR.MATH((_xlfn.FLOOR.MATH((((2*VLOOKUP($F426, 'EV and Base'!$A$1:$N$671, 10, FALSE))+$P426)*$H426)/100)+5)*
IF(OR($I426="Lonely", $I426="Brave", $I426="Adamant", $I426="Naughty"), 1.1,
IF(OR($I426="Bold", $I426="Timid", $I426="Modest", $I426="Calm"), 0.9, 1)))</f>
        <v>103</v>
      </c>
      <c r="S426" s="2">
        <f>_xlfn.FLOOR.MATH((_xlfn.FLOOR.MATH((((2*VLOOKUP($F426, 'EV and Base'!$A$1:$N$671, 11, FALSE))+$P426)*$H426)/100)+5)*
IF(OR($I426="Bold", $I426="Relaxed", $I426="Impish", $I426="Lax"), 1.1,
IF(OR($I426="Lonely", $I426="Hasty", $I426="Mild", $I426="Gentle"), 0.9, 1)))</f>
        <v>65</v>
      </c>
      <c r="T426" s="2">
        <f>_xlfn.FLOOR.MATH((_xlfn.FLOOR.MATH((((2*VLOOKUP($F426, 'EV and Base'!$A$1:$N$671, 12, FALSE))+$P426)*$H426)/100)+5)*
IF(OR($I426="Modest", $I426="Mild", $I426="Quiet", $I426="Rash"), 1.1,
IF(OR($I426="Adamant", $I426="Impish", $I426="Jolly", $I426="Careful"), 0.9, 1)))</f>
        <v>41</v>
      </c>
      <c r="U426" s="2">
        <f>_xlfn.FLOOR.MATH((_xlfn.FLOOR.MATH((((2*VLOOKUP($F426, 'EV and Base'!$A$1:$N$671, 13, FALSE))+$P426)*$H426)/100)+5)*
IF(OR($I426="Calm", $I426="Gentle", $I426="Sassy", $I426="Careful"), 1.1,
IF(OR($I426="Naughty", $I426="Lax", $I426="Naive", $I426="Rash"), 0.9, 1)))</f>
        <v>49</v>
      </c>
      <c r="V426" s="2">
        <f>_xlfn.FLOOR.MATH((_xlfn.FLOOR.MATH((((2*VLOOKUP($F426, 'EV and Base'!$A$1:$N$671, 14, FALSE))+$P426)*$H426)/100)+5)*
IF(OR($I426="Timid", $I426="Hasty", $I426="Jolly", $I426="Naive"), 1.1,
IF(OR($I426="Brave", $I426="Relaxed", $I426="Quiet", $I426="Sassy"), 0.9, 1)))</f>
        <v>63</v>
      </c>
    </row>
    <row r="427" spans="1:22" x14ac:dyDescent="0.45">
      <c r="A427" s="29">
        <v>237</v>
      </c>
      <c r="B427" s="29" t="s">
        <v>676</v>
      </c>
      <c r="C427" s="29" t="s">
        <v>23</v>
      </c>
      <c r="D427" s="29" t="s">
        <v>668</v>
      </c>
      <c r="E427" s="29" t="s">
        <v>25</v>
      </c>
      <c r="F427" s="2" t="s">
        <v>669</v>
      </c>
      <c r="G427" s="2" t="s">
        <v>53</v>
      </c>
      <c r="H427" s="2">
        <v>41</v>
      </c>
      <c r="I427" s="2"/>
      <c r="J427" s="2" t="s">
        <v>677</v>
      </c>
      <c r="K427" s="2" t="s">
        <v>30</v>
      </c>
      <c r="L427" s="2" t="s">
        <v>505</v>
      </c>
      <c r="M427" s="2" t="s">
        <v>506</v>
      </c>
      <c r="N427" s="2" t="s">
        <v>670</v>
      </c>
      <c r="O427" s="2" t="s">
        <v>379</v>
      </c>
      <c r="P427" s="2">
        <v>12</v>
      </c>
      <c r="Q427" s="2">
        <f>_xlfn.FLOOR.MATH((((2*VLOOKUP(F427, 'EV and Base'!$A$1:$N$671, 9, FALSE))+$P427)*$H427)/100)+$H427+10</f>
        <v>110</v>
      </c>
      <c r="R427" s="2">
        <f>_xlfn.FLOOR.MATH((_xlfn.FLOOR.MATH((((2*VLOOKUP($F427, 'EV and Base'!$A$1:$N$671, 10, FALSE))+$P427)*$H427)/100)+5)*
IF(OR($I427="Lonely", $I427="Brave", $I427="Adamant", $I427="Naughty"), 1.1,
IF(OR($I427="Bold", $I427="Timid", $I427="Modest", $I427="Calm"), 0.9, 1)))</f>
        <v>105</v>
      </c>
      <c r="S427" s="2">
        <f>_xlfn.FLOOR.MATH((_xlfn.FLOOR.MATH((((2*VLOOKUP($F427, 'EV and Base'!$A$1:$N$671, 11, FALSE))+$P427)*$H427)/100)+5)*
IF(OR($I427="Bold", $I427="Relaxed", $I427="Impish", $I427="Lax"), 1.1,
IF(OR($I427="Lonely", $I427="Hasty", $I427="Mild", $I427="Gentle"), 0.9, 1)))</f>
        <v>67</v>
      </c>
      <c r="T427" s="2">
        <f>_xlfn.FLOOR.MATH((_xlfn.FLOOR.MATH((((2*VLOOKUP($F427, 'EV and Base'!$A$1:$N$671, 12, FALSE))+$P427)*$H427)/100)+5)*
IF(OR($I427="Modest", $I427="Mild", $I427="Quiet", $I427="Rash"), 1.1,
IF(OR($I427="Adamant", $I427="Impish", $I427="Jolly", $I427="Careful"), 0.9, 1)))</f>
        <v>42</v>
      </c>
      <c r="U427" s="2">
        <f>_xlfn.FLOOR.MATH((_xlfn.FLOOR.MATH((((2*VLOOKUP($F427, 'EV and Base'!$A$1:$N$671, 13, FALSE))+$P427)*$H427)/100)+5)*
IF(OR($I427="Calm", $I427="Gentle", $I427="Sassy", $I427="Careful"), 1.1,
IF(OR($I427="Naughty", $I427="Lax", $I427="Naive", $I427="Rash"), 0.9, 1)))</f>
        <v>50</v>
      </c>
      <c r="V427" s="2">
        <f>_xlfn.FLOOR.MATH((_xlfn.FLOOR.MATH((((2*VLOOKUP($F427, 'EV and Base'!$A$1:$N$671, 14, FALSE))+$P427)*$H427)/100)+5)*
IF(OR($I427="Timid", $I427="Hasty", $I427="Jolly", $I427="Naive"), 1.1,
IF(OR($I427="Brave", $I427="Relaxed", $I427="Quiet", $I427="Sassy"), 0.9, 1)))</f>
        <v>64</v>
      </c>
    </row>
    <row r="428" spans="1:22" x14ac:dyDescent="0.45">
      <c r="A428" s="29">
        <v>238</v>
      </c>
      <c r="B428" s="29" t="s">
        <v>678</v>
      </c>
      <c r="C428" s="29" t="s">
        <v>23</v>
      </c>
      <c r="D428" s="29" t="s">
        <v>668</v>
      </c>
      <c r="E428" s="29" t="s">
        <v>25</v>
      </c>
      <c r="F428" s="2" t="s">
        <v>679</v>
      </c>
      <c r="G428" s="2" t="s">
        <v>27</v>
      </c>
      <c r="H428" s="2">
        <v>42</v>
      </c>
      <c r="I428" s="2"/>
      <c r="J428" s="2" t="s">
        <v>680</v>
      </c>
      <c r="K428" s="2" t="s">
        <v>30</v>
      </c>
      <c r="L428" s="2" t="s">
        <v>506</v>
      </c>
      <c r="M428" s="2" t="s">
        <v>230</v>
      </c>
      <c r="N428" s="2" t="s">
        <v>404</v>
      </c>
      <c r="O428" s="2" t="s">
        <v>681</v>
      </c>
      <c r="P428" s="2">
        <v>18</v>
      </c>
      <c r="Q428" s="2">
        <f>_xlfn.FLOOR.MATH((((2*VLOOKUP(F428, 'EV and Base'!$A$1:$N$671, 9, FALSE))+$P428)*$H428)/100)+$H428+10</f>
        <v>124</v>
      </c>
      <c r="R428" s="2">
        <f>_xlfn.FLOOR.MATH((_xlfn.FLOOR.MATH((((2*VLOOKUP($F428, 'EV and Base'!$A$1:$N$671, 10, FALSE))+$P428)*$H428)/100)+5)*
IF(OR($I428="Lonely", $I428="Brave", $I428="Adamant", $I428="Naughty"), 1.1,
IF(OR($I428="Bold", $I428="Timid", $I428="Modest", $I428="Calm"), 0.9, 1)))</f>
        <v>113</v>
      </c>
      <c r="S428" s="2">
        <f>_xlfn.FLOOR.MATH((_xlfn.FLOOR.MATH((((2*VLOOKUP($F428, 'EV and Base'!$A$1:$N$671, 11, FALSE))+$P428)*$H428)/100)+5)*
IF(OR($I428="Bold", $I428="Relaxed", $I428="Impish", $I428="Lax"), 1.1,
IF(OR($I428="Lonely", $I428="Hasty", $I428="Mild", $I428="Gentle"), 0.9, 1)))</f>
        <v>88</v>
      </c>
      <c r="T428" s="2">
        <f>_xlfn.FLOOR.MATH((_xlfn.FLOOR.MATH((((2*VLOOKUP($F428, 'EV and Base'!$A$1:$N$671, 12, FALSE))+$P428)*$H428)/100)+5)*
IF(OR($I428="Modest", $I428="Mild", $I428="Quiet", $I428="Rash"), 1.1,
IF(OR($I428="Adamant", $I428="Impish", $I428="Jolly", $I428="Careful"), 0.9, 1)))</f>
        <v>62</v>
      </c>
      <c r="U428" s="2">
        <f>_xlfn.FLOOR.MATH((_xlfn.FLOOR.MATH((((2*VLOOKUP($F428, 'EV and Base'!$A$1:$N$671, 13, FALSE))+$P428)*$H428)/100)+5)*
IF(OR($I428="Calm", $I428="Gentle", $I428="Sassy", $I428="Careful"), 1.1,
IF(OR($I428="Naughty", $I428="Lax", $I428="Naive", $I428="Rash"), 0.9, 1)))</f>
        <v>88</v>
      </c>
      <c r="V428" s="2">
        <f>_xlfn.FLOOR.MATH((_xlfn.FLOOR.MATH((((2*VLOOKUP($F428, 'EV and Base'!$A$1:$N$671, 14, FALSE))+$P428)*$H428)/100)+5)*
IF(OR($I428="Timid", $I428="Hasty", $I428="Jolly", $I428="Naive"), 1.1,
IF(OR($I428="Brave", $I428="Relaxed", $I428="Quiet", $I428="Sassy"), 0.9, 1)))</f>
        <v>52</v>
      </c>
    </row>
    <row r="429" spans="1:22" x14ac:dyDescent="0.45">
      <c r="A429" s="38">
        <v>239</v>
      </c>
      <c r="B429" s="38" t="s">
        <v>682</v>
      </c>
      <c r="C429" s="38" t="s">
        <v>23</v>
      </c>
      <c r="D429" s="38" t="s">
        <v>668</v>
      </c>
      <c r="E429" s="38" t="s">
        <v>25</v>
      </c>
      <c r="F429" s="2" t="s">
        <v>672</v>
      </c>
      <c r="G429" s="2" t="s">
        <v>27</v>
      </c>
      <c r="H429" s="2">
        <v>39</v>
      </c>
      <c r="I429" s="2"/>
      <c r="J429" s="2" t="s">
        <v>294</v>
      </c>
      <c r="K429" s="2" t="s">
        <v>30</v>
      </c>
      <c r="L429" s="2" t="s">
        <v>153</v>
      </c>
      <c r="M429" s="2" t="s">
        <v>673</v>
      </c>
      <c r="N429" s="2" t="s">
        <v>674</v>
      </c>
      <c r="O429" s="2" t="s">
        <v>80</v>
      </c>
      <c r="P429" s="2">
        <v>12</v>
      </c>
      <c r="Q429" s="2">
        <f>_xlfn.FLOOR.MATH((((2*VLOOKUP(F429, 'EV and Base'!$A$1:$N$671, 9, FALSE))+$P429)*$H429)/100)+$H429+10</f>
        <v>94</v>
      </c>
      <c r="R429" s="2">
        <f>_xlfn.FLOOR.MATH((_xlfn.FLOOR.MATH((((2*VLOOKUP($F429, 'EV and Base'!$A$1:$N$671, 10, FALSE))+$P429)*$H429)/100)+5)*
IF(OR($I429="Lonely", $I429="Brave", $I429="Adamant", $I429="Naughty"), 1.1,
IF(OR($I429="Bold", $I429="Timid", $I429="Modest", $I429="Calm"), 0.9, 1)))</f>
        <v>60</v>
      </c>
      <c r="S429" s="2">
        <f>_xlfn.FLOOR.MATH((_xlfn.FLOOR.MATH((((2*VLOOKUP($F429, 'EV and Base'!$A$1:$N$671, 11, FALSE))+$P429)*$H429)/100)+5)*
IF(OR($I429="Bold", $I429="Relaxed", $I429="Impish", $I429="Lax"), 1.1,
IF(OR($I429="Lonely", $I429="Hasty", $I429="Mild", $I429="Gentle"), 0.9, 1)))</f>
        <v>48</v>
      </c>
      <c r="T429" s="2">
        <f>_xlfn.FLOOR.MATH((_xlfn.FLOOR.MATH((((2*VLOOKUP($F429, 'EV and Base'!$A$1:$N$671, 12, FALSE))+$P429)*$H429)/100)+5)*
IF(OR($I429="Modest", $I429="Mild", $I429="Quiet", $I429="Rash"), 1.1,
IF(OR($I429="Adamant", $I429="Impish", $I429="Jolly", $I429="Careful"), 0.9, 1)))</f>
        <v>44</v>
      </c>
      <c r="U429" s="2">
        <f>_xlfn.FLOOR.MATH((_xlfn.FLOOR.MATH((((2*VLOOKUP($F429, 'EV and Base'!$A$1:$N$671, 13, FALSE))+$P429)*$H429)/100)+5)*
IF(OR($I429="Calm", $I429="Gentle", $I429="Sassy", $I429="Careful"), 1.1,
IF(OR($I429="Naughty", $I429="Lax", $I429="Naive", $I429="Rash"), 0.9, 1)))</f>
        <v>48</v>
      </c>
      <c r="V429" s="2">
        <f>_xlfn.FLOOR.MATH((_xlfn.FLOOR.MATH((((2*VLOOKUP($F429, 'EV and Base'!$A$1:$N$671, 14, FALSE))+$P429)*$H429)/100)+5)*
IF(OR($I429="Timid", $I429="Hasty", $I429="Jolly", $I429="Naive"), 1.1,
IF(OR($I429="Brave", $I429="Relaxed", $I429="Quiet", $I429="Sassy"), 0.9, 1)))</f>
        <v>39</v>
      </c>
    </row>
    <row r="430" spans="1:22" x14ac:dyDescent="0.45">
      <c r="A430" s="39"/>
      <c r="B430" s="39"/>
      <c r="C430" s="39"/>
      <c r="D430" s="39"/>
      <c r="E430" s="39"/>
      <c r="F430" s="2" t="s">
        <v>679</v>
      </c>
      <c r="G430" s="2" t="s">
        <v>27</v>
      </c>
      <c r="H430" s="2">
        <v>39</v>
      </c>
      <c r="I430" s="2"/>
      <c r="J430" s="2" t="s">
        <v>680</v>
      </c>
      <c r="K430" s="2" t="s">
        <v>30</v>
      </c>
      <c r="L430" s="2" t="s">
        <v>153</v>
      </c>
      <c r="M430" s="2" t="s">
        <v>506</v>
      </c>
      <c r="N430" s="2" t="s">
        <v>230</v>
      </c>
      <c r="O430" s="2" t="s">
        <v>404</v>
      </c>
      <c r="P430" s="2">
        <v>12</v>
      </c>
      <c r="Q430" s="2">
        <f>_xlfn.FLOOR.MATH((((2*VLOOKUP(F430, 'EV and Base'!$A$1:$N$671, 9, FALSE))+$P430)*$H430)/100)+$H430+10</f>
        <v>113</v>
      </c>
      <c r="R430" s="2">
        <f>_xlfn.FLOOR.MATH((_xlfn.FLOOR.MATH((((2*VLOOKUP($F430, 'EV and Base'!$A$1:$N$671, 10, FALSE))+$P430)*$H430)/100)+5)*
IF(OR($I430="Lonely", $I430="Brave", $I430="Adamant", $I430="Naughty"), 1.1,
IF(OR($I430="Bold", $I430="Timid", $I430="Modest", $I430="Calm"), 0.9, 1)))</f>
        <v>103</v>
      </c>
      <c r="S430" s="2">
        <f>_xlfn.FLOOR.MATH((_xlfn.FLOOR.MATH((((2*VLOOKUP($F430, 'EV and Base'!$A$1:$N$671, 11, FALSE))+$P430)*$H430)/100)+5)*
IF(OR($I430="Bold", $I430="Relaxed", $I430="Impish", $I430="Lax"), 1.1,
IF(OR($I430="Lonely", $I430="Hasty", $I430="Mild", $I430="Gentle"), 0.9, 1)))</f>
        <v>79</v>
      </c>
      <c r="T430" s="2">
        <f>_xlfn.FLOOR.MATH((_xlfn.FLOOR.MATH((((2*VLOOKUP($F430, 'EV and Base'!$A$1:$N$671, 12, FALSE))+$P430)*$H430)/100)+5)*
IF(OR($I430="Modest", $I430="Mild", $I430="Quiet", $I430="Rash"), 1.1,
IF(OR($I430="Adamant", $I430="Impish", $I430="Jolly", $I430="Careful"), 0.9, 1)))</f>
        <v>56</v>
      </c>
      <c r="U430" s="2">
        <f>_xlfn.FLOOR.MATH((_xlfn.FLOOR.MATH((((2*VLOOKUP($F430, 'EV and Base'!$A$1:$N$671, 13, FALSE))+$P430)*$H430)/100)+5)*
IF(OR($I430="Calm", $I430="Gentle", $I430="Sassy", $I430="Careful"), 1.1,
IF(OR($I430="Naughty", $I430="Lax", $I430="Naive", $I430="Rash"), 0.9, 1)))</f>
        <v>79</v>
      </c>
      <c r="V430" s="2">
        <f>_xlfn.FLOOR.MATH((_xlfn.FLOOR.MATH((((2*VLOOKUP($F430, 'EV and Base'!$A$1:$N$671, 14, FALSE))+$P430)*$H430)/100)+5)*
IF(OR($I430="Timid", $I430="Hasty", $I430="Jolly", $I430="Naive"), 1.1,
IF(OR($I430="Brave", $I430="Relaxed", $I430="Quiet", $I430="Sassy"), 0.9, 1)))</f>
        <v>47</v>
      </c>
    </row>
    <row r="431" spans="1:22" x14ac:dyDescent="0.45">
      <c r="A431" s="40"/>
      <c r="B431" s="40"/>
      <c r="C431" s="40"/>
      <c r="D431" s="40"/>
      <c r="E431" s="40"/>
      <c r="F431" s="2" t="s">
        <v>669</v>
      </c>
      <c r="G431" s="2" t="s">
        <v>27</v>
      </c>
      <c r="H431" s="2">
        <v>39</v>
      </c>
      <c r="I431" s="2"/>
      <c r="J431" s="2" t="s">
        <v>503</v>
      </c>
      <c r="K431" s="2" t="s">
        <v>30</v>
      </c>
      <c r="L431" s="2" t="s">
        <v>505</v>
      </c>
      <c r="M431" s="2" t="s">
        <v>506</v>
      </c>
      <c r="N431" s="2" t="s">
        <v>670</v>
      </c>
      <c r="O431" s="2" t="s">
        <v>379</v>
      </c>
      <c r="P431" s="2">
        <v>12</v>
      </c>
      <c r="Q431" s="2">
        <f>_xlfn.FLOOR.MATH((((2*VLOOKUP(F431, 'EV and Base'!$A$1:$N$671, 9, FALSE))+$P431)*$H431)/100)+$H431+10</f>
        <v>105</v>
      </c>
      <c r="R431" s="2">
        <f>_xlfn.FLOOR.MATH((_xlfn.FLOOR.MATH((((2*VLOOKUP($F431, 'EV and Base'!$A$1:$N$671, 10, FALSE))+$P431)*$H431)/100)+5)*
IF(OR($I431="Lonely", $I431="Brave", $I431="Adamant", $I431="Naughty"), 1.1,
IF(OR($I431="Bold", $I431="Timid", $I431="Modest", $I431="Calm"), 0.9, 1)))</f>
        <v>100</v>
      </c>
      <c r="S431" s="2">
        <f>_xlfn.FLOOR.MATH((_xlfn.FLOOR.MATH((((2*VLOOKUP($F431, 'EV and Base'!$A$1:$N$671, 11, FALSE))+$P431)*$H431)/100)+5)*
IF(OR($I431="Bold", $I431="Relaxed", $I431="Impish", $I431="Lax"), 1.1,
IF(OR($I431="Lonely", $I431="Hasty", $I431="Mild", $I431="Gentle"), 0.9, 1)))</f>
        <v>64</v>
      </c>
      <c r="T431" s="2">
        <f>_xlfn.FLOOR.MATH((_xlfn.FLOOR.MATH((((2*VLOOKUP($F431, 'EV and Base'!$A$1:$N$671, 12, FALSE))+$P431)*$H431)/100)+5)*
IF(OR($I431="Modest", $I431="Mild", $I431="Quiet", $I431="Rash"), 1.1,
IF(OR($I431="Adamant", $I431="Impish", $I431="Jolly", $I431="Careful"), 0.9, 1)))</f>
        <v>40</v>
      </c>
      <c r="U431" s="2">
        <f>_xlfn.FLOOR.MATH((_xlfn.FLOOR.MATH((((2*VLOOKUP($F431, 'EV and Base'!$A$1:$N$671, 13, FALSE))+$P431)*$H431)/100)+5)*
IF(OR($I431="Calm", $I431="Gentle", $I431="Sassy", $I431="Careful"), 1.1,
IF(OR($I431="Naughty", $I431="Lax", $I431="Naive", $I431="Rash"), 0.9, 1)))</f>
        <v>48</v>
      </c>
      <c r="V431" s="2">
        <f>_xlfn.FLOOR.MATH((_xlfn.FLOOR.MATH((((2*VLOOKUP($F431, 'EV and Base'!$A$1:$N$671, 14, FALSE))+$P431)*$H431)/100)+5)*
IF(OR($I431="Timid", $I431="Hasty", $I431="Jolly", $I431="Naive"), 1.1,
IF(OR($I431="Brave", $I431="Relaxed", $I431="Quiet", $I431="Sassy"), 0.9, 1)))</f>
        <v>61</v>
      </c>
    </row>
    <row r="432" spans="1:22" x14ac:dyDescent="0.45">
      <c r="A432" s="38">
        <v>240</v>
      </c>
      <c r="B432" s="38" t="s">
        <v>683</v>
      </c>
      <c r="C432" s="38" t="s">
        <v>23</v>
      </c>
      <c r="D432" s="38" t="s">
        <v>668</v>
      </c>
      <c r="E432" s="38" t="s">
        <v>25</v>
      </c>
      <c r="F432" s="2" t="s">
        <v>672</v>
      </c>
      <c r="G432" s="2" t="s">
        <v>53</v>
      </c>
      <c r="H432" s="2">
        <v>40</v>
      </c>
      <c r="I432" s="2"/>
      <c r="J432" s="2" t="s">
        <v>294</v>
      </c>
      <c r="K432" s="2" t="s">
        <v>30</v>
      </c>
      <c r="L432" s="2" t="s">
        <v>153</v>
      </c>
      <c r="M432" s="2" t="s">
        <v>673</v>
      </c>
      <c r="N432" s="2" t="s">
        <v>674</v>
      </c>
      <c r="O432" s="2" t="s">
        <v>80</v>
      </c>
      <c r="P432" s="2">
        <v>12</v>
      </c>
      <c r="Q432" s="2">
        <f>_xlfn.FLOOR.MATH((((2*VLOOKUP(F432, 'EV and Base'!$A$1:$N$671, 9, FALSE))+$P432)*$H432)/100)+$H432+10</f>
        <v>96</v>
      </c>
      <c r="R432" s="2">
        <f>_xlfn.FLOOR.MATH((_xlfn.FLOOR.MATH((((2*VLOOKUP($F432, 'EV and Base'!$A$1:$N$671, 10, FALSE))+$P432)*$H432)/100)+5)*
IF(OR($I432="Lonely", $I432="Brave", $I432="Adamant", $I432="Naughty"), 1.1,
IF(OR($I432="Bold", $I432="Timid", $I432="Modest", $I432="Calm"), 0.9, 1)))</f>
        <v>61</v>
      </c>
      <c r="S432" s="2">
        <f>_xlfn.FLOOR.MATH((_xlfn.FLOOR.MATH((((2*VLOOKUP($F432, 'EV and Base'!$A$1:$N$671, 11, FALSE))+$P432)*$H432)/100)+5)*
IF(OR($I432="Bold", $I432="Relaxed", $I432="Impish", $I432="Lax"), 1.1,
IF(OR($I432="Lonely", $I432="Hasty", $I432="Mild", $I432="Gentle"), 0.9, 1)))</f>
        <v>49</v>
      </c>
      <c r="T432" s="2">
        <f>_xlfn.FLOOR.MATH((_xlfn.FLOOR.MATH((((2*VLOOKUP($F432, 'EV and Base'!$A$1:$N$671, 12, FALSE))+$P432)*$H432)/100)+5)*
IF(OR($I432="Modest", $I432="Mild", $I432="Quiet", $I432="Rash"), 1.1,
IF(OR($I432="Adamant", $I432="Impish", $I432="Jolly", $I432="Careful"), 0.9, 1)))</f>
        <v>45</v>
      </c>
      <c r="U432" s="2">
        <f>_xlfn.FLOOR.MATH((_xlfn.FLOOR.MATH((((2*VLOOKUP($F432, 'EV and Base'!$A$1:$N$671, 13, FALSE))+$P432)*$H432)/100)+5)*
IF(OR($I432="Calm", $I432="Gentle", $I432="Sassy", $I432="Careful"), 1.1,
IF(OR($I432="Naughty", $I432="Lax", $I432="Naive", $I432="Rash"), 0.9, 1)))</f>
        <v>49</v>
      </c>
      <c r="V432" s="2">
        <f>_xlfn.FLOOR.MATH((_xlfn.FLOOR.MATH((((2*VLOOKUP($F432, 'EV and Base'!$A$1:$N$671, 14, FALSE))+$P432)*$H432)/100)+5)*
IF(OR($I432="Timid", $I432="Hasty", $I432="Jolly", $I432="Naive"), 1.1,
IF(OR($I432="Brave", $I432="Relaxed", $I432="Quiet", $I432="Sassy"), 0.9, 1)))</f>
        <v>40</v>
      </c>
    </row>
    <row r="433" spans="1:22" x14ac:dyDescent="0.45">
      <c r="A433" s="40"/>
      <c r="B433" s="40"/>
      <c r="C433" s="40"/>
      <c r="D433" s="40"/>
      <c r="E433" s="40"/>
      <c r="F433" s="2" t="s">
        <v>679</v>
      </c>
      <c r="G433" s="2" t="s">
        <v>53</v>
      </c>
      <c r="H433" s="2">
        <v>40</v>
      </c>
      <c r="I433" s="2"/>
      <c r="J433" s="2" t="s">
        <v>680</v>
      </c>
      <c r="K433" s="2" t="s">
        <v>30</v>
      </c>
      <c r="L433" s="2" t="s">
        <v>506</v>
      </c>
      <c r="M433" s="2" t="s">
        <v>230</v>
      </c>
      <c r="N433" s="2" t="s">
        <v>404</v>
      </c>
      <c r="O433" s="2" t="s">
        <v>681</v>
      </c>
      <c r="P433" s="2">
        <v>12</v>
      </c>
      <c r="Q433" s="2">
        <f>_xlfn.FLOOR.MATH((((2*VLOOKUP(F433, 'EV and Base'!$A$1:$N$671, 9, FALSE))+$P433)*$H433)/100)+$H433+10</f>
        <v>116</v>
      </c>
      <c r="R433" s="2">
        <f>_xlfn.FLOOR.MATH((_xlfn.FLOOR.MATH((((2*VLOOKUP($F433, 'EV and Base'!$A$1:$N$671, 10, FALSE))+$P433)*$H433)/100)+5)*
IF(OR($I433="Lonely", $I433="Brave", $I433="Adamant", $I433="Naughty"), 1.1,
IF(OR($I433="Bold", $I433="Timid", $I433="Modest", $I433="Calm"), 0.9, 1)))</f>
        <v>105</v>
      </c>
      <c r="S433" s="2">
        <f>_xlfn.FLOOR.MATH((_xlfn.FLOOR.MATH((((2*VLOOKUP($F433, 'EV and Base'!$A$1:$N$671, 11, FALSE))+$P433)*$H433)/100)+5)*
IF(OR($I433="Bold", $I433="Relaxed", $I433="Impish", $I433="Lax"), 1.1,
IF(OR($I433="Lonely", $I433="Hasty", $I433="Mild", $I433="Gentle"), 0.9, 1)))</f>
        <v>81</v>
      </c>
      <c r="T433" s="2">
        <f>_xlfn.FLOOR.MATH((_xlfn.FLOOR.MATH((((2*VLOOKUP($F433, 'EV and Base'!$A$1:$N$671, 12, FALSE))+$P433)*$H433)/100)+5)*
IF(OR($I433="Modest", $I433="Mild", $I433="Quiet", $I433="Rash"), 1.1,
IF(OR($I433="Adamant", $I433="Impish", $I433="Jolly", $I433="Careful"), 0.9, 1)))</f>
        <v>57</v>
      </c>
      <c r="U433" s="2">
        <f>_xlfn.FLOOR.MATH((_xlfn.FLOOR.MATH((((2*VLOOKUP($F433, 'EV and Base'!$A$1:$N$671, 13, FALSE))+$P433)*$H433)/100)+5)*
IF(OR($I433="Calm", $I433="Gentle", $I433="Sassy", $I433="Careful"), 1.1,
IF(OR($I433="Naughty", $I433="Lax", $I433="Naive", $I433="Rash"), 0.9, 1)))</f>
        <v>81</v>
      </c>
      <c r="V433" s="2">
        <f>_xlfn.FLOOR.MATH((_xlfn.FLOOR.MATH((((2*VLOOKUP($F433, 'EV and Base'!$A$1:$N$671, 14, FALSE))+$P433)*$H433)/100)+5)*
IF(OR($I433="Timid", $I433="Hasty", $I433="Jolly", $I433="Naive"), 1.1,
IF(OR($I433="Brave", $I433="Relaxed", $I433="Quiet", $I433="Sassy"), 0.9, 1)))</f>
        <v>48</v>
      </c>
    </row>
    <row r="434" spans="1:22" x14ac:dyDescent="0.45">
      <c r="A434" s="38">
        <v>241</v>
      </c>
      <c r="B434" s="38" t="s">
        <v>684</v>
      </c>
      <c r="C434" s="38" t="s">
        <v>23</v>
      </c>
      <c r="D434" s="38" t="s">
        <v>668</v>
      </c>
      <c r="E434" s="38" t="s">
        <v>25</v>
      </c>
      <c r="F434" s="2" t="s">
        <v>669</v>
      </c>
      <c r="G434" s="2" t="s">
        <v>53</v>
      </c>
      <c r="H434" s="2">
        <v>40</v>
      </c>
      <c r="I434" s="2"/>
      <c r="J434" s="2" t="s">
        <v>503</v>
      </c>
      <c r="K434" s="2" t="s">
        <v>30</v>
      </c>
      <c r="L434" s="2" t="s">
        <v>505</v>
      </c>
      <c r="M434" s="2" t="s">
        <v>506</v>
      </c>
      <c r="N434" s="2" t="s">
        <v>670</v>
      </c>
      <c r="O434" s="2" t="s">
        <v>379</v>
      </c>
      <c r="P434" s="2">
        <v>18</v>
      </c>
      <c r="Q434" s="2">
        <f>_xlfn.FLOOR.MATH((((2*VLOOKUP(F434, 'EV and Base'!$A$1:$N$671, 9, FALSE))+$P434)*$H434)/100)+$H434+10</f>
        <v>110</v>
      </c>
      <c r="R434" s="2">
        <f>_xlfn.FLOOR.MATH((_xlfn.FLOOR.MATH((((2*VLOOKUP($F434, 'EV and Base'!$A$1:$N$671, 10, FALSE))+$P434)*$H434)/100)+5)*
IF(OR($I434="Lonely", $I434="Brave", $I434="Adamant", $I434="Naughty"), 1.1,
IF(OR($I434="Bold", $I434="Timid", $I434="Modest", $I434="Calm"), 0.9, 1)))</f>
        <v>105</v>
      </c>
      <c r="S434" s="2">
        <f>_xlfn.FLOOR.MATH((_xlfn.FLOOR.MATH((((2*VLOOKUP($F434, 'EV and Base'!$A$1:$N$671, 11, FALSE))+$P434)*$H434)/100)+5)*
IF(OR($I434="Bold", $I434="Relaxed", $I434="Impish", $I434="Lax"), 1.1,
IF(OR($I434="Lonely", $I434="Hasty", $I434="Mild", $I434="Gentle"), 0.9, 1)))</f>
        <v>68</v>
      </c>
      <c r="T434" s="2">
        <f>_xlfn.FLOOR.MATH((_xlfn.FLOOR.MATH((((2*VLOOKUP($F434, 'EV and Base'!$A$1:$N$671, 12, FALSE))+$P434)*$H434)/100)+5)*
IF(OR($I434="Modest", $I434="Mild", $I434="Quiet", $I434="Rash"), 1.1,
IF(OR($I434="Adamant", $I434="Impish", $I434="Jolly", $I434="Careful"), 0.9, 1)))</f>
        <v>44</v>
      </c>
      <c r="U434" s="2">
        <f>_xlfn.FLOOR.MATH((_xlfn.FLOOR.MATH((((2*VLOOKUP($F434, 'EV and Base'!$A$1:$N$671, 13, FALSE))+$P434)*$H434)/100)+5)*
IF(OR($I434="Calm", $I434="Gentle", $I434="Sassy", $I434="Careful"), 1.1,
IF(OR($I434="Naughty", $I434="Lax", $I434="Naive", $I434="Rash"), 0.9, 1)))</f>
        <v>52</v>
      </c>
      <c r="V434" s="2">
        <f>_xlfn.FLOOR.MATH((_xlfn.FLOOR.MATH((((2*VLOOKUP($F434, 'EV and Base'!$A$1:$N$671, 14, FALSE))+$P434)*$H434)/100)+5)*
IF(OR($I434="Timid", $I434="Hasty", $I434="Jolly", $I434="Naive"), 1.1,
IF(OR($I434="Brave", $I434="Relaxed", $I434="Quiet", $I434="Sassy"), 0.9, 1)))</f>
        <v>65</v>
      </c>
    </row>
    <row r="435" spans="1:22" x14ac:dyDescent="0.45">
      <c r="A435" s="40"/>
      <c r="B435" s="40"/>
      <c r="C435" s="40"/>
      <c r="D435" s="40"/>
      <c r="E435" s="40"/>
      <c r="F435" s="2" t="s">
        <v>669</v>
      </c>
      <c r="G435" s="2" t="s">
        <v>53</v>
      </c>
      <c r="H435" s="2">
        <v>41</v>
      </c>
      <c r="I435" s="2"/>
      <c r="J435" s="2" t="s">
        <v>503</v>
      </c>
      <c r="K435" s="2" t="s">
        <v>30</v>
      </c>
      <c r="L435" s="2" t="s">
        <v>505</v>
      </c>
      <c r="M435" s="2" t="s">
        <v>506</v>
      </c>
      <c r="N435" s="2" t="s">
        <v>670</v>
      </c>
      <c r="O435" s="2" t="s">
        <v>379</v>
      </c>
      <c r="P435" s="2">
        <v>18</v>
      </c>
      <c r="Q435" s="2">
        <f>_xlfn.FLOOR.MATH((((2*VLOOKUP(F435, 'EV and Base'!$A$1:$N$671, 9, FALSE))+$P435)*$H435)/100)+$H435+10</f>
        <v>112</v>
      </c>
      <c r="R435" s="2">
        <f>_xlfn.FLOOR.MATH((_xlfn.FLOOR.MATH((((2*VLOOKUP($F435, 'EV and Base'!$A$1:$N$671, 10, FALSE))+$P435)*$H435)/100)+5)*
IF(OR($I435="Lonely", $I435="Brave", $I435="Adamant", $I435="Naughty"), 1.1,
IF(OR($I435="Bold", $I435="Timid", $I435="Modest", $I435="Calm"), 0.9, 1)))</f>
        <v>108</v>
      </c>
      <c r="S435" s="2">
        <f>_xlfn.FLOOR.MATH((_xlfn.FLOOR.MATH((((2*VLOOKUP($F435, 'EV and Base'!$A$1:$N$671, 11, FALSE))+$P435)*$H435)/100)+5)*
IF(OR($I435="Bold", $I435="Relaxed", $I435="Impish", $I435="Lax"), 1.1,
IF(OR($I435="Lonely", $I435="Hasty", $I435="Mild", $I435="Gentle"), 0.9, 1)))</f>
        <v>69</v>
      </c>
      <c r="T435" s="2">
        <f>_xlfn.FLOOR.MATH((_xlfn.FLOOR.MATH((((2*VLOOKUP($F435, 'EV and Base'!$A$1:$N$671, 12, FALSE))+$P435)*$H435)/100)+5)*
IF(OR($I435="Modest", $I435="Mild", $I435="Quiet", $I435="Rash"), 1.1,
IF(OR($I435="Adamant", $I435="Impish", $I435="Jolly", $I435="Careful"), 0.9, 1)))</f>
        <v>45</v>
      </c>
      <c r="U435" s="2">
        <f>_xlfn.FLOOR.MATH((_xlfn.FLOOR.MATH((((2*VLOOKUP($F435, 'EV and Base'!$A$1:$N$671, 13, FALSE))+$P435)*$H435)/100)+5)*
IF(OR($I435="Calm", $I435="Gentle", $I435="Sassy", $I435="Careful"), 1.1,
IF(OR($I435="Naughty", $I435="Lax", $I435="Naive", $I435="Rash"), 0.9, 1)))</f>
        <v>53</v>
      </c>
      <c r="V435" s="2">
        <f>_xlfn.FLOOR.MATH((_xlfn.FLOOR.MATH((((2*VLOOKUP($F435, 'EV and Base'!$A$1:$N$671, 14, FALSE))+$P435)*$H435)/100)+5)*
IF(OR($I435="Timid", $I435="Hasty", $I435="Jolly", $I435="Naive"), 1.1,
IF(OR($I435="Brave", $I435="Relaxed", $I435="Quiet", $I435="Sassy"), 0.9, 1)))</f>
        <v>67</v>
      </c>
    </row>
    <row r="436" spans="1:22" x14ac:dyDescent="0.45">
      <c r="A436" s="38">
        <v>242</v>
      </c>
      <c r="B436" s="38" t="s">
        <v>685</v>
      </c>
      <c r="C436" s="38" t="s">
        <v>23</v>
      </c>
      <c r="D436" s="38" t="s">
        <v>668</v>
      </c>
      <c r="E436" s="38" t="s">
        <v>25</v>
      </c>
      <c r="F436" s="2" t="s">
        <v>669</v>
      </c>
      <c r="G436" s="2" t="s">
        <v>27</v>
      </c>
      <c r="H436" s="2">
        <v>41</v>
      </c>
      <c r="I436" s="2"/>
      <c r="J436" s="2" t="s">
        <v>503</v>
      </c>
      <c r="K436" s="2" t="s">
        <v>30</v>
      </c>
      <c r="L436" s="2" t="s">
        <v>670</v>
      </c>
      <c r="M436" s="2" t="s">
        <v>686</v>
      </c>
      <c r="N436" s="2" t="s">
        <v>687</v>
      </c>
      <c r="O436" s="2" t="s">
        <v>130</v>
      </c>
      <c r="P436" s="2">
        <v>18</v>
      </c>
      <c r="Q436" s="2">
        <f>_xlfn.FLOOR.MATH((((2*VLOOKUP(F436, 'EV and Base'!$A$1:$N$671, 9, FALSE))+$P436)*$H436)/100)+$H436+10</f>
        <v>112</v>
      </c>
      <c r="R436" s="2">
        <f>_xlfn.FLOOR.MATH((_xlfn.FLOOR.MATH((((2*VLOOKUP($F436, 'EV and Base'!$A$1:$N$671, 10, FALSE))+$P436)*$H436)/100)+5)*
IF(OR($I436="Lonely", $I436="Brave", $I436="Adamant", $I436="Naughty"), 1.1,
IF(OR($I436="Bold", $I436="Timid", $I436="Modest", $I436="Calm"), 0.9, 1)))</f>
        <v>108</v>
      </c>
      <c r="S436" s="2">
        <f>_xlfn.FLOOR.MATH((_xlfn.FLOOR.MATH((((2*VLOOKUP($F436, 'EV and Base'!$A$1:$N$671, 11, FALSE))+$P436)*$H436)/100)+5)*
IF(OR($I436="Bold", $I436="Relaxed", $I436="Impish", $I436="Lax"), 1.1,
IF(OR($I436="Lonely", $I436="Hasty", $I436="Mild", $I436="Gentle"), 0.9, 1)))</f>
        <v>69</v>
      </c>
      <c r="T436" s="2">
        <f>_xlfn.FLOOR.MATH((_xlfn.FLOOR.MATH((((2*VLOOKUP($F436, 'EV and Base'!$A$1:$N$671, 12, FALSE))+$P436)*$H436)/100)+5)*
IF(OR($I436="Modest", $I436="Mild", $I436="Quiet", $I436="Rash"), 1.1,
IF(OR($I436="Adamant", $I436="Impish", $I436="Jolly", $I436="Careful"), 0.9, 1)))</f>
        <v>45</v>
      </c>
      <c r="U436" s="2">
        <f>_xlfn.FLOOR.MATH((_xlfn.FLOOR.MATH((((2*VLOOKUP($F436, 'EV and Base'!$A$1:$N$671, 13, FALSE))+$P436)*$H436)/100)+5)*
IF(OR($I436="Calm", $I436="Gentle", $I436="Sassy", $I436="Careful"), 1.1,
IF(OR($I436="Naughty", $I436="Lax", $I436="Naive", $I436="Rash"), 0.9, 1)))</f>
        <v>53</v>
      </c>
      <c r="V436" s="2">
        <f>_xlfn.FLOOR.MATH((_xlfn.FLOOR.MATH((((2*VLOOKUP($F436, 'EV and Base'!$A$1:$N$671, 14, FALSE))+$P436)*$H436)/100)+5)*
IF(OR($I436="Timid", $I436="Hasty", $I436="Jolly", $I436="Naive"), 1.1,
IF(OR($I436="Brave", $I436="Relaxed", $I436="Quiet", $I436="Sassy"), 0.9, 1)))</f>
        <v>67</v>
      </c>
    </row>
    <row r="437" spans="1:22" x14ac:dyDescent="0.45">
      <c r="A437" s="39"/>
      <c r="B437" s="39"/>
      <c r="C437" s="39"/>
      <c r="D437" s="39"/>
      <c r="E437" s="39"/>
      <c r="F437" s="2" t="s">
        <v>679</v>
      </c>
      <c r="G437" s="2" t="s">
        <v>27</v>
      </c>
      <c r="H437" s="2">
        <v>41</v>
      </c>
      <c r="I437" s="2"/>
      <c r="J437" s="2" t="s">
        <v>680</v>
      </c>
      <c r="K437" s="2" t="s">
        <v>30</v>
      </c>
      <c r="L437" s="2" t="s">
        <v>230</v>
      </c>
      <c r="M437" s="2" t="s">
        <v>404</v>
      </c>
      <c r="N437" s="2" t="s">
        <v>687</v>
      </c>
      <c r="O437" s="2" t="s">
        <v>681</v>
      </c>
      <c r="P437" s="2">
        <v>18</v>
      </c>
      <c r="Q437" s="2">
        <f>_xlfn.FLOOR.MATH((((2*VLOOKUP(F437, 'EV and Base'!$A$1:$N$671, 9, FALSE))+$P437)*$H437)/100)+$H437+10</f>
        <v>121</v>
      </c>
      <c r="R437" s="2">
        <f>_xlfn.FLOOR.MATH((_xlfn.FLOOR.MATH((((2*VLOOKUP($F437, 'EV and Base'!$A$1:$N$671, 10, FALSE))+$P437)*$H437)/100)+5)*
IF(OR($I437="Lonely", $I437="Brave", $I437="Adamant", $I437="Naughty"), 1.1,
IF(OR($I437="Bold", $I437="Timid", $I437="Modest", $I437="Calm"), 0.9, 1)))</f>
        <v>110</v>
      </c>
      <c r="S437" s="2">
        <f>_xlfn.FLOOR.MATH((_xlfn.FLOOR.MATH((((2*VLOOKUP($F437, 'EV and Base'!$A$1:$N$671, 11, FALSE))+$P437)*$H437)/100)+5)*
IF(OR($I437="Bold", $I437="Relaxed", $I437="Impish", $I437="Lax"), 1.1,
IF(OR($I437="Lonely", $I437="Hasty", $I437="Mild", $I437="Gentle"), 0.9, 1)))</f>
        <v>86</v>
      </c>
      <c r="T437" s="2">
        <f>_xlfn.FLOOR.MATH((_xlfn.FLOOR.MATH((((2*VLOOKUP($F437, 'EV and Base'!$A$1:$N$671, 12, FALSE))+$P437)*$H437)/100)+5)*
IF(OR($I437="Modest", $I437="Mild", $I437="Quiet", $I437="Rash"), 1.1,
IF(OR($I437="Adamant", $I437="Impish", $I437="Jolly", $I437="Careful"), 0.9, 1)))</f>
        <v>61</v>
      </c>
      <c r="U437" s="2">
        <f>_xlfn.FLOOR.MATH((_xlfn.FLOOR.MATH((((2*VLOOKUP($F437, 'EV and Base'!$A$1:$N$671, 13, FALSE))+$P437)*$H437)/100)+5)*
IF(OR($I437="Calm", $I437="Gentle", $I437="Sassy", $I437="Careful"), 1.1,
IF(OR($I437="Naughty", $I437="Lax", $I437="Naive", $I437="Rash"), 0.9, 1)))</f>
        <v>86</v>
      </c>
      <c r="V437" s="2">
        <f>_xlfn.FLOOR.MATH((_xlfn.FLOOR.MATH((((2*VLOOKUP($F437, 'EV and Base'!$A$1:$N$671, 14, FALSE))+$P437)*$H437)/100)+5)*
IF(OR($I437="Timid", $I437="Hasty", $I437="Jolly", $I437="Naive"), 1.1,
IF(OR($I437="Brave", $I437="Relaxed", $I437="Quiet", $I437="Sassy"), 0.9, 1)))</f>
        <v>51</v>
      </c>
    </row>
    <row r="438" spans="1:22" x14ac:dyDescent="0.45">
      <c r="A438" s="40"/>
      <c r="B438" s="40"/>
      <c r="C438" s="40"/>
      <c r="D438" s="40"/>
      <c r="E438" s="40"/>
      <c r="F438" s="2" t="s">
        <v>688</v>
      </c>
      <c r="G438" s="2" t="s">
        <v>27</v>
      </c>
      <c r="H438" s="2">
        <v>43</v>
      </c>
      <c r="I438" s="2"/>
      <c r="J438" s="2" t="s">
        <v>503</v>
      </c>
      <c r="K438" s="2" t="s">
        <v>30</v>
      </c>
      <c r="L438" s="2" t="s">
        <v>670</v>
      </c>
      <c r="M438" s="2" t="s">
        <v>394</v>
      </c>
      <c r="N438" s="2" t="s">
        <v>687</v>
      </c>
      <c r="O438" s="2" t="s">
        <v>130</v>
      </c>
      <c r="P438" s="2">
        <v>24</v>
      </c>
      <c r="Q438" s="2">
        <f>_xlfn.FLOOR.MATH((((2*VLOOKUP(F438, 'EV and Base'!$A$1:$N$671, 9, FALSE))+$P438)*$H438)/100)+$H438+10</f>
        <v>128</v>
      </c>
      <c r="R438" s="2">
        <f>_xlfn.FLOOR.MATH((_xlfn.FLOOR.MATH((((2*VLOOKUP($F438, 'EV and Base'!$A$1:$N$671, 10, FALSE))+$P438)*$H438)/100)+5)*
IF(OR($I438="Lonely", $I438="Brave", $I438="Adamant", $I438="Naughty"), 1.1,
IF(OR($I438="Bold", $I438="Timid", $I438="Modest", $I438="Calm"), 0.9, 1)))</f>
        <v>141</v>
      </c>
      <c r="S438" s="2">
        <f>_xlfn.FLOOR.MATH((_xlfn.FLOOR.MATH((((2*VLOOKUP($F438, 'EV and Base'!$A$1:$N$671, 11, FALSE))+$P438)*$H438)/100)+5)*
IF(OR($I438="Bold", $I438="Relaxed", $I438="Impish", $I438="Lax"), 1.1,
IF(OR($I438="Lonely", $I438="Hasty", $I438="Mild", $I438="Gentle"), 0.9, 1)))</f>
        <v>92</v>
      </c>
      <c r="T438" s="2">
        <f>_xlfn.FLOOR.MATH((_xlfn.FLOOR.MATH((((2*VLOOKUP($F438, 'EV and Base'!$A$1:$N$671, 12, FALSE))+$P438)*$H438)/100)+5)*
IF(OR($I438="Modest", $I438="Mild", $I438="Quiet", $I438="Rash"), 1.1,
IF(OR($I438="Adamant", $I438="Impish", $I438="Jolly", $I438="Careful"), 0.9, 1)))</f>
        <v>66</v>
      </c>
      <c r="U438" s="2">
        <f>_xlfn.FLOOR.MATH((_xlfn.FLOOR.MATH((((2*VLOOKUP($F438, 'EV and Base'!$A$1:$N$671, 13, FALSE))+$P438)*$H438)/100)+5)*
IF(OR($I438="Calm", $I438="Gentle", $I438="Sassy", $I438="Careful"), 1.1,
IF(OR($I438="Naughty", $I438="Lax", $I438="Naive", $I438="Rash"), 0.9, 1)))</f>
        <v>75</v>
      </c>
      <c r="V438" s="2">
        <f>_xlfn.FLOOR.MATH((_xlfn.FLOOR.MATH((((2*VLOOKUP($F438, 'EV and Base'!$A$1:$N$671, 14, FALSE))+$P438)*$H438)/100)+5)*
IF(OR($I438="Timid", $I438="Hasty", $I438="Jolly", $I438="Naive"), 1.1,
IF(OR($I438="Brave", $I438="Relaxed", $I438="Quiet", $I438="Sassy"), 0.9, 1)))</f>
        <v>98</v>
      </c>
    </row>
    <row r="439" spans="1:22" x14ac:dyDescent="0.45">
      <c r="A439" s="38">
        <v>243</v>
      </c>
      <c r="B439" s="38" t="s">
        <v>689</v>
      </c>
      <c r="C439" s="38" t="s">
        <v>23</v>
      </c>
      <c r="D439" s="38" t="s">
        <v>690</v>
      </c>
      <c r="E439" s="38" t="s">
        <v>25</v>
      </c>
      <c r="F439" s="2" t="s">
        <v>691</v>
      </c>
      <c r="G439" s="2" t="s">
        <v>53</v>
      </c>
      <c r="H439" s="2">
        <v>39</v>
      </c>
      <c r="I439" s="2"/>
      <c r="J439" s="2" t="s">
        <v>257</v>
      </c>
      <c r="K439" s="2" t="s">
        <v>30</v>
      </c>
      <c r="L439" s="2" t="s">
        <v>230</v>
      </c>
      <c r="M439" s="2" t="s">
        <v>621</v>
      </c>
      <c r="N439" s="2" t="s">
        <v>504</v>
      </c>
      <c r="O439" s="2" t="s">
        <v>153</v>
      </c>
      <c r="P439" s="2">
        <v>12</v>
      </c>
      <c r="Q439" s="2">
        <f>_xlfn.FLOOR.MATH((((2*VLOOKUP(F439, 'EV and Base'!$A$1:$N$671, 9, FALSE))+$P439)*$H439)/100)+$H439+10</f>
        <v>104</v>
      </c>
      <c r="R439" s="2">
        <f>_xlfn.FLOOR.MATH((_xlfn.FLOOR.MATH((((2*VLOOKUP($F439, 'EV and Base'!$A$1:$N$671, 10, FALSE))+$P439)*$H439)/100)+5)*
IF(OR($I439="Lonely", $I439="Brave", $I439="Adamant", $I439="Naughty"), 1.1,
IF(OR($I439="Bold", $I439="Timid", $I439="Modest", $I439="Calm"), 0.9, 1)))</f>
        <v>79</v>
      </c>
      <c r="S439" s="2">
        <f>_xlfn.FLOOR.MATH((_xlfn.FLOOR.MATH((((2*VLOOKUP($F439, 'EV and Base'!$A$1:$N$671, 11, FALSE))+$P439)*$H439)/100)+5)*
IF(OR($I439="Bold", $I439="Relaxed", $I439="Impish", $I439="Lax"), 1.1,
IF(OR($I439="Lonely", $I439="Hasty", $I439="Mild", $I439="Gentle"), 0.9, 1)))</f>
        <v>99</v>
      </c>
      <c r="T439" s="2">
        <f>_xlfn.FLOOR.MATH((_xlfn.FLOOR.MATH((((2*VLOOKUP($F439, 'EV and Base'!$A$1:$N$671, 12, FALSE))+$P439)*$H439)/100)+5)*
IF(OR($I439="Modest", $I439="Mild", $I439="Quiet", $I439="Rash"), 1.1,
IF(OR($I439="Adamant", $I439="Impish", $I439="Jolly", $I439="Careful"), 0.9, 1)))</f>
        <v>44</v>
      </c>
      <c r="U439" s="2">
        <f>_xlfn.FLOOR.MATH((_xlfn.FLOOR.MATH((((2*VLOOKUP($F439, 'EV and Base'!$A$1:$N$671, 13, FALSE))+$P439)*$H439)/100)+5)*
IF(OR($I439="Calm", $I439="Gentle", $I439="Sassy", $I439="Careful"), 1.1,
IF(OR($I439="Naughty", $I439="Lax", $I439="Naive", $I439="Rash"), 0.9, 1)))</f>
        <v>99</v>
      </c>
      <c r="V439" s="2">
        <f>_xlfn.FLOOR.MATH((_xlfn.FLOOR.MATH((((2*VLOOKUP($F439, 'EV and Base'!$A$1:$N$671, 14, FALSE))+$P439)*$H439)/100)+5)*
IF(OR($I439="Timid", $I439="Hasty", $I439="Jolly", $I439="Naive"), 1.1,
IF(OR($I439="Brave", $I439="Relaxed", $I439="Quiet", $I439="Sassy"), 0.9, 1)))</f>
        <v>54</v>
      </c>
    </row>
    <row r="440" spans="1:22" x14ac:dyDescent="0.45">
      <c r="A440" s="40"/>
      <c r="B440" s="40"/>
      <c r="C440" s="40"/>
      <c r="D440" s="40"/>
      <c r="E440" s="40"/>
      <c r="F440" s="2" t="s">
        <v>692</v>
      </c>
      <c r="G440" s="2" t="s">
        <v>53</v>
      </c>
      <c r="H440" s="2">
        <v>39</v>
      </c>
      <c r="I440" s="2"/>
      <c r="J440" s="2" t="s">
        <v>693</v>
      </c>
      <c r="K440" s="2" t="s">
        <v>30</v>
      </c>
      <c r="L440" s="2" t="s">
        <v>491</v>
      </c>
      <c r="M440" s="2" t="s">
        <v>694</v>
      </c>
      <c r="N440" s="2" t="s">
        <v>695</v>
      </c>
      <c r="O440" s="2" t="s">
        <v>410</v>
      </c>
      <c r="P440" s="2">
        <v>12</v>
      </c>
      <c r="Q440" s="2">
        <f>_xlfn.FLOOR.MATH((((2*VLOOKUP(F440, 'EV and Base'!$A$1:$N$671, 9, FALSE))+$P440)*$H440)/100)+$H440+10</f>
        <v>88</v>
      </c>
      <c r="R440" s="2">
        <f>_xlfn.FLOOR.MATH((_xlfn.FLOOR.MATH((((2*VLOOKUP($F440, 'EV and Base'!$A$1:$N$671, 10, FALSE))+$P440)*$H440)/100)+5)*
IF(OR($I440="Lonely", $I440="Brave", $I440="Adamant", $I440="Naughty"), 1.1,
IF(OR($I440="Bold", $I440="Timid", $I440="Modest", $I440="Calm"), 0.9, 1)))</f>
        <v>75</v>
      </c>
      <c r="S440" s="2">
        <f>_xlfn.FLOOR.MATH((_xlfn.FLOOR.MATH((((2*VLOOKUP($F440, 'EV and Base'!$A$1:$N$671, 11, FALSE))+$P440)*$H440)/100)+5)*
IF(OR($I440="Bold", $I440="Relaxed", $I440="Impish", $I440="Lax"), 1.1,
IF(OR($I440="Lonely", $I440="Hasty", $I440="Mild", $I440="Gentle"), 0.9, 1)))</f>
        <v>48</v>
      </c>
      <c r="T440" s="2">
        <f>_xlfn.FLOOR.MATH((_xlfn.FLOOR.MATH((((2*VLOOKUP($F440, 'EV and Base'!$A$1:$N$671, 12, FALSE))+$P440)*$H440)/100)+5)*
IF(OR($I440="Modest", $I440="Mild", $I440="Quiet", $I440="Rash"), 1.1,
IF(OR($I440="Adamant", $I440="Impish", $I440="Jolly", $I440="Careful"), 0.9, 1)))</f>
        <v>52</v>
      </c>
      <c r="U440" s="2">
        <f>_xlfn.FLOOR.MATH((_xlfn.FLOOR.MATH((((2*VLOOKUP($F440, 'EV and Base'!$A$1:$N$671, 13, FALSE))+$P440)*$H440)/100)+5)*
IF(OR($I440="Calm", $I440="Gentle", $I440="Sassy", $I440="Careful"), 1.1,
IF(OR($I440="Naughty", $I440="Lax", $I440="Naive", $I440="Rash"), 0.9, 1)))</f>
        <v>48</v>
      </c>
      <c r="V440" s="2">
        <f>_xlfn.FLOOR.MATH((_xlfn.FLOOR.MATH((((2*VLOOKUP($F440, 'EV and Base'!$A$1:$N$671, 14, FALSE))+$P440)*$H440)/100)+5)*
IF(OR($I440="Timid", $I440="Hasty", $I440="Jolly", $I440="Naive"), 1.1,
IF(OR($I440="Brave", $I440="Relaxed", $I440="Quiet", $I440="Sassy"), 0.9, 1)))</f>
        <v>60</v>
      </c>
    </row>
    <row r="441" spans="1:22" x14ac:dyDescent="0.45">
      <c r="A441" s="38">
        <v>244</v>
      </c>
      <c r="B441" s="38" t="s">
        <v>595</v>
      </c>
      <c r="C441" s="38" t="s">
        <v>23</v>
      </c>
      <c r="D441" s="38" t="s">
        <v>690</v>
      </c>
      <c r="E441" s="38" t="s">
        <v>25</v>
      </c>
      <c r="F441" s="2" t="s">
        <v>669</v>
      </c>
      <c r="G441" s="2" t="s">
        <v>27</v>
      </c>
      <c r="H441" s="2">
        <v>39</v>
      </c>
      <c r="I441" s="2"/>
      <c r="J441" s="2" t="s">
        <v>677</v>
      </c>
      <c r="K441" s="2" t="s">
        <v>30</v>
      </c>
      <c r="L441" s="2" t="s">
        <v>505</v>
      </c>
      <c r="M441" s="2" t="s">
        <v>506</v>
      </c>
      <c r="N441" s="2" t="s">
        <v>670</v>
      </c>
      <c r="O441" s="2" t="s">
        <v>379</v>
      </c>
      <c r="P441" s="2">
        <v>12</v>
      </c>
      <c r="Q441" s="2">
        <f>_xlfn.FLOOR.MATH((((2*VLOOKUP(F441, 'EV and Base'!$A$1:$N$671, 9, FALSE))+$P441)*$H441)/100)+$H441+10</f>
        <v>105</v>
      </c>
      <c r="R441" s="2">
        <f>_xlfn.FLOOR.MATH((_xlfn.FLOOR.MATH((((2*VLOOKUP($F441, 'EV and Base'!$A$1:$N$671, 10, FALSE))+$P441)*$H441)/100)+5)*
IF(OR($I441="Lonely", $I441="Brave", $I441="Adamant", $I441="Naughty"), 1.1,
IF(OR($I441="Bold", $I441="Timid", $I441="Modest", $I441="Calm"), 0.9, 1)))</f>
        <v>100</v>
      </c>
      <c r="S441" s="2">
        <f>_xlfn.FLOOR.MATH((_xlfn.FLOOR.MATH((((2*VLOOKUP($F441, 'EV and Base'!$A$1:$N$671, 11, FALSE))+$P441)*$H441)/100)+5)*
IF(OR($I441="Bold", $I441="Relaxed", $I441="Impish", $I441="Lax"), 1.1,
IF(OR($I441="Lonely", $I441="Hasty", $I441="Mild", $I441="Gentle"), 0.9, 1)))</f>
        <v>64</v>
      </c>
      <c r="T441" s="2">
        <f>_xlfn.FLOOR.MATH((_xlfn.FLOOR.MATH((((2*VLOOKUP($F441, 'EV and Base'!$A$1:$N$671, 12, FALSE))+$P441)*$H441)/100)+5)*
IF(OR($I441="Modest", $I441="Mild", $I441="Quiet", $I441="Rash"), 1.1,
IF(OR($I441="Adamant", $I441="Impish", $I441="Jolly", $I441="Careful"), 0.9, 1)))</f>
        <v>40</v>
      </c>
      <c r="U441" s="2">
        <f>_xlfn.FLOOR.MATH((_xlfn.FLOOR.MATH((((2*VLOOKUP($F441, 'EV and Base'!$A$1:$N$671, 13, FALSE))+$P441)*$H441)/100)+5)*
IF(OR($I441="Calm", $I441="Gentle", $I441="Sassy", $I441="Careful"), 1.1,
IF(OR($I441="Naughty", $I441="Lax", $I441="Naive", $I441="Rash"), 0.9, 1)))</f>
        <v>48</v>
      </c>
      <c r="V441" s="2">
        <f>_xlfn.FLOOR.MATH((_xlfn.FLOOR.MATH((((2*VLOOKUP($F441, 'EV and Base'!$A$1:$N$671, 14, FALSE))+$P441)*$H441)/100)+5)*
IF(OR($I441="Timid", $I441="Hasty", $I441="Jolly", $I441="Naive"), 1.1,
IF(OR($I441="Brave", $I441="Relaxed", $I441="Quiet", $I441="Sassy"), 0.9, 1)))</f>
        <v>61</v>
      </c>
    </row>
    <row r="442" spans="1:22" x14ac:dyDescent="0.45">
      <c r="A442" s="39"/>
      <c r="B442" s="39"/>
      <c r="C442" s="39"/>
      <c r="D442" s="39"/>
      <c r="E442" s="39"/>
      <c r="F442" s="2" t="s">
        <v>696</v>
      </c>
      <c r="G442" s="2" t="s">
        <v>27</v>
      </c>
      <c r="H442" s="2">
        <v>39</v>
      </c>
      <c r="I442" s="2"/>
      <c r="J442" s="2" t="s">
        <v>563</v>
      </c>
      <c r="K442" s="2" t="s">
        <v>30</v>
      </c>
      <c r="L442" s="2" t="s">
        <v>436</v>
      </c>
      <c r="M442" s="2" t="s">
        <v>697</v>
      </c>
      <c r="N442" s="2" t="s">
        <v>698</v>
      </c>
      <c r="O442" s="2" t="s">
        <v>153</v>
      </c>
      <c r="P442" s="2">
        <v>12</v>
      </c>
      <c r="Q442" s="2">
        <f>_xlfn.FLOOR.MATH((((2*VLOOKUP(F442, 'EV and Base'!$A$1:$N$671, 9, FALSE))+$P442)*$H442)/100)+$H442+10</f>
        <v>104</v>
      </c>
      <c r="R442" s="2">
        <f>_xlfn.FLOOR.MATH((_xlfn.FLOOR.MATH((((2*VLOOKUP($F442, 'EV and Base'!$A$1:$N$671, 10, FALSE))+$P442)*$H442)/100)+5)*
IF(OR($I442="Lonely", $I442="Brave", $I442="Adamant", $I442="Naughty"), 1.1,
IF(OR($I442="Bold", $I442="Timid", $I442="Modest", $I442="Calm"), 0.9, 1)))</f>
        <v>75</v>
      </c>
      <c r="S442" s="2">
        <f>_xlfn.FLOOR.MATH((_xlfn.FLOOR.MATH((((2*VLOOKUP($F442, 'EV and Base'!$A$1:$N$671, 11, FALSE))+$P442)*$H442)/100)+5)*
IF(OR($I442="Bold", $I442="Relaxed", $I442="Impish", $I442="Lax"), 1.1,
IF(OR($I442="Lonely", $I442="Hasty", $I442="Mild", $I442="Gentle"), 0.9, 1)))</f>
        <v>64</v>
      </c>
      <c r="T442" s="2">
        <f>_xlfn.FLOOR.MATH((_xlfn.FLOOR.MATH((((2*VLOOKUP($F442, 'EV and Base'!$A$1:$N$671, 12, FALSE))+$P442)*$H442)/100)+5)*
IF(OR($I442="Modest", $I442="Mild", $I442="Quiet", $I442="Rash"), 1.1,
IF(OR($I442="Adamant", $I442="Impish", $I442="Jolly", $I442="Careful"), 0.9, 1)))</f>
        <v>68</v>
      </c>
      <c r="U442" s="2">
        <f>_xlfn.FLOOR.MATH((_xlfn.FLOOR.MATH((((2*VLOOKUP($F442, 'EV and Base'!$A$1:$N$671, 13, FALSE))+$P442)*$H442)/100)+5)*
IF(OR($I442="Calm", $I442="Gentle", $I442="Sassy", $I442="Careful"), 1.1,
IF(OR($I442="Naughty", $I442="Lax", $I442="Naive", $I442="Rash"), 0.9, 1)))</f>
        <v>64</v>
      </c>
      <c r="V442" s="2">
        <f>_xlfn.FLOOR.MATH((_xlfn.FLOOR.MATH((((2*VLOOKUP($F442, 'EV and Base'!$A$1:$N$671, 14, FALSE))+$P442)*$H442)/100)+5)*
IF(OR($I442="Timid", $I442="Hasty", $I442="Jolly", $I442="Naive"), 1.1,
IF(OR($I442="Brave", $I442="Relaxed", $I442="Quiet", $I442="Sassy"), 0.9, 1)))</f>
        <v>40</v>
      </c>
    </row>
    <row r="443" spans="1:22" x14ac:dyDescent="0.45">
      <c r="A443" s="40"/>
      <c r="B443" s="40"/>
      <c r="C443" s="40"/>
      <c r="D443" s="40"/>
      <c r="E443" s="40"/>
      <c r="F443" s="2" t="s">
        <v>699</v>
      </c>
      <c r="G443" s="2" t="s">
        <v>27</v>
      </c>
      <c r="H443" s="2">
        <v>39</v>
      </c>
      <c r="I443" s="2"/>
      <c r="J443" s="2" t="s">
        <v>307</v>
      </c>
      <c r="K443" s="2" t="s">
        <v>30</v>
      </c>
      <c r="L443" s="2" t="s">
        <v>253</v>
      </c>
      <c r="M443" s="2" t="s">
        <v>700</v>
      </c>
      <c r="N443" s="2" t="s">
        <v>441</v>
      </c>
      <c r="O443" s="2" t="s">
        <v>646</v>
      </c>
      <c r="P443" s="2">
        <v>12</v>
      </c>
      <c r="Q443" s="2">
        <f>_xlfn.FLOOR.MATH((((2*VLOOKUP(F443, 'EV and Base'!$A$1:$N$671, 9, FALSE))+$P443)*$H443)/100)+$H443+10</f>
        <v>116</v>
      </c>
      <c r="R443" s="2">
        <f>_xlfn.FLOOR.MATH((_xlfn.FLOOR.MATH((((2*VLOOKUP($F443, 'EV and Base'!$A$1:$N$671, 10, FALSE))+$P443)*$H443)/100)+5)*
IF(OR($I443="Lonely", $I443="Brave", $I443="Adamant", $I443="Naughty"), 1.1,
IF(OR($I443="Bold", $I443="Timid", $I443="Modest", $I443="Calm"), 0.9, 1)))</f>
        <v>64</v>
      </c>
      <c r="S443" s="2">
        <f>_xlfn.FLOOR.MATH((_xlfn.FLOOR.MATH((((2*VLOOKUP($F443, 'EV and Base'!$A$1:$N$671, 11, FALSE))+$P443)*$H443)/100)+5)*
IF(OR($I443="Bold", $I443="Relaxed", $I443="Impish", $I443="Lax"), 1.1,
IF(OR($I443="Lonely", $I443="Hasty", $I443="Mild", $I443="Gentle"), 0.9, 1)))</f>
        <v>40</v>
      </c>
      <c r="T443" s="2">
        <f>_xlfn.FLOOR.MATH((_xlfn.FLOOR.MATH((((2*VLOOKUP($F443, 'EV and Base'!$A$1:$N$671, 12, FALSE))+$P443)*$H443)/100)+5)*
IF(OR($I443="Modest", $I443="Mild", $I443="Quiet", $I443="Rash"), 1.1,
IF(OR($I443="Adamant", $I443="Impish", $I443="Jolly", $I443="Careful"), 0.9, 1)))</f>
        <v>87</v>
      </c>
      <c r="U443" s="2">
        <f>_xlfn.FLOOR.MATH((_xlfn.FLOOR.MATH((((2*VLOOKUP($F443, 'EV and Base'!$A$1:$N$671, 13, FALSE))+$P443)*$H443)/100)+5)*
IF(OR($I443="Calm", $I443="Gentle", $I443="Sassy", $I443="Careful"), 1.1,
IF(OR($I443="Naughty", $I443="Lax", $I443="Naive", $I443="Rash"), 0.9, 1)))</f>
        <v>56</v>
      </c>
      <c r="V443" s="2">
        <f>_xlfn.FLOOR.MATH((_xlfn.FLOOR.MATH((((2*VLOOKUP($F443, 'EV and Base'!$A$1:$N$671, 14, FALSE))+$P443)*$H443)/100)+5)*
IF(OR($I443="Timid", $I443="Hasty", $I443="Jolly", $I443="Naive"), 1.1,
IF(OR($I443="Brave", $I443="Relaxed", $I443="Quiet", $I443="Sassy"), 0.9, 1)))</f>
        <v>122</v>
      </c>
    </row>
    <row r="444" spans="1:22" x14ac:dyDescent="0.45">
      <c r="A444" s="38">
        <v>245</v>
      </c>
      <c r="B444" s="38" t="s">
        <v>701</v>
      </c>
      <c r="C444" s="38" t="s">
        <v>23</v>
      </c>
      <c r="D444" s="38" t="s">
        <v>690</v>
      </c>
      <c r="E444" s="38" t="s">
        <v>25</v>
      </c>
      <c r="F444" s="2" t="s">
        <v>632</v>
      </c>
      <c r="G444" s="2" t="s">
        <v>27</v>
      </c>
      <c r="H444" s="2">
        <v>39</v>
      </c>
      <c r="I444" s="2"/>
      <c r="J444" s="2" t="s">
        <v>180</v>
      </c>
      <c r="K444" s="2" t="s">
        <v>30</v>
      </c>
      <c r="L444" s="2" t="s">
        <v>702</v>
      </c>
      <c r="M444" s="2" t="s">
        <v>330</v>
      </c>
      <c r="N444" s="2" t="s">
        <v>703</v>
      </c>
      <c r="O444" s="2" t="s">
        <v>704</v>
      </c>
      <c r="P444" s="2">
        <v>18</v>
      </c>
      <c r="Q444" s="2">
        <f>_xlfn.FLOOR.MATH((((2*VLOOKUP(F444, 'EV and Base'!$A$1:$N$671, 9, FALSE))+$P444)*$H444)/100)+$H444+10</f>
        <v>114</v>
      </c>
      <c r="R444" s="2">
        <f>_xlfn.FLOOR.MATH((_xlfn.FLOOR.MATH((((2*VLOOKUP($F444, 'EV and Base'!$A$1:$N$671, 10, FALSE))+$P444)*$H444)/100)+5)*
IF(OR($I444="Lonely", $I444="Brave", $I444="Adamant", $I444="Naughty"), 1.1,
IF(OR($I444="Bold", $I444="Timid", $I444="Modest", $I444="Calm"), 0.9, 1)))</f>
        <v>79</v>
      </c>
      <c r="S444" s="2">
        <f>_xlfn.FLOOR.MATH((_xlfn.FLOOR.MATH((((2*VLOOKUP($F444, 'EV and Base'!$A$1:$N$671, 11, FALSE))+$P444)*$H444)/100)+5)*
IF(OR($I444="Bold", $I444="Relaxed", $I444="Impish", $I444="Lax"), 1.1,
IF(OR($I444="Lonely", $I444="Hasty", $I444="Mild", $I444="Gentle"), 0.9, 1)))</f>
        <v>64</v>
      </c>
      <c r="T444" s="2">
        <f>_xlfn.FLOOR.MATH((_xlfn.FLOOR.MATH((((2*VLOOKUP($F444, 'EV and Base'!$A$1:$N$671, 12, FALSE))+$P444)*$H444)/100)+5)*
IF(OR($I444="Modest", $I444="Mild", $I444="Quiet", $I444="Rash"), 1.1,
IF(OR($I444="Adamant", $I444="Impish", $I444="Jolly", $I444="Careful"), 0.9, 1)))</f>
        <v>94</v>
      </c>
      <c r="U444" s="2">
        <f>_xlfn.FLOOR.MATH((_xlfn.FLOOR.MATH((((2*VLOOKUP($F444, 'EV and Base'!$A$1:$N$671, 13, FALSE))+$P444)*$H444)/100)+5)*
IF(OR($I444="Calm", $I444="Gentle", $I444="Sassy", $I444="Careful"), 1.1,
IF(OR($I444="Naughty", $I444="Lax", $I444="Naive", $I444="Rash"), 0.9, 1)))</f>
        <v>64</v>
      </c>
      <c r="V444" s="2">
        <f>_xlfn.FLOOR.MATH((_xlfn.FLOOR.MATH((((2*VLOOKUP($F444, 'EV and Base'!$A$1:$N$671, 14, FALSE))+$P444)*$H444)/100)+5)*
IF(OR($I444="Timid", $I444="Hasty", $I444="Jolly", $I444="Naive"), 1.1,
IF(OR($I444="Brave", $I444="Relaxed", $I444="Quiet", $I444="Sassy"), 0.9, 1)))</f>
        <v>58</v>
      </c>
    </row>
    <row r="445" spans="1:22" x14ac:dyDescent="0.45">
      <c r="A445" s="39"/>
      <c r="B445" s="39"/>
      <c r="C445" s="39"/>
      <c r="D445" s="39"/>
      <c r="E445" s="39"/>
      <c r="F445" s="2" t="s">
        <v>604</v>
      </c>
      <c r="G445" s="19" t="s">
        <v>33</v>
      </c>
      <c r="H445" s="2">
        <v>40</v>
      </c>
      <c r="I445" s="2"/>
      <c r="J445" s="2" t="s">
        <v>563</v>
      </c>
      <c r="K445" s="2" t="s">
        <v>30</v>
      </c>
      <c r="L445" s="2" t="s">
        <v>607</v>
      </c>
      <c r="M445" s="2" t="s">
        <v>705</v>
      </c>
      <c r="N445" s="2" t="s">
        <v>706</v>
      </c>
      <c r="O445" s="2" t="s">
        <v>707</v>
      </c>
      <c r="P445" s="2">
        <v>18</v>
      </c>
      <c r="Q445" s="2">
        <f>_xlfn.FLOOR.MATH((((2*VLOOKUP(F445, 'EV and Base'!$A$1:$N$671, 9, FALSE))+$P445)*$H445)/100)+$H445+10</f>
        <v>113</v>
      </c>
      <c r="R445" s="2">
        <f>_xlfn.FLOOR.MATH((_xlfn.FLOOR.MATH((((2*VLOOKUP($F445, 'EV and Base'!$A$1:$N$671, 10, FALSE))+$P445)*$H445)/100)+5)*
IF(OR($I445="Lonely", $I445="Brave", $I445="Adamant", $I445="Naughty"), 1.1,
IF(OR($I445="Bold", $I445="Timid", $I445="Modest", $I445="Calm"), 0.9, 1)))</f>
        <v>52</v>
      </c>
      <c r="S445" s="2">
        <f>_xlfn.FLOOR.MATH((_xlfn.FLOOR.MATH((((2*VLOOKUP($F445, 'EV and Base'!$A$1:$N$671, 11, FALSE))+$P445)*$H445)/100)+5)*
IF(OR($I445="Bold", $I445="Relaxed", $I445="Impish", $I445="Lax"), 1.1,
IF(OR($I445="Lonely", $I445="Hasty", $I445="Mild", $I445="Gentle"), 0.9, 1)))</f>
        <v>36</v>
      </c>
      <c r="T445" s="2">
        <f>_xlfn.FLOOR.MATH((_xlfn.FLOOR.MATH((((2*VLOOKUP($F445, 'EV and Base'!$A$1:$N$671, 12, FALSE))+$P445)*$H445)/100)+5)*
IF(OR($I445="Modest", $I445="Mild", $I445="Quiet", $I445="Rash"), 1.1,
IF(OR($I445="Adamant", $I445="Impish", $I445="Jolly", $I445="Careful"), 0.9, 1)))</f>
        <v>88</v>
      </c>
      <c r="U445" s="2">
        <f>_xlfn.FLOOR.MATH((_xlfn.FLOOR.MATH((((2*VLOOKUP($F445, 'EV and Base'!$A$1:$N$671, 13, FALSE))+$P445)*$H445)/100)+5)*
IF(OR($I445="Calm", $I445="Gentle", $I445="Sassy", $I445="Careful"), 1.1,
IF(OR($I445="Naughty", $I445="Lax", $I445="Naive", $I445="Rash"), 0.9, 1)))</f>
        <v>120</v>
      </c>
      <c r="V445" s="2">
        <f>_xlfn.FLOOR.MATH((_xlfn.FLOOR.MATH((((2*VLOOKUP($F445, 'EV and Base'!$A$1:$N$671, 14, FALSE))+$P445)*$H445)/100)+5)*
IF(OR($I445="Timid", $I445="Hasty", $I445="Jolly", $I445="Naive"), 1.1,
IF(OR($I445="Brave", $I445="Relaxed", $I445="Quiet", $I445="Sassy"), 0.9, 1)))</f>
        <v>96</v>
      </c>
    </row>
    <row r="446" spans="1:22" x14ac:dyDescent="0.45">
      <c r="A446" s="40"/>
      <c r="B446" s="40"/>
      <c r="C446" s="40"/>
      <c r="D446" s="40"/>
      <c r="E446" s="40"/>
      <c r="F446" s="2" t="s">
        <v>540</v>
      </c>
      <c r="G446" s="2" t="s">
        <v>27</v>
      </c>
      <c r="H446" s="2">
        <v>39</v>
      </c>
      <c r="I446" s="2"/>
      <c r="J446" s="2" t="s">
        <v>541</v>
      </c>
      <c r="K446" s="2" t="s">
        <v>30</v>
      </c>
      <c r="L446" s="2" t="s">
        <v>708</v>
      </c>
      <c r="M446" s="2" t="s">
        <v>350</v>
      </c>
      <c r="N446" s="2" t="s">
        <v>709</v>
      </c>
      <c r="O446" s="2" t="s">
        <v>710</v>
      </c>
      <c r="P446" s="2">
        <v>18</v>
      </c>
      <c r="Q446" s="2">
        <f>_xlfn.FLOOR.MATH((((2*VLOOKUP(F446, 'EV and Base'!$A$1:$N$671, 9, FALSE))+$P446)*$H446)/100)+$H446+10</f>
        <v>184</v>
      </c>
      <c r="R446" s="2">
        <f>_xlfn.FLOOR.MATH((_xlfn.FLOOR.MATH((((2*VLOOKUP($F446, 'EV and Base'!$A$1:$N$671, 10, FALSE))+$P446)*$H446)/100)+5)*
IF(OR($I446="Lonely", $I446="Brave", $I446="Adamant", $I446="Naughty"), 1.1,
IF(OR($I446="Bold", $I446="Timid", $I446="Modest", $I446="Calm"), 0.9, 1)))</f>
        <v>70</v>
      </c>
      <c r="S446" s="2">
        <f>_xlfn.FLOOR.MATH((_xlfn.FLOOR.MATH((((2*VLOOKUP($F446, 'EV and Base'!$A$1:$N$671, 11, FALSE))+$P446)*$H446)/100)+5)*
IF(OR($I446="Bold", $I446="Relaxed", $I446="Impish", $I446="Lax"), 1.1,
IF(OR($I446="Lonely", $I446="Hasty", $I446="Mild", $I446="Gentle"), 0.9, 1)))</f>
        <v>74</v>
      </c>
      <c r="T446" s="2">
        <f>_xlfn.FLOOR.MATH((_xlfn.FLOOR.MATH((((2*VLOOKUP($F446, 'EV and Base'!$A$1:$N$671, 12, FALSE))+$P446)*$H446)/100)+5)*
IF(OR($I446="Modest", $I446="Mild", $I446="Quiet", $I446="Rash"), 1.1,
IF(OR($I446="Adamant", $I446="Impish", $I446="Jolly", $I446="Careful"), 0.9, 1)))</f>
        <v>43</v>
      </c>
      <c r="U446" s="2">
        <f>_xlfn.FLOOR.MATH((_xlfn.FLOOR.MATH((((2*VLOOKUP($F446, 'EV and Base'!$A$1:$N$671, 13, FALSE))+$P446)*$H446)/100)+5)*
IF(OR($I446="Calm", $I446="Gentle", $I446="Sassy", $I446="Careful"), 1.1,
IF(OR($I446="Naughty", $I446="Lax", $I446="Naive", $I446="Rash"), 0.9, 1)))</f>
        <v>47</v>
      </c>
      <c r="V446" s="2">
        <f>_xlfn.FLOOR.MATH((_xlfn.FLOOR.MATH((((2*VLOOKUP($F446, 'EV and Base'!$A$1:$N$671, 14, FALSE))+$P446)*$H446)/100)+5)*
IF(OR($I446="Timid", $I446="Hasty", $I446="Jolly", $I446="Naive"), 1.1,
IF(OR($I446="Brave", $I446="Relaxed", $I446="Quiet", $I446="Sassy"), 0.9, 1)))</f>
        <v>62</v>
      </c>
    </row>
    <row r="447" spans="1:22" x14ac:dyDescent="0.45">
      <c r="A447" s="38">
        <v>246</v>
      </c>
      <c r="B447" s="38" t="s">
        <v>34</v>
      </c>
      <c r="C447" s="38" t="s">
        <v>23</v>
      </c>
      <c r="D447" s="38" t="s">
        <v>690</v>
      </c>
      <c r="E447" s="38" t="s">
        <v>25</v>
      </c>
      <c r="F447" s="2" t="s">
        <v>555</v>
      </c>
      <c r="G447" s="2" t="s">
        <v>27</v>
      </c>
      <c r="H447" s="2">
        <v>43</v>
      </c>
      <c r="I447" s="2"/>
      <c r="J447" s="2" t="s">
        <v>134</v>
      </c>
      <c r="K447" s="2" t="s">
        <v>565</v>
      </c>
      <c r="L447" s="2" t="s">
        <v>118</v>
      </c>
      <c r="M447" s="2" t="s">
        <v>379</v>
      </c>
      <c r="N447" s="2" t="s">
        <v>460</v>
      </c>
      <c r="O447" s="2" t="s">
        <v>558</v>
      </c>
      <c r="P447" s="2">
        <v>30</v>
      </c>
      <c r="Q447" s="2">
        <f>_xlfn.FLOOR.MATH((((2*VLOOKUP(F447, 'EV and Base'!$A$1:$N$671, 9, FALSE))+$P447)*$H447)/100)+$H447+10</f>
        <v>134</v>
      </c>
      <c r="R447" s="2">
        <f>_xlfn.FLOOR.MATH((_xlfn.FLOOR.MATH((((2*VLOOKUP($F447, 'EV and Base'!$A$1:$N$671, 10, FALSE))+$P447)*$H447)/100)+5)*
IF(OR($I447="Lonely", $I447="Brave", $I447="Adamant", $I447="Naughty"), 1.1,
IF(OR($I447="Bold", $I447="Timid", $I447="Modest", $I447="Calm"), 0.9, 1)))</f>
        <v>108</v>
      </c>
      <c r="S447" s="2">
        <f>_xlfn.FLOOR.MATH((_xlfn.FLOOR.MATH((((2*VLOOKUP($F447, 'EV and Base'!$A$1:$N$671, 11, FALSE))+$P447)*$H447)/100)+5)*
IF(OR($I447="Bold", $I447="Relaxed", $I447="Impish", $I447="Lax"), 1.1,
IF(OR($I447="Lonely", $I447="Hasty", $I447="Mild", $I447="Gentle"), 0.9, 1)))</f>
        <v>86</v>
      </c>
      <c r="T447" s="2">
        <f>_xlfn.FLOOR.MATH((_xlfn.FLOOR.MATH((((2*VLOOKUP($F447, 'EV and Base'!$A$1:$N$671, 12, FALSE))+$P447)*$H447)/100)+5)*
IF(OR($I447="Modest", $I447="Mild", $I447="Quiet", $I447="Rash"), 1.1,
IF(OR($I447="Adamant", $I447="Impish", $I447="Jolly", $I447="Careful"), 0.9, 1)))</f>
        <v>73</v>
      </c>
      <c r="U447" s="2">
        <f>_xlfn.FLOOR.MATH((_xlfn.FLOOR.MATH((((2*VLOOKUP($F447, 'EV and Base'!$A$1:$N$671, 13, FALSE))+$P447)*$H447)/100)+5)*
IF(OR($I447="Calm", $I447="Gentle", $I447="Sassy", $I447="Careful"), 1.1,
IF(OR($I447="Naughty", $I447="Lax", $I447="Naive", $I447="Rash"), 0.9, 1)))</f>
        <v>65</v>
      </c>
      <c r="V447" s="2">
        <f>_xlfn.FLOOR.MATH((_xlfn.FLOOR.MATH((((2*VLOOKUP($F447, 'EV and Base'!$A$1:$N$671, 14, FALSE))+$P447)*$H447)/100)+5)*
IF(OR($I447="Timid", $I447="Hasty", $I447="Jolly", $I447="Naive"), 1.1,
IF(OR($I447="Brave", $I447="Relaxed", $I447="Quiet", $I447="Sassy"), 0.9, 1)))</f>
        <v>97</v>
      </c>
    </row>
    <row r="448" spans="1:22" x14ac:dyDescent="0.45">
      <c r="A448" s="39"/>
      <c r="B448" s="39"/>
      <c r="C448" s="39"/>
      <c r="D448" s="39"/>
      <c r="E448" s="39"/>
      <c r="F448" s="2" t="s">
        <v>1314</v>
      </c>
      <c r="G448" s="2" t="s">
        <v>27</v>
      </c>
      <c r="H448" s="2">
        <v>45</v>
      </c>
      <c r="I448" s="2"/>
      <c r="J448" s="2" t="s">
        <v>1360</v>
      </c>
      <c r="K448" s="2" t="s">
        <v>566</v>
      </c>
      <c r="L448" s="2" t="s">
        <v>646</v>
      </c>
      <c r="M448" s="2" t="s">
        <v>744</v>
      </c>
      <c r="N448" s="2" t="s">
        <v>1364</v>
      </c>
      <c r="O448" s="2" t="s">
        <v>673</v>
      </c>
      <c r="P448" s="2">
        <v>30</v>
      </c>
      <c r="Q448" s="2">
        <f>_xlfn.FLOOR.MATH((((2*VLOOKUP(F448, 'EV and Base'!$A$1:$N$671, 9, FALSE))+$P448)*$H448)/100)+$H448+10</f>
        <v>136</v>
      </c>
      <c r="R448" s="2">
        <f>_xlfn.FLOOR.MATH((_xlfn.FLOOR.MATH((((2*VLOOKUP($F448, 'EV and Base'!$A$1:$N$671, 10, FALSE))+$P448)*$H448)/100)+5)*
IF(OR($I448="Lonely", $I448="Brave", $I448="Adamant", $I448="Naughty"), 1.1,
IF(OR($I448="Bold", $I448="Timid", $I448="Modest", $I448="Calm"), 0.9, 1)))</f>
        <v>86</v>
      </c>
      <c r="S448" s="2">
        <f>_xlfn.FLOOR.MATH((_xlfn.FLOOR.MATH((((2*VLOOKUP($F448, 'EV and Base'!$A$1:$N$671, 11, FALSE))+$P448)*$H448)/100)+5)*
IF(OR($I448="Bold", $I448="Relaxed", $I448="Impish", $I448="Lax"), 1.1,
IF(OR($I448="Lonely", $I448="Hasty", $I448="Mild", $I448="Gentle"), 0.9, 1)))</f>
        <v>104</v>
      </c>
      <c r="T448" s="2">
        <f>_xlfn.FLOOR.MATH((_xlfn.FLOOR.MATH((((2*VLOOKUP($F448, 'EV and Base'!$A$1:$N$671, 12, FALSE))+$P448)*$H448)/100)+5)*
IF(OR($I448="Modest", $I448="Mild", $I448="Quiet", $I448="Rash"), 1.1,
IF(OR($I448="Adamant", $I448="Impish", $I448="Jolly", $I448="Careful"), 0.9, 1)))</f>
        <v>86</v>
      </c>
      <c r="U448" s="2">
        <f>_xlfn.FLOOR.MATH((_xlfn.FLOOR.MATH((((2*VLOOKUP($F448, 'EV and Base'!$A$1:$N$671, 13, FALSE))+$P448)*$H448)/100)+5)*
IF(OR($I448="Calm", $I448="Gentle", $I448="Sassy", $I448="Careful"), 1.1,
IF(OR($I448="Naughty", $I448="Lax", $I448="Naive", $I448="Rash"), 0.9, 1)))</f>
        <v>104</v>
      </c>
      <c r="V448" s="2">
        <f>_xlfn.FLOOR.MATH((_xlfn.FLOOR.MATH((((2*VLOOKUP($F448, 'EV and Base'!$A$1:$N$671, 14, FALSE))+$P448)*$H448)/100)+5)*
IF(OR($I448="Timid", $I448="Hasty", $I448="Jolly", $I448="Naive"), 1.1,
IF(OR($I448="Brave", $I448="Relaxed", $I448="Quiet", $I448="Sassy"), 0.9, 1)))</f>
        <v>120</v>
      </c>
    </row>
    <row r="449" spans="1:22" x14ac:dyDescent="0.45">
      <c r="A449" s="39"/>
      <c r="B449" s="39"/>
      <c r="C449" s="39"/>
      <c r="D449" s="39"/>
      <c r="E449" s="39"/>
      <c r="F449" s="2" t="s">
        <v>496</v>
      </c>
      <c r="G449" s="2" t="s">
        <v>27</v>
      </c>
      <c r="H449" s="2">
        <v>43</v>
      </c>
      <c r="I449" s="2"/>
      <c r="J449" s="2" t="s">
        <v>83</v>
      </c>
      <c r="K449" s="2" t="s">
        <v>1363</v>
      </c>
      <c r="L449" s="2" t="s">
        <v>104</v>
      </c>
      <c r="M449" s="2" t="s">
        <v>370</v>
      </c>
      <c r="N449" s="2" t="s">
        <v>50</v>
      </c>
      <c r="O449" s="2" t="s">
        <v>111</v>
      </c>
      <c r="P449" s="2">
        <v>30</v>
      </c>
      <c r="Q449" s="2">
        <f>_xlfn.FLOOR.MATH((((2*VLOOKUP(F449, 'EV and Base'!$A$1:$N$671, 9, FALSE))+$P449)*$H449)/100)+$H449+10</f>
        <v>130</v>
      </c>
      <c r="R449" s="2">
        <f>_xlfn.FLOOR.MATH((_xlfn.FLOOR.MATH((((2*VLOOKUP($F449, 'EV and Base'!$A$1:$N$671, 10, FALSE))+$P449)*$H449)/100)+5)*
IF(OR($I449="Lonely", $I449="Brave", $I449="Adamant", $I449="Naughty"), 1.1,
IF(OR($I449="Bold", $I449="Timid", $I449="Modest", $I449="Calm"), 0.9, 1)))</f>
        <v>102</v>
      </c>
      <c r="S449" s="2">
        <f>_xlfn.FLOOR.MATH((_xlfn.FLOOR.MATH((((2*VLOOKUP($F449, 'EV and Base'!$A$1:$N$671, 11, FALSE))+$P449)*$H449)/100)+5)*
IF(OR($I449="Bold", $I449="Relaxed", $I449="Impish", $I449="Lax"), 1.1,
IF(OR($I449="Lonely", $I449="Hasty", $I449="Mild", $I449="Gentle"), 0.9, 1)))</f>
        <v>72</v>
      </c>
      <c r="T449" s="2">
        <f>_xlfn.FLOOR.MATH((_xlfn.FLOOR.MATH((((2*VLOOKUP($F449, 'EV and Base'!$A$1:$N$671, 12, FALSE))+$P449)*$H449)/100)+5)*
IF(OR($I449="Modest", $I449="Mild", $I449="Quiet", $I449="Rash"), 1.1,
IF(OR($I449="Adamant", $I449="Impish", $I449="Jolly", $I449="Careful"), 0.9, 1)))</f>
        <v>102</v>
      </c>
      <c r="U449" s="2">
        <f>_xlfn.FLOOR.MATH((_xlfn.FLOOR.MATH((((2*VLOOKUP($F449, 'EV and Base'!$A$1:$N$671, 13, FALSE))+$P449)*$H449)/100)+5)*
IF(OR($I449="Calm", $I449="Gentle", $I449="Sassy", $I449="Careful"), 1.1,
IF(OR($I449="Naughty", $I449="Lax", $I449="Naive", $I449="Rash"), 0.9, 1)))</f>
        <v>72</v>
      </c>
      <c r="V449" s="2">
        <f>_xlfn.FLOOR.MATH((_xlfn.FLOOR.MATH((((2*VLOOKUP($F449, 'EV and Base'!$A$1:$N$671, 14, FALSE))+$P449)*$H449)/100)+5)*
IF(OR($I449="Timid", $I449="Hasty", $I449="Jolly", $I449="Naive"), 1.1,
IF(OR($I449="Brave", $I449="Relaxed", $I449="Quiet", $I449="Sassy"), 0.9, 1)))</f>
        <v>104</v>
      </c>
    </row>
    <row r="450" spans="1:22" x14ac:dyDescent="0.45">
      <c r="A450" s="40"/>
      <c r="B450" s="40"/>
      <c r="C450" s="40"/>
      <c r="D450" s="40"/>
      <c r="E450" s="40"/>
      <c r="F450" s="2" t="s">
        <v>291</v>
      </c>
      <c r="G450" s="2" t="s">
        <v>27</v>
      </c>
      <c r="H450" s="2">
        <v>43</v>
      </c>
      <c r="I450" s="2"/>
      <c r="J450" s="2" t="s">
        <v>42</v>
      </c>
      <c r="K450" s="2" t="s">
        <v>287</v>
      </c>
      <c r="L450" s="2" t="s">
        <v>130</v>
      </c>
      <c r="M450" s="2" t="s">
        <v>394</v>
      </c>
      <c r="N450" s="2" t="s">
        <v>379</v>
      </c>
      <c r="O450" s="2" t="s">
        <v>681</v>
      </c>
      <c r="P450" s="2">
        <v>30</v>
      </c>
      <c r="Q450" s="2">
        <f>_xlfn.FLOOR.MATH((((2*VLOOKUP(F450, 'EV and Base'!$A$1:$N$671, 9, FALSE))+$P450)*$H450)/100)+$H450+10</f>
        <v>120</v>
      </c>
      <c r="R450" s="2">
        <f>_xlfn.FLOOR.MATH((_xlfn.FLOOR.MATH((((2*VLOOKUP($F450, 'EV and Base'!$A$1:$N$671, 10, FALSE))+$P450)*$H450)/100)+5)*
IF(OR($I450="Lonely", $I450="Brave", $I450="Adamant", $I450="Naughty"), 1.1,
IF(OR($I450="Bold", $I450="Timid", $I450="Modest", $I450="Calm"), 0.9, 1)))</f>
        <v>93</v>
      </c>
      <c r="S450" s="2">
        <f>_xlfn.FLOOR.MATH((_xlfn.FLOOR.MATH((((2*VLOOKUP($F450, 'EV and Base'!$A$1:$N$671, 11, FALSE))+$P450)*$H450)/100)+5)*
IF(OR($I450="Bold", $I450="Relaxed", $I450="Impish", $I450="Lax"), 1.1,
IF(OR($I450="Lonely", $I450="Hasty", $I450="Mild", $I450="Gentle"), 0.9, 1)))</f>
        <v>60</v>
      </c>
      <c r="T450" s="2">
        <f>_xlfn.FLOOR.MATH((_xlfn.FLOOR.MATH((((2*VLOOKUP($F450, 'EV and Base'!$A$1:$N$671, 12, FALSE))+$P450)*$H450)/100)+5)*
IF(OR($I450="Modest", $I450="Mild", $I450="Quiet", $I450="Rash"), 1.1,
IF(OR($I450="Adamant", $I450="Impish", $I450="Jolly", $I450="Careful"), 0.9, 1)))</f>
        <v>93</v>
      </c>
      <c r="U450" s="2">
        <f>_xlfn.FLOOR.MATH((_xlfn.FLOOR.MATH((((2*VLOOKUP($F450, 'EV and Base'!$A$1:$N$671, 13, FALSE))+$P450)*$H450)/100)+5)*
IF(OR($I450="Calm", $I450="Gentle", $I450="Sassy", $I450="Careful"), 1.1,
IF(OR($I450="Naughty", $I450="Lax", $I450="Naive", $I450="Rash"), 0.9, 1)))</f>
        <v>60</v>
      </c>
      <c r="V450" s="2">
        <f>_xlfn.FLOOR.MATH((_xlfn.FLOOR.MATH((((2*VLOOKUP($F450, 'EV and Base'!$A$1:$N$671, 14, FALSE))+$P450)*$H450)/100)+5)*
IF(OR($I450="Timid", $I450="Hasty", $I450="Jolly", $I450="Naive"), 1.1,
IF(OR($I450="Brave", $I450="Relaxed", $I450="Quiet", $I450="Sassy"), 0.9, 1)))</f>
        <v>109</v>
      </c>
    </row>
    <row r="451" spans="1:22" x14ac:dyDescent="0.45">
      <c r="A451" s="27">
        <v>247</v>
      </c>
      <c r="B451" s="27" t="s">
        <v>713</v>
      </c>
      <c r="C451" s="29" t="s">
        <v>23</v>
      </c>
      <c r="D451" s="29" t="s">
        <v>690</v>
      </c>
      <c r="E451" s="27" t="s">
        <v>25</v>
      </c>
      <c r="F451" s="2" t="s">
        <v>590</v>
      </c>
      <c r="G451" s="2" t="s">
        <v>27</v>
      </c>
      <c r="H451" s="2">
        <v>40</v>
      </c>
      <c r="I451" s="2"/>
      <c r="J451" s="2" t="s">
        <v>591</v>
      </c>
      <c r="K451" s="2" t="s">
        <v>30</v>
      </c>
      <c r="L451" s="2" t="s">
        <v>593</v>
      </c>
      <c r="M451" s="2" t="s">
        <v>313</v>
      </c>
      <c r="N451" s="2" t="s">
        <v>570</v>
      </c>
      <c r="O451" s="2" t="s">
        <v>162</v>
      </c>
      <c r="P451" s="2">
        <v>12</v>
      </c>
      <c r="Q451" s="2">
        <f>_xlfn.FLOOR.MATH((((2*VLOOKUP(F451, 'EV and Base'!$A$1:$N$671, 9, FALSE))+$P451)*$H451)/100)+$H451+10</f>
        <v>114</v>
      </c>
      <c r="R451" s="2">
        <f>_xlfn.FLOOR.MATH((_xlfn.FLOOR.MATH((((2*VLOOKUP($F451, 'EV and Base'!$A$1:$N$671, 10, FALSE))+$P451)*$H451)/100)+5)*
IF(OR($I451="Lonely", $I451="Brave", $I451="Adamant", $I451="Naughty"), 1.1,
IF(OR($I451="Bold", $I451="Timid", $I451="Modest", $I451="Calm"), 0.9, 1)))</f>
        <v>109</v>
      </c>
      <c r="S451" s="2">
        <f>_xlfn.FLOOR.MATH((_xlfn.FLOOR.MATH((((2*VLOOKUP($F451, 'EV and Base'!$A$1:$N$671, 11, FALSE))+$P451)*$H451)/100)+5)*
IF(OR($I451="Bold", $I451="Relaxed", $I451="Impish", $I451="Lax"), 1.1,
IF(OR($I451="Lonely", $I451="Hasty", $I451="Mild", $I451="Gentle"), 0.9, 1)))</f>
        <v>69</v>
      </c>
      <c r="T451" s="2">
        <f>_xlfn.FLOOR.MATH((_xlfn.FLOOR.MATH((((2*VLOOKUP($F451, 'EV and Base'!$A$1:$N$671, 12, FALSE))+$P451)*$H451)/100)+5)*
IF(OR($I451="Modest", $I451="Mild", $I451="Quiet", $I451="Rash"), 1.1,
IF(OR($I451="Adamant", $I451="Impish", $I451="Jolly", $I451="Careful"), 0.9, 1)))</f>
        <v>33</v>
      </c>
      <c r="U451" s="2">
        <f>_xlfn.FLOOR.MATH((_xlfn.FLOOR.MATH((((2*VLOOKUP($F451, 'EV and Base'!$A$1:$N$671, 13, FALSE))+$P451)*$H451)/100)+5)*
IF(OR($I451="Calm", $I451="Gentle", $I451="Sassy", $I451="Careful"), 1.1,
IF(OR($I451="Naughty", $I451="Lax", $I451="Naive", $I451="Rash"), 0.9, 1)))</f>
        <v>69</v>
      </c>
      <c r="V451" s="2">
        <f>_xlfn.FLOOR.MATH((_xlfn.FLOOR.MATH((((2*VLOOKUP($F451, 'EV and Base'!$A$1:$N$671, 14, FALSE))+$P451)*$H451)/100)+5)*
IF(OR($I451="Timid", $I451="Hasty", $I451="Jolly", $I451="Naive"), 1.1,
IF(OR($I451="Brave", $I451="Relaxed", $I451="Quiet", $I451="Sassy"), 0.9, 1)))</f>
        <v>77</v>
      </c>
    </row>
    <row r="452" spans="1:22" x14ac:dyDescent="0.45">
      <c r="A452" s="38">
        <v>248</v>
      </c>
      <c r="B452" s="38" t="s">
        <v>714</v>
      </c>
      <c r="C452" s="38" t="s">
        <v>23</v>
      </c>
      <c r="D452" s="38" t="s">
        <v>690</v>
      </c>
      <c r="E452" s="38" t="s">
        <v>25</v>
      </c>
      <c r="F452" s="2" t="s">
        <v>372</v>
      </c>
      <c r="G452" s="2" t="s">
        <v>27</v>
      </c>
      <c r="H452" s="2">
        <v>38</v>
      </c>
      <c r="I452" s="2"/>
      <c r="J452" s="2" t="s">
        <v>143</v>
      </c>
      <c r="K452" s="2" t="s">
        <v>30</v>
      </c>
      <c r="L452" s="2" t="s">
        <v>230</v>
      </c>
      <c r="M452" s="2" t="s">
        <v>570</v>
      </c>
      <c r="N452" s="2" t="s">
        <v>399</v>
      </c>
      <c r="O452" s="2" t="s">
        <v>533</v>
      </c>
      <c r="P452" s="2">
        <v>0</v>
      </c>
      <c r="Q452" s="2">
        <f>_xlfn.FLOOR.MATH((((2*VLOOKUP(F452, 'EV and Base'!$A$1:$N$671, 9, FALSE))+$P452)*$H452)/100)+$H452+10</f>
        <v>112</v>
      </c>
      <c r="R452" s="2">
        <f>_xlfn.FLOOR.MATH((_xlfn.FLOOR.MATH((((2*VLOOKUP($F452, 'EV and Base'!$A$1:$N$671, 10, FALSE))+$P452)*$H452)/100)+5)*
IF(OR($I452="Lonely", $I452="Brave", $I452="Adamant", $I452="Naughty"), 1.1,
IF(OR($I452="Bold", $I452="Timid", $I452="Modest", $I452="Calm"), 0.9, 1)))</f>
        <v>84</v>
      </c>
      <c r="S452" s="2">
        <f>_xlfn.FLOOR.MATH((_xlfn.FLOOR.MATH((((2*VLOOKUP($F452, 'EV and Base'!$A$1:$N$671, 11, FALSE))+$P452)*$H452)/100)+5)*
IF(OR($I452="Bold", $I452="Relaxed", $I452="Impish", $I452="Lax"), 1.1,
IF(OR($I452="Lonely", $I452="Hasty", $I452="Mild", $I452="Gentle"), 0.9, 1)))</f>
        <v>69</v>
      </c>
      <c r="T452" s="2">
        <f>_xlfn.FLOOR.MATH((_xlfn.FLOOR.MATH((((2*VLOOKUP($F452, 'EV and Base'!$A$1:$N$671, 12, FALSE))+$P452)*$H452)/100)+5)*
IF(OR($I452="Modest", $I452="Mild", $I452="Quiet", $I452="Rash"), 1.1,
IF(OR($I452="Adamant", $I452="Impish", $I452="Jolly", $I452="Careful"), 0.9, 1)))</f>
        <v>35</v>
      </c>
      <c r="U452" s="2">
        <f>_xlfn.FLOOR.MATH((_xlfn.FLOOR.MATH((((2*VLOOKUP($F452, 'EV and Base'!$A$1:$N$671, 13, FALSE))+$P452)*$H452)/100)+5)*
IF(OR($I452="Calm", $I452="Gentle", $I452="Sassy", $I452="Careful"), 1.1,
IF(OR($I452="Naughty", $I452="Lax", $I452="Naive", $I452="Rash"), 0.9, 1)))</f>
        <v>43</v>
      </c>
      <c r="V452" s="2">
        <f>_xlfn.FLOOR.MATH((_xlfn.FLOOR.MATH((((2*VLOOKUP($F452, 'EV and Base'!$A$1:$N$671, 14, FALSE))+$P452)*$H452)/100)+5)*
IF(OR($I452="Timid", $I452="Hasty", $I452="Jolly", $I452="Naive"), 1.1,
IF(OR($I452="Brave", $I452="Relaxed", $I452="Quiet", $I452="Sassy"), 0.9, 1)))</f>
        <v>35</v>
      </c>
    </row>
    <row r="453" spans="1:22" x14ac:dyDescent="0.45">
      <c r="A453" s="40"/>
      <c r="B453" s="40"/>
      <c r="C453" s="40"/>
      <c r="D453" s="40"/>
      <c r="E453" s="40"/>
      <c r="F453" s="2" t="s">
        <v>446</v>
      </c>
      <c r="G453" s="2" t="s">
        <v>27</v>
      </c>
      <c r="H453" s="2">
        <v>38</v>
      </c>
      <c r="I453" s="2"/>
      <c r="J453" s="2" t="s">
        <v>137</v>
      </c>
      <c r="K453" s="2" t="s">
        <v>30</v>
      </c>
      <c r="L453" s="2" t="s">
        <v>271</v>
      </c>
      <c r="M453" s="2" t="s">
        <v>447</v>
      </c>
      <c r="N453" s="2" t="s">
        <v>399</v>
      </c>
      <c r="O453" s="2" t="s">
        <v>364</v>
      </c>
      <c r="P453" s="2">
        <v>0</v>
      </c>
      <c r="Q453" s="2">
        <f>_xlfn.FLOOR.MATH((((2*VLOOKUP(F453, 'EV and Base'!$A$1:$N$671, 9, FALSE))+$P453)*$H453)/100)+$H453+10</f>
        <v>101</v>
      </c>
      <c r="R453" s="2">
        <f>_xlfn.FLOOR.MATH((_xlfn.FLOOR.MATH((((2*VLOOKUP($F453, 'EV and Base'!$A$1:$N$671, 10, FALSE))+$P453)*$H453)/100)+5)*
IF(OR($I453="Lonely", $I453="Brave", $I453="Adamant", $I453="Naughty"), 1.1,
IF(OR($I453="Bold", $I453="Timid", $I453="Modest", $I453="Calm"), 0.9, 1)))</f>
        <v>84</v>
      </c>
      <c r="S453" s="2">
        <f>_xlfn.FLOOR.MATH((_xlfn.FLOOR.MATH((((2*VLOOKUP($F453, 'EV and Base'!$A$1:$N$671, 11, FALSE))+$P453)*$H453)/100)+5)*
IF(OR($I453="Bold", $I453="Relaxed", $I453="Impish", $I453="Lax"), 1.1,
IF(OR($I453="Lonely", $I453="Hasty", $I453="Mild", $I453="Gentle"), 0.9, 1)))</f>
        <v>84</v>
      </c>
      <c r="T453" s="2">
        <f>_xlfn.FLOOR.MATH((_xlfn.FLOOR.MATH((((2*VLOOKUP($F453, 'EV and Base'!$A$1:$N$671, 12, FALSE))+$P453)*$H453)/100)+5)*
IF(OR($I453="Modest", $I453="Mild", $I453="Quiet", $I453="Rash"), 1.1,
IF(OR($I453="Adamant", $I453="Impish", $I453="Jolly", $I453="Careful"), 0.9, 1)))</f>
        <v>43</v>
      </c>
      <c r="U453" s="2">
        <f>_xlfn.FLOOR.MATH((_xlfn.FLOOR.MATH((((2*VLOOKUP($F453, 'EV and Base'!$A$1:$N$671, 13, FALSE))+$P453)*$H453)/100)+5)*
IF(OR($I453="Calm", $I453="Gentle", $I453="Sassy", $I453="Careful"), 1.1,
IF(OR($I453="Naughty", $I453="Lax", $I453="Naive", $I453="Rash"), 0.9, 1)))</f>
        <v>35</v>
      </c>
      <c r="V453" s="2">
        <f>_xlfn.FLOOR.MATH((_xlfn.FLOOR.MATH((((2*VLOOKUP($F453, 'EV and Base'!$A$1:$N$671, 14, FALSE))+$P453)*$H453)/100)+5)*
IF(OR($I453="Timid", $I453="Hasty", $I453="Jolly", $I453="Naive"), 1.1,
IF(OR($I453="Brave", $I453="Relaxed", $I453="Quiet", $I453="Sassy"), 0.9, 1)))</f>
        <v>20</v>
      </c>
    </row>
    <row r="454" spans="1:22" x14ac:dyDescent="0.45">
      <c r="A454" s="38">
        <v>249</v>
      </c>
      <c r="B454" s="38" t="s">
        <v>715</v>
      </c>
      <c r="C454" s="38" t="s">
        <v>23</v>
      </c>
      <c r="D454" s="38" t="s">
        <v>690</v>
      </c>
      <c r="E454" s="38" t="s">
        <v>25</v>
      </c>
      <c r="F454" s="2" t="s">
        <v>716</v>
      </c>
      <c r="G454" s="2" t="s">
        <v>53</v>
      </c>
      <c r="H454" s="2">
        <v>40</v>
      </c>
      <c r="I454" s="2"/>
      <c r="J454" s="2" t="s">
        <v>417</v>
      </c>
      <c r="K454" s="2" t="s">
        <v>30</v>
      </c>
      <c r="L454" s="2" t="s">
        <v>517</v>
      </c>
      <c r="M454" s="2" t="s">
        <v>717</v>
      </c>
      <c r="N454" s="2" t="s">
        <v>429</v>
      </c>
      <c r="O454" s="2" t="s">
        <v>718</v>
      </c>
      <c r="P454" s="2">
        <v>12</v>
      </c>
      <c r="Q454" s="2">
        <f>_xlfn.FLOOR.MATH((((2*VLOOKUP(F454, 'EV and Base'!$A$1:$N$671, 9, FALSE))+$P454)*$H454)/100)+$H454+10</f>
        <v>118</v>
      </c>
      <c r="R454" s="2">
        <f>_xlfn.FLOOR.MATH((_xlfn.FLOOR.MATH((((2*VLOOKUP($F454, 'EV and Base'!$A$1:$N$671, 10, FALSE))+$P454)*$H454)/100)+5)*
IF(OR($I454="Lonely", $I454="Brave", $I454="Adamant", $I454="Naughty"), 1.1,
IF(OR($I454="Bold", $I454="Timid", $I454="Modest", $I454="Calm"), 0.9, 1)))</f>
        <v>89</v>
      </c>
      <c r="S454" s="2">
        <f>_xlfn.FLOOR.MATH((_xlfn.FLOOR.MATH((((2*VLOOKUP($F454, 'EV and Base'!$A$1:$N$671, 11, FALSE))+$P454)*$H454)/100)+5)*
IF(OR($I454="Bold", $I454="Relaxed", $I454="Impish", $I454="Lax"), 1.1,
IF(OR($I454="Lonely", $I454="Hasty", $I454="Mild", $I454="Gentle"), 0.9, 1)))</f>
        <v>65</v>
      </c>
      <c r="T454" s="2">
        <f>_xlfn.FLOOR.MATH((_xlfn.FLOOR.MATH((((2*VLOOKUP($F454, 'EV and Base'!$A$1:$N$671, 12, FALSE))+$P454)*$H454)/100)+5)*
IF(OR($I454="Modest", $I454="Mild", $I454="Quiet", $I454="Rash"), 1.1,
IF(OR($I454="Adamant", $I454="Impish", $I454="Jolly", $I454="Careful"), 0.9, 1)))</f>
        <v>57</v>
      </c>
      <c r="U454" s="2">
        <f>_xlfn.FLOOR.MATH((_xlfn.FLOOR.MATH((((2*VLOOKUP($F454, 'EV and Base'!$A$1:$N$671, 13, FALSE))+$P454)*$H454)/100)+5)*
IF(OR($I454="Calm", $I454="Gentle", $I454="Sassy", $I454="Careful"), 1.1,
IF(OR($I454="Naughty", $I454="Lax", $I454="Naive", $I454="Rash"), 0.9, 1)))</f>
        <v>65</v>
      </c>
      <c r="V454" s="2">
        <f>_xlfn.FLOOR.MATH((_xlfn.FLOOR.MATH((((2*VLOOKUP($F454, 'EV and Base'!$A$1:$N$671, 14, FALSE))+$P454)*$H454)/100)+5)*
IF(OR($I454="Timid", $I454="Hasty", $I454="Jolly", $I454="Naive"), 1.1,
IF(OR($I454="Brave", $I454="Relaxed", $I454="Quiet", $I454="Sassy"), 0.9, 1)))</f>
        <v>85</v>
      </c>
    </row>
    <row r="455" spans="1:22" x14ac:dyDescent="0.45">
      <c r="A455" s="40"/>
      <c r="B455" s="40"/>
      <c r="C455" s="40"/>
      <c r="D455" s="40"/>
      <c r="E455" s="40"/>
      <c r="F455" s="2" t="s">
        <v>719</v>
      </c>
      <c r="G455" s="2" t="s">
        <v>53</v>
      </c>
      <c r="H455" s="2">
        <v>40</v>
      </c>
      <c r="I455" s="2"/>
      <c r="J455" s="2" t="s">
        <v>650</v>
      </c>
      <c r="K455" s="2" t="s">
        <v>30</v>
      </c>
      <c r="L455" s="2" t="s">
        <v>403</v>
      </c>
      <c r="M455" s="2" t="s">
        <v>528</v>
      </c>
      <c r="N455" s="2" t="s">
        <v>472</v>
      </c>
      <c r="O455" s="2" t="s">
        <v>597</v>
      </c>
      <c r="P455" s="2">
        <v>12</v>
      </c>
      <c r="Q455" s="2">
        <f>_xlfn.FLOOR.MATH((((2*VLOOKUP(F455, 'EV and Base'!$A$1:$N$671, 9, FALSE))+$P455)*$H455)/100)+$H455+10</f>
        <v>134</v>
      </c>
      <c r="R455" s="2">
        <f>_xlfn.FLOOR.MATH((_xlfn.FLOOR.MATH((((2*VLOOKUP($F455, 'EV and Base'!$A$1:$N$671, 10, FALSE))+$P455)*$H455)/100)+5)*
IF(OR($I455="Lonely", $I455="Brave", $I455="Adamant", $I455="Naughty"), 1.1,
IF(OR($I455="Bold", $I455="Timid", $I455="Modest", $I455="Calm"), 0.9, 1)))</f>
        <v>57</v>
      </c>
      <c r="S455" s="2">
        <f>_xlfn.FLOOR.MATH((_xlfn.FLOOR.MATH((((2*VLOOKUP($F455, 'EV and Base'!$A$1:$N$671, 11, FALSE))+$P455)*$H455)/100)+5)*
IF(OR($I455="Bold", $I455="Relaxed", $I455="Impish", $I455="Lax"), 1.1,
IF(OR($I455="Lonely", $I455="Hasty", $I455="Mild", $I455="Gentle"), 0.9, 1)))</f>
        <v>65</v>
      </c>
      <c r="T455" s="2">
        <f>_xlfn.FLOOR.MATH((_xlfn.FLOOR.MATH((((2*VLOOKUP($F455, 'EV and Base'!$A$1:$N$671, 12, FALSE))+$P455)*$H455)/100)+5)*
IF(OR($I455="Modest", $I455="Mild", $I455="Quiet", $I455="Rash"), 1.1,
IF(OR($I455="Adamant", $I455="Impish", $I455="Jolly", $I455="Careful"), 0.9, 1)))</f>
        <v>77</v>
      </c>
      <c r="U455" s="2">
        <f>_xlfn.FLOOR.MATH((_xlfn.FLOOR.MATH((((2*VLOOKUP($F455, 'EV and Base'!$A$1:$N$671, 13, FALSE))+$P455)*$H455)/100)+5)*
IF(OR($I455="Calm", $I455="Gentle", $I455="Sassy", $I455="Careful"), 1.1,
IF(OR($I455="Naughty", $I455="Lax", $I455="Naive", $I455="Rash"), 0.9, 1)))</f>
        <v>93</v>
      </c>
      <c r="V455" s="2">
        <f>_xlfn.FLOOR.MATH((_xlfn.FLOOR.MATH((((2*VLOOKUP($F455, 'EV and Base'!$A$1:$N$671, 14, FALSE))+$P455)*$H455)/100)+5)*
IF(OR($I455="Timid", $I455="Hasty", $I455="Jolly", $I455="Naive"), 1.1,
IF(OR($I455="Brave", $I455="Relaxed", $I455="Quiet", $I455="Sassy"), 0.9, 1)))</f>
        <v>57</v>
      </c>
    </row>
    <row r="456" spans="1:22" x14ac:dyDescent="0.45">
      <c r="A456" s="38">
        <v>250</v>
      </c>
      <c r="B456" s="38" t="s">
        <v>720</v>
      </c>
      <c r="C456" s="38" t="s">
        <v>23</v>
      </c>
      <c r="D456" s="38" t="s">
        <v>690</v>
      </c>
      <c r="E456" s="38" t="s">
        <v>25</v>
      </c>
      <c r="F456" s="2" t="s">
        <v>617</v>
      </c>
      <c r="G456" s="2" t="s">
        <v>27</v>
      </c>
      <c r="H456" s="2">
        <v>39</v>
      </c>
      <c r="I456" s="2"/>
      <c r="J456" s="2" t="s">
        <v>603</v>
      </c>
      <c r="K456" s="2" t="s">
        <v>30</v>
      </c>
      <c r="L456" s="2" t="s">
        <v>618</v>
      </c>
      <c r="M456" s="2" t="s">
        <v>394</v>
      </c>
      <c r="N456" s="2" t="s">
        <v>472</v>
      </c>
      <c r="O456" s="2" t="s">
        <v>399</v>
      </c>
      <c r="P456" s="2">
        <v>18</v>
      </c>
      <c r="Q456" s="2">
        <f>_xlfn.FLOOR.MATH((((2*VLOOKUP(F456, 'EV and Base'!$A$1:$N$671, 9, FALSE))+$P456)*$H456)/100)+$H456+10</f>
        <v>130</v>
      </c>
      <c r="R456" s="2">
        <f>_xlfn.FLOOR.MATH((_xlfn.FLOOR.MATH((((2*VLOOKUP($F456, 'EV and Base'!$A$1:$N$671, 10, FALSE))+$P456)*$H456)/100)+5)*
IF(OR($I456="Lonely", $I456="Brave", $I456="Adamant", $I456="Naughty"), 1.1,
IF(OR($I456="Bold", $I456="Timid", $I456="Modest", $I456="Calm"), 0.9, 1)))</f>
        <v>97</v>
      </c>
      <c r="S456" s="2">
        <f>_xlfn.FLOOR.MATH((_xlfn.FLOOR.MATH((((2*VLOOKUP($F456, 'EV and Base'!$A$1:$N$671, 11, FALSE))+$P456)*$H456)/100)+5)*
IF(OR($I456="Bold", $I456="Relaxed", $I456="Impish", $I456="Lax"), 1.1,
IF(OR($I456="Lonely", $I456="Hasty", $I456="Mild", $I456="Gentle"), 0.9, 1)))</f>
        <v>74</v>
      </c>
      <c r="T456" s="2">
        <f>_xlfn.FLOOR.MATH((_xlfn.FLOOR.MATH((((2*VLOOKUP($F456, 'EV and Base'!$A$1:$N$671, 12, FALSE))+$P456)*$H456)/100)+5)*
IF(OR($I456="Modest", $I456="Mild", $I456="Quiet", $I456="Rash"), 1.1,
IF(OR($I456="Adamant", $I456="Impish", $I456="Jolly", $I456="Careful"), 0.9, 1)))</f>
        <v>66</v>
      </c>
      <c r="U456" s="2">
        <f>_xlfn.FLOOR.MATH((_xlfn.FLOOR.MATH((((2*VLOOKUP($F456, 'EV and Base'!$A$1:$N$671, 13, FALSE))+$P456)*$H456)/100)+5)*
IF(OR($I456="Calm", $I456="Gentle", $I456="Sassy", $I456="Careful"), 1.1,
IF(OR($I456="Naughty", $I456="Lax", $I456="Naive", $I456="Rash"), 0.9, 1)))</f>
        <v>74</v>
      </c>
      <c r="V456" s="2">
        <f>_xlfn.FLOOR.MATH((_xlfn.FLOOR.MATH((((2*VLOOKUP($F456, 'EV and Base'!$A$1:$N$671, 14, FALSE))+$P456)*$H456)/100)+5)*
IF(OR($I456="Timid", $I456="Hasty", $I456="Jolly", $I456="Naive"), 1.1,
IF(OR($I456="Brave", $I456="Relaxed", $I456="Quiet", $I456="Sassy"), 0.9, 1)))</f>
        <v>51</v>
      </c>
    </row>
    <row r="457" spans="1:22" x14ac:dyDescent="0.45">
      <c r="A457" s="39"/>
      <c r="B457" s="39"/>
      <c r="C457" s="39"/>
      <c r="D457" s="39"/>
      <c r="E457" s="39"/>
      <c r="F457" s="2" t="s">
        <v>721</v>
      </c>
      <c r="G457" s="2" t="s">
        <v>27</v>
      </c>
      <c r="H457" s="2">
        <v>39</v>
      </c>
      <c r="I457" s="2"/>
      <c r="J457" s="2" t="s">
        <v>349</v>
      </c>
      <c r="K457" s="2" t="s">
        <v>30</v>
      </c>
      <c r="L457" s="2" t="s">
        <v>388</v>
      </c>
      <c r="M457" s="2" t="s">
        <v>722</v>
      </c>
      <c r="N457" s="2" t="s">
        <v>486</v>
      </c>
      <c r="O457" s="2" t="s">
        <v>313</v>
      </c>
      <c r="P457" s="2">
        <v>18</v>
      </c>
      <c r="Q457" s="2">
        <f>_xlfn.FLOOR.MATH((((2*VLOOKUP(F457, 'EV and Base'!$A$1:$N$671, 9, FALSE))+$P457)*$H457)/100)+$H457+10</f>
        <v>137</v>
      </c>
      <c r="R457" s="2">
        <f>_xlfn.FLOOR.MATH((_xlfn.FLOOR.MATH((((2*VLOOKUP($F457, 'EV and Base'!$A$1:$N$671, 10, FALSE))+$P457)*$H457)/100)+5)*
IF(OR($I457="Lonely", $I457="Brave", $I457="Adamant", $I457="Naughty"), 1.1,
IF(OR($I457="Bold", $I457="Timid", $I457="Modest", $I457="Calm"), 0.9, 1)))</f>
        <v>78</v>
      </c>
      <c r="S457" s="2">
        <f>_xlfn.FLOOR.MATH((_xlfn.FLOOR.MATH((((2*VLOOKUP($F457, 'EV and Base'!$A$1:$N$671, 11, FALSE))+$P457)*$H457)/100)+5)*
IF(OR($I457="Bold", $I457="Relaxed", $I457="Impish", $I457="Lax"), 1.1,
IF(OR($I457="Lonely", $I457="Hasty", $I457="Mild", $I457="Gentle"), 0.9, 1)))</f>
        <v>70</v>
      </c>
      <c r="T457" s="2">
        <f>_xlfn.FLOOR.MATH((_xlfn.FLOOR.MATH((((2*VLOOKUP($F457, 'EV and Base'!$A$1:$N$671, 12, FALSE))+$P457)*$H457)/100)+5)*
IF(OR($I457="Modest", $I457="Mild", $I457="Quiet", $I457="Rash"), 1.1,
IF(OR($I457="Adamant", $I457="Impish", $I457="Jolly", $I457="Careful"), 0.9, 1)))</f>
        <v>78</v>
      </c>
      <c r="U457" s="2">
        <f>_xlfn.FLOOR.MATH((_xlfn.FLOOR.MATH((((2*VLOOKUP($F457, 'EV and Base'!$A$1:$N$671, 13, FALSE))+$P457)*$H457)/100)+5)*
IF(OR($I457="Calm", $I457="Gentle", $I457="Sassy", $I457="Careful"), 1.1,
IF(OR($I457="Naughty", $I457="Lax", $I457="Naive", $I457="Rash"), 0.9, 1)))</f>
        <v>70</v>
      </c>
      <c r="V457" s="2">
        <f>_xlfn.FLOOR.MATH((_xlfn.FLOOR.MATH((((2*VLOOKUP($F457, 'EV and Base'!$A$1:$N$671, 14, FALSE))+$P457)*$H457)/100)+5)*
IF(OR($I457="Timid", $I457="Hasty", $I457="Jolly", $I457="Naive"), 1.1,
IF(OR($I457="Brave", $I457="Relaxed", $I457="Quiet", $I457="Sassy"), 0.9, 1)))</f>
        <v>69</v>
      </c>
    </row>
    <row r="458" spans="1:22" x14ac:dyDescent="0.45">
      <c r="A458" s="40"/>
      <c r="B458" s="40"/>
      <c r="C458" s="40"/>
      <c r="D458" s="40"/>
      <c r="E458" s="40"/>
      <c r="F458" s="2" t="s">
        <v>723</v>
      </c>
      <c r="G458" s="2" t="s">
        <v>27</v>
      </c>
      <c r="H458" s="2">
        <v>40</v>
      </c>
      <c r="I458" s="2"/>
      <c r="J458" s="2" t="s">
        <v>187</v>
      </c>
      <c r="K458" s="2" t="s">
        <v>30</v>
      </c>
      <c r="L458" s="2" t="s">
        <v>724</v>
      </c>
      <c r="M458" s="2" t="s">
        <v>394</v>
      </c>
      <c r="N458" s="2" t="s">
        <v>725</v>
      </c>
      <c r="O458" s="2" t="s">
        <v>330</v>
      </c>
      <c r="P458" s="2">
        <v>18</v>
      </c>
      <c r="Q458" s="2">
        <f>_xlfn.FLOOR.MATH((((2*VLOOKUP(F458, 'EV and Base'!$A$1:$N$671, 9, FALSE))+$P458)*$H458)/100)+$H458+10</f>
        <v>113</v>
      </c>
      <c r="R458" s="2">
        <f>_xlfn.FLOOR.MATH((_xlfn.FLOOR.MATH((((2*VLOOKUP($F458, 'EV and Base'!$A$1:$N$671, 10, FALSE))+$P458)*$H458)/100)+5)*
IF(OR($I458="Lonely", $I458="Brave", $I458="Adamant", $I458="Naughty"), 1.1,
IF(OR($I458="Bold", $I458="Timid", $I458="Modest", $I458="Calm"), 0.9, 1)))</f>
        <v>120</v>
      </c>
      <c r="S458" s="2">
        <f>_xlfn.FLOOR.MATH((_xlfn.FLOOR.MATH((((2*VLOOKUP($F458, 'EV and Base'!$A$1:$N$671, 11, FALSE))+$P458)*$H458)/100)+5)*
IF(OR($I458="Bold", $I458="Relaxed", $I458="Impish", $I458="Lax"), 1.1,
IF(OR($I458="Lonely", $I458="Hasty", $I458="Mild", $I458="Gentle"), 0.9, 1)))</f>
        <v>96</v>
      </c>
      <c r="T458" s="2">
        <f>_xlfn.FLOOR.MATH((_xlfn.FLOOR.MATH((((2*VLOOKUP($F458, 'EV and Base'!$A$1:$N$671, 12, FALSE))+$P458)*$H458)/100)+5)*
IF(OR($I458="Modest", $I458="Mild", $I458="Quiet", $I458="Rash"), 1.1,
IF(OR($I458="Adamant", $I458="Impish", $I458="Jolly", $I458="Careful"), 0.9, 1)))</f>
        <v>60</v>
      </c>
      <c r="U458" s="2">
        <f>_xlfn.FLOOR.MATH((_xlfn.FLOOR.MATH((((2*VLOOKUP($F458, 'EV and Base'!$A$1:$N$671, 13, FALSE))+$P458)*$H458)/100)+5)*
IF(OR($I458="Calm", $I458="Gentle", $I458="Sassy", $I458="Careful"), 1.1,
IF(OR($I458="Naughty", $I458="Lax", $I458="Naive", $I458="Rash"), 0.9, 1)))</f>
        <v>96</v>
      </c>
      <c r="V458" s="2">
        <f>_xlfn.FLOOR.MATH((_xlfn.FLOOR.MATH((((2*VLOOKUP($F458, 'EV and Base'!$A$1:$N$671, 14, FALSE))+$P458)*$H458)/100)+5)*
IF(OR($I458="Timid", $I458="Hasty", $I458="Jolly", $I458="Naive"), 1.1,
IF(OR($I458="Brave", $I458="Relaxed", $I458="Quiet", $I458="Sassy"), 0.9, 1)))</f>
        <v>28</v>
      </c>
    </row>
    <row r="459" spans="1:22" x14ac:dyDescent="0.45">
      <c r="A459" s="38">
        <v>251</v>
      </c>
      <c r="B459" s="38" t="s">
        <v>726</v>
      </c>
      <c r="C459" s="38" t="s">
        <v>23</v>
      </c>
      <c r="D459" s="38" t="s">
        <v>727</v>
      </c>
      <c r="E459" s="38" t="s">
        <v>25</v>
      </c>
      <c r="F459" s="2" t="s">
        <v>467</v>
      </c>
      <c r="G459" s="2" t="s">
        <v>53</v>
      </c>
      <c r="H459" s="2">
        <v>45</v>
      </c>
      <c r="I459" s="2"/>
      <c r="J459" s="2" t="s">
        <v>235</v>
      </c>
      <c r="K459" s="2" t="s">
        <v>30</v>
      </c>
      <c r="L459" s="2" t="s">
        <v>178</v>
      </c>
      <c r="M459" s="2" t="s">
        <v>236</v>
      </c>
      <c r="N459" s="2" t="s">
        <v>116</v>
      </c>
      <c r="O459" s="2" t="s">
        <v>317</v>
      </c>
      <c r="P459" s="2">
        <v>12</v>
      </c>
      <c r="Q459" s="2">
        <f>_xlfn.FLOOR.MATH((((2*VLOOKUP(F459, 'EV and Base'!$A$1:$N$671, 9, FALSE))+$P459)*$H459)/100)+$H459+10</f>
        <v>114</v>
      </c>
      <c r="R459" s="2">
        <f>_xlfn.FLOOR.MATH((_xlfn.FLOOR.MATH((((2*VLOOKUP($F459, 'EV and Base'!$A$1:$N$671, 10, FALSE))+$P459)*$H459)/100)+5)*
IF(OR($I459="Lonely", $I459="Brave", $I459="Adamant", $I459="Naughty"), 1.1,
IF(OR($I459="Bold", $I459="Timid", $I459="Modest", $I459="Calm"), 0.9, 1)))</f>
        <v>70</v>
      </c>
      <c r="S459" s="2">
        <f>_xlfn.FLOOR.MATH((_xlfn.FLOOR.MATH((((2*VLOOKUP($F459, 'EV and Base'!$A$1:$N$671, 11, FALSE))+$P459)*$H459)/100)+5)*
IF(OR($I459="Bold", $I459="Relaxed", $I459="Impish", $I459="Lax"), 1.1,
IF(OR($I459="Lonely", $I459="Hasty", $I459="Mild", $I459="Gentle"), 0.9, 1)))</f>
        <v>86</v>
      </c>
      <c r="T459" s="2">
        <f>_xlfn.FLOOR.MATH((_xlfn.FLOOR.MATH((((2*VLOOKUP($F459, 'EV and Base'!$A$1:$N$671, 12, FALSE))+$P459)*$H459)/100)+5)*
IF(OR($I459="Modest", $I459="Mild", $I459="Quiet", $I459="Rash"), 1.1,
IF(OR($I459="Adamant", $I459="Impish", $I459="Jolly", $I459="Careful"), 0.9, 1)))</f>
        <v>79</v>
      </c>
      <c r="U459" s="2">
        <f>_xlfn.FLOOR.MATH((_xlfn.FLOOR.MATH((((2*VLOOKUP($F459, 'EV and Base'!$A$1:$N$671, 13, FALSE))+$P459)*$H459)/100)+5)*
IF(OR($I459="Calm", $I459="Gentle", $I459="Sassy", $I459="Careful"), 1.1,
IF(OR($I459="Naughty", $I459="Lax", $I459="Naive", $I459="Rash"), 0.9, 1)))</f>
        <v>77</v>
      </c>
      <c r="V459" s="2">
        <f>_xlfn.FLOOR.MATH((_xlfn.FLOOR.MATH((((2*VLOOKUP($F459, 'EV and Base'!$A$1:$N$671, 14, FALSE))+$P459)*$H459)/100)+5)*
IF(OR($I459="Timid", $I459="Hasty", $I459="Jolly", $I459="Naive"), 1.1,
IF(OR($I459="Brave", $I459="Relaxed", $I459="Quiet", $I459="Sassy"), 0.9, 1)))</f>
        <v>114</v>
      </c>
    </row>
    <row r="460" spans="1:22" x14ac:dyDescent="0.45">
      <c r="A460" s="46"/>
      <c r="B460" s="46"/>
      <c r="C460" s="46"/>
      <c r="D460" s="46"/>
      <c r="E460" s="46"/>
      <c r="F460" s="31" t="s">
        <v>331</v>
      </c>
      <c r="G460" s="31" t="s">
        <v>53</v>
      </c>
      <c r="H460" s="31">
        <v>45</v>
      </c>
      <c r="I460" s="31"/>
      <c r="J460" s="31" t="s">
        <v>122</v>
      </c>
      <c r="K460" s="31" t="s">
        <v>30</v>
      </c>
      <c r="L460" s="31" t="s">
        <v>323</v>
      </c>
      <c r="M460" s="31" t="s">
        <v>728</v>
      </c>
      <c r="N460" s="31" t="s">
        <v>698</v>
      </c>
      <c r="O460" s="31" t="s">
        <v>441</v>
      </c>
      <c r="P460" s="31">
        <v>12</v>
      </c>
      <c r="Q460" s="31">
        <f>_xlfn.FLOOR.MATH((((2*VLOOKUP(F460, 'EV and Base'!$A$1:$N$671, 9, FALSE))+$P460)*$H460)/100)+$H460+10</f>
        <v>127</v>
      </c>
      <c r="R460" s="31">
        <f>_xlfn.FLOOR.MATH((_xlfn.FLOOR.MATH((((2*VLOOKUP($F460, 'EV and Base'!$A$1:$N$671, 10, FALSE))+$P460)*$H460)/100)+5)*
IF(OR($I460="Lonely", $I460="Brave", $I460="Adamant", $I460="Naughty"), 1.1,
IF(OR($I460="Bold", $I460="Timid", $I460="Modest", $I460="Calm"), 0.9, 1)))</f>
        <v>100</v>
      </c>
      <c r="S460" s="31">
        <f>_xlfn.FLOOR.MATH((_xlfn.FLOOR.MATH((((2*VLOOKUP($F460, 'EV and Base'!$A$1:$N$671, 11, FALSE))+$P460)*$H460)/100)+5)*
IF(OR($I460="Bold", $I460="Relaxed", $I460="Impish", $I460="Lax"), 1.1,
IF(OR($I460="Lonely", $I460="Hasty", $I460="Mild", $I460="Gentle"), 0.9, 1)))</f>
        <v>67</v>
      </c>
      <c r="T460" s="31">
        <f>_xlfn.FLOOR.MATH((_xlfn.FLOOR.MATH((((2*VLOOKUP($F460, 'EV and Base'!$A$1:$N$671, 12, FALSE))+$P460)*$H460)/100)+5)*
IF(OR($I460="Modest", $I460="Mild", $I460="Quiet", $I460="Rash"), 1.1,
IF(OR($I460="Adamant", $I460="Impish", $I460="Jolly", $I460="Careful"), 0.9, 1)))</f>
        <v>82</v>
      </c>
      <c r="U460" s="31">
        <f>_xlfn.FLOOR.MATH((_xlfn.FLOOR.MATH((((2*VLOOKUP($F460, 'EV and Base'!$A$1:$N$671, 13, FALSE))+$P460)*$H460)/100)+5)*
IF(OR($I460="Calm", $I460="Gentle", $I460="Sassy", $I460="Careful"), 1.1,
IF(OR($I460="Naughty", $I460="Lax", $I460="Naive", $I460="Rash"), 0.9, 1)))</f>
        <v>67</v>
      </c>
      <c r="V460" s="31">
        <f>_xlfn.FLOOR.MATH((_xlfn.FLOOR.MATH((((2*VLOOKUP($F460, 'EV and Base'!$A$1:$N$671, 14, FALSE))+$P460)*$H460)/100)+5)*
IF(OR($I460="Timid", $I460="Hasty", $I460="Jolly", $I460="Naive"), 1.1,
IF(OR($I460="Brave", $I460="Relaxed", $I460="Quiet", $I460="Sassy"), 0.9, 1)))</f>
        <v>114</v>
      </c>
    </row>
    <row r="461" spans="1:22" x14ac:dyDescent="0.45">
      <c r="A461" s="45">
        <v>252</v>
      </c>
      <c r="B461" s="45" t="s">
        <v>729</v>
      </c>
      <c r="C461" s="45" t="s">
        <v>23</v>
      </c>
      <c r="D461" s="45" t="s">
        <v>727</v>
      </c>
      <c r="E461" s="45" t="s">
        <v>25</v>
      </c>
      <c r="F461" s="30" t="s">
        <v>544</v>
      </c>
      <c r="G461" s="30" t="s">
        <v>27</v>
      </c>
      <c r="H461" s="30">
        <v>45</v>
      </c>
      <c r="I461" s="30"/>
      <c r="J461" s="30" t="s">
        <v>157</v>
      </c>
      <c r="K461" s="30" t="s">
        <v>30</v>
      </c>
      <c r="L461" s="30" t="s">
        <v>153</v>
      </c>
      <c r="M461" s="30" t="s">
        <v>519</v>
      </c>
      <c r="N461" s="30" t="s">
        <v>162</v>
      </c>
      <c r="O461" s="30" t="s">
        <v>730</v>
      </c>
      <c r="P461" s="30">
        <v>12</v>
      </c>
      <c r="Q461" s="30">
        <f>_xlfn.FLOOR.MATH((((2*VLOOKUP(F461, 'EV and Base'!$A$1:$N$671, 9, FALSE))+$P461)*$H461)/100)+$H461+10</f>
        <v>136</v>
      </c>
      <c r="R461" s="30">
        <f>_xlfn.FLOOR.MATH((_xlfn.FLOOR.MATH((((2*VLOOKUP($F461, 'EV and Base'!$A$1:$N$671, 10, FALSE))+$P461)*$H461)/100)+5)*
IF(OR($I461="Lonely", $I461="Brave", $I461="Adamant", $I461="Naughty"), 1.1,
IF(OR($I461="Bold", $I461="Timid", $I461="Modest", $I461="Calm"), 0.9, 1)))</f>
        <v>100</v>
      </c>
      <c r="S461" s="30">
        <f>_xlfn.FLOOR.MATH((_xlfn.FLOOR.MATH((((2*VLOOKUP($F461, 'EV and Base'!$A$1:$N$671, 11, FALSE))+$P461)*$H461)/100)+5)*
IF(OR($I461="Bold", $I461="Relaxed", $I461="Impish", $I461="Lax"), 1.1,
IF(OR($I461="Lonely", $I461="Hasty", $I461="Mild", $I461="Gentle"), 0.9, 1)))</f>
        <v>91</v>
      </c>
      <c r="T461" s="30">
        <f>_xlfn.FLOOR.MATH((_xlfn.FLOOR.MATH((((2*VLOOKUP($F461, 'EV and Base'!$A$1:$N$671, 12, FALSE))+$P461)*$H461)/100)+5)*
IF(OR($I461="Modest", $I461="Mild", $I461="Quiet", $I461="Rash"), 1.1,
IF(OR($I461="Adamant", $I461="Impish", $I461="Jolly", $I461="Careful"), 0.9, 1)))</f>
        <v>50</v>
      </c>
      <c r="U461" s="30">
        <f>_xlfn.FLOOR.MATH((_xlfn.FLOOR.MATH((((2*VLOOKUP($F461, 'EV and Base'!$A$1:$N$671, 13, FALSE))+$P461)*$H461)/100)+5)*
IF(OR($I461="Calm", $I461="Gentle", $I461="Sassy", $I461="Careful"), 1.1,
IF(OR($I461="Naughty", $I461="Lax", $I461="Naive", $I461="Rash"), 0.9, 1)))</f>
        <v>91</v>
      </c>
      <c r="V461" s="30">
        <f>_xlfn.FLOOR.MATH((_xlfn.FLOOR.MATH((((2*VLOOKUP($F461, 'EV and Base'!$A$1:$N$671, 14, FALSE))+$P461)*$H461)/100)+5)*
IF(OR($I461="Timid", $I461="Hasty", $I461="Jolly", $I461="Naive"), 1.1,
IF(OR($I461="Brave", $I461="Relaxed", $I461="Quiet", $I461="Sassy"), 0.9, 1)))</f>
        <v>82</v>
      </c>
    </row>
    <row r="462" spans="1:22" x14ac:dyDescent="0.45">
      <c r="A462" s="44"/>
      <c r="B462" s="44"/>
      <c r="C462" s="44"/>
      <c r="D462" s="44"/>
      <c r="E462" s="44"/>
      <c r="F462" s="30" t="s">
        <v>485</v>
      </c>
      <c r="G462" s="30" t="s">
        <v>27</v>
      </c>
      <c r="H462" s="30">
        <v>45</v>
      </c>
      <c r="I462" s="30"/>
      <c r="J462" s="30" t="s">
        <v>187</v>
      </c>
      <c r="K462" s="30" t="s">
        <v>30</v>
      </c>
      <c r="L462" s="30" t="s">
        <v>731</v>
      </c>
      <c r="M462" s="30" t="s">
        <v>441</v>
      </c>
      <c r="N462" s="30" t="s">
        <v>732</v>
      </c>
      <c r="O462" s="30" t="s">
        <v>704</v>
      </c>
      <c r="P462" s="30">
        <v>12</v>
      </c>
      <c r="Q462" s="30">
        <f>_xlfn.FLOOR.MATH((((2*VLOOKUP(F462, 'EV and Base'!$A$1:$N$671, 9, FALSE))+$P462)*$H462)/100)+$H462+10</f>
        <v>114</v>
      </c>
      <c r="R462" s="30">
        <f>_xlfn.FLOOR.MATH((_xlfn.FLOOR.MATH((((2*VLOOKUP($F462, 'EV and Base'!$A$1:$N$671, 10, FALSE))+$P462)*$H462)/100)+5)*
IF(OR($I462="Lonely", $I462="Brave", $I462="Adamant", $I462="Naughty"), 1.1,
IF(OR($I462="Bold", $I462="Timid", $I462="Modest", $I462="Calm"), 0.9, 1)))</f>
        <v>91</v>
      </c>
      <c r="S462" s="30">
        <f>_xlfn.FLOOR.MATH((_xlfn.FLOOR.MATH((((2*VLOOKUP($F462, 'EV and Base'!$A$1:$N$671, 11, FALSE))+$P462)*$H462)/100)+5)*
IF(OR($I462="Bold", $I462="Relaxed", $I462="Impish", $I462="Lax"), 1.1,
IF(OR($I462="Lonely", $I462="Hasty", $I462="Mild", $I462="Gentle"), 0.9, 1)))</f>
        <v>90</v>
      </c>
      <c r="T462" s="30">
        <f>_xlfn.FLOOR.MATH((_xlfn.FLOOR.MATH((((2*VLOOKUP($F462, 'EV and Base'!$A$1:$N$671, 12, FALSE))+$P462)*$H462)/100)+5)*
IF(OR($I462="Modest", $I462="Mild", $I462="Quiet", $I462="Rash"), 1.1,
IF(OR($I462="Adamant", $I462="Impish", $I462="Jolly", $I462="Careful"), 0.9, 1)))</f>
        <v>59</v>
      </c>
      <c r="U462" s="30">
        <f>_xlfn.FLOOR.MATH((_xlfn.FLOOR.MATH((((2*VLOOKUP($F462, 'EV and Base'!$A$1:$N$671, 13, FALSE))+$P462)*$H462)/100)+5)*
IF(OR($I462="Calm", $I462="Gentle", $I462="Sassy", $I462="Careful"), 1.1,
IF(OR($I462="Naughty", $I462="Lax", $I462="Naive", $I462="Rash"), 0.9, 1)))</f>
        <v>72</v>
      </c>
      <c r="V462" s="30">
        <f>_xlfn.FLOOR.MATH((_xlfn.FLOOR.MATH((((2*VLOOKUP($F462, 'EV and Base'!$A$1:$N$671, 14, FALSE))+$P462)*$H462)/100)+5)*
IF(OR($I462="Timid", $I462="Hasty", $I462="Jolly", $I462="Naive"), 1.1,
IF(OR($I462="Brave", $I462="Relaxed", $I462="Quiet", $I462="Sassy"), 0.9, 1)))</f>
        <v>111</v>
      </c>
    </row>
    <row r="463" spans="1:22" x14ac:dyDescent="0.45">
      <c r="A463" s="45">
        <v>253</v>
      </c>
      <c r="B463" s="45" t="s">
        <v>733</v>
      </c>
      <c r="C463" s="45" t="s">
        <v>23</v>
      </c>
      <c r="D463" s="45" t="s">
        <v>727</v>
      </c>
      <c r="E463" s="45" t="s">
        <v>25</v>
      </c>
      <c r="F463" s="30" t="s">
        <v>734</v>
      </c>
      <c r="G463" s="30" t="s">
        <v>53</v>
      </c>
      <c r="H463" s="30">
        <v>44</v>
      </c>
      <c r="I463" s="30"/>
      <c r="J463" s="30" t="s">
        <v>97</v>
      </c>
      <c r="K463" s="30" t="s">
        <v>30</v>
      </c>
      <c r="L463" s="30" t="s">
        <v>709</v>
      </c>
      <c r="M463" s="30" t="s">
        <v>710</v>
      </c>
      <c r="N463" s="30" t="s">
        <v>717</v>
      </c>
      <c r="O463" s="30" t="s">
        <v>735</v>
      </c>
      <c r="P463" s="30">
        <v>18</v>
      </c>
      <c r="Q463" s="30">
        <f>_xlfn.FLOOR.MATH((((2*VLOOKUP(F463, 'EV and Base'!$A$1:$N$671, 9, FALSE))+$P463)*$H463)/100)+$H463+10</f>
        <v>127</v>
      </c>
      <c r="R463" s="30">
        <f>_xlfn.FLOOR.MATH((_xlfn.FLOOR.MATH((((2*VLOOKUP($F463, 'EV and Base'!$A$1:$N$671, 10, FALSE))+$P463)*$H463)/100)+5)*
IF(OR($I463="Lonely", $I463="Brave", $I463="Adamant", $I463="Naughty"), 1.1,
IF(OR($I463="Bold", $I463="Timid", $I463="Modest", $I463="Calm"), 0.9, 1)))</f>
        <v>78</v>
      </c>
      <c r="S463" s="30">
        <f>_xlfn.FLOOR.MATH((_xlfn.FLOOR.MATH((((2*VLOOKUP($F463, 'EV and Base'!$A$1:$N$671, 11, FALSE))+$P463)*$H463)/100)+5)*
IF(OR($I463="Bold", $I463="Relaxed", $I463="Impish", $I463="Lax"), 1.1,
IF(OR($I463="Lonely", $I463="Hasty", $I463="Mild", $I463="Gentle"), 0.9, 1)))</f>
        <v>78</v>
      </c>
      <c r="T463" s="30">
        <f>_xlfn.FLOOR.MATH((_xlfn.FLOOR.MATH((((2*VLOOKUP($F463, 'EV and Base'!$A$1:$N$671, 12, FALSE))+$P463)*$H463)/100)+5)*
IF(OR($I463="Modest", $I463="Mild", $I463="Quiet", $I463="Rash"), 1.1,
IF(OR($I463="Adamant", $I463="Impish", $I463="Jolly", $I463="Careful"), 0.9, 1)))</f>
        <v>122</v>
      </c>
      <c r="U463" s="30">
        <f>_xlfn.FLOOR.MATH((_xlfn.FLOOR.MATH((((2*VLOOKUP($F463, 'EV and Base'!$A$1:$N$671, 13, FALSE))+$P463)*$H463)/100)+5)*
IF(OR($I463="Calm", $I463="Gentle", $I463="Sassy", $I463="Careful"), 1.1,
IF(OR($I463="Naughty", $I463="Lax", $I463="Naive", $I463="Rash"), 0.9, 1)))</f>
        <v>96</v>
      </c>
      <c r="V463" s="32">
        <f>_xlfn.FLOOR.MATH((_xlfn.FLOOR.MATH((((2*VLOOKUP($F463, 'EV and Base'!$A$1:$N$671, 14, FALSE))+$P463)*$H463)/100)+5)*
IF(OR($I463="Timid", $I463="Hasty", $I463="Jolly", $I463="Naive"), 1.1,
IF(OR($I463="Brave", $I463="Relaxed", $I463="Quiet", $I463="Sassy"), 0.9, 1)))</f>
        <v>48</v>
      </c>
    </row>
    <row r="464" spans="1:22" x14ac:dyDescent="0.45">
      <c r="A464" s="43"/>
      <c r="B464" s="43"/>
      <c r="C464" s="43"/>
      <c r="D464" s="43"/>
      <c r="E464" s="43"/>
      <c r="F464" s="30" t="s">
        <v>736</v>
      </c>
      <c r="G464" s="30" t="s">
        <v>53</v>
      </c>
      <c r="H464" s="30">
        <v>44</v>
      </c>
      <c r="I464" s="30"/>
      <c r="J464" s="30" t="s">
        <v>83</v>
      </c>
      <c r="K464" s="30" t="s">
        <v>30</v>
      </c>
      <c r="L464" s="30" t="s">
        <v>394</v>
      </c>
      <c r="M464" s="30" t="s">
        <v>712</v>
      </c>
      <c r="N464" s="30" t="s">
        <v>392</v>
      </c>
      <c r="O464" s="30" t="s">
        <v>737</v>
      </c>
      <c r="P464" s="30">
        <v>18</v>
      </c>
      <c r="Q464" s="30">
        <f>_xlfn.FLOOR.MATH((((2*VLOOKUP(F464, 'EV and Base'!$A$1:$N$671, 9, FALSE))+$P464)*$H464)/100)+$H464+10</f>
        <v>136</v>
      </c>
      <c r="R464" s="30">
        <f>_xlfn.FLOOR.MATH((_xlfn.FLOOR.MATH((((2*VLOOKUP($F464, 'EV and Base'!$A$1:$N$671, 10, FALSE))+$P464)*$H464)/100)+5)*
IF(OR($I464="Lonely", $I464="Brave", $I464="Adamant", $I464="Naughty"), 1.1,
IF(OR($I464="Bold", $I464="Timid", $I464="Modest", $I464="Calm"), 0.9, 1)))</f>
        <v>98</v>
      </c>
      <c r="S464" s="30">
        <f>_xlfn.FLOOR.MATH((_xlfn.FLOOR.MATH((((2*VLOOKUP($F464, 'EV and Base'!$A$1:$N$671, 11, FALSE))+$P464)*$H464)/100)+5)*
IF(OR($I464="Bold", $I464="Relaxed", $I464="Impish", $I464="Lax"), 1.1,
IF(OR($I464="Lonely", $I464="Hasty", $I464="Mild", $I464="Gentle"), 0.9, 1)))</f>
        <v>71</v>
      </c>
      <c r="T464" s="30">
        <f>_xlfn.FLOOR.MATH((_xlfn.FLOOR.MATH((((2*VLOOKUP($F464, 'EV and Base'!$A$1:$N$671, 12, FALSE))+$P464)*$H464)/100)+5)*
IF(OR($I464="Modest", $I464="Mild", $I464="Quiet", $I464="Rash"), 1.1,
IF(OR($I464="Adamant", $I464="Impish", $I464="Jolly", $I464="Careful"), 0.9, 1)))</f>
        <v>105</v>
      </c>
      <c r="U464" s="30">
        <f>_xlfn.FLOOR.MATH((_xlfn.FLOOR.MATH((((2*VLOOKUP($F464, 'EV and Base'!$A$1:$N$671, 13, FALSE))+$P464)*$H464)/100)+5)*
IF(OR($I464="Calm", $I464="Gentle", $I464="Sassy", $I464="Careful"), 1.1,
IF(OR($I464="Naughty", $I464="Lax", $I464="Naive", $I464="Rash"), 0.9, 1)))</f>
        <v>71</v>
      </c>
      <c r="V464" s="32">
        <f>_xlfn.FLOOR.MATH((_xlfn.FLOOR.MATH((((2*VLOOKUP($F464, 'EV and Base'!$A$1:$N$671, 14, FALSE))+$P464)*$H464)/100)+5)*
IF(OR($I464="Timid", $I464="Hasty", $I464="Jolly", $I464="Naive"), 1.1,
IF(OR($I464="Brave", $I464="Relaxed", $I464="Quiet", $I464="Sassy"), 0.9, 1)))</f>
        <v>70</v>
      </c>
    </row>
    <row r="465" spans="1:22" x14ac:dyDescent="0.45">
      <c r="A465" s="44"/>
      <c r="B465" s="44"/>
      <c r="C465" s="44"/>
      <c r="D465" s="44"/>
      <c r="E465" s="44"/>
      <c r="F465" s="30" t="s">
        <v>461</v>
      </c>
      <c r="G465" s="30" t="s">
        <v>53</v>
      </c>
      <c r="H465" s="30">
        <v>45</v>
      </c>
      <c r="I465" s="30"/>
      <c r="J465" s="30" t="s">
        <v>180</v>
      </c>
      <c r="K465" s="30" t="s">
        <v>30</v>
      </c>
      <c r="L465" s="30" t="s">
        <v>462</v>
      </c>
      <c r="M465" s="30" t="s">
        <v>463</v>
      </c>
      <c r="N465" s="30" t="s">
        <v>717</v>
      </c>
      <c r="O465" s="30" t="s">
        <v>703</v>
      </c>
      <c r="P465" s="30">
        <v>18</v>
      </c>
      <c r="Q465" s="30">
        <f>_xlfn.FLOOR.MATH((((2*VLOOKUP(F465, 'EV and Base'!$A$1:$N$671, 9, FALSE))+$P465)*$H465)/100)+$H465+10</f>
        <v>126</v>
      </c>
      <c r="R465" s="30">
        <f>_xlfn.FLOOR.MATH((_xlfn.FLOOR.MATH((((2*VLOOKUP($F465, 'EV and Base'!$A$1:$N$671, 10, FALSE))+$P465)*$H465)/100)+5)*
IF(OR($I465="Lonely", $I465="Brave", $I465="Adamant", $I465="Naughty"), 1.1,
IF(OR($I465="Bold", $I465="Timid", $I465="Modest", $I465="Calm"), 0.9, 1)))</f>
        <v>67</v>
      </c>
      <c r="S465" s="30">
        <f>_xlfn.FLOOR.MATH((_xlfn.FLOOR.MATH((((2*VLOOKUP($F465, 'EV and Base'!$A$1:$N$671, 11, FALSE))+$P465)*$H465)/100)+5)*
IF(OR($I465="Bold", $I465="Relaxed", $I465="Impish", $I465="Lax"), 1.1,
IF(OR($I465="Lonely", $I465="Hasty", $I465="Mild", $I465="Gentle"), 0.9, 1)))</f>
        <v>80</v>
      </c>
      <c r="T465" s="30">
        <f>_xlfn.FLOOR.MATH((_xlfn.FLOOR.MATH((((2*VLOOKUP($F465, 'EV and Base'!$A$1:$N$671, 12, FALSE))+$P465)*$H465)/100)+5)*
IF(OR($I465="Modest", $I465="Mild", $I465="Quiet", $I465="Rash"), 1.1,
IF(OR($I465="Adamant", $I465="Impish", $I465="Jolly", $I465="Careful"), 0.9, 1)))</f>
        <v>112</v>
      </c>
      <c r="U465" s="30">
        <f>_xlfn.FLOOR.MATH((_xlfn.FLOOR.MATH((((2*VLOOKUP($F465, 'EV and Base'!$A$1:$N$671, 13, FALSE))+$P465)*$H465)/100)+5)*
IF(OR($I465="Calm", $I465="Gentle", $I465="Sassy", $I465="Careful"), 1.1,
IF(OR($I465="Naughty", $I465="Lax", $I465="Naive", $I465="Rash"), 0.9, 1)))</f>
        <v>80</v>
      </c>
      <c r="V465" s="32">
        <f>_xlfn.FLOOR.MATH((_xlfn.FLOOR.MATH((((2*VLOOKUP($F465, 'EV and Base'!$A$1:$N$671, 14, FALSE))+$P465)*$H465)/100)+5)*
IF(OR($I465="Timid", $I465="Hasty", $I465="Jolly", $I465="Naive"), 1.1,
IF(OR($I465="Brave", $I465="Relaxed", $I465="Quiet", $I465="Sassy"), 0.9, 1)))</f>
        <v>94</v>
      </c>
    </row>
    <row r="466" spans="1:22" x14ac:dyDescent="0.45">
      <c r="A466" s="45">
        <v>254</v>
      </c>
      <c r="B466" s="45" t="s">
        <v>738</v>
      </c>
      <c r="C466" s="45" t="s">
        <v>23</v>
      </c>
      <c r="D466" s="45" t="s">
        <v>727</v>
      </c>
      <c r="E466" s="45" t="s">
        <v>25</v>
      </c>
      <c r="F466" s="30" t="s">
        <v>691</v>
      </c>
      <c r="G466" s="30" t="s">
        <v>27</v>
      </c>
      <c r="H466" s="30">
        <v>43</v>
      </c>
      <c r="I466" s="30"/>
      <c r="J466" s="30" t="s">
        <v>257</v>
      </c>
      <c r="K466" s="30" t="s">
        <v>30</v>
      </c>
      <c r="L466" s="30" t="s">
        <v>230</v>
      </c>
      <c r="M466" s="30" t="s">
        <v>621</v>
      </c>
      <c r="N466" s="30" t="s">
        <v>504</v>
      </c>
      <c r="O466" s="30" t="s">
        <v>153</v>
      </c>
      <c r="P466" s="30">
        <v>12</v>
      </c>
      <c r="Q466" s="30">
        <f>_xlfn.FLOOR.MATH((((2*VLOOKUP(F466, 'EV and Base'!$A$1:$N$671, 9, FALSE))+$P466)*$H466)/100)+$H466+10</f>
        <v>114</v>
      </c>
      <c r="R466" s="30">
        <f>_xlfn.FLOOR.MATH((_xlfn.FLOOR.MATH((((2*VLOOKUP($F466, 'EV and Base'!$A$1:$N$671, 10, FALSE))+$P466)*$H466)/100)+5)*
IF(OR($I466="Lonely", $I466="Brave", $I466="Adamant", $I466="Naughty"), 1.1,
IF(OR($I466="Bold", $I466="Timid", $I466="Modest", $I466="Calm"), 0.9, 1)))</f>
        <v>87</v>
      </c>
      <c r="S466" s="30">
        <f>_xlfn.FLOOR.MATH((_xlfn.FLOOR.MATH((((2*VLOOKUP($F466, 'EV and Base'!$A$1:$N$671, 11, FALSE))+$P466)*$H466)/100)+5)*
IF(OR($I466="Bold", $I466="Relaxed", $I466="Impish", $I466="Lax"), 1.1,
IF(OR($I466="Lonely", $I466="Hasty", $I466="Mild", $I466="Gentle"), 0.9, 1)))</f>
        <v>109</v>
      </c>
      <c r="T466" s="30">
        <f>_xlfn.FLOOR.MATH((_xlfn.FLOOR.MATH((((2*VLOOKUP($F466, 'EV and Base'!$A$1:$N$671, 12, FALSE))+$P466)*$H466)/100)+5)*
IF(OR($I466="Modest", $I466="Mild", $I466="Quiet", $I466="Rash"), 1.1,
IF(OR($I466="Adamant", $I466="Impish", $I466="Jolly", $I466="Careful"), 0.9, 1)))</f>
        <v>48</v>
      </c>
      <c r="U466" s="30">
        <f>_xlfn.FLOOR.MATH((_xlfn.FLOOR.MATH((((2*VLOOKUP($F466, 'EV and Base'!$A$1:$N$671, 13, FALSE))+$P466)*$H466)/100)+5)*
IF(OR($I466="Calm", $I466="Gentle", $I466="Sassy", $I466="Careful"), 1.1,
IF(OR($I466="Naughty", $I466="Lax", $I466="Naive", $I466="Rash"), 0.9, 1)))</f>
        <v>109</v>
      </c>
      <c r="V466" s="32">
        <f>_xlfn.FLOOR.MATH((_xlfn.FLOOR.MATH((((2*VLOOKUP($F466, 'EV and Base'!$A$1:$N$671, 14, FALSE))+$P466)*$H466)/100)+5)*
IF(OR($I466="Timid", $I466="Hasty", $I466="Jolly", $I466="Naive"), 1.1,
IF(OR($I466="Brave", $I466="Relaxed", $I466="Quiet", $I466="Sassy"), 0.9, 1)))</f>
        <v>60</v>
      </c>
    </row>
    <row r="467" spans="1:22" x14ac:dyDescent="0.45">
      <c r="A467" s="43"/>
      <c r="B467" s="43"/>
      <c r="C467" s="43"/>
      <c r="D467" s="43"/>
      <c r="E467" s="43"/>
      <c r="F467" s="30" t="s">
        <v>692</v>
      </c>
      <c r="G467" s="30" t="s">
        <v>27</v>
      </c>
      <c r="H467" s="30">
        <v>43</v>
      </c>
      <c r="I467" s="30"/>
      <c r="J467" s="30" t="s">
        <v>693</v>
      </c>
      <c r="K467" s="30" t="s">
        <v>30</v>
      </c>
      <c r="L467" s="30" t="s">
        <v>694</v>
      </c>
      <c r="M467" s="30" t="s">
        <v>695</v>
      </c>
      <c r="N467" s="30" t="s">
        <v>410</v>
      </c>
      <c r="O467" s="30" t="s">
        <v>739</v>
      </c>
      <c r="P467" s="30">
        <v>12</v>
      </c>
      <c r="Q467" s="30">
        <f>_xlfn.FLOOR.MATH((((2*VLOOKUP(F467, 'EV and Base'!$A$1:$N$671, 9, FALSE))+$P467)*$H467)/100)+$H467+10</f>
        <v>96</v>
      </c>
      <c r="R467" s="30">
        <f>_xlfn.FLOOR.MATH((_xlfn.FLOOR.MATH((((2*VLOOKUP($F467, 'EV and Base'!$A$1:$N$671, 10, FALSE))+$P467)*$H467)/100)+5)*
IF(OR($I467="Lonely", $I467="Brave", $I467="Adamant", $I467="Naughty"), 1.1,
IF(OR($I467="Bold", $I467="Timid", $I467="Modest", $I467="Calm"), 0.9, 1)))</f>
        <v>83</v>
      </c>
      <c r="S467" s="30">
        <f>_xlfn.FLOOR.MATH((_xlfn.FLOOR.MATH((((2*VLOOKUP($F467, 'EV and Base'!$A$1:$N$671, 11, FALSE))+$P467)*$H467)/100)+5)*
IF(OR($I467="Bold", $I467="Relaxed", $I467="Impish", $I467="Lax"), 1.1,
IF(OR($I467="Lonely", $I467="Hasty", $I467="Mild", $I467="Gentle"), 0.9, 1)))</f>
        <v>53</v>
      </c>
      <c r="T467" s="30">
        <f>_xlfn.FLOOR.MATH((_xlfn.FLOOR.MATH((((2*VLOOKUP($F467, 'EV and Base'!$A$1:$N$671, 12, FALSE))+$P467)*$H467)/100)+5)*
IF(OR($I467="Modest", $I467="Mild", $I467="Quiet", $I467="Rash"), 1.1,
IF(OR($I467="Adamant", $I467="Impish", $I467="Jolly", $I467="Careful"), 0.9, 1)))</f>
        <v>57</v>
      </c>
      <c r="U467" s="30">
        <f>_xlfn.FLOOR.MATH((_xlfn.FLOOR.MATH((((2*VLOOKUP($F467, 'EV and Base'!$A$1:$N$671, 13, FALSE))+$P467)*$H467)/100)+5)*
IF(OR($I467="Calm", $I467="Gentle", $I467="Sassy", $I467="Careful"), 1.1,
IF(OR($I467="Naughty", $I467="Lax", $I467="Naive", $I467="Rash"), 0.9, 1)))</f>
        <v>53</v>
      </c>
      <c r="V467" s="32">
        <f>_xlfn.FLOOR.MATH((_xlfn.FLOOR.MATH((((2*VLOOKUP($F467, 'EV and Base'!$A$1:$N$671, 14, FALSE))+$P467)*$H467)/100)+5)*
IF(OR($I467="Timid", $I467="Hasty", $I467="Jolly", $I467="Naive"), 1.1,
IF(OR($I467="Brave", $I467="Relaxed", $I467="Quiet", $I467="Sassy"), 0.9, 1)))</f>
        <v>66</v>
      </c>
    </row>
    <row r="468" spans="1:22" x14ac:dyDescent="0.45">
      <c r="A468" s="44"/>
      <c r="B468" s="44"/>
      <c r="C468" s="44"/>
      <c r="D468" s="44"/>
      <c r="E468" s="44"/>
      <c r="F468" s="30" t="s">
        <v>740</v>
      </c>
      <c r="G468" s="30" t="s">
        <v>27</v>
      </c>
      <c r="H468" s="30">
        <v>43</v>
      </c>
      <c r="I468" s="30"/>
      <c r="J468" s="30" t="s">
        <v>283</v>
      </c>
      <c r="K468" s="30" t="s">
        <v>30</v>
      </c>
      <c r="L468" s="30" t="s">
        <v>570</v>
      </c>
      <c r="M468" s="30" t="s">
        <v>399</v>
      </c>
      <c r="N468" s="30" t="s">
        <v>533</v>
      </c>
      <c r="O468" s="30" t="s">
        <v>504</v>
      </c>
      <c r="P468" s="30">
        <v>12</v>
      </c>
      <c r="Q468" s="30">
        <f>_xlfn.FLOOR.MATH((((2*VLOOKUP(F468, 'EV and Base'!$A$1:$N$671, 9, FALSE))+$P468)*$H468)/100)+$H468+10</f>
        <v>148</v>
      </c>
      <c r="R468" s="30">
        <f>_xlfn.FLOOR.MATH((_xlfn.FLOOR.MATH((((2*VLOOKUP($F468, 'EV and Base'!$A$1:$N$671, 10, FALSE))+$P468)*$H468)/100)+5)*
IF(OR($I468="Lonely", $I468="Brave", $I468="Adamant", $I468="Naughty"), 1.1,
IF(OR($I468="Bold", $I468="Timid", $I468="Modest", $I468="Calm"), 0.9, 1)))</f>
        <v>130</v>
      </c>
      <c r="S468" s="30">
        <f>_xlfn.FLOOR.MATH((_xlfn.FLOOR.MATH((((2*VLOOKUP($F468, 'EV and Base'!$A$1:$N$671, 11, FALSE))+$P468)*$H468)/100)+5)*
IF(OR($I468="Bold", $I468="Relaxed", $I468="Impish", $I468="Lax"), 1.1,
IF(OR($I468="Lonely", $I468="Hasty", $I468="Mild", $I468="Gentle"), 0.9, 1)))</f>
        <v>91</v>
      </c>
      <c r="T468" s="30">
        <f>_xlfn.FLOOR.MATH((_xlfn.FLOOR.MATH((((2*VLOOKUP($F468, 'EV and Base'!$A$1:$N$671, 12, FALSE))+$P468)*$H468)/100)+5)*
IF(OR($I468="Modest", $I468="Mild", $I468="Quiet", $I468="Rash"), 1.1,
IF(OR($I468="Adamant", $I468="Impish", $I468="Jolly", $I468="Careful"), 0.9, 1)))</f>
        <v>57</v>
      </c>
      <c r="U468" s="30">
        <f>_xlfn.FLOOR.MATH((_xlfn.FLOOR.MATH((((2*VLOOKUP($F468, 'EV and Base'!$A$1:$N$671, 13, FALSE))+$P468)*$H468)/100)+5)*
IF(OR($I468="Calm", $I468="Gentle", $I468="Sassy", $I468="Careful"), 1.1,
IF(OR($I468="Naughty", $I468="Lax", $I468="Naive", $I468="Rash"), 0.9, 1)))</f>
        <v>66</v>
      </c>
      <c r="V468" s="32">
        <f>_xlfn.FLOOR.MATH((_xlfn.FLOOR.MATH((((2*VLOOKUP($F468, 'EV and Base'!$A$1:$N$671, 14, FALSE))+$P468)*$H468)/100)+5)*
IF(OR($I468="Timid", $I468="Hasty", $I468="Jolly", $I468="Naive"), 1.1,
IF(OR($I468="Brave", $I468="Relaxed", $I468="Quiet", $I468="Sassy"), 0.9, 1)))</f>
        <v>48</v>
      </c>
    </row>
    <row r="469" spans="1:22" x14ac:dyDescent="0.45">
      <c r="A469" s="45">
        <v>255</v>
      </c>
      <c r="B469" s="45" t="s">
        <v>741</v>
      </c>
      <c r="C469" s="45" t="s">
        <v>23</v>
      </c>
      <c r="D469" s="45" t="s">
        <v>727</v>
      </c>
      <c r="E469" s="45" t="s">
        <v>25</v>
      </c>
      <c r="F469" s="30" t="s">
        <v>483</v>
      </c>
      <c r="G469" s="30" t="s">
        <v>27</v>
      </c>
      <c r="H469" s="30">
        <v>44</v>
      </c>
      <c r="I469" s="30"/>
      <c r="J469" s="30" t="s">
        <v>83</v>
      </c>
      <c r="K469" s="30" t="s">
        <v>30</v>
      </c>
      <c r="L469" s="30" t="s">
        <v>50</v>
      </c>
      <c r="M469" s="30" t="s">
        <v>104</v>
      </c>
      <c r="N469" s="30" t="s">
        <v>111</v>
      </c>
      <c r="O469" s="30" t="s">
        <v>334</v>
      </c>
      <c r="P469" s="30">
        <v>12</v>
      </c>
      <c r="Q469" s="30">
        <f>_xlfn.FLOOR.MATH((((2*VLOOKUP(F469, 'EV and Base'!$A$1:$N$671, 9, FALSE))+$P469)*$H469)/100)+$H469+10</f>
        <v>125</v>
      </c>
      <c r="R469" s="30">
        <f>_xlfn.FLOOR.MATH((_xlfn.FLOOR.MATH((((2*VLOOKUP($F469, 'EV and Base'!$A$1:$N$671, 10, FALSE))+$P469)*$H469)/100)+5)*
IF(OR($I469="Lonely", $I469="Brave", $I469="Adamant", $I469="Naughty"), 1.1,
IF(OR($I469="Bold", $I469="Timid", $I469="Modest", $I469="Calm"), 0.9, 1)))</f>
        <v>96</v>
      </c>
      <c r="S469" s="30">
        <f>_xlfn.FLOOR.MATH((_xlfn.FLOOR.MATH((((2*VLOOKUP($F469, 'EV and Base'!$A$1:$N$671, 11, FALSE))+$P469)*$H469)/100)+5)*
IF(OR($I469="Bold", $I469="Relaxed", $I469="Impish", $I469="Lax"), 1.1,
IF(OR($I469="Lonely", $I469="Hasty", $I469="Mild", $I469="Gentle"), 0.9, 1)))</f>
        <v>65</v>
      </c>
      <c r="T469" s="30">
        <f>_xlfn.FLOOR.MATH((_xlfn.FLOOR.MATH((((2*VLOOKUP($F469, 'EV and Base'!$A$1:$N$671, 12, FALSE))+$P469)*$H469)/100)+5)*
IF(OR($I469="Modest", $I469="Mild", $I469="Quiet", $I469="Rash"), 1.1,
IF(OR($I469="Adamant", $I469="Impish", $I469="Jolly", $I469="Careful"), 0.9, 1)))</f>
        <v>96</v>
      </c>
      <c r="U469" s="30">
        <f>_xlfn.FLOOR.MATH((_xlfn.FLOOR.MATH((((2*VLOOKUP($F469, 'EV and Base'!$A$1:$N$671, 13, FALSE))+$P469)*$H469)/100)+5)*
IF(OR($I469="Calm", $I469="Gentle", $I469="Sassy", $I469="Careful"), 1.1,
IF(OR($I469="Naughty", $I469="Lax", $I469="Naive", $I469="Rash"), 0.9, 1)))</f>
        <v>65</v>
      </c>
      <c r="V469" s="32">
        <f>_xlfn.FLOOR.MATH((_xlfn.FLOOR.MATH((((2*VLOOKUP($F469, 'EV and Base'!$A$1:$N$671, 14, FALSE))+$P469)*$H469)/100)+5)*
IF(OR($I469="Timid", $I469="Hasty", $I469="Jolly", $I469="Naive"), 1.1,
IF(OR($I469="Brave", $I469="Relaxed", $I469="Quiet", $I469="Sassy"), 0.9, 1)))</f>
        <v>99</v>
      </c>
    </row>
    <row r="470" spans="1:22" x14ac:dyDescent="0.45">
      <c r="A470" s="43"/>
      <c r="B470" s="43"/>
      <c r="C470" s="43"/>
      <c r="D470" s="43"/>
      <c r="E470" s="43"/>
      <c r="F470" s="30" t="s">
        <v>496</v>
      </c>
      <c r="G470" s="30" t="s">
        <v>27</v>
      </c>
      <c r="H470" s="30">
        <v>44</v>
      </c>
      <c r="I470" s="30"/>
      <c r="J470" s="30" t="s">
        <v>83</v>
      </c>
      <c r="K470" s="30" t="s">
        <v>30</v>
      </c>
      <c r="L470" s="30" t="s">
        <v>50</v>
      </c>
      <c r="M470" s="30" t="s">
        <v>104</v>
      </c>
      <c r="N470" s="30" t="s">
        <v>111</v>
      </c>
      <c r="O470" s="30" t="s">
        <v>370</v>
      </c>
      <c r="P470" s="30">
        <v>12</v>
      </c>
      <c r="Q470" s="30">
        <f>_xlfn.FLOOR.MATH((((2*VLOOKUP(F470, 'EV and Base'!$A$1:$N$671, 9, FALSE))+$P470)*$H470)/100)+$H470+10</f>
        <v>125</v>
      </c>
      <c r="R470" s="30">
        <f>_xlfn.FLOOR.MATH((_xlfn.FLOOR.MATH((((2*VLOOKUP($F470, 'EV and Base'!$A$1:$N$671, 10, FALSE))+$P470)*$H470)/100)+5)*
IF(OR($I470="Lonely", $I470="Brave", $I470="Adamant", $I470="Naughty"), 1.1,
IF(OR($I470="Bold", $I470="Timid", $I470="Modest", $I470="Calm"), 0.9, 1)))</f>
        <v>96</v>
      </c>
      <c r="S470" s="30">
        <f>_xlfn.FLOOR.MATH((_xlfn.FLOOR.MATH((((2*VLOOKUP($F470, 'EV and Base'!$A$1:$N$671, 11, FALSE))+$P470)*$H470)/100)+5)*
IF(OR($I470="Bold", $I470="Relaxed", $I470="Impish", $I470="Lax"), 1.1,
IF(OR($I470="Lonely", $I470="Hasty", $I470="Mild", $I470="Gentle"), 0.9, 1)))</f>
        <v>65</v>
      </c>
      <c r="T470" s="30">
        <f>_xlfn.FLOOR.MATH((_xlfn.FLOOR.MATH((((2*VLOOKUP($F470, 'EV and Base'!$A$1:$N$671, 12, FALSE))+$P470)*$H470)/100)+5)*
IF(OR($I470="Modest", $I470="Mild", $I470="Quiet", $I470="Rash"), 1.1,
IF(OR($I470="Adamant", $I470="Impish", $I470="Jolly", $I470="Careful"), 0.9, 1)))</f>
        <v>96</v>
      </c>
      <c r="U470" s="30">
        <f>_xlfn.FLOOR.MATH((_xlfn.FLOOR.MATH((((2*VLOOKUP($F470, 'EV and Base'!$A$1:$N$671, 13, FALSE))+$P470)*$H470)/100)+5)*
IF(OR($I470="Calm", $I470="Gentle", $I470="Sassy", $I470="Careful"), 1.1,
IF(OR($I470="Naughty", $I470="Lax", $I470="Naive", $I470="Rash"), 0.9, 1)))</f>
        <v>65</v>
      </c>
      <c r="V470" s="32">
        <f>_xlfn.FLOOR.MATH((_xlfn.FLOOR.MATH((((2*VLOOKUP($F470, 'EV and Base'!$A$1:$N$671, 14, FALSE))+$P470)*$H470)/100)+5)*
IF(OR($I470="Timid", $I470="Hasty", $I470="Jolly", $I470="Naive"), 1.1,
IF(OR($I470="Brave", $I470="Relaxed", $I470="Quiet", $I470="Sassy"), 0.9, 1)))</f>
        <v>99</v>
      </c>
    </row>
    <row r="471" spans="1:22" x14ac:dyDescent="0.45">
      <c r="A471" s="44"/>
      <c r="B471" s="44"/>
      <c r="C471" s="44"/>
      <c r="D471" s="44"/>
      <c r="E471" s="44"/>
      <c r="F471" s="30" t="s">
        <v>481</v>
      </c>
      <c r="G471" s="30" t="s">
        <v>27</v>
      </c>
      <c r="H471" s="30">
        <v>44</v>
      </c>
      <c r="I471" s="30"/>
      <c r="J471" s="30" t="s">
        <v>83</v>
      </c>
      <c r="K471" s="30" t="s">
        <v>30</v>
      </c>
      <c r="L471" s="30" t="s">
        <v>50</v>
      </c>
      <c r="M471" s="30" t="s">
        <v>104</v>
      </c>
      <c r="N471" s="30" t="s">
        <v>111</v>
      </c>
      <c r="O471" s="30" t="s">
        <v>368</v>
      </c>
      <c r="P471" s="30">
        <v>12</v>
      </c>
      <c r="Q471" s="30">
        <f>_xlfn.FLOOR.MATH((((2*VLOOKUP(F471, 'EV and Base'!$A$1:$N$671, 9, FALSE))+$P471)*$H471)/100)+$H471+10</f>
        <v>125</v>
      </c>
      <c r="R471" s="30">
        <f>_xlfn.FLOOR.MATH((_xlfn.FLOOR.MATH((((2*VLOOKUP($F471, 'EV and Base'!$A$1:$N$671, 10, FALSE))+$P471)*$H471)/100)+5)*
IF(OR($I471="Lonely", $I471="Brave", $I471="Adamant", $I471="Naughty"), 1.1,
IF(OR($I471="Bold", $I471="Timid", $I471="Modest", $I471="Calm"), 0.9, 1)))</f>
        <v>96</v>
      </c>
      <c r="S471" s="30">
        <f>_xlfn.FLOOR.MATH((_xlfn.FLOOR.MATH((((2*VLOOKUP($F471, 'EV and Base'!$A$1:$N$671, 11, FALSE))+$P471)*$H471)/100)+5)*
IF(OR($I471="Bold", $I471="Relaxed", $I471="Impish", $I471="Lax"), 1.1,
IF(OR($I471="Lonely", $I471="Hasty", $I471="Mild", $I471="Gentle"), 0.9, 1)))</f>
        <v>65</v>
      </c>
      <c r="T471" s="30">
        <f>_xlfn.FLOOR.MATH((_xlfn.FLOOR.MATH((((2*VLOOKUP($F471, 'EV and Base'!$A$1:$N$671, 12, FALSE))+$P471)*$H471)/100)+5)*
IF(OR($I471="Modest", $I471="Mild", $I471="Quiet", $I471="Rash"), 1.1,
IF(OR($I471="Adamant", $I471="Impish", $I471="Jolly", $I471="Careful"), 0.9, 1)))</f>
        <v>96</v>
      </c>
      <c r="U471" s="30">
        <f>_xlfn.FLOOR.MATH((_xlfn.FLOOR.MATH((((2*VLOOKUP($F471, 'EV and Base'!$A$1:$N$671, 13, FALSE))+$P471)*$H471)/100)+5)*
IF(OR($I471="Calm", $I471="Gentle", $I471="Sassy", $I471="Careful"), 1.1,
IF(OR($I471="Naughty", $I471="Lax", $I471="Naive", $I471="Rash"), 0.9, 1)))</f>
        <v>65</v>
      </c>
      <c r="V471" s="32">
        <f>_xlfn.FLOOR.MATH((_xlfn.FLOOR.MATH((((2*VLOOKUP($F471, 'EV and Base'!$A$1:$N$671, 14, FALSE))+$P471)*$H471)/100)+5)*
IF(OR($I471="Timid", $I471="Hasty", $I471="Jolly", $I471="Naive"), 1.1,
IF(OR($I471="Brave", $I471="Relaxed", $I471="Quiet", $I471="Sassy"), 0.9, 1)))</f>
        <v>99</v>
      </c>
    </row>
    <row r="472" spans="1:22" x14ac:dyDescent="0.45">
      <c r="A472" s="45">
        <v>256</v>
      </c>
      <c r="B472" s="45" t="s">
        <v>742</v>
      </c>
      <c r="C472" s="45" t="s">
        <v>23</v>
      </c>
      <c r="D472" s="45" t="s">
        <v>727</v>
      </c>
      <c r="E472" s="45" t="s">
        <v>25</v>
      </c>
      <c r="F472" s="30" t="s">
        <v>548</v>
      </c>
      <c r="G472" s="30" t="s">
        <v>27</v>
      </c>
      <c r="H472" s="30">
        <v>43</v>
      </c>
      <c r="I472" s="30"/>
      <c r="J472" s="30" t="s">
        <v>455</v>
      </c>
      <c r="K472" s="30" t="s">
        <v>30</v>
      </c>
      <c r="L472" s="30" t="s">
        <v>501</v>
      </c>
      <c r="M472" s="30" t="s">
        <v>575</v>
      </c>
      <c r="N472" s="30" t="s">
        <v>709</v>
      </c>
      <c r="O472" s="30" t="s">
        <v>743</v>
      </c>
      <c r="P472" s="30">
        <v>3</v>
      </c>
      <c r="Q472" s="30">
        <f>_xlfn.FLOOR.MATH((((2*VLOOKUP(F472, 'EV and Base'!$A$1:$N$671, 9, FALSE))+$P472)*$H472)/100)+$H472+10</f>
        <v>105</v>
      </c>
      <c r="R472" s="30">
        <f>_xlfn.FLOOR.MATH((_xlfn.FLOOR.MATH((((2*VLOOKUP($F472, 'EV and Base'!$A$1:$N$671, 10, FALSE))+$P472)*$H472)/100)+5)*
IF(OR($I472="Lonely", $I472="Brave", $I472="Adamant", $I472="Naughty"), 1.1,
IF(OR($I472="Bold", $I472="Timid", $I472="Modest", $I472="Calm"), 0.9, 1)))</f>
        <v>44</v>
      </c>
      <c r="S472" s="30">
        <f>_xlfn.FLOOR.MATH((_xlfn.FLOOR.MATH((((2*VLOOKUP($F472, 'EV and Base'!$A$1:$N$671, 11, FALSE))+$P472)*$H472)/100)+5)*
IF(OR($I472="Bold", $I472="Relaxed", $I472="Impish", $I472="Lax"), 1.1,
IF(OR($I472="Lonely", $I472="Hasty", $I472="Mild", $I472="Gentle"), 0.9, 1)))</f>
        <v>66</v>
      </c>
      <c r="T472" s="30">
        <f>_xlfn.FLOOR.MATH((_xlfn.FLOOR.MATH((((2*VLOOKUP($F472, 'EV and Base'!$A$1:$N$671, 12, FALSE))+$P472)*$H472)/100)+5)*
IF(OR($I472="Modest", $I472="Mild", $I472="Quiet", $I472="Rash"), 1.1,
IF(OR($I472="Adamant", $I472="Impish", $I472="Jolly", $I472="Careful"), 0.9, 1)))</f>
        <v>70</v>
      </c>
      <c r="U472" s="30">
        <f>_xlfn.FLOOR.MATH((_xlfn.FLOOR.MATH((((2*VLOOKUP($F472, 'EV and Base'!$A$1:$N$671, 13, FALSE))+$P472)*$H472)/100)+5)*
IF(OR($I472="Calm", $I472="Gentle", $I472="Sassy", $I472="Careful"), 1.1,
IF(OR($I472="Naughty", $I472="Lax", $I472="Naive", $I472="Rash"), 0.9, 1)))</f>
        <v>79</v>
      </c>
      <c r="V472" s="32">
        <f>_xlfn.FLOOR.MATH((_xlfn.FLOOR.MATH((((2*VLOOKUP($F472, 'EV and Base'!$A$1:$N$671, 14, FALSE))+$P472)*$H472)/100)+5)*
IF(OR($I472="Timid", $I472="Hasty", $I472="Jolly", $I472="Naive"), 1.1,
IF(OR($I472="Brave", $I472="Relaxed", $I472="Quiet", $I472="Sassy"), 0.9, 1)))</f>
        <v>53</v>
      </c>
    </row>
    <row r="473" spans="1:22" x14ac:dyDescent="0.45">
      <c r="A473" s="44"/>
      <c r="B473" s="44"/>
      <c r="C473" s="44"/>
      <c r="D473" s="44"/>
      <c r="E473" s="44"/>
      <c r="F473" s="30" t="s">
        <v>272</v>
      </c>
      <c r="G473" s="30" t="s">
        <v>27</v>
      </c>
      <c r="H473" s="30">
        <v>43</v>
      </c>
      <c r="I473" s="30"/>
      <c r="J473" s="30" t="s">
        <v>187</v>
      </c>
      <c r="K473" s="30" t="s">
        <v>30</v>
      </c>
      <c r="L473" s="30" t="s">
        <v>192</v>
      </c>
      <c r="M473" s="30" t="s">
        <v>744</v>
      </c>
      <c r="N473" s="30" t="s">
        <v>725</v>
      </c>
      <c r="O473" s="30" t="s">
        <v>745</v>
      </c>
      <c r="P473" s="30">
        <v>3</v>
      </c>
      <c r="Q473" s="30">
        <f>_xlfn.FLOOR.MATH((((2*VLOOKUP(F473, 'EV and Base'!$A$1:$N$671, 9, FALSE))+$P473)*$H473)/100)+$H473+10</f>
        <v>118</v>
      </c>
      <c r="R473" s="30">
        <f>_xlfn.FLOOR.MATH((_xlfn.FLOOR.MATH((((2*VLOOKUP($F473, 'EV and Base'!$A$1:$N$671, 10, FALSE))+$P473)*$H473)/100)+5)*
IF(OR($I473="Lonely", $I473="Brave", $I473="Adamant", $I473="Naughty"), 1.1,
IF(OR($I473="Bold", $I473="Timid", $I473="Modest", $I473="Calm"), 0.9, 1)))</f>
        <v>94</v>
      </c>
      <c r="S473" s="30">
        <f>_xlfn.FLOOR.MATH((_xlfn.FLOOR.MATH((((2*VLOOKUP($F473, 'EV and Base'!$A$1:$N$671, 11, FALSE))+$P473)*$H473)/100)+5)*
IF(OR($I473="Bold", $I473="Relaxed", $I473="Impish", $I473="Lax"), 1.1,
IF(OR($I473="Lonely", $I473="Hasty", $I473="Mild", $I473="Gentle"), 0.9, 1)))</f>
        <v>75</v>
      </c>
      <c r="T473" s="30">
        <f>_xlfn.FLOOR.MATH((_xlfn.FLOOR.MATH((((2*VLOOKUP($F473, 'EV and Base'!$A$1:$N$671, 12, FALSE))+$P473)*$H473)/100)+5)*
IF(OR($I473="Modest", $I473="Mild", $I473="Quiet", $I473="Rash"), 1.1,
IF(OR($I473="Adamant", $I473="Impish", $I473="Jolly", $I473="Careful"), 0.9, 1)))</f>
        <v>66</v>
      </c>
      <c r="U473" s="30">
        <f>_xlfn.FLOOR.MATH((_xlfn.FLOOR.MATH((((2*VLOOKUP($F473, 'EV and Base'!$A$1:$N$671, 13, FALSE))+$P473)*$H473)/100)+5)*
IF(OR($I473="Calm", $I473="Gentle", $I473="Sassy", $I473="Careful"), 1.1,
IF(OR($I473="Naughty", $I473="Lax", $I473="Naive", $I473="Rash"), 0.9, 1)))</f>
        <v>66</v>
      </c>
      <c r="V473" s="32">
        <f>_xlfn.FLOOR.MATH((_xlfn.FLOOR.MATH((((2*VLOOKUP($F473, 'EV and Base'!$A$1:$N$671, 14, FALSE))+$P473)*$H473)/100)+5)*
IF(OR($I473="Timid", $I473="Hasty", $I473="Jolly", $I473="Naive"), 1.1,
IF(OR($I473="Brave", $I473="Relaxed", $I473="Quiet", $I473="Sassy"), 0.9, 1)))</f>
        <v>85</v>
      </c>
    </row>
    <row r="474" spans="1:22" x14ac:dyDescent="0.45">
      <c r="A474" s="45">
        <v>257</v>
      </c>
      <c r="B474" s="45" t="s">
        <v>746</v>
      </c>
      <c r="C474" s="45" t="s">
        <v>23</v>
      </c>
      <c r="D474" s="45" t="s">
        <v>727</v>
      </c>
      <c r="E474" s="45" t="s">
        <v>25</v>
      </c>
      <c r="F474" s="30" t="s">
        <v>598</v>
      </c>
      <c r="G474" s="33" t="s">
        <v>33</v>
      </c>
      <c r="H474" s="30">
        <v>44</v>
      </c>
      <c r="I474" s="30"/>
      <c r="J474" s="30" t="s">
        <v>433</v>
      </c>
      <c r="K474" s="30" t="s">
        <v>30</v>
      </c>
      <c r="L474" s="30" t="s">
        <v>599</v>
      </c>
      <c r="M474" s="30" t="s">
        <v>421</v>
      </c>
      <c r="N474" s="30" t="s">
        <v>190</v>
      </c>
      <c r="O474" s="30" t="s">
        <v>698</v>
      </c>
      <c r="P474" s="30">
        <v>12</v>
      </c>
      <c r="Q474" s="30">
        <f>_xlfn.FLOOR.MATH((((2*VLOOKUP(F474, 'EV and Base'!$A$1:$N$671, 9, FALSE))+$P474)*$H474)/100)+$H474+10</f>
        <v>112</v>
      </c>
      <c r="R474" s="30">
        <f>_xlfn.FLOOR.MATH((_xlfn.FLOOR.MATH((((2*VLOOKUP($F474, 'EV and Base'!$A$1:$N$671, 10, FALSE))+$P474)*$H474)/100)+5)*
IF(OR($I474="Lonely", $I474="Brave", $I474="Adamant", $I474="Naughty"), 1.1,
IF(OR($I474="Bold", $I474="Timid", $I474="Modest", $I474="Calm"), 0.9, 1)))</f>
        <v>80</v>
      </c>
      <c r="S474" s="30">
        <f>_xlfn.FLOOR.MATH((_xlfn.FLOOR.MATH((((2*VLOOKUP($F474, 'EV and Base'!$A$1:$N$671, 11, FALSE))+$P474)*$H474)/100)+5)*
IF(OR($I474="Bold", $I474="Relaxed", $I474="Impish", $I474="Lax"), 1.1,
IF(OR($I474="Lonely", $I474="Hasty", $I474="Mild", $I474="Gentle"), 0.9, 1)))</f>
        <v>93</v>
      </c>
      <c r="T474" s="30">
        <f>_xlfn.FLOOR.MATH((_xlfn.FLOOR.MATH((((2*VLOOKUP($F474, 'EV and Base'!$A$1:$N$671, 12, FALSE))+$P474)*$H474)/100)+5)*
IF(OR($I474="Modest", $I474="Mild", $I474="Quiet", $I474="Rash"), 1.1,
IF(OR($I474="Adamant", $I474="Impish", $I474="Jolly", $I474="Careful"), 0.9, 1)))</f>
        <v>71</v>
      </c>
      <c r="U474" s="30">
        <f>_xlfn.FLOOR.MATH((_xlfn.FLOOR.MATH((((2*VLOOKUP($F474, 'EV and Base'!$A$1:$N$671, 13, FALSE))+$P474)*$H474)/100)+5)*
IF(OR($I474="Calm", $I474="Gentle", $I474="Sassy", $I474="Careful"), 1.1,
IF(OR($I474="Naughty", $I474="Lax", $I474="Naive", $I474="Rash"), 0.9, 1)))</f>
        <v>85</v>
      </c>
      <c r="V474" s="32">
        <f>_xlfn.FLOOR.MATH((_xlfn.FLOOR.MATH((((2*VLOOKUP($F474, 'EV and Base'!$A$1:$N$671, 14, FALSE))+$P474)*$H474)/100)+5)*
IF(OR($I474="Timid", $I474="Hasty", $I474="Jolly", $I474="Naive"), 1.1,
IF(OR($I474="Brave", $I474="Relaxed", $I474="Quiet", $I474="Sassy"), 0.9, 1)))</f>
        <v>54</v>
      </c>
    </row>
    <row r="475" spans="1:22" x14ac:dyDescent="0.45">
      <c r="A475" s="43"/>
      <c r="B475" s="43"/>
      <c r="C475" s="43"/>
      <c r="D475" s="43"/>
      <c r="E475" s="43"/>
      <c r="F475" s="30" t="s">
        <v>747</v>
      </c>
      <c r="G475" s="30" t="s">
        <v>27</v>
      </c>
      <c r="H475" s="30">
        <v>44</v>
      </c>
      <c r="I475" s="30"/>
      <c r="J475" s="30" t="s">
        <v>283</v>
      </c>
      <c r="K475" s="30" t="s">
        <v>30</v>
      </c>
      <c r="L475" s="30" t="s">
        <v>748</v>
      </c>
      <c r="M475" s="30" t="s">
        <v>749</v>
      </c>
      <c r="N475" s="30" t="s">
        <v>750</v>
      </c>
      <c r="O475" s="30" t="s">
        <v>379</v>
      </c>
      <c r="P475" s="30">
        <v>12</v>
      </c>
      <c r="Q475" s="30">
        <f>_xlfn.FLOOR.MATH((((2*VLOOKUP(F475, 'EV and Base'!$A$1:$N$671, 9, FALSE))+$P475)*$H475)/100)+$H475+10</f>
        <v>151</v>
      </c>
      <c r="R475" s="30">
        <f>_xlfn.FLOOR.MATH((_xlfn.FLOOR.MATH((((2*VLOOKUP($F475, 'EV and Base'!$A$1:$N$671, 10, FALSE))+$P475)*$H475)/100)+5)*
IF(OR($I475="Lonely", $I475="Brave", $I475="Adamant", $I475="Naughty"), 1.1,
IF(OR($I475="Bold", $I475="Timid", $I475="Modest", $I475="Calm"), 0.9, 1)))</f>
        <v>133</v>
      </c>
      <c r="S475" s="30">
        <f>_xlfn.FLOOR.MATH((_xlfn.FLOOR.MATH((((2*VLOOKUP($F475, 'EV and Base'!$A$1:$N$671, 11, FALSE))+$P475)*$H475)/100)+5)*
IF(OR($I475="Bold", $I475="Relaxed", $I475="Impish", $I475="Lax"), 1.1,
IF(OR($I475="Lonely", $I475="Hasty", $I475="Mild", $I475="Gentle"), 0.9, 1)))</f>
        <v>58</v>
      </c>
      <c r="T475" s="30">
        <f>_xlfn.FLOOR.MATH((_xlfn.FLOOR.MATH((((2*VLOOKUP($F475, 'EV and Base'!$A$1:$N$671, 12, FALSE))+$P475)*$H475)/100)+5)*
IF(OR($I475="Modest", $I475="Mild", $I475="Quiet", $I475="Rash"), 1.1,
IF(OR($I475="Adamant", $I475="Impish", $I475="Jolly", $I475="Careful"), 0.9, 1)))</f>
        <v>36</v>
      </c>
      <c r="U475" s="30">
        <f>_xlfn.FLOOR.MATH((_xlfn.FLOOR.MATH((((2*VLOOKUP($F475, 'EV and Base'!$A$1:$N$671, 13, FALSE))+$P475)*$H475)/100)+5)*
IF(OR($I475="Calm", $I475="Gentle", $I475="Sassy", $I475="Careful"), 1.1,
IF(OR($I475="Naughty", $I475="Lax", $I475="Naive", $I475="Rash"), 0.9, 1)))</f>
        <v>58</v>
      </c>
      <c r="V475" s="32">
        <f>_xlfn.FLOOR.MATH((_xlfn.FLOOR.MATH((((2*VLOOKUP($F475, 'EV and Base'!$A$1:$N$671, 14, FALSE))+$P475)*$H475)/100)+5)*
IF(OR($I475="Timid", $I475="Hasty", $I475="Jolly", $I475="Naive"), 1.1,
IF(OR($I475="Brave", $I475="Relaxed", $I475="Quiet", $I475="Sassy"), 0.9, 1)))</f>
        <v>93</v>
      </c>
    </row>
    <row r="476" spans="1:22" x14ac:dyDescent="0.45">
      <c r="A476" s="44"/>
      <c r="B476" s="44"/>
      <c r="C476" s="44"/>
      <c r="D476" s="44"/>
      <c r="E476" s="44"/>
      <c r="F476" s="34" t="s">
        <v>721</v>
      </c>
      <c r="G476" s="34" t="s">
        <v>27</v>
      </c>
      <c r="H476" s="34">
        <v>44</v>
      </c>
      <c r="I476" s="34"/>
      <c r="J476" s="34" t="s">
        <v>751</v>
      </c>
      <c r="K476" s="34" t="s">
        <v>30</v>
      </c>
      <c r="L476" s="34" t="s">
        <v>597</v>
      </c>
      <c r="M476" s="34" t="s">
        <v>697</v>
      </c>
      <c r="N476" s="34" t="s">
        <v>610</v>
      </c>
      <c r="O476" s="34" t="s">
        <v>695</v>
      </c>
      <c r="P476" s="34">
        <v>12</v>
      </c>
      <c r="Q476" s="30">
        <f>_xlfn.FLOOR.MATH((((2*VLOOKUP(F476, 'EV and Base'!$A$1:$N$671, 9, FALSE))+$P476)*$H476)/100)+$H476+10</f>
        <v>151</v>
      </c>
      <c r="R476" s="30">
        <f>_xlfn.FLOOR.MATH((_xlfn.FLOOR.MATH((((2*VLOOKUP($F476, 'EV and Base'!$A$1:$N$671, 10, FALSE))+$P476)*$H476)/100)+5)*
IF(OR($I476="Lonely", $I476="Brave", $I476="Adamant", $I476="Naughty"), 1.1,
IF(OR($I476="Bold", $I476="Timid", $I476="Modest", $I476="Calm"), 0.9, 1)))</f>
        <v>85</v>
      </c>
      <c r="S476" s="30">
        <f>_xlfn.FLOOR.MATH((_xlfn.FLOOR.MATH((((2*VLOOKUP($F476, 'EV and Base'!$A$1:$N$671, 11, FALSE))+$P476)*$H476)/100)+5)*
IF(OR($I476="Bold", $I476="Relaxed", $I476="Impish", $I476="Lax"), 1.1,
IF(OR($I476="Lonely", $I476="Hasty", $I476="Mild", $I476="Gentle"), 0.9, 1)))</f>
        <v>76</v>
      </c>
      <c r="T476" s="30">
        <f>_xlfn.FLOOR.MATH((_xlfn.FLOOR.MATH((((2*VLOOKUP($F476, 'EV and Base'!$A$1:$N$671, 12, FALSE))+$P476)*$H476)/100)+5)*
IF(OR($I476="Modest", $I476="Mild", $I476="Quiet", $I476="Rash"), 1.1,
IF(OR($I476="Adamant", $I476="Impish", $I476="Jolly", $I476="Careful"), 0.9, 1)))</f>
        <v>85</v>
      </c>
      <c r="U476" s="30">
        <f>_xlfn.FLOOR.MATH((_xlfn.FLOOR.MATH((((2*VLOOKUP($F476, 'EV and Base'!$A$1:$N$671, 13, FALSE))+$P476)*$H476)/100)+5)*
IF(OR($I476="Calm", $I476="Gentle", $I476="Sassy", $I476="Careful"), 1.1,
IF(OR($I476="Naughty", $I476="Lax", $I476="Naive", $I476="Rash"), 0.9, 1)))</f>
        <v>76</v>
      </c>
      <c r="V476" s="32">
        <f>_xlfn.FLOOR.MATH((_xlfn.FLOOR.MATH((((2*VLOOKUP($F476, 'EV and Base'!$A$1:$N$671, 14, FALSE))+$P476)*$H476)/100)+5)*
IF(OR($I476="Timid", $I476="Hasty", $I476="Jolly", $I476="Naive"), 1.1,
IF(OR($I476="Brave", $I476="Relaxed", $I476="Quiet", $I476="Sassy"), 0.9, 1)))</f>
        <v>75</v>
      </c>
    </row>
    <row r="477" spans="1:22" x14ac:dyDescent="0.45">
      <c r="A477" s="45">
        <v>258</v>
      </c>
      <c r="B477" s="45" t="s">
        <v>752</v>
      </c>
      <c r="C477" s="45" t="s">
        <v>23</v>
      </c>
      <c r="D477" s="45" t="s">
        <v>727</v>
      </c>
      <c r="E477" s="45" t="s">
        <v>25</v>
      </c>
      <c r="F477" s="30" t="s">
        <v>753</v>
      </c>
      <c r="G477" s="30" t="s">
        <v>27</v>
      </c>
      <c r="H477" s="30">
        <v>45</v>
      </c>
      <c r="I477" s="30"/>
      <c r="J477" s="30" t="s">
        <v>137</v>
      </c>
      <c r="K477" s="30" t="s">
        <v>30</v>
      </c>
      <c r="L477" s="30" t="s">
        <v>754</v>
      </c>
      <c r="M477" s="30" t="s">
        <v>722</v>
      </c>
      <c r="N477" s="30" t="s">
        <v>755</v>
      </c>
      <c r="O477" s="30" t="s">
        <v>705</v>
      </c>
      <c r="P477" s="30">
        <v>18</v>
      </c>
      <c r="Q477" s="30">
        <f>_xlfn.FLOOR.MATH((((2*VLOOKUP(F477, 'EV and Base'!$A$1:$N$671, 9, FALSE))+$P477)*$H477)/100)+$H477+10</f>
        <v>139</v>
      </c>
      <c r="R477" s="30">
        <f>_xlfn.FLOOR.MATH((_xlfn.FLOOR.MATH((((2*VLOOKUP($F477, 'EV and Base'!$A$1:$N$671, 10, FALSE))+$P477)*$H477)/100)+5)*
IF(OR($I477="Lonely", $I477="Brave", $I477="Adamant", $I477="Naughty"), 1.1,
IF(OR($I477="Bold", $I477="Timid", $I477="Modest", $I477="Calm"), 0.9, 1)))</f>
        <v>134</v>
      </c>
      <c r="S477" s="30">
        <f>_xlfn.FLOOR.MATH((_xlfn.FLOOR.MATH((((2*VLOOKUP($F477, 'EV and Base'!$A$1:$N$671, 11, FALSE))+$P477)*$H477)/100)+5)*
IF(OR($I477="Bold", $I477="Relaxed", $I477="Impish", $I477="Lax"), 1.1,
IF(OR($I477="Lonely", $I477="Hasty", $I477="Mild", $I477="Gentle"), 0.9, 1)))</f>
        <v>130</v>
      </c>
      <c r="T477" s="30">
        <f>_xlfn.FLOOR.MATH((_xlfn.FLOOR.MATH((((2*VLOOKUP($F477, 'EV and Base'!$A$1:$N$671, 12, FALSE))+$P477)*$H477)/100)+5)*
IF(OR($I477="Modest", $I477="Mild", $I477="Quiet", $I477="Rash"), 1.1,
IF(OR($I477="Adamant", $I477="Impish", $I477="Jolly", $I477="Careful"), 0.9, 1)))</f>
        <v>67</v>
      </c>
      <c r="U477" s="30">
        <f>_xlfn.FLOOR.MATH((_xlfn.FLOOR.MATH((((2*VLOOKUP($F477, 'EV and Base'!$A$1:$N$671, 13, FALSE))+$P477)*$H477)/100)+5)*
IF(OR($I477="Calm", $I477="Gentle", $I477="Sassy", $I477="Careful"), 1.1,
IF(OR($I477="Naughty", $I477="Lax", $I477="Naive", $I477="Rash"), 0.9, 1)))</f>
        <v>76</v>
      </c>
      <c r="V477" s="32">
        <f>_xlfn.FLOOR.MATH((_xlfn.FLOOR.MATH((((2*VLOOKUP($F477, 'EV and Base'!$A$1:$N$671, 14, FALSE))+$P477)*$H477)/100)+5)*
IF(OR($I477="Timid", $I477="Hasty", $I477="Jolly", $I477="Naive"), 1.1,
IF(OR($I477="Brave", $I477="Relaxed", $I477="Quiet", $I477="Sassy"), 0.9, 1)))</f>
        <v>35</v>
      </c>
    </row>
    <row r="478" spans="1:22" x14ac:dyDescent="0.45">
      <c r="A478" s="44"/>
      <c r="B478" s="44"/>
      <c r="C478" s="44"/>
      <c r="D478" s="44"/>
      <c r="E478" s="44"/>
      <c r="F478" s="30" t="s">
        <v>756</v>
      </c>
      <c r="G478" s="30" t="s">
        <v>27</v>
      </c>
      <c r="H478" s="30">
        <v>46</v>
      </c>
      <c r="I478" s="30"/>
      <c r="J478" s="30" t="s">
        <v>563</v>
      </c>
      <c r="K478" s="30" t="s">
        <v>30</v>
      </c>
      <c r="L478" s="30" t="s">
        <v>757</v>
      </c>
      <c r="M478" s="30" t="s">
        <v>153</v>
      </c>
      <c r="N478" s="30" t="s">
        <v>758</v>
      </c>
      <c r="O478" s="30" t="s">
        <v>506</v>
      </c>
      <c r="P478" s="30">
        <v>18</v>
      </c>
      <c r="Q478" s="30">
        <f>_xlfn.FLOOR.MATH((((2*VLOOKUP(F478, 'EV and Base'!$A$1:$N$671, 9, FALSE))+$P478)*$H478)/100)+$H478+10</f>
        <v>142</v>
      </c>
      <c r="R478" s="30">
        <f>_xlfn.FLOOR.MATH((_xlfn.FLOOR.MATH((((2*VLOOKUP($F478, 'EV and Base'!$A$1:$N$671, 10, FALSE))+$P478)*$H478)/100)+5)*
IF(OR($I478="Lonely", $I478="Brave", $I478="Adamant", $I478="Naughty"), 1.1,
IF(OR($I478="Bold", $I478="Timid", $I478="Modest", $I478="Calm"), 0.9, 1)))</f>
        <v>119</v>
      </c>
      <c r="S478" s="30">
        <f>_xlfn.FLOOR.MATH((_xlfn.FLOOR.MATH((((2*VLOOKUP($F478, 'EV and Base'!$A$1:$N$671, 11, FALSE))+$P478)*$H478)/100)+5)*
IF(OR($I478="Bold", $I478="Relaxed", $I478="Impish", $I478="Lax"), 1.1,
IF(OR($I478="Lonely", $I478="Hasty", $I478="Mild", $I478="Gentle"), 0.9, 1)))</f>
        <v>86</v>
      </c>
      <c r="T478" s="30">
        <f>_xlfn.FLOOR.MATH((_xlfn.FLOOR.MATH((((2*VLOOKUP($F478, 'EV and Base'!$A$1:$N$671, 12, FALSE))+$P478)*$H478)/100)+5)*
IF(OR($I478="Modest", $I478="Mild", $I478="Quiet", $I478="Rash"), 1.1,
IF(OR($I478="Adamant", $I478="Impish", $I478="Jolly", $I478="Careful"), 0.9, 1)))</f>
        <v>109</v>
      </c>
      <c r="U478" s="30">
        <f>_xlfn.FLOOR.MATH((_xlfn.FLOOR.MATH((((2*VLOOKUP($F478, 'EV and Base'!$A$1:$N$671, 13, FALSE))+$P478)*$H478)/100)+5)*
IF(OR($I478="Calm", $I478="Gentle", $I478="Sassy", $I478="Careful"), 1.1,
IF(OR($I478="Naughty", $I478="Lax", $I478="Naive", $I478="Rash"), 0.9, 1)))</f>
        <v>86</v>
      </c>
      <c r="V478" s="32">
        <f>_xlfn.FLOOR.MATH((_xlfn.FLOOR.MATH((((2*VLOOKUP($F478, 'EV and Base'!$A$1:$N$671, 14, FALSE))+$P478)*$H478)/100)+5)*
IF(OR($I478="Timid", $I478="Hasty", $I478="Jolly", $I478="Naive"), 1.1,
IF(OR($I478="Brave", $I478="Relaxed", $I478="Quiet", $I478="Sassy"), 0.9, 1)))</f>
        <v>59</v>
      </c>
    </row>
    <row r="479" spans="1:22" x14ac:dyDescent="0.45">
      <c r="A479" s="41">
        <v>259</v>
      </c>
      <c r="B479" s="41" t="s">
        <v>780</v>
      </c>
      <c r="C479" s="41" t="s">
        <v>23</v>
      </c>
      <c r="D479" s="41" t="s">
        <v>1358</v>
      </c>
      <c r="E479" s="41" t="s">
        <v>25</v>
      </c>
      <c r="F479" s="2" t="s">
        <v>578</v>
      </c>
      <c r="G479" s="2" t="s">
        <v>27</v>
      </c>
      <c r="H479" s="2">
        <v>48</v>
      </c>
      <c r="I479" s="2"/>
      <c r="J479" s="2" t="s">
        <v>143</v>
      </c>
      <c r="K479" s="2" t="s">
        <v>30</v>
      </c>
      <c r="L479" s="2" t="s">
        <v>579</v>
      </c>
      <c r="M479" s="2" t="s">
        <v>401</v>
      </c>
      <c r="N479" s="2" t="s">
        <v>754</v>
      </c>
      <c r="O479" s="2" t="s">
        <v>383</v>
      </c>
      <c r="P479" s="2">
        <v>24</v>
      </c>
      <c r="Q479" s="30">
        <f>_xlfn.FLOOR.MATH((((2*VLOOKUP(F479, 'EV and Base'!$A$1:$N$671, 9, FALSE))+$P479)*$H479)/100)+$H479+10</f>
        <v>184</v>
      </c>
      <c r="R479" s="30">
        <f>_xlfn.FLOOR.MATH((_xlfn.FLOOR.MATH((((2*VLOOKUP($F479, 'EV and Base'!$A$1:$N$671, 10, FALSE))+$P479)*$H479)/100)+5)*
IF(OR($I479="Lonely", $I479="Brave", $I479="Adamant", $I479="Naughty"), 1.1,
IF(OR($I479="Bold", $I479="Timid", $I479="Modest", $I479="Calm"), 0.9, 1)))</f>
        <v>112</v>
      </c>
      <c r="S479" s="30">
        <f>_xlfn.FLOOR.MATH((_xlfn.FLOOR.MATH((((2*VLOOKUP($F479, 'EV and Base'!$A$1:$N$671, 11, FALSE))+$P479)*$H479)/100)+5)*
IF(OR($I479="Bold", $I479="Relaxed", $I479="Impish", $I479="Lax"), 1.1,
IF(OR($I479="Lonely", $I479="Hasty", $I479="Mild", $I479="Gentle"), 0.9, 1)))</f>
        <v>98</v>
      </c>
      <c r="T479" s="30">
        <f>_xlfn.FLOOR.MATH((_xlfn.FLOOR.MATH((((2*VLOOKUP($F479, 'EV and Base'!$A$1:$N$671, 12, FALSE))+$P479)*$H479)/100)+5)*
IF(OR($I479="Modest", $I479="Mild", $I479="Quiet", $I479="Rash"), 1.1,
IF(OR($I479="Adamant", $I479="Impish", $I479="Jolly", $I479="Careful"), 0.9, 1)))</f>
        <v>45</v>
      </c>
      <c r="U479" s="30">
        <f>_xlfn.FLOOR.MATH((_xlfn.FLOOR.MATH((((2*VLOOKUP($F479, 'EV and Base'!$A$1:$N$671, 13, FALSE))+$P479)*$H479)/100)+5)*
IF(OR($I479="Calm", $I479="Gentle", $I479="Sassy", $I479="Careful"), 1.1,
IF(OR($I479="Naughty", $I479="Lax", $I479="Naive", $I479="Rash"), 0.9, 1)))</f>
        <v>98</v>
      </c>
      <c r="V479" s="32">
        <f>_xlfn.FLOOR.MATH((_xlfn.FLOOR.MATH((((2*VLOOKUP($F479, 'EV and Base'!$A$1:$N$671, 14, FALSE))+$P479)*$H479)/100)+5)*
IF(OR($I479="Timid", $I479="Hasty", $I479="Jolly", $I479="Naive"), 1.1,
IF(OR($I479="Brave", $I479="Relaxed", $I479="Quiet", $I479="Sassy"), 0.9, 1)))</f>
        <v>59</v>
      </c>
    </row>
    <row r="480" spans="1:22" x14ac:dyDescent="0.45">
      <c r="A480" s="39"/>
      <c r="B480" s="39"/>
      <c r="C480" s="39"/>
      <c r="D480" s="39"/>
      <c r="E480" s="39"/>
      <c r="F480" s="2" t="s">
        <v>740</v>
      </c>
      <c r="G480" s="2" t="s">
        <v>27</v>
      </c>
      <c r="H480" s="2">
        <v>48</v>
      </c>
      <c r="I480" s="2"/>
      <c r="J480" s="2" t="s">
        <v>283</v>
      </c>
      <c r="K480" s="2" t="s">
        <v>30</v>
      </c>
      <c r="L480" s="2" t="s">
        <v>750</v>
      </c>
      <c r="M480" s="2" t="s">
        <v>772</v>
      </c>
      <c r="N480" s="2" t="s">
        <v>754</v>
      </c>
      <c r="O480" s="2" t="s">
        <v>162</v>
      </c>
      <c r="P480" s="2">
        <v>24</v>
      </c>
      <c r="Q480" s="30">
        <f>_xlfn.FLOOR.MATH((((2*VLOOKUP(F480, 'EV and Base'!$A$1:$N$671, 9, FALSE))+$P480)*$H480)/100)+$H480+10</f>
        <v>170</v>
      </c>
      <c r="R480" s="30">
        <f>_xlfn.FLOOR.MATH((_xlfn.FLOOR.MATH((((2*VLOOKUP($F480, 'EV and Base'!$A$1:$N$671, 10, FALSE))+$P480)*$H480)/100)+5)*
IF(OR($I480="Lonely", $I480="Brave", $I480="Adamant", $I480="Naughty"), 1.1,
IF(OR($I480="Bold", $I480="Timid", $I480="Modest", $I480="Calm"), 0.9, 1)))</f>
        <v>150</v>
      </c>
      <c r="S480" s="30">
        <f>_xlfn.FLOOR.MATH((_xlfn.FLOOR.MATH((((2*VLOOKUP($F480, 'EV and Base'!$A$1:$N$671, 11, FALSE))+$P480)*$H480)/100)+5)*
IF(OR($I480="Bold", $I480="Relaxed", $I480="Impish", $I480="Lax"), 1.1,
IF(OR($I480="Lonely", $I480="Hasty", $I480="Mild", $I480="Gentle"), 0.9, 1)))</f>
        <v>107</v>
      </c>
      <c r="T480" s="30">
        <f>_xlfn.FLOOR.MATH((_xlfn.FLOOR.MATH((((2*VLOOKUP($F480, 'EV and Base'!$A$1:$N$671, 12, FALSE))+$P480)*$H480)/100)+5)*
IF(OR($I480="Modest", $I480="Mild", $I480="Quiet", $I480="Rash"), 1.1,
IF(OR($I480="Adamant", $I480="Impish", $I480="Jolly", $I480="Careful"), 0.9, 1)))</f>
        <v>69</v>
      </c>
      <c r="U480" s="30">
        <f>_xlfn.FLOOR.MATH((_xlfn.FLOOR.MATH((((2*VLOOKUP($F480, 'EV and Base'!$A$1:$N$671, 13, FALSE))+$P480)*$H480)/100)+5)*
IF(OR($I480="Calm", $I480="Gentle", $I480="Sassy", $I480="Careful"), 1.1,
IF(OR($I480="Naughty", $I480="Lax", $I480="Naive", $I480="Rash"), 0.9, 1)))</f>
        <v>78</v>
      </c>
      <c r="V480" s="32">
        <f>_xlfn.FLOOR.MATH((_xlfn.FLOOR.MATH((((2*VLOOKUP($F480, 'EV and Base'!$A$1:$N$671, 14, FALSE))+$P480)*$H480)/100)+5)*
IF(OR($I480="Timid", $I480="Hasty", $I480="Jolly", $I480="Naive"), 1.1,
IF(OR($I480="Brave", $I480="Relaxed", $I480="Quiet", $I480="Sassy"), 0.9, 1)))</f>
        <v>59</v>
      </c>
    </row>
    <row r="481" spans="1:22" x14ac:dyDescent="0.45">
      <c r="A481" s="39"/>
      <c r="B481" s="39"/>
      <c r="C481" s="39"/>
      <c r="D481" s="39"/>
      <c r="E481" s="39"/>
      <c r="F481" s="2" t="s">
        <v>781</v>
      </c>
      <c r="G481" s="2" t="s">
        <v>27</v>
      </c>
      <c r="H481" s="2">
        <v>50</v>
      </c>
      <c r="I481" s="2"/>
      <c r="J481" s="2" t="s">
        <v>591</v>
      </c>
      <c r="K481" s="2" t="s">
        <v>30</v>
      </c>
      <c r="L481" s="2" t="s">
        <v>410</v>
      </c>
      <c r="M481" s="2" t="s">
        <v>739</v>
      </c>
      <c r="N481" s="2" t="s">
        <v>399</v>
      </c>
      <c r="O481" s="2" t="s">
        <v>162</v>
      </c>
      <c r="P481" s="2">
        <v>30</v>
      </c>
      <c r="Q481" s="30">
        <f>_xlfn.FLOOR.MATH((((2*VLOOKUP(F481, 'EV and Base'!$A$1:$N$671, 9, FALSE))+$P481)*$H481)/100)+$H481+10</f>
        <v>140</v>
      </c>
      <c r="R481" s="30">
        <f>_xlfn.FLOOR.MATH((_xlfn.FLOOR.MATH((((2*VLOOKUP($F481, 'EV and Base'!$A$1:$N$671, 10, FALSE))+$P481)*$H481)/100)+5)*
IF(OR($I481="Lonely", $I481="Brave", $I481="Adamant", $I481="Naughty"), 1.1,
IF(OR($I481="Bold", $I481="Timid", $I481="Modest", $I481="Calm"), 0.9, 1)))</f>
        <v>145</v>
      </c>
      <c r="S481" s="30">
        <f>_xlfn.FLOOR.MATH((_xlfn.FLOOR.MATH((((2*VLOOKUP($F481, 'EV and Base'!$A$1:$N$671, 11, FALSE))+$P481)*$H481)/100)+5)*
IF(OR($I481="Bold", $I481="Relaxed", $I481="Impish", $I481="Lax"), 1.1,
IF(OR($I481="Lonely", $I481="Hasty", $I481="Mild", $I481="Gentle"), 0.9, 1)))</f>
        <v>80</v>
      </c>
      <c r="T481" s="30">
        <f>_xlfn.FLOOR.MATH((_xlfn.FLOOR.MATH((((2*VLOOKUP($F481, 'EV and Base'!$A$1:$N$671, 12, FALSE))+$P481)*$H481)/100)+5)*
IF(OR($I481="Modest", $I481="Mild", $I481="Quiet", $I481="Rash"), 1.1,
IF(OR($I481="Adamant", $I481="Impish", $I481="Jolly", $I481="Careful"), 0.9, 1)))</f>
        <v>115</v>
      </c>
      <c r="U481" s="30">
        <f>_xlfn.FLOOR.MATH((_xlfn.FLOOR.MATH((((2*VLOOKUP($F481, 'EV and Base'!$A$1:$N$671, 13, FALSE))+$P481)*$H481)/100)+5)*
IF(OR($I481="Calm", $I481="Gentle", $I481="Sassy", $I481="Careful"), 1.1,
IF(OR($I481="Naughty", $I481="Lax", $I481="Naive", $I481="Rash"), 0.9, 1)))</f>
        <v>80</v>
      </c>
      <c r="V481" s="32">
        <f>_xlfn.FLOOR.MATH((_xlfn.FLOOR.MATH((((2*VLOOKUP($F481, 'EV and Base'!$A$1:$N$671, 14, FALSE))+$P481)*$H481)/100)+5)*
IF(OR($I481="Timid", $I481="Hasty", $I481="Jolly", $I481="Naive"), 1.1,
IF(OR($I481="Brave", $I481="Relaxed", $I481="Quiet", $I481="Sassy"), 0.9, 1)))</f>
        <v>125</v>
      </c>
    </row>
    <row r="482" spans="1:22" x14ac:dyDescent="0.45">
      <c r="A482" s="40"/>
      <c r="B482" s="40"/>
      <c r="C482" s="40"/>
      <c r="D482" s="40"/>
      <c r="E482" s="40"/>
      <c r="F482" s="2" t="s">
        <v>590</v>
      </c>
      <c r="G482" s="2" t="s">
        <v>27</v>
      </c>
      <c r="H482" s="2">
        <v>48</v>
      </c>
      <c r="I482" s="2"/>
      <c r="J482" s="2" t="s">
        <v>137</v>
      </c>
      <c r="K482" s="2" t="s">
        <v>30</v>
      </c>
      <c r="L482" s="2" t="s">
        <v>593</v>
      </c>
      <c r="M482" s="2" t="s">
        <v>772</v>
      </c>
      <c r="N482" s="2" t="s">
        <v>754</v>
      </c>
      <c r="O482" s="2" t="s">
        <v>162</v>
      </c>
      <c r="P482" s="2">
        <v>24</v>
      </c>
      <c r="Q482" s="30">
        <f>_xlfn.FLOOR.MATH((((2*VLOOKUP(F482, 'EV and Base'!$A$1:$N$671, 9, FALSE))+$P482)*$H482)/100)+$H482+10</f>
        <v>141</v>
      </c>
      <c r="R482" s="30">
        <f>_xlfn.FLOOR.MATH((_xlfn.FLOOR.MATH((((2*VLOOKUP($F482, 'EV and Base'!$A$1:$N$671, 10, FALSE))+$P482)*$H482)/100)+5)*
IF(OR($I482="Lonely", $I482="Brave", $I482="Adamant", $I482="Naughty"), 1.1,
IF(OR($I482="Bold", $I482="Timid", $I482="Modest", $I482="Calm"), 0.9, 1)))</f>
        <v>136</v>
      </c>
      <c r="S482" s="30">
        <f>_xlfn.FLOOR.MATH((_xlfn.FLOOR.MATH((((2*VLOOKUP($F482, 'EV and Base'!$A$1:$N$671, 11, FALSE))+$P482)*$H482)/100)+5)*
IF(OR($I482="Bold", $I482="Relaxed", $I482="Impish", $I482="Lax"), 1.1,
IF(OR($I482="Lonely", $I482="Hasty", $I482="Mild", $I482="Gentle"), 0.9, 1)))</f>
        <v>88</v>
      </c>
      <c r="T482" s="30">
        <f>_xlfn.FLOOR.MATH((_xlfn.FLOOR.MATH((((2*VLOOKUP($F482, 'EV and Base'!$A$1:$N$671, 12, FALSE))+$P482)*$H482)/100)+5)*
IF(OR($I482="Modest", $I482="Mild", $I482="Quiet", $I482="Rash"), 1.1,
IF(OR($I482="Adamant", $I482="Impish", $I482="Jolly", $I482="Careful"), 0.9, 1)))</f>
        <v>45</v>
      </c>
      <c r="U482" s="30">
        <f>_xlfn.FLOOR.MATH((_xlfn.FLOOR.MATH((((2*VLOOKUP($F482, 'EV and Base'!$A$1:$N$671, 13, FALSE))+$P482)*$H482)/100)+5)*
IF(OR($I482="Calm", $I482="Gentle", $I482="Sassy", $I482="Careful"), 1.1,
IF(OR($I482="Naughty", $I482="Lax", $I482="Naive", $I482="Rash"), 0.9, 1)))</f>
        <v>88</v>
      </c>
      <c r="V482" s="32">
        <f>_xlfn.FLOOR.MATH((_xlfn.FLOOR.MATH((((2*VLOOKUP($F482, 'EV and Base'!$A$1:$N$671, 14, FALSE))+$P482)*$H482)/100)+5)*
IF(OR($I482="Timid", $I482="Hasty", $I482="Jolly", $I482="Naive"), 1.1,
IF(OR($I482="Brave", $I482="Relaxed", $I482="Quiet", $I482="Sassy"), 0.9, 1)))</f>
        <v>98</v>
      </c>
    </row>
    <row r="483" spans="1:22" x14ac:dyDescent="0.45">
      <c r="A483" s="42">
        <v>260</v>
      </c>
      <c r="B483" s="42" t="s">
        <v>759</v>
      </c>
      <c r="C483" s="42" t="s">
        <v>23</v>
      </c>
      <c r="D483" s="42" t="s">
        <v>1358</v>
      </c>
      <c r="E483" s="42" t="s">
        <v>25</v>
      </c>
      <c r="F483" s="35" t="s">
        <v>691</v>
      </c>
      <c r="G483" s="35" t="s">
        <v>27</v>
      </c>
      <c r="H483" s="35">
        <v>48</v>
      </c>
      <c r="I483" s="35"/>
      <c r="J483" s="35" t="s">
        <v>257</v>
      </c>
      <c r="K483" s="35" t="s">
        <v>30</v>
      </c>
      <c r="L483" s="35" t="s">
        <v>153</v>
      </c>
      <c r="M483" s="35" t="s">
        <v>313</v>
      </c>
      <c r="N483" s="35" t="s">
        <v>760</v>
      </c>
      <c r="O483" s="35" t="s">
        <v>77</v>
      </c>
      <c r="P483" s="35">
        <v>24</v>
      </c>
      <c r="Q483" s="30">
        <f>_xlfn.FLOOR.MATH((((2*VLOOKUP(F483, 'EV and Base'!$A$1:$N$671, 9, FALSE))+$P483)*$H483)/100)+$H483+10</f>
        <v>131</v>
      </c>
      <c r="R483" s="30">
        <f>_xlfn.FLOOR.MATH((_xlfn.FLOOR.MATH((((2*VLOOKUP($F483, 'EV and Base'!$A$1:$N$671, 10, FALSE))+$P483)*$H483)/100)+5)*
IF(OR($I483="Lonely", $I483="Brave", $I483="Adamant", $I483="Naughty"), 1.1,
IF(OR($I483="Bold", $I483="Timid", $I483="Modest", $I483="Calm"), 0.9, 1)))</f>
        <v>102</v>
      </c>
      <c r="S483" s="30">
        <f>_xlfn.FLOOR.MATH((_xlfn.FLOOR.MATH((((2*VLOOKUP($F483, 'EV and Base'!$A$1:$N$671, 11, FALSE))+$P483)*$H483)/100)+5)*
IF(OR($I483="Bold", $I483="Relaxed", $I483="Impish", $I483="Lax"), 1.1,
IF(OR($I483="Lonely", $I483="Hasty", $I483="Mild", $I483="Gentle"), 0.9, 1)))</f>
        <v>126</v>
      </c>
      <c r="T483" s="30">
        <f>_xlfn.FLOOR.MATH((_xlfn.FLOOR.MATH((((2*VLOOKUP($F483, 'EV and Base'!$A$1:$N$671, 12, FALSE))+$P483)*$H483)/100)+5)*
IF(OR($I483="Modest", $I483="Mild", $I483="Quiet", $I483="Rash"), 1.1,
IF(OR($I483="Adamant", $I483="Impish", $I483="Jolly", $I483="Careful"), 0.9, 1)))</f>
        <v>59</v>
      </c>
      <c r="U483" s="30">
        <f>_xlfn.FLOOR.MATH((_xlfn.FLOOR.MATH((((2*VLOOKUP($F483, 'EV and Base'!$A$1:$N$671, 13, FALSE))+$P483)*$H483)/100)+5)*
IF(OR($I483="Calm", $I483="Gentle", $I483="Sassy", $I483="Careful"), 1.1,
IF(OR($I483="Naughty", $I483="Lax", $I483="Naive", $I483="Rash"), 0.9, 1)))</f>
        <v>126</v>
      </c>
      <c r="V483" s="32">
        <f>_xlfn.FLOOR.MATH((_xlfn.FLOOR.MATH((((2*VLOOKUP($F483, 'EV and Base'!$A$1:$N$671, 14, FALSE))+$P483)*$H483)/100)+5)*
IF(OR($I483="Timid", $I483="Hasty", $I483="Jolly", $I483="Naive"), 1.1,
IF(OR($I483="Brave", $I483="Relaxed", $I483="Quiet", $I483="Sassy"), 0.9, 1)))</f>
        <v>72</v>
      </c>
    </row>
    <row r="484" spans="1:22" x14ac:dyDescent="0.45">
      <c r="A484" s="43"/>
      <c r="B484" s="43"/>
      <c r="C484" s="43"/>
      <c r="D484" s="43"/>
      <c r="E484" s="43"/>
      <c r="F484" s="30" t="s">
        <v>761</v>
      </c>
      <c r="G484" s="30" t="s">
        <v>53</v>
      </c>
      <c r="H484" s="30">
        <v>48</v>
      </c>
      <c r="I484" s="30"/>
      <c r="J484" s="30" t="s">
        <v>160</v>
      </c>
      <c r="K484" s="30" t="s">
        <v>30</v>
      </c>
      <c r="L484" s="30" t="s">
        <v>153</v>
      </c>
      <c r="M484" s="30" t="s">
        <v>506</v>
      </c>
      <c r="N484" s="30" t="s">
        <v>722</v>
      </c>
      <c r="O484" s="30" t="s">
        <v>762</v>
      </c>
      <c r="P484" s="30">
        <v>24</v>
      </c>
      <c r="Q484" s="30">
        <f>_xlfn.FLOOR.MATH((((2*VLOOKUP(F484, 'EV and Base'!$A$1:$N$671, 9, FALSE))+$P484)*$H484)/100)+$H484+10</f>
        <v>160</v>
      </c>
      <c r="R484" s="30">
        <f>_xlfn.FLOOR.MATH((_xlfn.FLOOR.MATH((((2*VLOOKUP($F484, 'EV and Base'!$A$1:$N$671, 10, FALSE))+$P484)*$H484)/100)+5)*
IF(OR($I484="Lonely", $I484="Brave", $I484="Adamant", $I484="Naughty"), 1.1,
IF(OR($I484="Bold", $I484="Timid", $I484="Modest", $I484="Calm"), 0.9, 1)))</f>
        <v>128</v>
      </c>
      <c r="S484" s="30">
        <f>_xlfn.FLOOR.MATH((_xlfn.FLOOR.MATH((((2*VLOOKUP($F484, 'EV and Base'!$A$1:$N$671, 11, FALSE))+$P484)*$H484)/100)+5)*
IF(OR($I484="Bold", $I484="Relaxed", $I484="Impish", $I484="Lax"), 1.1,
IF(OR($I484="Lonely", $I484="Hasty", $I484="Mild", $I484="Gentle"), 0.9, 1)))</f>
        <v>83</v>
      </c>
      <c r="T484" s="30">
        <f>_xlfn.FLOOR.MATH((_xlfn.FLOOR.MATH((((2*VLOOKUP($F484, 'EV and Base'!$A$1:$N$671, 12, FALSE))+$P484)*$H484)/100)+5)*
IF(OR($I484="Modest", $I484="Mild", $I484="Quiet", $I484="Rash"), 1.1,
IF(OR($I484="Adamant", $I484="Impish", $I484="Jolly", $I484="Careful"), 0.9, 1)))</f>
        <v>78</v>
      </c>
      <c r="U484" s="30">
        <f>_xlfn.FLOOR.MATH((_xlfn.FLOOR.MATH((((2*VLOOKUP($F484, 'EV and Base'!$A$1:$N$671, 13, FALSE))+$P484)*$H484)/100)+5)*
IF(OR($I484="Calm", $I484="Gentle", $I484="Sassy", $I484="Careful"), 1.1,
IF(OR($I484="Naughty", $I484="Lax", $I484="Naive", $I484="Rash"), 0.9, 1)))</f>
        <v>83</v>
      </c>
      <c r="V484" s="32">
        <f>_xlfn.FLOOR.MATH((_xlfn.FLOOR.MATH((((2*VLOOKUP($F484, 'EV and Base'!$A$1:$N$671, 14, FALSE))+$P484)*$H484)/100)+5)*
IF(OR($I484="Timid", $I484="Hasty", $I484="Jolly", $I484="Naive"), 1.1,
IF(OR($I484="Brave", $I484="Relaxed", $I484="Quiet", $I484="Sassy"), 0.9, 1)))</f>
        <v>104</v>
      </c>
    </row>
    <row r="485" spans="1:22" x14ac:dyDescent="0.45">
      <c r="A485" s="43"/>
      <c r="B485" s="43"/>
      <c r="C485" s="43"/>
      <c r="D485" s="43"/>
      <c r="E485" s="43"/>
      <c r="F485" s="30" t="s">
        <v>763</v>
      </c>
      <c r="G485" s="30" t="s">
        <v>53</v>
      </c>
      <c r="H485" s="30">
        <v>50</v>
      </c>
      <c r="I485" s="30"/>
      <c r="J485" s="30" t="s">
        <v>764</v>
      </c>
      <c r="K485" s="30" t="s">
        <v>30</v>
      </c>
      <c r="L485" s="30" t="s">
        <v>681</v>
      </c>
      <c r="M485" s="30" t="s">
        <v>725</v>
      </c>
      <c r="N485" s="30" t="s">
        <v>391</v>
      </c>
      <c r="O485" s="30" t="s">
        <v>330</v>
      </c>
      <c r="P485" s="30">
        <v>30</v>
      </c>
      <c r="Q485" s="30">
        <f>_xlfn.FLOOR.MATH((((2*VLOOKUP(F485, 'EV and Base'!$A$1:$N$671, 9, FALSE))+$P485)*$H485)/100)+$H485+10</f>
        <v>140</v>
      </c>
      <c r="R485" s="30">
        <f>_xlfn.FLOOR.MATH((_xlfn.FLOOR.MATH((((2*VLOOKUP($F485, 'EV and Base'!$A$1:$N$671, 10, FALSE))+$P485)*$H485)/100)+5)*
IF(OR($I485="Lonely", $I485="Brave", $I485="Adamant", $I485="Naughty"), 1.1,
IF(OR($I485="Bold", $I485="Timid", $I485="Modest", $I485="Calm"), 0.9, 1)))</f>
        <v>145</v>
      </c>
      <c r="S485" s="30">
        <f>_xlfn.FLOOR.MATH((_xlfn.FLOOR.MATH((((2*VLOOKUP($F485, 'EV and Base'!$A$1:$N$671, 11, FALSE))+$P485)*$H485)/100)+5)*
IF(OR($I485="Bold", $I485="Relaxed", $I485="Impish", $I485="Lax"), 1.1,
IF(OR($I485="Lonely", $I485="Hasty", $I485="Mild", $I485="Gentle"), 0.9, 1)))</f>
        <v>120</v>
      </c>
      <c r="T485" s="30">
        <f>_xlfn.FLOOR.MATH((_xlfn.FLOOR.MATH((((2*VLOOKUP($F485, 'EV and Base'!$A$1:$N$671, 12, FALSE))+$P485)*$H485)/100)+5)*
IF(OR($I485="Modest", $I485="Mild", $I485="Quiet", $I485="Rash"), 1.1,
IF(OR($I485="Adamant", $I485="Impish", $I485="Jolly", $I485="Careful"), 0.9, 1)))</f>
        <v>80</v>
      </c>
      <c r="U485" s="30">
        <f>_xlfn.FLOOR.MATH((_xlfn.FLOOR.MATH((((2*VLOOKUP($F485, 'EV and Base'!$A$1:$N$671, 13, FALSE))+$P485)*$H485)/100)+5)*
IF(OR($I485="Calm", $I485="Gentle", $I485="Sassy", $I485="Careful"), 1.1,
IF(OR($I485="Naughty", $I485="Lax", $I485="Naive", $I485="Rash"), 0.9, 1)))</f>
        <v>90</v>
      </c>
      <c r="V485" s="32">
        <f>_xlfn.FLOOR.MATH((_xlfn.FLOOR.MATH((((2*VLOOKUP($F485, 'EV and Base'!$A$1:$N$671, 14, FALSE))+$P485)*$H485)/100)+5)*
IF(OR($I485="Timid", $I485="Hasty", $I485="Jolly", $I485="Naive"), 1.1,
IF(OR($I485="Brave", $I485="Relaxed", $I485="Quiet", $I485="Sassy"), 0.9, 1)))</f>
        <v>90</v>
      </c>
    </row>
    <row r="486" spans="1:22" x14ac:dyDescent="0.45">
      <c r="A486" s="44"/>
      <c r="B486" s="44"/>
      <c r="C486" s="44"/>
      <c r="D486" s="44"/>
      <c r="E486" s="44"/>
      <c r="F486" s="30" t="s">
        <v>291</v>
      </c>
      <c r="G486" s="30" t="s">
        <v>53</v>
      </c>
      <c r="H486" s="30">
        <v>48</v>
      </c>
      <c r="I486" s="30"/>
      <c r="J486" s="30" t="s">
        <v>76</v>
      </c>
      <c r="K486" s="30" t="s">
        <v>30</v>
      </c>
      <c r="L486" s="30" t="s">
        <v>681</v>
      </c>
      <c r="M486" s="30" t="s">
        <v>333</v>
      </c>
      <c r="N486" s="30" t="s">
        <v>330</v>
      </c>
      <c r="O486" s="30" t="s">
        <v>1357</v>
      </c>
      <c r="P486" s="30">
        <v>24</v>
      </c>
      <c r="Q486" s="30">
        <f>_xlfn.FLOOR.MATH((((2*VLOOKUP(F486, 'EV and Base'!$A$1:$N$671, 9, FALSE))+$P486)*$H486)/100)+$H486+10</f>
        <v>130</v>
      </c>
      <c r="R486" s="30">
        <f>_xlfn.FLOOR.MATH((_xlfn.FLOOR.MATH((((2*VLOOKUP($F486, 'EV and Base'!$A$1:$N$671, 10, FALSE))+$P486)*$H486)/100)+5)*
IF(OR($I486="Lonely", $I486="Brave", $I486="Adamant", $I486="Naughty"), 1.1,
IF(OR($I486="Bold", $I486="Timid", $I486="Modest", $I486="Calm"), 0.9, 1)))</f>
        <v>101</v>
      </c>
      <c r="S486" s="30">
        <f>_xlfn.FLOOR.MATH((_xlfn.FLOOR.MATH((((2*VLOOKUP($F486, 'EV and Base'!$A$1:$N$671, 11, FALSE))+$P486)*$H486)/100)+5)*
IF(OR($I486="Bold", $I486="Relaxed", $I486="Impish", $I486="Lax"), 1.1,
IF(OR($I486="Lonely", $I486="Hasty", $I486="Mild", $I486="Gentle"), 0.9, 1)))</f>
        <v>64</v>
      </c>
      <c r="T486" s="30">
        <f>_xlfn.FLOOR.MATH((_xlfn.FLOOR.MATH((((2*VLOOKUP($F486, 'EV and Base'!$A$1:$N$671, 12, FALSE))+$P486)*$H486)/100)+5)*
IF(OR($I486="Modest", $I486="Mild", $I486="Quiet", $I486="Rash"), 1.1,
IF(OR($I486="Adamant", $I486="Impish", $I486="Jolly", $I486="Careful"), 0.9, 1)))</f>
        <v>101</v>
      </c>
      <c r="U486" s="30">
        <f>_xlfn.FLOOR.MATH((_xlfn.FLOOR.MATH((((2*VLOOKUP($F486, 'EV and Base'!$A$1:$N$671, 13, FALSE))+$P486)*$H486)/100)+5)*
IF(OR($I486="Calm", $I486="Gentle", $I486="Sassy", $I486="Careful"), 1.1,
IF(OR($I486="Naughty", $I486="Lax", $I486="Naive", $I486="Rash"), 0.9, 1)))</f>
        <v>64</v>
      </c>
      <c r="V486" s="32">
        <f>_xlfn.FLOOR.MATH((_xlfn.FLOOR.MATH((((2*VLOOKUP($F486, 'EV and Base'!$A$1:$N$671, 14, FALSE))+$P486)*$H486)/100)+5)*
IF(OR($I486="Timid", $I486="Hasty", $I486="Jolly", $I486="Naive"), 1.1,
IF(OR($I486="Brave", $I486="Relaxed", $I486="Quiet", $I486="Sassy"), 0.9, 1)))</f>
        <v>118</v>
      </c>
    </row>
    <row r="487" spans="1:22" x14ac:dyDescent="0.45">
      <c r="A487" s="41">
        <v>261</v>
      </c>
      <c r="B487" s="41" t="s">
        <v>765</v>
      </c>
      <c r="C487" s="41" t="s">
        <v>23</v>
      </c>
      <c r="D487" s="41" t="s">
        <v>1358</v>
      </c>
      <c r="E487" s="41" t="s">
        <v>25</v>
      </c>
      <c r="F487" s="20" t="s">
        <v>766</v>
      </c>
      <c r="G487" s="20" t="s">
        <v>53</v>
      </c>
      <c r="H487" s="20">
        <v>48</v>
      </c>
      <c r="I487" s="20"/>
      <c r="J487" s="20" t="s">
        <v>316</v>
      </c>
      <c r="K487" s="20" t="s">
        <v>30</v>
      </c>
      <c r="L487" s="20" t="s">
        <v>709</v>
      </c>
      <c r="M487" s="20" t="s">
        <v>717</v>
      </c>
      <c r="N487" s="20" t="s">
        <v>767</v>
      </c>
      <c r="O487" s="20" t="s">
        <v>768</v>
      </c>
      <c r="P487" s="20">
        <v>24</v>
      </c>
      <c r="Q487" s="30">
        <f>_xlfn.FLOOR.MATH((((2*VLOOKUP(F487, 'EV and Base'!$A$1:$N$671, 9, FALSE))+$P487)*$H487)/100)+$H487+10</f>
        <v>175</v>
      </c>
      <c r="R487" s="30">
        <f>_xlfn.FLOOR.MATH((_xlfn.FLOOR.MATH((((2*VLOOKUP($F487, 'EV and Base'!$A$1:$N$671, 10, FALSE))+$P487)*$H487)/100)+5)*
IF(OR($I487="Lonely", $I487="Brave", $I487="Adamant", $I487="Naughty"), 1.1,
IF(OR($I487="Bold", $I487="Timid", $I487="Modest", $I487="Calm"), 0.9, 1)))</f>
        <v>78</v>
      </c>
      <c r="S487" s="30">
        <f>_xlfn.FLOOR.MATH((_xlfn.FLOOR.MATH((((2*VLOOKUP($F487, 'EV and Base'!$A$1:$N$671, 11, FALSE))+$P487)*$H487)/100)+5)*
IF(OR($I487="Bold", $I487="Relaxed", $I487="Impish", $I487="Lax"), 1.1,
IF(OR($I487="Lonely", $I487="Hasty", $I487="Mild", $I487="Gentle"), 0.9, 1)))</f>
        <v>88</v>
      </c>
      <c r="T487" s="30">
        <f>_xlfn.FLOOR.MATH((_xlfn.FLOOR.MATH((((2*VLOOKUP($F487, 'EV and Base'!$A$1:$N$671, 12, FALSE))+$P487)*$H487)/100)+5)*
IF(OR($I487="Modest", $I487="Mild", $I487="Quiet", $I487="Rash"), 1.1,
IF(OR($I487="Adamant", $I487="Impish", $I487="Jolly", $I487="Careful"), 0.9, 1)))</f>
        <v>136</v>
      </c>
      <c r="U487" s="30">
        <f>_xlfn.FLOOR.MATH((_xlfn.FLOOR.MATH((((2*VLOOKUP($F487, 'EV and Base'!$A$1:$N$671, 13, FALSE))+$P487)*$H487)/100)+5)*
IF(OR($I487="Calm", $I487="Gentle", $I487="Sassy", $I487="Careful"), 1.1,
IF(OR($I487="Naughty", $I487="Lax", $I487="Naive", $I487="Rash"), 0.9, 1)))</f>
        <v>98</v>
      </c>
      <c r="V487" s="32">
        <f>_xlfn.FLOOR.MATH((_xlfn.FLOOR.MATH((((2*VLOOKUP($F487, 'EV and Base'!$A$1:$N$671, 14, FALSE))+$P487)*$H487)/100)+5)*
IF(OR($I487="Timid", $I487="Hasty", $I487="Jolly", $I487="Naive"), 1.1,
IF(OR($I487="Brave", $I487="Relaxed", $I487="Quiet", $I487="Sassy"), 0.9, 1)))</f>
        <v>45</v>
      </c>
    </row>
    <row r="488" spans="1:22" x14ac:dyDescent="0.45">
      <c r="A488" s="39"/>
      <c r="B488" s="39"/>
      <c r="C488" s="39"/>
      <c r="D488" s="39"/>
      <c r="E488" s="39"/>
      <c r="F488" s="2" t="s">
        <v>315</v>
      </c>
      <c r="G488" s="2" t="s">
        <v>53</v>
      </c>
      <c r="H488" s="2">
        <v>48</v>
      </c>
      <c r="I488" s="2"/>
      <c r="J488" s="2" t="s">
        <v>344</v>
      </c>
      <c r="K488" s="2" t="s">
        <v>30</v>
      </c>
      <c r="L488" s="2" t="s">
        <v>709</v>
      </c>
      <c r="M488" s="2" t="s">
        <v>710</v>
      </c>
      <c r="N488" s="2" t="s">
        <v>607</v>
      </c>
      <c r="O488" s="2" t="s">
        <v>460</v>
      </c>
      <c r="P488" s="2">
        <v>24</v>
      </c>
      <c r="Q488" s="30">
        <f>_xlfn.FLOOR.MATH((((2*VLOOKUP(F488, 'EV and Base'!$A$1:$N$671, 9, FALSE))+$P488)*$H488)/100)+$H488+10</f>
        <v>138</v>
      </c>
      <c r="R488" s="30">
        <f>_xlfn.FLOOR.MATH((_xlfn.FLOOR.MATH((((2*VLOOKUP($F488, 'EV and Base'!$A$1:$N$671, 10, FALSE))+$P488)*$H488)/100)+5)*
IF(OR($I488="Lonely", $I488="Brave", $I488="Adamant", $I488="Naughty"), 1.1,
IF(OR($I488="Bold", $I488="Timid", $I488="Modest", $I488="Calm"), 0.9, 1)))</f>
        <v>72</v>
      </c>
      <c r="S488" s="30">
        <f>_xlfn.FLOOR.MATH((_xlfn.FLOOR.MATH((((2*VLOOKUP($F488, 'EV and Base'!$A$1:$N$671, 11, FALSE))+$P488)*$H488)/100)+5)*
IF(OR($I488="Bold", $I488="Relaxed", $I488="Impish", $I488="Lax"), 1.1,
IF(OR($I488="Lonely", $I488="Hasty", $I488="Mild", $I488="Gentle"), 0.9, 1)))</f>
        <v>93</v>
      </c>
      <c r="T488" s="30">
        <f>_xlfn.FLOOR.MATH((_xlfn.FLOOR.MATH((((2*VLOOKUP($F488, 'EV and Base'!$A$1:$N$671, 12, FALSE))+$P488)*$H488)/100)+5)*
IF(OR($I488="Modest", $I488="Mild", $I488="Quiet", $I488="Rash"), 1.1,
IF(OR($I488="Adamant", $I488="Impish", $I488="Jolly", $I488="Careful"), 0.9, 1)))</f>
        <v>115</v>
      </c>
      <c r="U488" s="30">
        <f>_xlfn.FLOOR.MATH((_xlfn.FLOOR.MATH((((2*VLOOKUP($F488, 'EV and Base'!$A$1:$N$671, 13, FALSE))+$P488)*$H488)/100)+5)*
IF(OR($I488="Calm", $I488="Gentle", $I488="Sassy", $I488="Careful"), 1.1,
IF(OR($I488="Naughty", $I488="Lax", $I488="Naive", $I488="Rash"), 0.9, 1)))</f>
        <v>93</v>
      </c>
      <c r="V488" s="32">
        <f>_xlfn.FLOOR.MATH((_xlfn.FLOOR.MATH((((2*VLOOKUP($F488, 'EV and Base'!$A$1:$N$671, 14, FALSE))+$P488)*$H488)/100)+5)*
IF(OR($I488="Timid", $I488="Hasty", $I488="Jolly", $I488="Naive"), 1.1,
IF(OR($I488="Brave", $I488="Relaxed", $I488="Quiet", $I488="Sassy"), 0.9, 1)))</f>
        <v>109</v>
      </c>
    </row>
    <row r="489" spans="1:22" x14ac:dyDescent="0.45">
      <c r="A489" s="39"/>
      <c r="B489" s="39"/>
      <c r="C489" s="39"/>
      <c r="D489" s="39"/>
      <c r="E489" s="39"/>
      <c r="F489" s="2" t="s">
        <v>769</v>
      </c>
      <c r="G489" s="2" t="s">
        <v>53</v>
      </c>
      <c r="H489" s="2">
        <v>50</v>
      </c>
      <c r="I489" s="2"/>
      <c r="J489" s="2" t="s">
        <v>455</v>
      </c>
      <c r="K489" s="2" t="s">
        <v>30</v>
      </c>
      <c r="L489" s="2" t="s">
        <v>709</v>
      </c>
      <c r="M489" s="2" t="s">
        <v>710</v>
      </c>
      <c r="N489" s="2" t="s">
        <v>735</v>
      </c>
      <c r="O489" s="2" t="s">
        <v>491</v>
      </c>
      <c r="P489" s="2">
        <v>30</v>
      </c>
      <c r="Q489" s="30">
        <f>_xlfn.FLOOR.MATH((((2*VLOOKUP(F489, 'EV and Base'!$A$1:$N$671, 9, FALSE))+$P489)*$H489)/100)+$H489+10</f>
        <v>145</v>
      </c>
      <c r="R489" s="30">
        <f>_xlfn.FLOOR.MATH((_xlfn.FLOOR.MATH((((2*VLOOKUP($F489, 'EV and Base'!$A$1:$N$671, 10, FALSE))+$P489)*$H489)/100)+5)*
IF(OR($I489="Lonely", $I489="Brave", $I489="Adamant", $I489="Naughty"), 1.1,
IF(OR($I489="Bold", $I489="Timid", $I489="Modest", $I489="Calm"), 0.9, 1)))</f>
        <v>75</v>
      </c>
      <c r="S489" s="30">
        <f>_xlfn.FLOOR.MATH((_xlfn.FLOOR.MATH((((2*VLOOKUP($F489, 'EV and Base'!$A$1:$N$671, 11, FALSE))+$P489)*$H489)/100)+5)*
IF(OR($I489="Bold", $I489="Relaxed", $I489="Impish", $I489="Lax"), 1.1,
IF(OR($I489="Lonely", $I489="Hasty", $I489="Mild", $I489="Gentle"), 0.9, 1)))</f>
        <v>115</v>
      </c>
      <c r="T489" s="30">
        <f>_xlfn.FLOOR.MATH((_xlfn.FLOOR.MATH((((2*VLOOKUP($F489, 'EV and Base'!$A$1:$N$671, 12, FALSE))+$P489)*$H489)/100)+5)*
IF(OR($I489="Modest", $I489="Mild", $I489="Quiet", $I489="Rash"), 1.1,
IF(OR($I489="Adamant", $I489="Impish", $I489="Jolly", $I489="Careful"), 0.9, 1)))</f>
        <v>115</v>
      </c>
      <c r="U489" s="30">
        <f>_xlfn.FLOOR.MATH((_xlfn.FLOOR.MATH((((2*VLOOKUP($F489, 'EV and Base'!$A$1:$N$671, 13, FALSE))+$P489)*$H489)/100)+5)*
IF(OR($I489="Calm", $I489="Gentle", $I489="Sassy", $I489="Careful"), 1.1,
IF(OR($I489="Naughty", $I489="Lax", $I489="Naive", $I489="Rash"), 0.9, 1)))</f>
        <v>130</v>
      </c>
      <c r="V489" s="32">
        <f>_xlfn.FLOOR.MATH((_xlfn.FLOOR.MATH((((2*VLOOKUP($F489, 'EV and Base'!$A$1:$N$671, 14, FALSE))+$P489)*$H489)/100)+5)*
IF(OR($I489="Timid", $I489="Hasty", $I489="Jolly", $I489="Naive"), 1.1,
IF(OR($I489="Brave", $I489="Relaxed", $I489="Quiet", $I489="Sassy"), 0.9, 1)))</f>
        <v>85</v>
      </c>
    </row>
    <row r="490" spans="1:22" x14ac:dyDescent="0.45">
      <c r="A490" s="40"/>
      <c r="B490" s="40"/>
      <c r="C490" s="40"/>
      <c r="D490" s="40"/>
      <c r="E490" s="40"/>
      <c r="F490" s="2" t="s">
        <v>406</v>
      </c>
      <c r="G490" s="2" t="s">
        <v>53</v>
      </c>
      <c r="H490" s="2">
        <v>48</v>
      </c>
      <c r="I490" s="2"/>
      <c r="J490" s="2" t="s">
        <v>97</v>
      </c>
      <c r="K490" s="2" t="s">
        <v>30</v>
      </c>
      <c r="L490" s="2" t="s">
        <v>709</v>
      </c>
      <c r="M490" s="2" t="s">
        <v>710</v>
      </c>
      <c r="N490" s="2" t="s">
        <v>437</v>
      </c>
      <c r="O490" s="2" t="s">
        <v>515</v>
      </c>
      <c r="P490" s="2">
        <v>24</v>
      </c>
      <c r="Q490" s="30">
        <f>_xlfn.FLOOR.MATH((((2*VLOOKUP(F490, 'EV and Base'!$A$1:$N$671, 9, FALSE))+$P490)*$H490)/100)+$H490+10</f>
        <v>180</v>
      </c>
      <c r="R490" s="30">
        <f>_xlfn.FLOOR.MATH((_xlfn.FLOOR.MATH((((2*VLOOKUP($F490, 'EV and Base'!$A$1:$N$671, 10, FALSE))+$P490)*$H490)/100)+5)*
IF(OR($I490="Lonely", $I490="Brave", $I490="Adamant", $I490="Naughty"), 1.1,
IF(OR($I490="Bold", $I490="Timid", $I490="Modest", $I490="Calm"), 0.9, 1)))</f>
        <v>69</v>
      </c>
      <c r="S490" s="30">
        <f>_xlfn.FLOOR.MATH((_xlfn.FLOOR.MATH((((2*VLOOKUP($F490, 'EV and Base'!$A$1:$N$671, 11, FALSE))+$P490)*$H490)/100)+5)*
IF(OR($I490="Bold", $I490="Relaxed", $I490="Impish", $I490="Lax"), 1.1,
IF(OR($I490="Lonely", $I490="Hasty", $I490="Mild", $I490="Gentle"), 0.9, 1)))</f>
        <v>98</v>
      </c>
      <c r="T490" s="30">
        <f>_xlfn.FLOOR.MATH((_xlfn.FLOOR.MATH((((2*VLOOKUP($F490, 'EV and Base'!$A$1:$N$671, 12, FALSE))+$P490)*$H490)/100)+5)*
IF(OR($I490="Modest", $I490="Mild", $I490="Quiet", $I490="Rash"), 1.1,
IF(OR($I490="Adamant", $I490="Impish", $I490="Jolly", $I490="Careful"), 0.9, 1)))</f>
        <v>119</v>
      </c>
      <c r="U490" s="30">
        <f>_xlfn.FLOOR.MATH((_xlfn.FLOOR.MATH((((2*VLOOKUP($F490, 'EV and Base'!$A$1:$N$671, 13, FALSE))+$P490)*$H490)/100)+5)*
IF(OR($I490="Calm", $I490="Gentle", $I490="Sassy", $I490="Careful"), 1.1,
IF(OR($I490="Naughty", $I490="Lax", $I490="Naive", $I490="Rash"), 0.9, 1)))</f>
        <v>107</v>
      </c>
      <c r="V490" s="32">
        <f>_xlfn.FLOOR.MATH((_xlfn.FLOOR.MATH((((2*VLOOKUP($F490, 'EV and Base'!$A$1:$N$671, 14, FALSE))+$P490)*$H490)/100)+5)*
IF(OR($I490="Timid", $I490="Hasty", $I490="Jolly", $I490="Naive"), 1.1,
IF(OR($I490="Brave", $I490="Relaxed", $I490="Quiet", $I490="Sassy"), 0.9, 1)))</f>
        <v>44</v>
      </c>
    </row>
    <row r="491" spans="1:22" x14ac:dyDescent="0.45">
      <c r="A491" s="38">
        <v>262</v>
      </c>
      <c r="B491" s="38" t="s">
        <v>770</v>
      </c>
      <c r="C491" s="38" t="s">
        <v>23</v>
      </c>
      <c r="D491" s="38" t="s">
        <v>1358</v>
      </c>
      <c r="E491" s="38" t="s">
        <v>25</v>
      </c>
      <c r="F491" s="2" t="s">
        <v>771</v>
      </c>
      <c r="G491" s="2" t="s">
        <v>53</v>
      </c>
      <c r="H491" s="2">
        <v>48</v>
      </c>
      <c r="I491" s="2"/>
      <c r="J491" s="2" t="s">
        <v>525</v>
      </c>
      <c r="K491" s="2" t="s">
        <v>30</v>
      </c>
      <c r="L491" s="2" t="s">
        <v>527</v>
      </c>
      <c r="M491" s="2" t="s">
        <v>772</v>
      </c>
      <c r="N491" s="2" t="s">
        <v>709</v>
      </c>
      <c r="O491" s="2" t="s">
        <v>710</v>
      </c>
      <c r="P491" s="2">
        <v>24</v>
      </c>
      <c r="Q491" s="30">
        <f>_xlfn.FLOOR.MATH((((2*VLOOKUP(F491, 'EV and Base'!$A$1:$N$671, 9, FALSE))+$P491)*$H491)/100)+$H491+10</f>
        <v>125</v>
      </c>
      <c r="R491" s="30">
        <f>_xlfn.FLOOR.MATH((_xlfn.FLOOR.MATH((((2*VLOOKUP($F491, 'EV and Base'!$A$1:$N$671, 10, FALSE))+$P491)*$H491)/100)+5)*
IF(OR($I491="Lonely", $I491="Brave", $I491="Adamant", $I491="Naughty"), 1.1,
IF(OR($I491="Bold", $I491="Timid", $I491="Modest", $I491="Calm"), 0.9, 1)))</f>
        <v>64</v>
      </c>
      <c r="S491" s="30">
        <f>_xlfn.FLOOR.MATH((_xlfn.FLOOR.MATH((((2*VLOOKUP($F491, 'EV and Base'!$A$1:$N$671, 11, FALSE))+$P491)*$H491)/100)+5)*
IF(OR($I491="Bold", $I491="Relaxed", $I491="Impish", $I491="Lax"), 1.1,
IF(OR($I491="Lonely", $I491="Hasty", $I491="Mild", $I491="Gentle"), 0.9, 1)))</f>
        <v>155</v>
      </c>
      <c r="T491" s="30">
        <f>_xlfn.FLOOR.MATH((_xlfn.FLOOR.MATH((((2*VLOOKUP($F491, 'EV and Base'!$A$1:$N$671, 12, FALSE))+$P491)*$H491)/100)+5)*
IF(OR($I491="Modest", $I491="Mild", $I491="Quiet", $I491="Rash"), 1.1,
IF(OR($I491="Adamant", $I491="Impish", $I491="Jolly", $I491="Careful"), 0.9, 1)))</f>
        <v>107</v>
      </c>
      <c r="U491" s="30">
        <f>_xlfn.FLOOR.MATH((_xlfn.FLOOR.MATH((((2*VLOOKUP($F491, 'EV and Base'!$A$1:$N$671, 13, FALSE))+$P491)*$H491)/100)+5)*
IF(OR($I491="Calm", $I491="Gentle", $I491="Sassy", $I491="Careful"), 1.1,
IF(OR($I491="Naughty", $I491="Lax", $I491="Naive", $I491="Rash"), 0.9, 1)))</f>
        <v>117</v>
      </c>
      <c r="V491" s="32">
        <f>_xlfn.FLOOR.MATH((_xlfn.FLOOR.MATH((((2*VLOOKUP($F491, 'EV and Base'!$A$1:$N$671, 14, FALSE))+$P491)*$H491)/100)+5)*
IF(OR($I491="Timid", $I491="Hasty", $I491="Jolly", $I491="Naive"), 1.1,
IF(OR($I491="Brave", $I491="Relaxed", $I491="Quiet", $I491="Sassy"), 0.9, 1)))</f>
        <v>45</v>
      </c>
    </row>
    <row r="492" spans="1:22" x14ac:dyDescent="0.45">
      <c r="A492" s="39"/>
      <c r="B492" s="39"/>
      <c r="C492" s="39"/>
      <c r="D492" s="39"/>
      <c r="E492" s="39"/>
      <c r="F492" s="2" t="s">
        <v>773</v>
      </c>
      <c r="G492" s="19" t="s">
        <v>33</v>
      </c>
      <c r="H492" s="2">
        <v>48</v>
      </c>
      <c r="I492" s="2"/>
      <c r="J492" s="2" t="s">
        <v>774</v>
      </c>
      <c r="K492" s="2" t="s">
        <v>30</v>
      </c>
      <c r="L492" s="2" t="s">
        <v>529</v>
      </c>
      <c r="M492" s="2" t="s">
        <v>722</v>
      </c>
      <c r="N492" s="2" t="s">
        <v>313</v>
      </c>
      <c r="O492" s="2" t="s">
        <v>775</v>
      </c>
      <c r="P492" s="2">
        <v>24</v>
      </c>
      <c r="Q492" s="30">
        <f>_xlfn.FLOOR.MATH((((2*VLOOKUP(F492, 'EV and Base'!$A$1:$N$671, 9, FALSE))+$P492)*$H492)/100)+$H492+10</f>
        <v>154</v>
      </c>
      <c r="R492" s="30">
        <f>_xlfn.FLOOR.MATH((_xlfn.FLOOR.MATH((((2*VLOOKUP($F492, 'EV and Base'!$A$1:$N$671, 10, FALSE))+$P492)*$H492)/100)+5)*
IF(OR($I492="Lonely", $I492="Brave", $I492="Adamant", $I492="Naughty"), 1.1,
IF(OR($I492="Bold", $I492="Timid", $I492="Modest", $I492="Calm"), 0.9, 1)))</f>
        <v>135</v>
      </c>
      <c r="S492" s="30">
        <f>_xlfn.FLOOR.MATH((_xlfn.FLOOR.MATH((((2*VLOOKUP($F492, 'EV and Base'!$A$1:$N$671, 11, FALSE))+$P492)*$H492)/100)+5)*
IF(OR($I492="Bold", $I492="Relaxed", $I492="Impish", $I492="Lax"), 1.1,
IF(OR($I492="Lonely", $I492="Hasty", $I492="Mild", $I492="Gentle"), 0.9, 1)))</f>
        <v>93</v>
      </c>
      <c r="T492" s="30">
        <f>_xlfn.FLOOR.MATH((_xlfn.FLOOR.MATH((((2*VLOOKUP($F492, 'EV and Base'!$A$1:$N$671, 12, FALSE))+$P492)*$H492)/100)+5)*
IF(OR($I492="Modest", $I492="Mild", $I492="Quiet", $I492="Rash"), 1.1,
IF(OR($I492="Adamant", $I492="Impish", $I492="Jolly", $I492="Careful"), 0.9, 1)))</f>
        <v>69</v>
      </c>
      <c r="U492" s="30">
        <f>_xlfn.FLOOR.MATH((_xlfn.FLOOR.MATH((((2*VLOOKUP($F492, 'EV and Base'!$A$1:$N$671, 13, FALSE))+$P492)*$H492)/100)+5)*
IF(OR($I492="Calm", $I492="Gentle", $I492="Sassy", $I492="Careful"), 1.1,
IF(OR($I492="Naughty", $I492="Lax", $I492="Naive", $I492="Rash"), 0.9, 1)))</f>
        <v>93</v>
      </c>
      <c r="V492" s="32">
        <f>_xlfn.FLOOR.MATH((_xlfn.FLOOR.MATH((((2*VLOOKUP($F492, 'EV and Base'!$A$1:$N$671, 14, FALSE))+$P492)*$H492)/100)+5)*
IF(OR($I492="Timid", $I492="Hasty", $I492="Jolly", $I492="Naive"), 1.1,
IF(OR($I492="Brave", $I492="Relaxed", $I492="Quiet", $I492="Sassy"), 0.9, 1)))</f>
        <v>69</v>
      </c>
    </row>
    <row r="493" spans="1:22" x14ac:dyDescent="0.45">
      <c r="A493" s="39"/>
      <c r="B493" s="39"/>
      <c r="C493" s="39"/>
      <c r="D493" s="39"/>
      <c r="E493" s="39"/>
      <c r="F493" s="2" t="s">
        <v>777</v>
      </c>
      <c r="G493" s="2" t="s">
        <v>53</v>
      </c>
      <c r="H493" s="2">
        <v>50</v>
      </c>
      <c r="I493" s="2"/>
      <c r="J493" s="2" t="s">
        <v>778</v>
      </c>
      <c r="K493" s="2" t="s">
        <v>30</v>
      </c>
      <c r="L493" s="2" t="s">
        <v>383</v>
      </c>
      <c r="M493" s="2" t="s">
        <v>779</v>
      </c>
      <c r="N493" s="2" t="s">
        <v>709</v>
      </c>
      <c r="O493" s="2" t="s">
        <v>710</v>
      </c>
      <c r="P493" s="2">
        <v>30</v>
      </c>
      <c r="Q493" s="30">
        <f>_xlfn.FLOOR.MATH((((2*VLOOKUP(F493, 'EV and Base'!$A$1:$N$671, 9, FALSE))+$P493)*$H493)/100)+$H493+10</f>
        <v>135</v>
      </c>
      <c r="R493" s="30">
        <f>_xlfn.FLOOR.MATH((_xlfn.FLOOR.MATH((((2*VLOOKUP($F493, 'EV and Base'!$A$1:$N$671, 10, FALSE))+$P493)*$H493)/100)+5)*
IF(OR($I493="Lonely", $I493="Brave", $I493="Adamant", $I493="Naughty"), 1.1,
IF(OR($I493="Bold", $I493="Timid", $I493="Modest", $I493="Calm"), 0.9, 1)))</f>
        <v>75</v>
      </c>
      <c r="S493" s="30">
        <f>_xlfn.FLOOR.MATH((_xlfn.FLOOR.MATH((((2*VLOOKUP($F493, 'EV and Base'!$A$1:$N$671, 11, FALSE))+$P493)*$H493)/100)+5)*
IF(OR($I493="Bold", $I493="Relaxed", $I493="Impish", $I493="Lax"), 1.1,
IF(OR($I493="Lonely", $I493="Hasty", $I493="Mild", $I493="Gentle"), 0.9, 1)))</f>
        <v>110</v>
      </c>
      <c r="T493" s="30">
        <f>_xlfn.FLOOR.MATH((_xlfn.FLOOR.MATH((((2*VLOOKUP($F493, 'EV and Base'!$A$1:$N$671, 12, FALSE))+$P493)*$H493)/100)+5)*
IF(OR($I493="Modest", $I493="Mild", $I493="Quiet", $I493="Rash"), 1.1,
IF(OR($I493="Adamant", $I493="Impish", $I493="Jolly", $I493="Careful"), 0.9, 1)))</f>
        <v>165</v>
      </c>
      <c r="U493" s="30">
        <f>_xlfn.FLOOR.MATH((_xlfn.FLOOR.MATH((((2*VLOOKUP($F493, 'EV and Base'!$A$1:$N$671, 13, FALSE))+$P493)*$H493)/100)+5)*
IF(OR($I493="Calm", $I493="Gentle", $I493="Sassy", $I493="Careful"), 1.1,
IF(OR($I493="Naughty", $I493="Lax", $I493="Naive", $I493="Rash"), 0.9, 1)))</f>
        <v>110</v>
      </c>
      <c r="V493" s="32">
        <f>_xlfn.FLOOR.MATH((_xlfn.FLOOR.MATH((((2*VLOOKUP($F493, 'EV and Base'!$A$1:$N$671, 14, FALSE))+$P493)*$H493)/100)+5)*
IF(OR($I493="Timid", $I493="Hasty", $I493="Jolly", $I493="Naive"), 1.1,
IF(OR($I493="Brave", $I493="Relaxed", $I493="Quiet", $I493="Sassy"), 0.9, 1)))</f>
        <v>100</v>
      </c>
    </row>
    <row r="494" spans="1:22" x14ac:dyDescent="0.45">
      <c r="A494" s="40"/>
      <c r="B494" s="40"/>
      <c r="C494" s="40"/>
      <c r="D494" s="40"/>
      <c r="E494" s="40"/>
      <c r="F494" s="2" t="s">
        <v>719</v>
      </c>
      <c r="G494" s="2" t="s">
        <v>53</v>
      </c>
      <c r="H494" s="2">
        <v>48</v>
      </c>
      <c r="I494" s="2"/>
      <c r="J494" s="2" t="s">
        <v>650</v>
      </c>
      <c r="K494" s="2" t="s">
        <v>30</v>
      </c>
      <c r="L494" s="2" t="s">
        <v>717</v>
      </c>
      <c r="M494" s="2" t="s">
        <v>472</v>
      </c>
      <c r="N494" s="2" t="s">
        <v>776</v>
      </c>
      <c r="O494" s="2" t="s">
        <v>710</v>
      </c>
      <c r="P494" s="2">
        <v>24</v>
      </c>
      <c r="Q494" s="30">
        <f>_xlfn.FLOOR.MATH((((2*VLOOKUP(F494, 'EV and Base'!$A$1:$N$671, 9, FALSE))+$P494)*$H494)/100)+$H494+10</f>
        <v>165</v>
      </c>
      <c r="R494" s="30">
        <f>_xlfn.FLOOR.MATH((_xlfn.FLOOR.MATH((((2*VLOOKUP($F494, 'EV and Base'!$A$1:$N$671, 10, FALSE))+$P494)*$H494)/100)+5)*
IF(OR($I494="Lonely", $I494="Brave", $I494="Adamant", $I494="Naughty"), 1.1,
IF(OR($I494="Bold", $I494="Timid", $I494="Modest", $I494="Calm"), 0.9, 1)))</f>
        <v>74</v>
      </c>
      <c r="S494" s="30">
        <f>_xlfn.FLOOR.MATH((_xlfn.FLOOR.MATH((((2*VLOOKUP($F494, 'EV and Base'!$A$1:$N$671, 11, FALSE))+$P494)*$H494)/100)+5)*
IF(OR($I494="Bold", $I494="Relaxed", $I494="Impish", $I494="Lax"), 1.1,
IF(OR($I494="Lonely", $I494="Hasty", $I494="Mild", $I494="Gentle"), 0.9, 1)))</f>
        <v>83</v>
      </c>
      <c r="T494" s="30">
        <f>_xlfn.FLOOR.MATH((_xlfn.FLOOR.MATH((((2*VLOOKUP($F494, 'EV and Base'!$A$1:$N$671, 12, FALSE))+$P494)*$H494)/100)+5)*
IF(OR($I494="Modest", $I494="Mild", $I494="Quiet", $I494="Rash"), 1.1,
IF(OR($I494="Adamant", $I494="Impish", $I494="Jolly", $I494="Careful"), 0.9, 1)))</f>
        <v>98</v>
      </c>
      <c r="U494" s="30">
        <f>_xlfn.FLOOR.MATH((_xlfn.FLOOR.MATH((((2*VLOOKUP($F494, 'EV and Base'!$A$1:$N$671, 13, FALSE))+$P494)*$H494)/100)+5)*
IF(OR($I494="Calm", $I494="Gentle", $I494="Sassy", $I494="Careful"), 1.1,
IF(OR($I494="Naughty", $I494="Lax", $I494="Naive", $I494="Rash"), 0.9, 1)))</f>
        <v>117</v>
      </c>
      <c r="V494" s="32">
        <f>_xlfn.FLOOR.MATH((_xlfn.FLOOR.MATH((((2*VLOOKUP($F494, 'EV and Base'!$A$1:$N$671, 14, FALSE))+$P494)*$H494)/100)+5)*
IF(OR($I494="Timid", $I494="Hasty", $I494="Jolly", $I494="Naive"), 1.1,
IF(OR($I494="Brave", $I494="Relaxed", $I494="Quiet", $I494="Sassy"), 0.9, 1)))</f>
        <v>74</v>
      </c>
    </row>
    <row r="495" spans="1:22" x14ac:dyDescent="0.45">
      <c r="A495" s="38">
        <v>263</v>
      </c>
      <c r="B495" s="38" t="s">
        <v>308</v>
      </c>
      <c r="C495" s="38" t="s">
        <v>23</v>
      </c>
      <c r="D495" s="38" t="s">
        <v>1359</v>
      </c>
      <c r="E495" s="38" t="s">
        <v>25</v>
      </c>
      <c r="F495" s="2" t="s">
        <v>782</v>
      </c>
      <c r="G495" s="19" t="s">
        <v>33</v>
      </c>
      <c r="H495" s="2">
        <v>52</v>
      </c>
      <c r="I495" s="2"/>
      <c r="J495" s="2" t="s">
        <v>783</v>
      </c>
      <c r="K495" s="2" t="s">
        <v>30</v>
      </c>
      <c r="L495" s="2" t="s">
        <v>346</v>
      </c>
      <c r="M495" s="2" t="s">
        <v>755</v>
      </c>
      <c r="N495" s="2" t="s">
        <v>514</v>
      </c>
      <c r="O495" s="2" t="s">
        <v>784</v>
      </c>
      <c r="P495" s="2">
        <v>30</v>
      </c>
      <c r="Q495" s="30">
        <f>_xlfn.FLOOR.MATH((((2*VLOOKUP(F495, 'EV and Base'!$A$1:$N$671, 9, FALSE))+$P495)*$H495)/100)+$H495+10</f>
        <v>181</v>
      </c>
      <c r="R495" s="30">
        <f>_xlfn.FLOOR.MATH((_xlfn.FLOOR.MATH((((2*VLOOKUP($F495, 'EV and Base'!$A$1:$N$671, 10, FALSE))+$P495)*$H495)/100)+5)*
IF(OR($I495="Lonely", $I495="Brave", $I495="Adamant", $I495="Naughty"), 1.1,
IF(OR($I495="Bold", $I495="Timid", $I495="Modest", $I495="Calm"), 0.9, 1)))</f>
        <v>176</v>
      </c>
      <c r="S495" s="30">
        <f>_xlfn.FLOOR.MATH((_xlfn.FLOOR.MATH((((2*VLOOKUP($F495, 'EV and Base'!$A$1:$N$671, 11, FALSE))+$P495)*$H495)/100)+5)*
IF(OR($I495="Bold", $I495="Relaxed", $I495="Impish", $I495="Lax"), 1.1,
IF(OR($I495="Lonely", $I495="Hasty", $I495="Mild", $I495="Gentle"), 0.9, 1)))</f>
        <v>145</v>
      </c>
      <c r="T495" s="30">
        <f>_xlfn.FLOOR.MATH((_xlfn.FLOOR.MATH((((2*VLOOKUP($F495, 'EV and Base'!$A$1:$N$671, 12, FALSE))+$P495)*$H495)/100)+5)*
IF(OR($I495="Modest", $I495="Mild", $I495="Quiet", $I495="Rash"), 1.1,
IF(OR($I495="Adamant", $I495="Impish", $I495="Jolly", $I495="Careful"), 0.9, 1)))</f>
        <v>145</v>
      </c>
      <c r="U495" s="30">
        <f>_xlfn.FLOOR.MATH((_xlfn.FLOOR.MATH((((2*VLOOKUP($F495, 'EV and Base'!$A$1:$N$671, 13, FALSE))+$P495)*$H495)/100)+5)*
IF(OR($I495="Calm", $I495="Gentle", $I495="Sassy", $I495="Careful"), 1.1,
IF(OR($I495="Naughty", $I495="Lax", $I495="Naive", $I495="Rash"), 0.9, 1)))</f>
        <v>124</v>
      </c>
      <c r="V495" s="32">
        <f>_xlfn.FLOOR.MATH((_xlfn.FLOOR.MATH((((2*VLOOKUP($F495, 'EV and Base'!$A$1:$N$671, 14, FALSE))+$P495)*$H495)/100)+5)*
IF(OR($I495="Timid", $I495="Hasty", $I495="Jolly", $I495="Naive"), 1.1,
IF(OR($I495="Brave", $I495="Relaxed", $I495="Quiet", $I495="Sassy"), 0.9, 1)))</f>
        <v>114</v>
      </c>
    </row>
    <row r="496" spans="1:22" x14ac:dyDescent="0.45">
      <c r="A496" s="39"/>
      <c r="B496" s="39"/>
      <c r="C496" s="39"/>
      <c r="D496" s="39"/>
      <c r="E496" s="39"/>
      <c r="F496" s="2" t="s">
        <v>785</v>
      </c>
      <c r="G496" s="2" t="s">
        <v>27</v>
      </c>
      <c r="H496" s="2">
        <v>50</v>
      </c>
      <c r="I496" s="2"/>
      <c r="J496" s="2" t="s">
        <v>137</v>
      </c>
      <c r="K496" s="2" t="s">
        <v>30</v>
      </c>
      <c r="L496" s="2" t="s">
        <v>229</v>
      </c>
      <c r="M496" s="2" t="s">
        <v>786</v>
      </c>
      <c r="N496" s="2" t="s">
        <v>754</v>
      </c>
      <c r="O496" s="2" t="s">
        <v>153</v>
      </c>
      <c r="P496" s="2">
        <v>30</v>
      </c>
      <c r="Q496" s="30">
        <f>_xlfn.FLOOR.MATH((((2*VLOOKUP(F496, 'EV and Base'!$A$1:$N$671, 9, FALSE))+$P496)*$H496)/100)+$H496+10</f>
        <v>149</v>
      </c>
      <c r="R496" s="30">
        <f>_xlfn.FLOOR.MATH((_xlfn.FLOOR.MATH((((2*VLOOKUP($F496, 'EV and Base'!$A$1:$N$671, 10, FALSE))+$P496)*$H496)/100)+5)*
IF(OR($I496="Lonely", $I496="Brave", $I496="Adamant", $I496="Naughty"), 1.1,
IF(OR($I496="Bold", $I496="Timid", $I496="Modest", $I496="Calm"), 0.9, 1)))</f>
        <v>128</v>
      </c>
      <c r="S496" s="30">
        <f>_xlfn.FLOOR.MATH((_xlfn.FLOOR.MATH((((2*VLOOKUP($F496, 'EV and Base'!$A$1:$N$671, 11, FALSE))+$P496)*$H496)/100)+5)*
IF(OR($I496="Bold", $I496="Relaxed", $I496="Impish", $I496="Lax"), 1.1,
IF(OR($I496="Lonely", $I496="Hasty", $I496="Mild", $I496="Gentle"), 0.9, 1)))</f>
        <v>153</v>
      </c>
      <c r="T496" s="30">
        <f>_xlfn.FLOOR.MATH((_xlfn.FLOOR.MATH((((2*VLOOKUP($F496, 'EV and Base'!$A$1:$N$671, 12, FALSE))+$P496)*$H496)/100)+5)*
IF(OR($I496="Modest", $I496="Mild", $I496="Quiet", $I496="Rash"), 1.1,
IF(OR($I496="Adamant", $I496="Impish", $I496="Jolly", $I496="Careful"), 0.9, 1)))</f>
        <v>103</v>
      </c>
      <c r="U496" s="30">
        <f>_xlfn.FLOOR.MATH((_xlfn.FLOOR.MATH((((2*VLOOKUP($F496, 'EV and Base'!$A$1:$N$671, 13, FALSE))+$P496)*$H496)/100)+5)*
IF(OR($I496="Calm", $I496="Gentle", $I496="Sassy", $I496="Careful"), 1.1,
IF(OR($I496="Naughty", $I496="Lax", $I496="Naive", $I496="Rash"), 0.9, 1)))</f>
        <v>85</v>
      </c>
      <c r="V496" s="30">
        <f>_xlfn.FLOOR.MATH((_xlfn.FLOOR.MATH((((2*VLOOKUP($F496, 'EV and Base'!$A$1:$N$671, 14, FALSE))+$P496)*$H496)/100)+5)*
IF(OR($I496="Timid", $I496="Hasty", $I496="Jolly", $I496="Naive"), 1.1,
IF(OR($I496="Brave", $I496="Relaxed", $I496="Quiet", $I496="Sassy"), 0.9, 1)))</f>
        <v>52</v>
      </c>
    </row>
    <row r="497" spans="1:22" x14ac:dyDescent="0.45">
      <c r="A497" s="39"/>
      <c r="B497" s="39"/>
      <c r="C497" s="39"/>
      <c r="D497" s="39"/>
      <c r="E497" s="39"/>
      <c r="F497" s="2" t="s">
        <v>789</v>
      </c>
      <c r="G497" s="2" t="s">
        <v>27</v>
      </c>
      <c r="H497" s="2">
        <v>50</v>
      </c>
      <c r="I497" s="2"/>
      <c r="J497" s="2" t="s">
        <v>790</v>
      </c>
      <c r="K497" s="2" t="s">
        <v>30</v>
      </c>
      <c r="L497" s="2" t="s">
        <v>681</v>
      </c>
      <c r="M497" s="2" t="s">
        <v>712</v>
      </c>
      <c r="N497" s="2" t="s">
        <v>767</v>
      </c>
      <c r="O497" s="2" t="s">
        <v>162</v>
      </c>
      <c r="P497" s="2">
        <v>30</v>
      </c>
      <c r="Q497" s="20">
        <f>_xlfn.FLOOR.MATH((((2*VLOOKUP(F497, 'EV and Base'!$A$1:$N$671, 9, FALSE))+$P497)*$H497)/100)+$H497+10</f>
        <v>135</v>
      </c>
      <c r="R497" s="20">
        <f>_xlfn.FLOOR.MATH((_xlfn.FLOOR.MATH((((2*VLOOKUP($F497, 'EV and Base'!$A$1:$N$671, 10, FALSE))+$P497)*$H497)/100)+5)*
IF(OR($I497="Lonely", $I497="Brave", $I497="Adamant", $I497="Naughty"), 1.1,
IF(OR($I497="Bold", $I497="Timid", $I497="Modest", $I497="Calm"), 0.9, 1)))</f>
        <v>125</v>
      </c>
      <c r="S497" s="20">
        <f>_xlfn.FLOOR.MATH((_xlfn.FLOOR.MATH((((2*VLOOKUP($F497, 'EV and Base'!$A$1:$N$671, 11, FALSE))+$P497)*$H497)/100)+5)*
IF(OR($I497="Bold", $I497="Relaxed", $I497="Impish", $I497="Lax"), 1.1,
IF(OR($I497="Lonely", $I497="Hasty", $I497="Mild", $I497="Gentle"), 0.9, 1)))</f>
        <v>80</v>
      </c>
      <c r="T497" s="20">
        <f>_xlfn.FLOOR.MATH((_xlfn.FLOOR.MATH((((2*VLOOKUP($F497, 'EV and Base'!$A$1:$N$671, 12, FALSE))+$P497)*$H497)/100)+5)*
IF(OR($I497="Modest", $I497="Mild", $I497="Quiet", $I497="Rash"), 1.1,
IF(OR($I497="Adamant", $I497="Impish", $I497="Jolly", $I497="Careful"), 0.9, 1)))</f>
        <v>140</v>
      </c>
      <c r="U497" s="20">
        <f>_xlfn.FLOOR.MATH((_xlfn.FLOOR.MATH((((2*VLOOKUP($F497, 'EV and Base'!$A$1:$N$671, 13, FALSE))+$P497)*$H497)/100)+5)*
IF(OR($I497="Calm", $I497="Gentle", $I497="Sassy", $I497="Careful"), 1.1,
IF(OR($I497="Naughty", $I497="Lax", $I497="Naive", $I497="Rash"), 0.9, 1)))</f>
        <v>80</v>
      </c>
      <c r="V497" s="20">
        <f>_xlfn.FLOOR.MATH((_xlfn.FLOOR.MATH((((2*VLOOKUP($F497, 'EV and Base'!$A$1:$N$671, 14, FALSE))+$P497)*$H497)/100)+5)*
IF(OR($I497="Timid", $I497="Hasty", $I497="Jolly", $I497="Naive"), 1.1,
IF(OR($I497="Brave", $I497="Relaxed", $I497="Quiet", $I497="Sassy"), 0.9, 1)))</f>
        <v>125</v>
      </c>
    </row>
    <row r="498" spans="1:22" x14ac:dyDescent="0.45">
      <c r="A498" s="39"/>
      <c r="B498" s="39"/>
      <c r="C498" s="39"/>
      <c r="D498" s="39"/>
      <c r="E498" s="39"/>
      <c r="F498" s="2" t="s">
        <v>787</v>
      </c>
      <c r="G498" s="19" t="s">
        <v>33</v>
      </c>
      <c r="H498" s="2">
        <v>50</v>
      </c>
      <c r="I498" s="2"/>
      <c r="J498" s="2" t="s">
        <v>465</v>
      </c>
      <c r="K498" s="2" t="s">
        <v>30</v>
      </c>
      <c r="L498" s="2" t="s">
        <v>735</v>
      </c>
      <c r="M498" s="2" t="s">
        <v>705</v>
      </c>
      <c r="N498" s="2" t="s">
        <v>707</v>
      </c>
      <c r="O498" s="2" t="s">
        <v>788</v>
      </c>
      <c r="P498" s="2">
        <v>30</v>
      </c>
      <c r="Q498" s="30">
        <f>_xlfn.FLOOR.MATH((((2*VLOOKUP(F498, 'EV and Base'!$A$1:$N$671, 9, FALSE))+$P498)*$H498)/100)+$H498+10</f>
        <v>135</v>
      </c>
      <c r="R498" s="30">
        <f>_xlfn.FLOOR.MATH((_xlfn.FLOOR.MATH((((2*VLOOKUP($F498, 'EV and Base'!$A$1:$N$671, 10, FALSE))+$P498)*$H498)/100)+5)*
IF(OR($I498="Lonely", $I498="Brave", $I498="Adamant", $I498="Naughty"), 1.1,
IF(OR($I498="Bold", $I498="Timid", $I498="Modest", $I498="Calm"), 0.9, 1)))</f>
        <v>120</v>
      </c>
      <c r="S498" s="30">
        <f>_xlfn.FLOOR.MATH((_xlfn.FLOOR.MATH((((2*VLOOKUP($F498, 'EV and Base'!$A$1:$N$671, 11, FALSE))+$P498)*$H498)/100)+5)*
IF(OR($I498="Bold", $I498="Relaxed", $I498="Impish", $I498="Lax"), 1.1,
IF(OR($I498="Lonely", $I498="Hasty", $I498="Mild", $I498="Gentle"), 0.9, 1)))</f>
        <v>135</v>
      </c>
      <c r="T498" s="30">
        <f>_xlfn.FLOOR.MATH((_xlfn.FLOOR.MATH((((2*VLOOKUP($F498, 'EV and Base'!$A$1:$N$671, 12, FALSE))+$P498)*$H498)/100)+5)*
IF(OR($I498="Modest", $I498="Mild", $I498="Quiet", $I498="Rash"), 1.1,
IF(OR($I498="Adamant", $I498="Impish", $I498="Jolly", $I498="Careful"), 0.9, 1)))</f>
        <v>90</v>
      </c>
      <c r="U498" s="30">
        <f>_xlfn.FLOOR.MATH((_xlfn.FLOOR.MATH((((2*VLOOKUP($F498, 'EV and Base'!$A$1:$N$671, 13, FALSE))+$P498)*$H498)/100)+5)*
IF(OR($I498="Calm", $I498="Gentle", $I498="Sassy", $I498="Careful"), 1.1,
IF(OR($I498="Naughty", $I498="Lax", $I498="Naive", $I498="Rash"), 0.9, 1)))</f>
        <v>105</v>
      </c>
      <c r="V498" s="30">
        <f>_xlfn.FLOOR.MATH((_xlfn.FLOOR.MATH((((2*VLOOKUP($F498, 'EV and Base'!$A$1:$N$671, 14, FALSE))+$P498)*$H498)/100)+5)*
IF(OR($I498="Timid", $I498="Hasty", $I498="Jolly", $I498="Naive"), 1.1,
IF(OR($I498="Brave", $I498="Relaxed", $I498="Quiet", $I498="Sassy"), 0.9, 1)))</f>
        <v>110</v>
      </c>
    </row>
    <row r="499" spans="1:22" x14ac:dyDescent="0.45">
      <c r="A499" s="39"/>
      <c r="B499" s="39"/>
      <c r="C499" s="39"/>
      <c r="D499" s="39"/>
      <c r="E499" s="39"/>
      <c r="F499" s="2" t="s">
        <v>792</v>
      </c>
      <c r="G499" s="2" t="s">
        <v>27</v>
      </c>
      <c r="H499" s="2">
        <v>50</v>
      </c>
      <c r="I499" s="2"/>
      <c r="J499" s="2" t="s">
        <v>375</v>
      </c>
      <c r="K499" s="2" t="s">
        <v>30</v>
      </c>
      <c r="L499" s="2" t="s">
        <v>615</v>
      </c>
      <c r="M499" s="2" t="s">
        <v>793</v>
      </c>
      <c r="N499" s="2" t="s">
        <v>794</v>
      </c>
      <c r="O499" s="2" t="s">
        <v>705</v>
      </c>
      <c r="P499" s="2">
        <v>30</v>
      </c>
      <c r="Q499" s="20">
        <f>_xlfn.FLOOR.MATH((((2*VLOOKUP(F499, 'EV and Base'!$A$1:$N$671, 9, FALSE))+$P499)*$H499)/100)+$H499+10</f>
        <v>146</v>
      </c>
      <c r="R499" s="20">
        <f>_xlfn.FLOOR.MATH((_xlfn.FLOOR.MATH((((2*VLOOKUP($F499, 'EV and Base'!$A$1:$N$671, 10, FALSE))+$P499)*$H499)/100)+5)*
IF(OR($I499="Lonely", $I499="Brave", $I499="Adamant", $I499="Naughty"), 1.1,
IF(OR($I499="Bold", $I499="Timid", $I499="Modest", $I499="Calm"), 0.9, 1)))</f>
        <v>115</v>
      </c>
      <c r="S499" s="20">
        <f>_xlfn.FLOOR.MATH((_xlfn.FLOOR.MATH((((2*VLOOKUP($F499, 'EV and Base'!$A$1:$N$671, 11, FALSE))+$P499)*$H499)/100)+5)*
IF(OR($I499="Bold", $I499="Relaxed", $I499="Impish", $I499="Lax"), 1.1,
IF(OR($I499="Lonely", $I499="Hasty", $I499="Mild", $I499="Gentle"), 0.9, 1)))</f>
        <v>105</v>
      </c>
      <c r="T499" s="20">
        <f>_xlfn.FLOOR.MATH((_xlfn.FLOOR.MATH((((2*VLOOKUP($F499, 'EV and Base'!$A$1:$N$671, 12, FALSE))+$P499)*$H499)/100)+5)*
IF(OR($I499="Modest", $I499="Mild", $I499="Quiet", $I499="Rash"), 1.1,
IF(OR($I499="Adamant", $I499="Impish", $I499="Jolly", $I499="Careful"), 0.9, 1)))</f>
        <v>130</v>
      </c>
      <c r="U499" s="20">
        <f>_xlfn.FLOOR.MATH((_xlfn.FLOOR.MATH((((2*VLOOKUP($F499, 'EV and Base'!$A$1:$N$671, 13, FALSE))+$P499)*$H499)/100)+5)*
IF(OR($I499="Calm", $I499="Gentle", $I499="Sassy", $I499="Careful"), 1.1,
IF(OR($I499="Naughty", $I499="Lax", $I499="Naive", $I499="Rash"), 0.9, 1)))</f>
        <v>115</v>
      </c>
      <c r="V499" s="20">
        <f>_xlfn.FLOOR.MATH((_xlfn.FLOOR.MATH((((2*VLOOKUP($F499, 'EV and Base'!$A$1:$N$671, 14, FALSE))+$P499)*$H499)/100)+5)*
IF(OR($I499="Timid", $I499="Hasty", $I499="Jolly", $I499="Naive"), 1.1,
IF(OR($I499="Brave", $I499="Relaxed", $I499="Quiet", $I499="Sassy"), 0.9, 1)))</f>
        <v>99</v>
      </c>
    </row>
    <row r="500" spans="1:22" x14ac:dyDescent="0.45">
      <c r="A500" s="40"/>
      <c r="B500" s="40"/>
      <c r="C500" s="40"/>
      <c r="D500" s="40"/>
      <c r="E500" s="40"/>
      <c r="F500" s="2" t="s">
        <v>791</v>
      </c>
      <c r="G500" s="2" t="s">
        <v>27</v>
      </c>
      <c r="H500" s="2">
        <v>50</v>
      </c>
      <c r="I500" s="2"/>
      <c r="J500" s="2" t="s">
        <v>440</v>
      </c>
      <c r="K500" s="2" t="s">
        <v>30</v>
      </c>
      <c r="L500" s="2" t="s">
        <v>506</v>
      </c>
      <c r="M500" s="2" t="s">
        <v>443</v>
      </c>
      <c r="N500" s="2" t="s">
        <v>754</v>
      </c>
      <c r="O500" s="2" t="s">
        <v>153</v>
      </c>
      <c r="P500" s="2">
        <v>30</v>
      </c>
      <c r="Q500" s="30">
        <f>_xlfn.FLOOR.MATH((((2*VLOOKUP(F500, 'EV and Base'!$A$1:$N$671, 9, FALSE))+$P500)*$H500)/100)+$H500+10</f>
        <v>150</v>
      </c>
      <c r="R500" s="30">
        <f>_xlfn.FLOOR.MATH((_xlfn.FLOOR.MATH((((2*VLOOKUP($F500, 'EV and Base'!$A$1:$N$671, 10, FALSE))+$P500)*$H500)/100)+5)*
IF(OR($I500="Lonely", $I500="Brave", $I500="Adamant", $I500="Naughty"), 1.1,
IF(OR($I500="Bold", $I500="Timid", $I500="Modest", $I500="Calm"), 0.9, 1)))</f>
        <v>160</v>
      </c>
      <c r="S500" s="30">
        <f>_xlfn.FLOOR.MATH((_xlfn.FLOOR.MATH((((2*VLOOKUP($F500, 'EV and Base'!$A$1:$N$671, 11, FALSE))+$P500)*$H500)/100)+5)*
IF(OR($I500="Bold", $I500="Relaxed", $I500="Impish", $I500="Lax"), 1.1,
IF(OR($I500="Lonely", $I500="Hasty", $I500="Mild", $I500="Gentle"), 0.9, 1)))</f>
        <v>85</v>
      </c>
      <c r="T500" s="30">
        <f>_xlfn.FLOOR.MATH((_xlfn.FLOOR.MATH((((2*VLOOKUP($F500, 'EV and Base'!$A$1:$N$671, 12, FALSE))+$P500)*$H500)/100)+5)*
IF(OR($I500="Modest", $I500="Mild", $I500="Quiet", $I500="Rash"), 1.1,
IF(OR($I500="Adamant", $I500="Impish", $I500="Jolly", $I500="Careful"), 0.9, 1)))</f>
        <v>132</v>
      </c>
      <c r="U500" s="30">
        <f>_xlfn.FLOOR.MATH((_xlfn.FLOOR.MATH((((2*VLOOKUP($F500, 'EV and Base'!$A$1:$N$671, 13, FALSE))+$P500)*$H500)/100)+5)*
IF(OR($I500="Calm", $I500="Gentle", $I500="Sassy", $I500="Careful"), 1.1,
IF(OR($I500="Naughty", $I500="Lax", $I500="Naive", $I500="Rash"), 0.9, 1)))</f>
        <v>85</v>
      </c>
      <c r="V500" s="30">
        <f>_xlfn.FLOOR.MATH((_xlfn.FLOOR.MATH((((2*VLOOKUP($F500, 'EV and Base'!$A$1:$N$671, 14, FALSE))+$P500)*$H500)/100)+5)*
IF(OR($I500="Timid", $I500="Hasty", $I500="Jolly", $I500="Naive"), 1.1,
IF(OR($I500="Brave", $I500="Relaxed", $I500="Quiet", $I500="Sassy"), 0.9, 1)))</f>
        <v>130</v>
      </c>
    </row>
    <row r="501" spans="1:22" x14ac:dyDescent="0.45">
      <c r="A501" s="38">
        <v>264</v>
      </c>
      <c r="B501" s="38" t="s">
        <v>795</v>
      </c>
      <c r="C501" s="38" t="s">
        <v>23</v>
      </c>
      <c r="D501" s="38" t="s">
        <v>1359</v>
      </c>
      <c r="E501" s="38" t="s">
        <v>25</v>
      </c>
      <c r="F501" s="2" t="s">
        <v>771</v>
      </c>
      <c r="G501" s="2" t="s">
        <v>27</v>
      </c>
      <c r="H501" s="2">
        <v>52</v>
      </c>
      <c r="I501" s="2"/>
      <c r="J501" s="2" t="s">
        <v>525</v>
      </c>
      <c r="K501" s="2" t="s">
        <v>30</v>
      </c>
      <c r="L501" s="2" t="s">
        <v>216</v>
      </c>
      <c r="M501" s="2" t="s">
        <v>710</v>
      </c>
      <c r="N501" s="2" t="s">
        <v>709</v>
      </c>
      <c r="O501" s="2" t="s">
        <v>704</v>
      </c>
      <c r="P501" s="2">
        <v>30</v>
      </c>
      <c r="Q501" s="20">
        <f>_xlfn.FLOOR.MATH((((2*VLOOKUP(F501, 'EV and Base'!$A$1:$N$671, 9, FALSE))+$P501)*$H501)/100)+$H501+10</f>
        <v>137</v>
      </c>
      <c r="R501" s="20">
        <f>_xlfn.FLOOR.MATH((_xlfn.FLOOR.MATH((((2*VLOOKUP($F501, 'EV and Base'!$A$1:$N$671, 10, FALSE))+$P501)*$H501)/100)+5)*
IF(OR($I501="Lonely", $I501="Brave", $I501="Adamant", $I501="Naughty"), 1.1,
IF(OR($I501="Bold", $I501="Timid", $I501="Modest", $I501="Calm"), 0.9, 1)))</f>
        <v>72</v>
      </c>
      <c r="S501" s="20">
        <f>_xlfn.FLOOR.MATH((_xlfn.FLOOR.MATH((((2*VLOOKUP($F501, 'EV and Base'!$A$1:$N$671, 11, FALSE))+$P501)*$H501)/100)+5)*
IF(OR($I501="Bold", $I501="Relaxed", $I501="Impish", $I501="Lax"), 1.1,
IF(OR($I501="Lonely", $I501="Hasty", $I501="Mild", $I501="Gentle"), 0.9, 1)))</f>
        <v>171</v>
      </c>
      <c r="T501" s="20">
        <f>_xlfn.FLOOR.MATH((_xlfn.FLOOR.MATH((((2*VLOOKUP($F501, 'EV and Base'!$A$1:$N$671, 12, FALSE))+$P501)*$H501)/100)+5)*
IF(OR($I501="Modest", $I501="Mild", $I501="Quiet", $I501="Rash"), 1.1,
IF(OR($I501="Adamant", $I501="Impish", $I501="Jolly", $I501="Careful"), 0.9, 1)))</f>
        <v>119</v>
      </c>
      <c r="U501" s="20">
        <f>_xlfn.FLOOR.MATH((_xlfn.FLOOR.MATH((((2*VLOOKUP($F501, 'EV and Base'!$A$1:$N$671, 13, FALSE))+$P501)*$H501)/100)+5)*
IF(OR($I501="Calm", $I501="Gentle", $I501="Sassy", $I501="Careful"), 1.1,
IF(OR($I501="Naughty", $I501="Lax", $I501="Naive", $I501="Rash"), 0.9, 1)))</f>
        <v>129</v>
      </c>
      <c r="V501" s="20">
        <f>_xlfn.FLOOR.MATH((_xlfn.FLOOR.MATH((((2*VLOOKUP($F501, 'EV and Base'!$A$1:$N$671, 14, FALSE))+$P501)*$H501)/100)+5)*
IF(OR($I501="Timid", $I501="Hasty", $I501="Jolly", $I501="Naive"), 1.1,
IF(OR($I501="Brave", $I501="Relaxed", $I501="Quiet", $I501="Sassy"), 0.9, 1)))</f>
        <v>51</v>
      </c>
    </row>
    <row r="502" spans="1:22" x14ac:dyDescent="0.45">
      <c r="A502" s="39"/>
      <c r="B502" s="39"/>
      <c r="C502" s="39"/>
      <c r="D502" s="39"/>
      <c r="E502" s="39"/>
      <c r="F502" s="2" t="s">
        <v>796</v>
      </c>
      <c r="G502" s="2" t="s">
        <v>27</v>
      </c>
      <c r="H502" s="2">
        <v>52</v>
      </c>
      <c r="I502" s="2"/>
      <c r="J502" s="2" t="s">
        <v>228</v>
      </c>
      <c r="K502" s="2" t="s">
        <v>30</v>
      </c>
      <c r="L502" s="2" t="s">
        <v>797</v>
      </c>
      <c r="M502" s="2" t="s">
        <v>758</v>
      </c>
      <c r="N502" s="2" t="s">
        <v>722</v>
      </c>
      <c r="O502" s="2" t="s">
        <v>760</v>
      </c>
      <c r="P502" s="2">
        <v>30</v>
      </c>
      <c r="Q502" s="2">
        <f>_xlfn.FLOOR.MATH((((2*VLOOKUP(F502, 'EV and Base'!$A$1:$N$671, 9, FALSE))+$P502)*$H502)/100)+$H502+10</f>
        <v>176</v>
      </c>
      <c r="R502" s="2">
        <f>_xlfn.FLOOR.MATH((_xlfn.FLOOR.MATH((((2*VLOOKUP($F502, 'EV and Base'!$A$1:$N$671, 10, FALSE))+$P502)*$H502)/100)+5)*
IF(OR($I502="Lonely", $I502="Brave", $I502="Adamant", $I502="Naughty"), 1.1,
IF(OR($I502="Bold", $I502="Timid", $I502="Modest", $I502="Calm"), 0.9, 1)))</f>
        <v>135</v>
      </c>
      <c r="S502" s="2">
        <f>_xlfn.FLOOR.MATH((_xlfn.FLOOR.MATH((((2*VLOOKUP($F502, 'EV and Base'!$A$1:$N$671, 11, FALSE))+$P502)*$H502)/100)+5)*
IF(OR($I502="Bold", $I502="Relaxed", $I502="Impish", $I502="Lax"), 1.1,
IF(OR($I502="Lonely", $I502="Hasty", $I502="Mild", $I502="Gentle"), 0.9, 1)))</f>
        <v>119</v>
      </c>
      <c r="T502" s="2">
        <f>_xlfn.FLOOR.MATH((_xlfn.FLOOR.MATH((((2*VLOOKUP($F502, 'EV and Base'!$A$1:$N$671, 12, FALSE))+$P502)*$H502)/100)+5)*
IF(OR($I502="Modest", $I502="Mild", $I502="Quiet", $I502="Rash"), 1.1,
IF(OR($I502="Adamant", $I502="Impish", $I502="Jolly", $I502="Careful"), 0.9, 1)))</f>
        <v>62</v>
      </c>
      <c r="U502" s="2">
        <f>_xlfn.FLOOR.MATH((_xlfn.FLOOR.MATH((((2*VLOOKUP($F502, 'EV and Base'!$A$1:$N$671, 13, FALSE))+$P502)*$H502)/100)+5)*
IF(OR($I502="Calm", $I502="Gentle", $I502="Sassy", $I502="Careful"), 1.1,
IF(OR($I502="Naughty", $I502="Lax", $I502="Naive", $I502="Rash"), 0.9, 1)))</f>
        <v>119</v>
      </c>
      <c r="V502" s="2">
        <f>_xlfn.FLOOR.MATH((_xlfn.FLOOR.MATH((((2*VLOOKUP($F502, 'EV and Base'!$A$1:$N$671, 14, FALSE))+$P502)*$H502)/100)+5)*
IF(OR($I502="Timid", $I502="Hasty", $I502="Jolly", $I502="Naive"), 1.1,
IF(OR($I502="Brave", $I502="Relaxed", $I502="Quiet", $I502="Sassy"), 0.9, 1)))</f>
        <v>77</v>
      </c>
    </row>
    <row r="503" spans="1:22" x14ac:dyDescent="0.45">
      <c r="A503" s="39"/>
      <c r="B503" s="39"/>
      <c r="C503" s="39"/>
      <c r="D503" s="39"/>
      <c r="E503" s="39"/>
      <c r="F503" s="2" t="s">
        <v>799</v>
      </c>
      <c r="G503" s="2" t="s">
        <v>27</v>
      </c>
      <c r="H503" s="2">
        <v>54</v>
      </c>
      <c r="I503" s="2"/>
      <c r="J503" s="2" t="s">
        <v>563</v>
      </c>
      <c r="K503" s="2" t="s">
        <v>30</v>
      </c>
      <c r="L503" s="2" t="s">
        <v>674</v>
      </c>
      <c r="M503" s="2" t="s">
        <v>776</v>
      </c>
      <c r="N503" s="2" t="s">
        <v>779</v>
      </c>
      <c r="O503" s="2" t="s">
        <v>767</v>
      </c>
      <c r="P503" s="2">
        <v>30</v>
      </c>
      <c r="Q503" s="2">
        <f>_xlfn.FLOOR.MATH((((2*VLOOKUP(F503, 'EV and Base'!$A$1:$N$671, 9, FALSE))+$P503)*$H503)/100)+$H503+10</f>
        <v>179</v>
      </c>
      <c r="R503" s="2">
        <f>_xlfn.FLOOR.MATH((_xlfn.FLOOR.MATH((((2*VLOOKUP($F503, 'EV and Base'!$A$1:$N$671, 10, FALSE))+$P503)*$H503)/100)+5)*
IF(OR($I503="Lonely", $I503="Brave", $I503="Adamant", $I503="Naughty"), 1.1,
IF(OR($I503="Bold", $I503="Timid", $I503="Modest", $I503="Calm"), 0.9, 1)))</f>
        <v>134</v>
      </c>
      <c r="S503" s="2">
        <f>_xlfn.FLOOR.MATH((_xlfn.FLOOR.MATH((((2*VLOOKUP($F503, 'EV and Base'!$A$1:$N$671, 11, FALSE))+$P503)*$H503)/100)+5)*
IF(OR($I503="Bold", $I503="Relaxed", $I503="Impish", $I503="Lax"), 1.1,
IF(OR($I503="Lonely", $I503="Hasty", $I503="Mild", $I503="Gentle"), 0.9, 1)))</f>
        <v>118</v>
      </c>
      <c r="T503" s="2">
        <f>_xlfn.FLOOR.MATH((_xlfn.FLOOR.MATH((((2*VLOOKUP($F503, 'EV and Base'!$A$1:$N$671, 12, FALSE))+$P503)*$H503)/100)+5)*
IF(OR($I503="Modest", $I503="Mild", $I503="Quiet", $I503="Rash"), 1.1,
IF(OR($I503="Adamant", $I503="Impish", $I503="Jolly", $I503="Careful"), 0.9, 1)))</f>
        <v>156</v>
      </c>
      <c r="U503" s="2">
        <f>_xlfn.FLOOR.MATH((_xlfn.FLOOR.MATH((((2*VLOOKUP($F503, 'EV and Base'!$A$1:$N$671, 13, FALSE))+$P503)*$H503)/100)+5)*
IF(OR($I503="Calm", $I503="Gentle", $I503="Sassy", $I503="Careful"), 1.1,
IF(OR($I503="Naughty", $I503="Lax", $I503="Naive", $I503="Rash"), 0.9, 1)))</f>
        <v>118</v>
      </c>
      <c r="V503" s="2">
        <f>_xlfn.FLOOR.MATH((_xlfn.FLOOR.MATH((((2*VLOOKUP($F503, 'EV and Base'!$A$1:$N$671, 14, FALSE))+$P503)*$H503)/100)+5)*
IF(OR($I503="Timid", $I503="Hasty", $I503="Jolly", $I503="Naive"), 1.1,
IF(OR($I503="Brave", $I503="Relaxed", $I503="Quiet", $I503="Sassy"), 0.9, 1)))</f>
        <v>127</v>
      </c>
    </row>
    <row r="504" spans="1:22" x14ac:dyDescent="0.45">
      <c r="A504" s="39"/>
      <c r="B504" s="39"/>
      <c r="C504" s="39"/>
      <c r="D504" s="39"/>
      <c r="E504" s="39"/>
      <c r="F504" s="2" t="s">
        <v>721</v>
      </c>
      <c r="G504" s="2" t="s">
        <v>27</v>
      </c>
      <c r="H504" s="2">
        <v>52</v>
      </c>
      <c r="I504" s="2"/>
      <c r="J504" s="2" t="s">
        <v>751</v>
      </c>
      <c r="K504" s="2" t="s">
        <v>30</v>
      </c>
      <c r="L504" s="2" t="s">
        <v>388</v>
      </c>
      <c r="M504" s="2" t="s">
        <v>798</v>
      </c>
      <c r="N504" s="2" t="s">
        <v>722</v>
      </c>
      <c r="O504" s="2" t="s">
        <v>597</v>
      </c>
      <c r="P504" s="2">
        <v>30</v>
      </c>
      <c r="Q504" s="2">
        <f>_xlfn.FLOOR.MATH((((2*VLOOKUP(F504, 'EV and Base'!$A$1:$N$671, 9, FALSE))+$P504)*$H504)/100)+$H504+10</f>
        <v>186</v>
      </c>
      <c r="R504" s="2">
        <f>_xlfn.FLOOR.MATH((_xlfn.FLOOR.MATH((((2*VLOOKUP($F504, 'EV and Base'!$A$1:$N$671, 10, FALSE))+$P504)*$H504)/100)+5)*
IF(OR($I504="Lonely", $I504="Brave", $I504="Adamant", $I504="Naughty"), 1.1,
IF(OR($I504="Bold", $I504="Timid", $I504="Modest", $I504="Calm"), 0.9, 1)))</f>
        <v>109</v>
      </c>
      <c r="S504" s="2">
        <f>_xlfn.FLOOR.MATH((_xlfn.FLOOR.MATH((((2*VLOOKUP($F504, 'EV and Base'!$A$1:$N$671, 11, FALSE))+$P504)*$H504)/100)+5)*
IF(OR($I504="Bold", $I504="Relaxed", $I504="Impish", $I504="Lax"), 1.1,
IF(OR($I504="Lonely", $I504="Hasty", $I504="Mild", $I504="Gentle"), 0.9, 1)))</f>
        <v>98</v>
      </c>
      <c r="T504" s="2">
        <f>_xlfn.FLOOR.MATH((_xlfn.FLOOR.MATH((((2*VLOOKUP($F504, 'EV and Base'!$A$1:$N$671, 12, FALSE))+$P504)*$H504)/100)+5)*
IF(OR($I504="Modest", $I504="Mild", $I504="Quiet", $I504="Rash"), 1.1,
IF(OR($I504="Adamant", $I504="Impish", $I504="Jolly", $I504="Careful"), 0.9, 1)))</f>
        <v>109</v>
      </c>
      <c r="U504" s="2">
        <f>_xlfn.FLOOR.MATH((_xlfn.FLOOR.MATH((((2*VLOOKUP($F504, 'EV and Base'!$A$1:$N$671, 13, FALSE))+$P504)*$H504)/100)+5)*
IF(OR($I504="Calm", $I504="Gentle", $I504="Sassy", $I504="Careful"), 1.1,
IF(OR($I504="Naughty", $I504="Lax", $I504="Naive", $I504="Rash"), 0.9, 1)))</f>
        <v>98</v>
      </c>
      <c r="V504" s="2">
        <f>_xlfn.FLOOR.MATH((_xlfn.FLOOR.MATH((((2*VLOOKUP($F504, 'EV and Base'!$A$1:$N$671, 14, FALSE))+$P504)*$H504)/100)+5)*
IF(OR($I504="Timid", $I504="Hasty", $I504="Jolly", $I504="Naive"), 1.1,
IF(OR($I504="Brave", $I504="Relaxed", $I504="Quiet", $I504="Sassy"), 0.9, 1)))</f>
        <v>97</v>
      </c>
    </row>
    <row r="505" spans="1:22" x14ac:dyDescent="0.45">
      <c r="A505" s="39"/>
      <c r="B505" s="39"/>
      <c r="C505" s="39"/>
      <c r="D505" s="39"/>
      <c r="E505" s="39"/>
      <c r="F505" s="2" t="s">
        <v>763</v>
      </c>
      <c r="G505" s="2" t="s">
        <v>27</v>
      </c>
      <c r="H505" s="2">
        <v>52</v>
      </c>
      <c r="I505" s="2"/>
      <c r="J505" s="2" t="s">
        <v>591</v>
      </c>
      <c r="K505" s="2" t="s">
        <v>30</v>
      </c>
      <c r="L505" s="2" t="s">
        <v>681</v>
      </c>
      <c r="M505" s="2" t="s">
        <v>725</v>
      </c>
      <c r="N505" s="2" t="s">
        <v>754</v>
      </c>
      <c r="O505" s="2" t="s">
        <v>800</v>
      </c>
      <c r="P505" s="2">
        <v>30</v>
      </c>
      <c r="Q505" s="2">
        <f>_xlfn.FLOOR.MATH((((2*VLOOKUP(F505, 'EV and Base'!$A$1:$N$671, 9, FALSE))+$P505)*$H505)/100)+$H505+10</f>
        <v>145</v>
      </c>
      <c r="R505" s="2">
        <f>_xlfn.FLOOR.MATH((_xlfn.FLOOR.MATH((((2*VLOOKUP($F505, 'EV and Base'!$A$1:$N$671, 10, FALSE))+$P505)*$H505)/100)+5)*
IF(OR($I505="Lonely", $I505="Brave", $I505="Adamant", $I505="Naughty"), 1.1,
IF(OR($I505="Bold", $I505="Timid", $I505="Modest", $I505="Calm"), 0.9, 1)))</f>
        <v>150</v>
      </c>
      <c r="S505" s="2">
        <f>_xlfn.FLOOR.MATH((_xlfn.FLOOR.MATH((((2*VLOOKUP($F505, 'EV and Base'!$A$1:$N$671, 11, FALSE))+$P505)*$H505)/100)+5)*
IF(OR($I505="Bold", $I505="Relaxed", $I505="Impish", $I505="Lax"), 1.1,
IF(OR($I505="Lonely", $I505="Hasty", $I505="Mild", $I505="Gentle"), 0.9, 1)))</f>
        <v>124</v>
      </c>
      <c r="T505" s="2">
        <f>_xlfn.FLOOR.MATH((_xlfn.FLOOR.MATH((((2*VLOOKUP($F505, 'EV and Base'!$A$1:$N$671, 12, FALSE))+$P505)*$H505)/100)+5)*
IF(OR($I505="Modest", $I505="Mild", $I505="Quiet", $I505="Rash"), 1.1,
IF(OR($I505="Adamant", $I505="Impish", $I505="Jolly", $I505="Careful"), 0.9, 1)))</f>
        <v>83</v>
      </c>
      <c r="U505" s="2">
        <f>_xlfn.FLOOR.MATH((_xlfn.FLOOR.MATH((((2*VLOOKUP($F505, 'EV and Base'!$A$1:$N$671, 13, FALSE))+$P505)*$H505)/100)+5)*
IF(OR($I505="Calm", $I505="Gentle", $I505="Sassy", $I505="Careful"), 1.1,
IF(OR($I505="Naughty", $I505="Lax", $I505="Naive", $I505="Rash"), 0.9, 1)))</f>
        <v>93</v>
      </c>
      <c r="V505" s="2">
        <f>_xlfn.FLOOR.MATH((_xlfn.FLOOR.MATH((((2*VLOOKUP($F505, 'EV and Base'!$A$1:$N$671, 14, FALSE))+$P505)*$H505)/100)+5)*
IF(OR($I505="Timid", $I505="Hasty", $I505="Jolly", $I505="Naive"), 1.1,
IF(OR($I505="Brave", $I505="Relaxed", $I505="Quiet", $I505="Sassy"), 0.9, 1)))</f>
        <v>93</v>
      </c>
    </row>
    <row r="506" spans="1:22" x14ac:dyDescent="0.45">
      <c r="A506" s="40"/>
      <c r="B506" s="40"/>
      <c r="C506" s="40"/>
      <c r="D506" s="40"/>
      <c r="E506" s="40"/>
      <c r="F506" s="2" t="s">
        <v>756</v>
      </c>
      <c r="G506" s="2" t="s">
        <v>27</v>
      </c>
      <c r="H506" s="2">
        <v>52</v>
      </c>
      <c r="I506" s="2"/>
      <c r="J506" s="2" t="s">
        <v>563</v>
      </c>
      <c r="K506" s="2" t="s">
        <v>30</v>
      </c>
      <c r="L506" s="2" t="s">
        <v>153</v>
      </c>
      <c r="M506" s="2" t="s">
        <v>758</v>
      </c>
      <c r="N506" s="2" t="s">
        <v>712</v>
      </c>
      <c r="O506" s="2" t="s">
        <v>443</v>
      </c>
      <c r="P506" s="2">
        <v>30</v>
      </c>
      <c r="Q506" s="2">
        <f>_xlfn.FLOOR.MATH((((2*VLOOKUP(F506, 'EV and Base'!$A$1:$N$671, 9, FALSE))+$P506)*$H506)/100)+$H506+10</f>
        <v>166</v>
      </c>
      <c r="R506" s="2">
        <f>_xlfn.FLOOR.MATH((_xlfn.FLOOR.MATH((((2*VLOOKUP($F506, 'EV and Base'!$A$1:$N$671, 10, FALSE))+$P506)*$H506)/100)+5)*
IF(OR($I506="Lonely", $I506="Brave", $I506="Adamant", $I506="Naughty"), 1.1,
IF(OR($I506="Bold", $I506="Timid", $I506="Modest", $I506="Calm"), 0.9, 1)))</f>
        <v>140</v>
      </c>
      <c r="S506" s="2">
        <f>_xlfn.FLOOR.MATH((_xlfn.FLOOR.MATH((((2*VLOOKUP($F506, 'EV and Base'!$A$1:$N$671, 11, FALSE))+$P506)*$H506)/100)+5)*
IF(OR($I506="Bold", $I506="Relaxed", $I506="Impish", $I506="Lax"), 1.1,
IF(OR($I506="Lonely", $I506="Hasty", $I506="Mild", $I506="Gentle"), 0.9, 1)))</f>
        <v>103</v>
      </c>
      <c r="T506" s="2">
        <f>_xlfn.FLOOR.MATH((_xlfn.FLOOR.MATH((((2*VLOOKUP($F506, 'EV and Base'!$A$1:$N$671, 12, FALSE))+$P506)*$H506)/100)+5)*
IF(OR($I506="Modest", $I506="Mild", $I506="Quiet", $I506="Rash"), 1.1,
IF(OR($I506="Adamant", $I506="Impish", $I506="Jolly", $I506="Careful"), 0.9, 1)))</f>
        <v>129</v>
      </c>
      <c r="U506" s="2">
        <f>_xlfn.FLOOR.MATH((_xlfn.FLOOR.MATH((((2*VLOOKUP($F506, 'EV and Base'!$A$1:$N$671, 13, FALSE))+$P506)*$H506)/100)+5)*
IF(OR($I506="Calm", $I506="Gentle", $I506="Sassy", $I506="Careful"), 1.1,
IF(OR($I506="Naughty", $I506="Lax", $I506="Naive", $I506="Rash"), 0.9, 1)))</f>
        <v>103</v>
      </c>
      <c r="V506" s="2">
        <f>_xlfn.FLOOR.MATH((_xlfn.FLOOR.MATH((((2*VLOOKUP($F506, 'EV and Base'!$A$1:$N$671, 14, FALSE))+$P506)*$H506)/100)+5)*
IF(OR($I506="Timid", $I506="Hasty", $I506="Jolly", $I506="Naive"), 1.1,
IF(OR($I506="Brave", $I506="Relaxed", $I506="Quiet", $I506="Sassy"), 0.9, 1)))</f>
        <v>72</v>
      </c>
    </row>
  </sheetData>
  <mergeCells count="792"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19:A21"/>
    <mergeCell ref="B19:B21"/>
    <mergeCell ref="C19:C21"/>
    <mergeCell ref="D19:D21"/>
    <mergeCell ref="E19:E21"/>
    <mergeCell ref="A17:A18"/>
    <mergeCell ref="B17:B18"/>
    <mergeCell ref="C17:C18"/>
    <mergeCell ref="D17:D18"/>
    <mergeCell ref="E17:E18"/>
    <mergeCell ref="A24:A25"/>
    <mergeCell ref="B24:B25"/>
    <mergeCell ref="D24:D25"/>
    <mergeCell ref="E24:E25"/>
    <mergeCell ref="A26:A27"/>
    <mergeCell ref="B26:B27"/>
    <mergeCell ref="C26:C27"/>
    <mergeCell ref="D26:D27"/>
    <mergeCell ref="E26:E27"/>
    <mergeCell ref="A33:A35"/>
    <mergeCell ref="B33:B35"/>
    <mergeCell ref="C33:C35"/>
    <mergeCell ref="D33:D35"/>
    <mergeCell ref="E33:E35"/>
    <mergeCell ref="A31:A32"/>
    <mergeCell ref="B31:B32"/>
    <mergeCell ref="C31:C32"/>
    <mergeCell ref="D31:D32"/>
    <mergeCell ref="E31:E32"/>
    <mergeCell ref="A37:A38"/>
    <mergeCell ref="C37:C38"/>
    <mergeCell ref="D37:D38"/>
    <mergeCell ref="E37:E38"/>
    <mergeCell ref="A41:A42"/>
    <mergeCell ref="B41:B42"/>
    <mergeCell ref="C41:C42"/>
    <mergeCell ref="D41:D42"/>
    <mergeCell ref="E41:E42"/>
    <mergeCell ref="A45:A47"/>
    <mergeCell ref="B45:B47"/>
    <mergeCell ref="C45:C47"/>
    <mergeCell ref="D45:D47"/>
    <mergeCell ref="E45:E47"/>
    <mergeCell ref="A43:A44"/>
    <mergeCell ref="B43:B44"/>
    <mergeCell ref="C43:C44"/>
    <mergeCell ref="D43:D44"/>
    <mergeCell ref="E43:E44"/>
    <mergeCell ref="A53:A54"/>
    <mergeCell ref="B53:B54"/>
    <mergeCell ref="C53:C54"/>
    <mergeCell ref="D53:D54"/>
    <mergeCell ref="E53:E54"/>
    <mergeCell ref="A50:A52"/>
    <mergeCell ref="B50:B52"/>
    <mergeCell ref="C50:C52"/>
    <mergeCell ref="D50:D52"/>
    <mergeCell ref="E50:E52"/>
    <mergeCell ref="A59:A61"/>
    <mergeCell ref="B59:B61"/>
    <mergeCell ref="C59:C61"/>
    <mergeCell ref="D59:D61"/>
    <mergeCell ref="E59:E61"/>
    <mergeCell ref="A56:A57"/>
    <mergeCell ref="B56:B57"/>
    <mergeCell ref="C56:C57"/>
    <mergeCell ref="D56:D57"/>
    <mergeCell ref="E56:E57"/>
    <mergeCell ref="A66:A67"/>
    <mergeCell ref="B66:B67"/>
    <mergeCell ref="C66:C67"/>
    <mergeCell ref="D66:D67"/>
    <mergeCell ref="E66:E67"/>
    <mergeCell ref="A62:A63"/>
    <mergeCell ref="B62:B63"/>
    <mergeCell ref="C62:C63"/>
    <mergeCell ref="D62:D63"/>
    <mergeCell ref="E62:E63"/>
    <mergeCell ref="A72:A73"/>
    <mergeCell ref="B72:B73"/>
    <mergeCell ref="C72:C73"/>
    <mergeCell ref="D72:D73"/>
    <mergeCell ref="E72:E73"/>
    <mergeCell ref="A69:A71"/>
    <mergeCell ref="B69:B71"/>
    <mergeCell ref="C69:C71"/>
    <mergeCell ref="D69:D71"/>
    <mergeCell ref="E69:E71"/>
    <mergeCell ref="A83:A85"/>
    <mergeCell ref="B83:B85"/>
    <mergeCell ref="C83:C85"/>
    <mergeCell ref="D83:D85"/>
    <mergeCell ref="E83:E85"/>
    <mergeCell ref="A77:A78"/>
    <mergeCell ref="B77:B78"/>
    <mergeCell ref="C77:C78"/>
    <mergeCell ref="D77:D78"/>
    <mergeCell ref="E77:E78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100:A101"/>
    <mergeCell ref="B100:B101"/>
    <mergeCell ref="C100:C101"/>
    <mergeCell ref="D100:D101"/>
    <mergeCell ref="E100:E101"/>
    <mergeCell ref="A97:A99"/>
    <mergeCell ref="B97:B99"/>
    <mergeCell ref="C97:C99"/>
    <mergeCell ref="D97:D99"/>
    <mergeCell ref="E97:E99"/>
    <mergeCell ref="A107:A108"/>
    <mergeCell ref="B107:B108"/>
    <mergeCell ref="C107:C108"/>
    <mergeCell ref="D107:D108"/>
    <mergeCell ref="E107:E108"/>
    <mergeCell ref="A105:A106"/>
    <mergeCell ref="B105:B106"/>
    <mergeCell ref="C105:C106"/>
    <mergeCell ref="D105:D106"/>
    <mergeCell ref="E105:E106"/>
    <mergeCell ref="A112:A113"/>
    <mergeCell ref="B112:B113"/>
    <mergeCell ref="C112:C113"/>
    <mergeCell ref="D112:D113"/>
    <mergeCell ref="E112:E113"/>
    <mergeCell ref="A109:A110"/>
    <mergeCell ref="B109:B110"/>
    <mergeCell ref="C109:C110"/>
    <mergeCell ref="D109:D110"/>
    <mergeCell ref="E109:E110"/>
    <mergeCell ref="A117:A120"/>
    <mergeCell ref="B117:B120"/>
    <mergeCell ref="C117:C120"/>
    <mergeCell ref="D117:D120"/>
    <mergeCell ref="E117:E120"/>
    <mergeCell ref="A114:A116"/>
    <mergeCell ref="B114:B116"/>
    <mergeCell ref="C114:C116"/>
    <mergeCell ref="D114:D116"/>
    <mergeCell ref="E114:E116"/>
    <mergeCell ref="A123:A126"/>
    <mergeCell ref="B123:B126"/>
    <mergeCell ref="C123:C126"/>
    <mergeCell ref="D123:D126"/>
    <mergeCell ref="E123:E126"/>
    <mergeCell ref="A121:A122"/>
    <mergeCell ref="B121:B122"/>
    <mergeCell ref="C121:C122"/>
    <mergeCell ref="D121:D122"/>
    <mergeCell ref="E121:E122"/>
    <mergeCell ref="A129:A131"/>
    <mergeCell ref="B129:B131"/>
    <mergeCell ref="C129:C131"/>
    <mergeCell ref="D129:D131"/>
    <mergeCell ref="E129:E131"/>
    <mergeCell ref="A127:A128"/>
    <mergeCell ref="B127:B128"/>
    <mergeCell ref="C127:C128"/>
    <mergeCell ref="D127:D128"/>
    <mergeCell ref="E127:E128"/>
    <mergeCell ref="A141:A142"/>
    <mergeCell ref="B141:B142"/>
    <mergeCell ref="C141:C142"/>
    <mergeCell ref="D141:D142"/>
    <mergeCell ref="E141:E142"/>
    <mergeCell ref="A133:A136"/>
    <mergeCell ref="B133:B136"/>
    <mergeCell ref="C133:C136"/>
    <mergeCell ref="D133:D136"/>
    <mergeCell ref="E133:E136"/>
    <mergeCell ref="A147:A150"/>
    <mergeCell ref="B147:B150"/>
    <mergeCell ref="C147:C150"/>
    <mergeCell ref="D147:D150"/>
    <mergeCell ref="E147:E150"/>
    <mergeCell ref="A145:A146"/>
    <mergeCell ref="B145:B146"/>
    <mergeCell ref="C145:C146"/>
    <mergeCell ref="D145:D146"/>
    <mergeCell ref="E145:E146"/>
    <mergeCell ref="A154:A155"/>
    <mergeCell ref="B154:B155"/>
    <mergeCell ref="C154:C155"/>
    <mergeCell ref="D154:D155"/>
    <mergeCell ref="E154:E155"/>
    <mergeCell ref="A151:A152"/>
    <mergeCell ref="B151:B152"/>
    <mergeCell ref="C151:C152"/>
    <mergeCell ref="D151:D152"/>
    <mergeCell ref="E151:E152"/>
    <mergeCell ref="A160:A163"/>
    <mergeCell ref="B160:B163"/>
    <mergeCell ref="C160:C163"/>
    <mergeCell ref="D160:D163"/>
    <mergeCell ref="E160:E163"/>
    <mergeCell ref="A157:A159"/>
    <mergeCell ref="B157:B159"/>
    <mergeCell ref="C157:C159"/>
    <mergeCell ref="D157:D159"/>
    <mergeCell ref="E157:E159"/>
    <mergeCell ref="A169:A170"/>
    <mergeCell ref="B169:B170"/>
    <mergeCell ref="C169:C170"/>
    <mergeCell ref="D169:D170"/>
    <mergeCell ref="E169:E170"/>
    <mergeCell ref="A164:A165"/>
    <mergeCell ref="C164:C165"/>
    <mergeCell ref="D164:D165"/>
    <mergeCell ref="E164:E165"/>
    <mergeCell ref="A166:A168"/>
    <mergeCell ref="B166:B168"/>
    <mergeCell ref="C166:C168"/>
    <mergeCell ref="D166:D168"/>
    <mergeCell ref="E166:E168"/>
    <mergeCell ref="A173:A174"/>
    <mergeCell ref="B173:B174"/>
    <mergeCell ref="C173:C174"/>
    <mergeCell ref="D173:D174"/>
    <mergeCell ref="E173:E174"/>
    <mergeCell ref="A171:A172"/>
    <mergeCell ref="B171:B172"/>
    <mergeCell ref="C171:C172"/>
    <mergeCell ref="D171:D172"/>
    <mergeCell ref="E171:E172"/>
    <mergeCell ref="A181:A182"/>
    <mergeCell ref="B181:B182"/>
    <mergeCell ref="C181:C182"/>
    <mergeCell ref="D181:D182"/>
    <mergeCell ref="E181:E182"/>
    <mergeCell ref="A178:A180"/>
    <mergeCell ref="B178:B180"/>
    <mergeCell ref="C178:C180"/>
    <mergeCell ref="D178:D180"/>
    <mergeCell ref="E178:E180"/>
    <mergeCell ref="A185:A186"/>
    <mergeCell ref="B185:B186"/>
    <mergeCell ref="C185:C186"/>
    <mergeCell ref="D185:D186"/>
    <mergeCell ref="E185:E186"/>
    <mergeCell ref="A183:A184"/>
    <mergeCell ref="B183:B184"/>
    <mergeCell ref="C183:C184"/>
    <mergeCell ref="D183:D184"/>
    <mergeCell ref="E183:E184"/>
    <mergeCell ref="A189:A190"/>
    <mergeCell ref="B189:B190"/>
    <mergeCell ref="C189:C190"/>
    <mergeCell ref="D189:D190"/>
    <mergeCell ref="E189:E190"/>
    <mergeCell ref="A187:A188"/>
    <mergeCell ref="B187:B188"/>
    <mergeCell ref="C187:C188"/>
    <mergeCell ref="D187:D188"/>
    <mergeCell ref="E187:E188"/>
    <mergeCell ref="A194:A196"/>
    <mergeCell ref="B194:B196"/>
    <mergeCell ref="C194:C196"/>
    <mergeCell ref="D194:D196"/>
    <mergeCell ref="E194:E196"/>
    <mergeCell ref="A192:A193"/>
    <mergeCell ref="B192:B193"/>
    <mergeCell ref="C192:C193"/>
    <mergeCell ref="D192:D193"/>
    <mergeCell ref="E192:E193"/>
    <mergeCell ref="A201:A202"/>
    <mergeCell ref="B201:B202"/>
    <mergeCell ref="C201:C202"/>
    <mergeCell ref="D201:D202"/>
    <mergeCell ref="E201:E202"/>
    <mergeCell ref="A197:A198"/>
    <mergeCell ref="B197:B198"/>
    <mergeCell ref="C197:C198"/>
    <mergeCell ref="D197:D198"/>
    <mergeCell ref="E197:E198"/>
    <mergeCell ref="A205:A206"/>
    <mergeCell ref="B205:B206"/>
    <mergeCell ref="C205:C206"/>
    <mergeCell ref="D205:D206"/>
    <mergeCell ref="E205:E206"/>
    <mergeCell ref="A203:A204"/>
    <mergeCell ref="B203:B204"/>
    <mergeCell ref="C203:C204"/>
    <mergeCell ref="D203:D204"/>
    <mergeCell ref="E203:E204"/>
    <mergeCell ref="A212:A214"/>
    <mergeCell ref="B212:B214"/>
    <mergeCell ref="C212:C214"/>
    <mergeCell ref="D212:D214"/>
    <mergeCell ref="E212:E214"/>
    <mergeCell ref="A208:A210"/>
    <mergeCell ref="B208:B210"/>
    <mergeCell ref="C208:C210"/>
    <mergeCell ref="D208:D210"/>
    <mergeCell ref="E208:E210"/>
    <mergeCell ref="A220:A221"/>
    <mergeCell ref="B220:B221"/>
    <mergeCell ref="C220:C221"/>
    <mergeCell ref="D220:D221"/>
    <mergeCell ref="E220:E221"/>
    <mergeCell ref="A215:A218"/>
    <mergeCell ref="B215:B218"/>
    <mergeCell ref="C215:C218"/>
    <mergeCell ref="D215:D218"/>
    <mergeCell ref="E215:E218"/>
    <mergeCell ref="A228:A229"/>
    <mergeCell ref="B228:B229"/>
    <mergeCell ref="C228:C229"/>
    <mergeCell ref="D228:D229"/>
    <mergeCell ref="E228:E229"/>
    <mergeCell ref="A222:A225"/>
    <mergeCell ref="B222:B225"/>
    <mergeCell ref="C222:C225"/>
    <mergeCell ref="D222:D225"/>
    <mergeCell ref="E222:E225"/>
    <mergeCell ref="A234:A235"/>
    <mergeCell ref="B234:B235"/>
    <mergeCell ref="C234:C235"/>
    <mergeCell ref="D234:D235"/>
    <mergeCell ref="E234:E235"/>
    <mergeCell ref="A230:A231"/>
    <mergeCell ref="B230:B231"/>
    <mergeCell ref="C230:C231"/>
    <mergeCell ref="D230:D231"/>
    <mergeCell ref="E230:E231"/>
    <mergeCell ref="A242:A243"/>
    <mergeCell ref="B242:B243"/>
    <mergeCell ref="C242:C243"/>
    <mergeCell ref="D242:D243"/>
    <mergeCell ref="E242:E243"/>
    <mergeCell ref="A238:A240"/>
    <mergeCell ref="B238:B240"/>
    <mergeCell ref="C238:C240"/>
    <mergeCell ref="D238:D240"/>
    <mergeCell ref="E238:E240"/>
    <mergeCell ref="A247:A248"/>
    <mergeCell ref="B247:B248"/>
    <mergeCell ref="C247:C248"/>
    <mergeCell ref="D247:D248"/>
    <mergeCell ref="E247:E248"/>
    <mergeCell ref="A244:A246"/>
    <mergeCell ref="B244:B246"/>
    <mergeCell ref="C244:C246"/>
    <mergeCell ref="D244:D246"/>
    <mergeCell ref="E244:E246"/>
    <mergeCell ref="A252:A254"/>
    <mergeCell ref="B252:B254"/>
    <mergeCell ref="C252:C254"/>
    <mergeCell ref="D252:D254"/>
    <mergeCell ref="E252:E254"/>
    <mergeCell ref="A250:A251"/>
    <mergeCell ref="B250:B251"/>
    <mergeCell ref="C250:C251"/>
    <mergeCell ref="D250:D251"/>
    <mergeCell ref="E250:E251"/>
    <mergeCell ref="A258:A259"/>
    <mergeCell ref="B258:B259"/>
    <mergeCell ref="C258:C259"/>
    <mergeCell ref="D258:D259"/>
    <mergeCell ref="E258:E259"/>
    <mergeCell ref="A255:A256"/>
    <mergeCell ref="B255:B256"/>
    <mergeCell ref="C255:C256"/>
    <mergeCell ref="D255:D256"/>
    <mergeCell ref="E255:E256"/>
    <mergeCell ref="A265:A266"/>
    <mergeCell ref="B265:B266"/>
    <mergeCell ref="C265:C266"/>
    <mergeCell ref="D265:D266"/>
    <mergeCell ref="E265:E266"/>
    <mergeCell ref="A260:A263"/>
    <mergeCell ref="B260:B263"/>
    <mergeCell ref="C260:C263"/>
    <mergeCell ref="D260:D263"/>
    <mergeCell ref="E260:E263"/>
    <mergeCell ref="A270:A272"/>
    <mergeCell ref="B270:B272"/>
    <mergeCell ref="C270:C272"/>
    <mergeCell ref="D270:D272"/>
    <mergeCell ref="E270:E272"/>
    <mergeCell ref="A267:A269"/>
    <mergeCell ref="B267:B269"/>
    <mergeCell ref="C267:C269"/>
    <mergeCell ref="D267:D269"/>
    <mergeCell ref="E267:E269"/>
    <mergeCell ref="A277:A278"/>
    <mergeCell ref="B277:B278"/>
    <mergeCell ref="C277:C278"/>
    <mergeCell ref="D277:D278"/>
    <mergeCell ref="E277:E278"/>
    <mergeCell ref="A274:A276"/>
    <mergeCell ref="B274:B276"/>
    <mergeCell ref="C274:C276"/>
    <mergeCell ref="D274:D276"/>
    <mergeCell ref="E274:E276"/>
    <mergeCell ref="A282:A283"/>
    <mergeCell ref="B282:B283"/>
    <mergeCell ref="C282:C283"/>
    <mergeCell ref="D282:D283"/>
    <mergeCell ref="E282:E283"/>
    <mergeCell ref="A279:A281"/>
    <mergeCell ref="B279:B281"/>
    <mergeCell ref="C279:C281"/>
    <mergeCell ref="D279:D281"/>
    <mergeCell ref="E279:E281"/>
    <mergeCell ref="A288:A289"/>
    <mergeCell ref="B288:B289"/>
    <mergeCell ref="C288:C289"/>
    <mergeCell ref="D288:D289"/>
    <mergeCell ref="E288:E289"/>
    <mergeCell ref="A284:A285"/>
    <mergeCell ref="B284:B285"/>
    <mergeCell ref="C284:C285"/>
    <mergeCell ref="D284:D285"/>
    <mergeCell ref="E284:E285"/>
    <mergeCell ref="A293:A294"/>
    <mergeCell ref="B293:B294"/>
    <mergeCell ref="C293:C294"/>
    <mergeCell ref="D293:D294"/>
    <mergeCell ref="E293:E294"/>
    <mergeCell ref="A290:A291"/>
    <mergeCell ref="B290:B291"/>
    <mergeCell ref="C290:C291"/>
    <mergeCell ref="D290:D291"/>
    <mergeCell ref="E290:E291"/>
    <mergeCell ref="A298:A299"/>
    <mergeCell ref="B298:B299"/>
    <mergeCell ref="C298:C299"/>
    <mergeCell ref="D298:D299"/>
    <mergeCell ref="E298:E299"/>
    <mergeCell ref="A296:A297"/>
    <mergeCell ref="B296:B297"/>
    <mergeCell ref="C296:C297"/>
    <mergeCell ref="D296:D297"/>
    <mergeCell ref="E296:E297"/>
    <mergeCell ref="A302:A303"/>
    <mergeCell ref="B302:B303"/>
    <mergeCell ref="C302:C303"/>
    <mergeCell ref="D302:D303"/>
    <mergeCell ref="E302:E303"/>
    <mergeCell ref="A300:A301"/>
    <mergeCell ref="B300:B301"/>
    <mergeCell ref="C300:C301"/>
    <mergeCell ref="D300:D301"/>
    <mergeCell ref="E300:E301"/>
    <mergeCell ref="A309:A310"/>
    <mergeCell ref="B309:B310"/>
    <mergeCell ref="C309:C310"/>
    <mergeCell ref="D309:D310"/>
    <mergeCell ref="E309:E310"/>
    <mergeCell ref="A306:A308"/>
    <mergeCell ref="B306:B308"/>
    <mergeCell ref="C306:C308"/>
    <mergeCell ref="D306:D308"/>
    <mergeCell ref="E306:E308"/>
    <mergeCell ref="A314:A317"/>
    <mergeCell ref="B314:B317"/>
    <mergeCell ref="C314:C317"/>
    <mergeCell ref="D314:D317"/>
    <mergeCell ref="E314:E317"/>
    <mergeCell ref="A311:A313"/>
    <mergeCell ref="B311:B313"/>
    <mergeCell ref="C311:C313"/>
    <mergeCell ref="D311:D313"/>
    <mergeCell ref="E311:E313"/>
    <mergeCell ref="A320:A322"/>
    <mergeCell ref="B320:B322"/>
    <mergeCell ref="C320:C322"/>
    <mergeCell ref="D320:D322"/>
    <mergeCell ref="E320:E322"/>
    <mergeCell ref="A318:A319"/>
    <mergeCell ref="B318:B319"/>
    <mergeCell ref="C318:C319"/>
    <mergeCell ref="D318:D319"/>
    <mergeCell ref="E318:E319"/>
    <mergeCell ref="A327:A328"/>
    <mergeCell ref="B327:B328"/>
    <mergeCell ref="C327:C328"/>
    <mergeCell ref="D327:D328"/>
    <mergeCell ref="E327:E328"/>
    <mergeCell ref="A323:A325"/>
    <mergeCell ref="B323:B325"/>
    <mergeCell ref="C323:C325"/>
    <mergeCell ref="D323:D325"/>
    <mergeCell ref="E323:E325"/>
    <mergeCell ref="A334:A335"/>
    <mergeCell ref="B334:B335"/>
    <mergeCell ref="C334:C335"/>
    <mergeCell ref="D334:D335"/>
    <mergeCell ref="E334:E335"/>
    <mergeCell ref="A330:A332"/>
    <mergeCell ref="B330:B332"/>
    <mergeCell ref="C330:C332"/>
    <mergeCell ref="D330:D332"/>
    <mergeCell ref="E330:E332"/>
    <mergeCell ref="A339:A340"/>
    <mergeCell ref="B339:B340"/>
    <mergeCell ref="C339:C340"/>
    <mergeCell ref="D339:D340"/>
    <mergeCell ref="E339:E340"/>
    <mergeCell ref="A336:A337"/>
    <mergeCell ref="B336:B337"/>
    <mergeCell ref="C336:C337"/>
    <mergeCell ref="D336:D337"/>
    <mergeCell ref="E336:E337"/>
    <mergeCell ref="A344:A346"/>
    <mergeCell ref="B344:B346"/>
    <mergeCell ref="C344:C346"/>
    <mergeCell ref="D344:D346"/>
    <mergeCell ref="E344:E346"/>
    <mergeCell ref="A341:A343"/>
    <mergeCell ref="B341:B343"/>
    <mergeCell ref="C341:C343"/>
    <mergeCell ref="D341:D343"/>
    <mergeCell ref="E341:E343"/>
    <mergeCell ref="A351:A352"/>
    <mergeCell ref="B351:B352"/>
    <mergeCell ref="C351:C352"/>
    <mergeCell ref="D351:D352"/>
    <mergeCell ref="E351:E352"/>
    <mergeCell ref="A349:A350"/>
    <mergeCell ref="B349:B350"/>
    <mergeCell ref="C349:C350"/>
    <mergeCell ref="D349:D350"/>
    <mergeCell ref="E349:E350"/>
    <mergeCell ref="A355:A357"/>
    <mergeCell ref="B355:B357"/>
    <mergeCell ref="C355:C357"/>
    <mergeCell ref="D355:D357"/>
    <mergeCell ref="E355:E357"/>
    <mergeCell ref="A353:A354"/>
    <mergeCell ref="B353:B354"/>
    <mergeCell ref="C353:C354"/>
    <mergeCell ref="D353:D354"/>
    <mergeCell ref="E353:E354"/>
    <mergeCell ref="A363:A365"/>
    <mergeCell ref="B363:B365"/>
    <mergeCell ref="C363:C365"/>
    <mergeCell ref="D363:D365"/>
    <mergeCell ref="E363:E365"/>
    <mergeCell ref="A361:A362"/>
    <mergeCell ref="B361:B362"/>
    <mergeCell ref="C361:C362"/>
    <mergeCell ref="D361:D362"/>
    <mergeCell ref="E361:E362"/>
    <mergeCell ref="A369:A370"/>
    <mergeCell ref="B369:B370"/>
    <mergeCell ref="C369:C370"/>
    <mergeCell ref="D369:D370"/>
    <mergeCell ref="E369:E370"/>
    <mergeCell ref="A366:A367"/>
    <mergeCell ref="B366:B367"/>
    <mergeCell ref="C366:C367"/>
    <mergeCell ref="D366:D367"/>
    <mergeCell ref="E366:E367"/>
    <mergeCell ref="A381:A382"/>
    <mergeCell ref="B381:B382"/>
    <mergeCell ref="C381:C382"/>
    <mergeCell ref="D381:D382"/>
    <mergeCell ref="E381:E382"/>
    <mergeCell ref="A378:A379"/>
    <mergeCell ref="B378:B379"/>
    <mergeCell ref="C378:C379"/>
    <mergeCell ref="D378:D379"/>
    <mergeCell ref="E378:E379"/>
    <mergeCell ref="A386:A387"/>
    <mergeCell ref="B386:B387"/>
    <mergeCell ref="C386:C387"/>
    <mergeCell ref="D386:D387"/>
    <mergeCell ref="E386:E387"/>
    <mergeCell ref="A383:A384"/>
    <mergeCell ref="B383:B384"/>
    <mergeCell ref="C383:C384"/>
    <mergeCell ref="D383:D384"/>
    <mergeCell ref="E383:E384"/>
    <mergeCell ref="A391:A392"/>
    <mergeCell ref="B391:B392"/>
    <mergeCell ref="C391:C392"/>
    <mergeCell ref="D391:D392"/>
    <mergeCell ref="E391:E392"/>
    <mergeCell ref="A388:A390"/>
    <mergeCell ref="B388:B390"/>
    <mergeCell ref="C388:C390"/>
    <mergeCell ref="D388:D390"/>
    <mergeCell ref="E388:E390"/>
    <mergeCell ref="A398:A399"/>
    <mergeCell ref="B398:B399"/>
    <mergeCell ref="C398:C399"/>
    <mergeCell ref="D398:D399"/>
    <mergeCell ref="E398:E399"/>
    <mergeCell ref="A395:A397"/>
    <mergeCell ref="B395:B397"/>
    <mergeCell ref="C395:C397"/>
    <mergeCell ref="D395:D397"/>
    <mergeCell ref="E395:E397"/>
    <mergeCell ref="A402:A404"/>
    <mergeCell ref="B402:B404"/>
    <mergeCell ref="C402:C404"/>
    <mergeCell ref="D402:D404"/>
    <mergeCell ref="E402:E404"/>
    <mergeCell ref="A400:A401"/>
    <mergeCell ref="B400:B401"/>
    <mergeCell ref="C400:C401"/>
    <mergeCell ref="D400:D401"/>
    <mergeCell ref="E400:E401"/>
    <mergeCell ref="A408:A409"/>
    <mergeCell ref="B408:B409"/>
    <mergeCell ref="C408:C409"/>
    <mergeCell ref="D408:D409"/>
    <mergeCell ref="E408:E409"/>
    <mergeCell ref="A405:A406"/>
    <mergeCell ref="B405:B406"/>
    <mergeCell ref="C405:C406"/>
    <mergeCell ref="D405:D406"/>
    <mergeCell ref="E405:E406"/>
    <mergeCell ref="A415:A416"/>
    <mergeCell ref="B415:B416"/>
    <mergeCell ref="C415:C416"/>
    <mergeCell ref="D415:D416"/>
    <mergeCell ref="E415:E416"/>
    <mergeCell ref="A411:A414"/>
    <mergeCell ref="B411:B414"/>
    <mergeCell ref="C411:C414"/>
    <mergeCell ref="D411:D414"/>
    <mergeCell ref="E411:E414"/>
    <mergeCell ref="A419:A420"/>
    <mergeCell ref="B419:B420"/>
    <mergeCell ref="C419:C420"/>
    <mergeCell ref="D419:D420"/>
    <mergeCell ref="E419:E420"/>
    <mergeCell ref="A417:A418"/>
    <mergeCell ref="B417:B418"/>
    <mergeCell ref="C417:C418"/>
    <mergeCell ref="D417:D418"/>
    <mergeCell ref="E417:E418"/>
    <mergeCell ref="A429:A431"/>
    <mergeCell ref="B429:B431"/>
    <mergeCell ref="C429:C431"/>
    <mergeCell ref="D429:D431"/>
    <mergeCell ref="E429:E431"/>
    <mergeCell ref="A425:A426"/>
    <mergeCell ref="B425:B426"/>
    <mergeCell ref="C425:C426"/>
    <mergeCell ref="D425:D426"/>
    <mergeCell ref="E425:E426"/>
    <mergeCell ref="A434:A435"/>
    <mergeCell ref="B434:B435"/>
    <mergeCell ref="C434:C435"/>
    <mergeCell ref="D434:D435"/>
    <mergeCell ref="E434:E435"/>
    <mergeCell ref="A432:A433"/>
    <mergeCell ref="B432:B433"/>
    <mergeCell ref="C432:C433"/>
    <mergeCell ref="D432:D433"/>
    <mergeCell ref="E432:E433"/>
    <mergeCell ref="A439:A440"/>
    <mergeCell ref="B439:B440"/>
    <mergeCell ref="C439:C440"/>
    <mergeCell ref="D439:D440"/>
    <mergeCell ref="E439:E440"/>
    <mergeCell ref="A436:A438"/>
    <mergeCell ref="B436:B438"/>
    <mergeCell ref="C436:C438"/>
    <mergeCell ref="D436:D438"/>
    <mergeCell ref="E436:E438"/>
    <mergeCell ref="A444:A446"/>
    <mergeCell ref="B444:B446"/>
    <mergeCell ref="C444:C446"/>
    <mergeCell ref="D444:D446"/>
    <mergeCell ref="E444:E446"/>
    <mergeCell ref="A441:A443"/>
    <mergeCell ref="B441:B443"/>
    <mergeCell ref="C441:C443"/>
    <mergeCell ref="D441:D443"/>
    <mergeCell ref="E441:E443"/>
    <mergeCell ref="A452:A453"/>
    <mergeCell ref="B452:B453"/>
    <mergeCell ref="C452:C453"/>
    <mergeCell ref="D452:D453"/>
    <mergeCell ref="E452:E453"/>
    <mergeCell ref="A447:A450"/>
    <mergeCell ref="B447:B450"/>
    <mergeCell ref="C447:C450"/>
    <mergeCell ref="D447:D450"/>
    <mergeCell ref="E447:E450"/>
    <mergeCell ref="A456:A458"/>
    <mergeCell ref="B456:B458"/>
    <mergeCell ref="C456:C458"/>
    <mergeCell ref="D456:D458"/>
    <mergeCell ref="E456:E458"/>
    <mergeCell ref="A454:A455"/>
    <mergeCell ref="B454:B455"/>
    <mergeCell ref="C454:C455"/>
    <mergeCell ref="D454:D455"/>
    <mergeCell ref="E454:E455"/>
    <mergeCell ref="A461:A462"/>
    <mergeCell ref="B461:B462"/>
    <mergeCell ref="C461:C462"/>
    <mergeCell ref="D461:D462"/>
    <mergeCell ref="E461:E462"/>
    <mergeCell ref="A459:A460"/>
    <mergeCell ref="B459:B460"/>
    <mergeCell ref="C459:C460"/>
    <mergeCell ref="D459:D460"/>
    <mergeCell ref="E459:E460"/>
    <mergeCell ref="A466:A468"/>
    <mergeCell ref="B466:B468"/>
    <mergeCell ref="C466:C468"/>
    <mergeCell ref="D466:D468"/>
    <mergeCell ref="E466:E468"/>
    <mergeCell ref="A463:A465"/>
    <mergeCell ref="B463:B465"/>
    <mergeCell ref="C463:C465"/>
    <mergeCell ref="D463:D465"/>
    <mergeCell ref="E463:E465"/>
    <mergeCell ref="A472:A473"/>
    <mergeCell ref="B472:B473"/>
    <mergeCell ref="C472:C473"/>
    <mergeCell ref="D472:D473"/>
    <mergeCell ref="E472:E473"/>
    <mergeCell ref="A469:A471"/>
    <mergeCell ref="B469:B471"/>
    <mergeCell ref="C469:C471"/>
    <mergeCell ref="D469:D471"/>
    <mergeCell ref="E469:E471"/>
    <mergeCell ref="A477:A478"/>
    <mergeCell ref="B477:B478"/>
    <mergeCell ref="C477:C478"/>
    <mergeCell ref="D477:D478"/>
    <mergeCell ref="E477:E478"/>
    <mergeCell ref="A474:A476"/>
    <mergeCell ref="B474:B476"/>
    <mergeCell ref="C474:C476"/>
    <mergeCell ref="D474:D476"/>
    <mergeCell ref="E474:E476"/>
    <mergeCell ref="A483:A486"/>
    <mergeCell ref="B483:B486"/>
    <mergeCell ref="C483:C486"/>
    <mergeCell ref="D483:D486"/>
    <mergeCell ref="E483:E486"/>
    <mergeCell ref="A479:A482"/>
    <mergeCell ref="B479:B482"/>
    <mergeCell ref="C479:C482"/>
    <mergeCell ref="D479:D482"/>
    <mergeCell ref="E479:E482"/>
    <mergeCell ref="A491:A494"/>
    <mergeCell ref="B491:B494"/>
    <mergeCell ref="C491:C494"/>
    <mergeCell ref="D491:D494"/>
    <mergeCell ref="E491:E494"/>
    <mergeCell ref="A487:A490"/>
    <mergeCell ref="B487:B490"/>
    <mergeCell ref="C487:C490"/>
    <mergeCell ref="D487:D490"/>
    <mergeCell ref="E487:E490"/>
    <mergeCell ref="A501:A506"/>
    <mergeCell ref="B501:B506"/>
    <mergeCell ref="C501:C506"/>
    <mergeCell ref="D501:D506"/>
    <mergeCell ref="E501:E506"/>
    <mergeCell ref="A495:A500"/>
    <mergeCell ref="B495:B500"/>
    <mergeCell ref="C495:C500"/>
    <mergeCell ref="D495:D500"/>
    <mergeCell ref="E495:E500"/>
  </mergeCells>
  <conditionalFormatting sqref="A1:A1048576">
    <cfRule type="duplicateValues" dxfId="21" priority="1"/>
  </conditionalFormatting>
  <conditionalFormatting sqref="R1:R1048576">
    <cfRule type="expression" dxfId="20" priority="2">
      <formula>OR($I1="Lonely", $I1="Brave", $I1="Adamant", $I1="Naughty")</formula>
    </cfRule>
    <cfRule type="expression" dxfId="19" priority="7">
      <formula>OR($I1="Bold", $I1="Timid", $I1="Modest", $I1="Calm")</formula>
    </cfRule>
  </conditionalFormatting>
  <conditionalFormatting sqref="S1:S1048576">
    <cfRule type="expression" dxfId="18" priority="3">
      <formula>OR($I1="Bold", $I1="Relaxed", $I1="Impish", $I1="Lax")</formula>
    </cfRule>
    <cfRule type="expression" dxfId="17" priority="8">
      <formula>OR($I1="Lonely", $I1="Hasty", $I1="Mild", $I1="Gentle")</formula>
    </cfRule>
  </conditionalFormatting>
  <conditionalFormatting sqref="T1:T1048576">
    <cfRule type="expression" dxfId="16" priority="4">
      <formula>OR($I1="Modest", $I1="Mild", $I1="Quiet", $I1="Rash")</formula>
    </cfRule>
    <cfRule type="expression" dxfId="15" priority="9">
      <formula>OR($I1="Adamant", $I1="Impish", $I1="Jolly", $I1="Careful")</formula>
    </cfRule>
  </conditionalFormatting>
  <conditionalFormatting sqref="U1:U1048576">
    <cfRule type="expression" dxfId="14" priority="5">
      <formula>OR($I1="Calm", $I1="Gentle", $I1="Sassy", $I1="Careful")</formula>
    </cfRule>
    <cfRule type="expression" dxfId="13" priority="10">
      <formula>OR($I1="Naughty", $I1="Lax", $I1="Naive", $I1="Rash")</formula>
    </cfRule>
  </conditionalFormatting>
  <conditionalFormatting sqref="V1:V1048576">
    <cfRule type="expression" dxfId="12" priority="6">
      <formula>OR($I1="Timid", $I1="Hasty", $I1="Jolly", $I1="Naive")</formula>
    </cfRule>
    <cfRule type="expression" dxfId="11" priority="11">
      <formula>OR($I1="Brave", $I1="Relaxed", $I1="Quiet", $I1="Sassy")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10A0-F96C-4679-BCE8-32BAEF35DC04}">
  <dimension ref="A1:BB506"/>
  <sheetViews>
    <sheetView zoomScale="90" zoomScaleNormal="90" workbookViewId="0">
      <selection activeCell="F1" sqref="F1:F1048576"/>
    </sheetView>
  </sheetViews>
  <sheetFormatPr defaultColWidth="9.1328125" defaultRowHeight="14.25" x14ac:dyDescent="0.45"/>
  <cols>
    <col min="1" max="1" width="8.265625" style="1" customWidth="1"/>
    <col min="2" max="2" width="28.265625" style="1" customWidth="1"/>
    <col min="3" max="3" width="13.265625" style="1" customWidth="1"/>
    <col min="4" max="4" width="23.265625" style="1" customWidth="1"/>
    <col min="5" max="5" width="18.265625" style="1" customWidth="1"/>
    <col min="6" max="6" width="15.73046875" style="3" customWidth="1"/>
    <col min="7" max="7" width="8.265625" style="3" customWidth="1"/>
    <col min="8" max="8" width="5.73046875" style="3" customWidth="1"/>
    <col min="9" max="9" width="10.73046875" style="3" customWidth="1"/>
    <col min="10" max="15" width="15.73046875" style="3" customWidth="1"/>
    <col min="16" max="22" width="5.73046875" style="3" customWidth="1"/>
    <col min="23" max="51" width="9.1328125" style="3"/>
    <col min="52" max="52" width="6.73046875" style="3" bestFit="1" customWidth="1"/>
    <col min="53" max="53" width="5.59765625" style="3" bestFit="1" customWidth="1"/>
    <col min="54" max="54" width="3.265625" style="3" bestFit="1" customWidth="1"/>
    <col min="55" max="16384" width="9.1328125" style="3"/>
  </cols>
  <sheetData>
    <row r="1" spans="1:54" s="1" customFormat="1" x14ac:dyDescent="0.4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</row>
    <row r="2" spans="1:54" x14ac:dyDescent="0.45">
      <c r="A2" s="29">
        <v>1</v>
      </c>
      <c r="B2" s="29" t="s">
        <v>22</v>
      </c>
      <c r="C2" s="29" t="s">
        <v>23</v>
      </c>
      <c r="D2" s="29" t="s">
        <v>24</v>
      </c>
      <c r="E2" s="29" t="s">
        <v>25</v>
      </c>
      <c r="F2" s="2" t="s">
        <v>26</v>
      </c>
      <c r="G2" s="2" t="s">
        <v>27</v>
      </c>
      <c r="H2" s="2">
        <v>5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19" t="s">
        <v>33</v>
      </c>
      <c r="O2" s="19" t="s">
        <v>33</v>
      </c>
      <c r="P2" s="19">
        <v>0</v>
      </c>
      <c r="Q2" s="2">
        <f>_xlfn.FLOOR.MATH((((2*VLOOKUP(F2, 'EV and Base'!$A$1:$N$671, 9, FALSE))+$P2)*$H2)/100)+$H2+10</f>
        <v>20</v>
      </c>
      <c r="R2" s="2">
        <f>_xlfn.FLOOR.MATH((_xlfn.FLOOR.MATH((((2*VLOOKUP($F2, 'EV and Base'!$A$1:$N$671, 10, FALSE))+$P2)*$H2)/100)+5)*
IF(OR($I2="Lonely", $I2="Brave", $I2="Adamant", $I2="Naughty"), 1.1,
IF(OR($I2="Bold", $I2="Timid", $I2="Modest", $I2="Calm"), 0.9, 1)))</f>
        <v>10</v>
      </c>
      <c r="S2" s="2">
        <f>_xlfn.FLOOR.MATH((_xlfn.FLOOR.MATH((((2*VLOOKUP($F2, 'EV and Base'!$A$1:$N$671, 11, FALSE))+$P2)*$H2)/100)+5)*
IF(OR($I2="Bold", $I2="Relaxed", $I2="Impish", $I2="Lax"), 1.1,
IF(OR($I2="Lonely", $I2="Hasty", $I2="Mild", $I2="Gentle"), 0.9, 1)))</f>
        <v>9</v>
      </c>
      <c r="T2" s="2">
        <f>_xlfn.FLOOR.MATH((_xlfn.FLOOR.MATH((((2*VLOOKUP($F2, 'EV and Base'!$A$1:$N$671, 12, FALSE))+$P2)*$H2)/100)+5)*
IF(OR($I2="Modest", $I2="Mild", $I2="Quiet", $I2="Rash"), 1.1,
IF(OR($I2="Adamant", $I2="Impish", $I2="Jolly", $I2="Careful"), 0.9, 1)))</f>
        <v>11</v>
      </c>
      <c r="U2" s="2">
        <f>_xlfn.FLOOR.MATH((_xlfn.FLOOR.MATH((((2*VLOOKUP($F2, 'EV and Base'!$A$1:$N$671, 13, FALSE))+$P2)*$H2)/100)+5)*
IF(OR($I2="Calm", $I2="Gentle", $I2="Sassy", $I2="Careful"), 1.1,
IF(OR($I2="Naughty", $I2="Lax", $I2="Naive", $I2="Rash"), 0.9, 1)))</f>
        <v>8</v>
      </c>
      <c r="V2" s="2">
        <f>_xlfn.FLOOR.MATH((_xlfn.FLOOR.MATH((((2*VLOOKUP($F2, 'EV and Base'!$A$1:$N$671, 14, FALSE))+$P2)*$H2)/100)+5)*
IF(OR($I2="Timid", $I2="Hasty", $I2="Jolly", $I2="Naive"), 1.1,
IF(OR($I2="Brave", $I2="Relaxed", $I2="Quiet", $I2="Sassy"), 0.9, 1)))</f>
        <v>9</v>
      </c>
    </row>
    <row r="3" spans="1:54" x14ac:dyDescent="0.45">
      <c r="A3" s="29">
        <v>2</v>
      </c>
      <c r="B3" s="29" t="s">
        <v>34</v>
      </c>
      <c r="C3" s="29" t="s">
        <v>23</v>
      </c>
      <c r="D3" s="29" t="s">
        <v>24</v>
      </c>
      <c r="E3" s="29" t="s">
        <v>25</v>
      </c>
      <c r="F3" s="2" t="s">
        <v>35</v>
      </c>
      <c r="G3" s="2" t="s">
        <v>27</v>
      </c>
      <c r="H3" s="2">
        <v>5</v>
      </c>
      <c r="I3" s="2" t="s">
        <v>36</v>
      </c>
      <c r="J3" s="2" t="s">
        <v>37</v>
      </c>
      <c r="K3" s="2" t="s">
        <v>30</v>
      </c>
      <c r="L3" s="2" t="s">
        <v>31</v>
      </c>
      <c r="M3" s="2" t="s">
        <v>32</v>
      </c>
      <c r="N3" s="19" t="s">
        <v>33</v>
      </c>
      <c r="O3" s="19" t="s">
        <v>33</v>
      </c>
      <c r="P3" s="19">
        <v>0</v>
      </c>
      <c r="Q3" s="2">
        <f>_xlfn.FLOOR.MATH((((2*VLOOKUP(F3, 'EV and Base'!$A$1:$N$671, 9, FALSE))+$P3)*$H3)/100)+$H3+10</f>
        <v>21</v>
      </c>
      <c r="R3" s="2">
        <f>_xlfn.FLOOR.MATH((_xlfn.FLOOR.MATH((((2*VLOOKUP($F3, 'EV and Base'!$A$1:$N$671, 10, FALSE))+$P3)*$H3)/100)+5)*
IF(OR($I3="Lonely", $I3="Brave", $I3="Adamant", $I3="Naughty"), 1.1,
IF(OR($I3="Bold", $I3="Timid", $I3="Modest", $I3="Calm"), 0.9, 1)))</f>
        <v>11</v>
      </c>
      <c r="S3" s="2">
        <f>_xlfn.FLOOR.MATH((_xlfn.FLOOR.MATH((((2*VLOOKUP($F3, 'EV and Base'!$A$1:$N$671, 11, FALSE))+$P3)*$H3)/100)+5)*
IF(OR($I3="Bold", $I3="Relaxed", $I3="Impish", $I3="Lax"), 1.1,
IF(OR($I3="Lonely", $I3="Hasty", $I3="Mild", $I3="Gentle"), 0.9, 1)))</f>
        <v>9</v>
      </c>
      <c r="T3" s="2">
        <f>_xlfn.FLOOR.MATH((_xlfn.FLOOR.MATH((((2*VLOOKUP($F3, 'EV and Base'!$A$1:$N$671, 12, FALSE))+$P3)*$H3)/100)+5)*
IF(OR($I3="Modest", $I3="Mild", $I3="Quiet", $I3="Rash"), 1.1,
IF(OR($I3="Adamant", $I3="Impish", $I3="Jolly", $I3="Careful"), 0.9, 1)))</f>
        <v>8</v>
      </c>
      <c r="U3" s="2">
        <f>_xlfn.FLOOR.MATH((_xlfn.FLOOR.MATH((((2*VLOOKUP($F3, 'EV and Base'!$A$1:$N$671, 13, FALSE))+$P3)*$H3)/100)+5)*
IF(OR($I3="Calm", $I3="Gentle", $I3="Sassy", $I3="Careful"), 1.1,
IF(OR($I3="Naughty", $I3="Lax", $I3="Naive", $I3="Rash"), 0.9, 1)))</f>
        <v>9</v>
      </c>
      <c r="V3" s="2">
        <f>_xlfn.FLOOR.MATH((_xlfn.FLOOR.MATH((((2*VLOOKUP($F3, 'EV and Base'!$A$1:$N$671, 14, FALSE))+$P3)*$H3)/100)+5)*
IF(OR($I3="Timid", $I3="Hasty", $I3="Jolly", $I3="Naive"), 1.1,
IF(OR($I3="Brave", $I3="Relaxed", $I3="Quiet", $I3="Sassy"), 0.9, 1)))</f>
        <v>9</v>
      </c>
    </row>
    <row r="4" spans="1:54" x14ac:dyDescent="0.45">
      <c r="A4" s="29">
        <v>3</v>
      </c>
      <c r="B4" s="29" t="s">
        <v>38</v>
      </c>
      <c r="C4" s="29" t="s">
        <v>23</v>
      </c>
      <c r="D4" s="29" t="s">
        <v>39</v>
      </c>
      <c r="E4" s="29" t="s">
        <v>25</v>
      </c>
      <c r="F4" s="2" t="s">
        <v>40</v>
      </c>
      <c r="G4" s="2" t="s">
        <v>27</v>
      </c>
      <c r="H4" s="2">
        <v>7</v>
      </c>
      <c r="I4" s="2" t="s">
        <v>41</v>
      </c>
      <c r="J4" s="2" t="s">
        <v>42</v>
      </c>
      <c r="K4" s="2" t="s">
        <v>30</v>
      </c>
      <c r="L4" s="2" t="s">
        <v>43</v>
      </c>
      <c r="M4" s="2" t="s">
        <v>44</v>
      </c>
      <c r="N4" s="19" t="s">
        <v>33</v>
      </c>
      <c r="O4" s="19" t="s">
        <v>33</v>
      </c>
      <c r="P4" s="19">
        <v>6</v>
      </c>
      <c r="Q4" s="2">
        <f>_xlfn.FLOOR.MATH((((2*VLOOKUP(F4, 'EV and Base'!$A$1:$N$671, 9, FALSE))+$P4)*$H4)/100)+$H4+10</f>
        <v>23</v>
      </c>
      <c r="R4" s="2">
        <f>_xlfn.FLOOR.MATH((_xlfn.FLOOR.MATH((((2*VLOOKUP($F4, 'EV and Base'!$A$1:$N$671, 10, FALSE))+$P4)*$H4)/100)+5)*
IF(OR($I4="Lonely", $I4="Brave", $I4="Adamant", $I4="Naughty"), 1.1,
IF(OR($I4="Bold", $I4="Timid", $I4="Modest", $I4="Calm"), 0.9, 1)))</f>
        <v>10</v>
      </c>
      <c r="S4" s="2">
        <f>_xlfn.FLOOR.MATH((_xlfn.FLOOR.MATH((((2*VLOOKUP($F4, 'EV and Base'!$A$1:$N$671, 11, FALSE))+$P4)*$H4)/100)+5)*
IF(OR($I4="Bold", $I4="Relaxed", $I4="Impish", $I4="Lax"), 1.1,
IF(OR($I4="Lonely", $I4="Hasty", $I4="Mild", $I4="Gentle"), 0.9, 1)))</f>
        <v>10</v>
      </c>
      <c r="T4" s="2">
        <f>_xlfn.FLOOR.MATH((_xlfn.FLOOR.MATH((((2*VLOOKUP($F4, 'EV and Base'!$A$1:$N$671, 12, FALSE))+$P4)*$H4)/100)+5)*
IF(OR($I4="Modest", $I4="Mild", $I4="Quiet", $I4="Rash"), 1.1,
IF(OR($I4="Adamant", $I4="Impish", $I4="Jolly", $I4="Careful"), 0.9, 1)))</f>
        <v>12</v>
      </c>
      <c r="U4" s="2">
        <f>_xlfn.FLOOR.MATH((_xlfn.FLOOR.MATH((((2*VLOOKUP($F4, 'EV and Base'!$A$1:$N$671, 13, FALSE))+$P4)*$H4)/100)+5)*
IF(OR($I4="Calm", $I4="Gentle", $I4="Sassy", $I4="Careful"), 1.1,
IF(OR($I4="Naughty", $I4="Lax", $I4="Naive", $I4="Rash"), 0.9, 1)))</f>
        <v>10</v>
      </c>
      <c r="V4" s="2">
        <f>_xlfn.FLOOR.MATH((_xlfn.FLOOR.MATH((((2*VLOOKUP($F4, 'EV and Base'!$A$1:$N$671, 14, FALSE))+$P4)*$H4)/100)+5)*
IF(OR($I4="Timid", $I4="Hasty", $I4="Jolly", $I4="Naive"), 1.1,
IF(OR($I4="Brave", $I4="Relaxed", $I4="Quiet", $I4="Sassy"), 0.9, 1)))</f>
        <v>15</v>
      </c>
    </row>
    <row r="5" spans="1:54" x14ac:dyDescent="0.45">
      <c r="A5" s="29">
        <v>4</v>
      </c>
      <c r="B5" s="29" t="s">
        <v>45</v>
      </c>
      <c r="C5" s="29" t="s">
        <v>23</v>
      </c>
      <c r="D5" s="29" t="s">
        <v>46</v>
      </c>
      <c r="E5" s="29" t="s">
        <v>25</v>
      </c>
      <c r="F5" s="2" t="s">
        <v>47</v>
      </c>
      <c r="G5" s="2" t="s">
        <v>27</v>
      </c>
      <c r="H5" s="2">
        <v>7</v>
      </c>
      <c r="I5" s="2" t="s">
        <v>48</v>
      </c>
      <c r="J5" s="2" t="s">
        <v>49</v>
      </c>
      <c r="K5" s="2" t="s">
        <v>30</v>
      </c>
      <c r="L5" s="2" t="s">
        <v>31</v>
      </c>
      <c r="M5" s="2" t="s">
        <v>50</v>
      </c>
      <c r="N5" s="2" t="s">
        <v>51</v>
      </c>
      <c r="O5" s="19" t="s">
        <v>33</v>
      </c>
      <c r="P5" s="19">
        <v>0</v>
      </c>
      <c r="Q5" s="2">
        <f>_xlfn.FLOOR.MATH((((2*VLOOKUP(F5, 'EV and Base'!$A$1:$N$671, 9, FALSE))+$P5)*$H5)/100)+$H5+10</f>
        <v>23</v>
      </c>
      <c r="R5" s="2">
        <f>_xlfn.FLOOR.MATH((_xlfn.FLOOR.MATH((((2*VLOOKUP($F5, 'EV and Base'!$A$1:$N$671, 10, FALSE))+$P5)*$H5)/100)+5)*
IF(OR($I5="Lonely", $I5="Brave", $I5="Adamant", $I5="Naughty"), 1.1,
IF(OR($I5="Bold", $I5="Timid", $I5="Modest", $I5="Calm"), 0.9, 1)))</f>
        <v>12</v>
      </c>
      <c r="S5" s="2">
        <f>_xlfn.FLOOR.MATH((_xlfn.FLOOR.MATH((((2*VLOOKUP($F5, 'EV and Base'!$A$1:$N$671, 11, FALSE))+$P5)*$H5)/100)+5)*
IF(OR($I5="Bold", $I5="Relaxed", $I5="Impish", $I5="Lax"), 1.1,
IF(OR($I5="Lonely", $I5="Hasty", $I5="Mild", $I5="Gentle"), 0.9, 1)))</f>
        <v>10</v>
      </c>
      <c r="T5" s="2">
        <f>_xlfn.FLOOR.MATH((_xlfn.FLOOR.MATH((((2*VLOOKUP($F5, 'EV and Base'!$A$1:$N$671, 12, FALSE))+$P5)*$H5)/100)+5)*
IF(OR($I5="Modest", $I5="Mild", $I5="Quiet", $I5="Rash"), 1.1,
IF(OR($I5="Adamant", $I5="Impish", $I5="Jolly", $I5="Careful"), 0.9, 1)))</f>
        <v>9</v>
      </c>
      <c r="U5" s="2">
        <f>_xlfn.FLOOR.MATH((_xlfn.FLOOR.MATH((((2*VLOOKUP($F5, 'EV and Base'!$A$1:$N$671, 13, FALSE))+$P5)*$H5)/100)+5)*
IF(OR($I5="Calm", $I5="Gentle", $I5="Sassy", $I5="Careful"), 1.1,
IF(OR($I5="Naughty", $I5="Lax", $I5="Naive", $I5="Rash"), 0.9, 1)))</f>
        <v>10</v>
      </c>
      <c r="V5" s="2">
        <f>_xlfn.FLOOR.MATH((_xlfn.FLOOR.MATH((((2*VLOOKUP($F5, 'EV and Base'!$A$1:$N$671, 14, FALSE))+$P5)*$H5)/100)+5)*
IF(OR($I5="Timid", $I5="Hasty", $I5="Jolly", $I5="Naive"), 1.1,
IF(OR($I5="Brave", $I5="Relaxed", $I5="Quiet", $I5="Sassy"), 0.9, 1)))</f>
        <v>10</v>
      </c>
    </row>
    <row r="6" spans="1:54" x14ac:dyDescent="0.45">
      <c r="A6" s="29">
        <v>5</v>
      </c>
      <c r="B6" s="29" t="s">
        <v>52</v>
      </c>
      <c r="C6" s="29" t="s">
        <v>23</v>
      </c>
      <c r="D6" s="29" t="s">
        <v>46</v>
      </c>
      <c r="E6" s="29" t="s">
        <v>25</v>
      </c>
      <c r="F6" s="2" t="s">
        <v>40</v>
      </c>
      <c r="G6" s="2" t="s">
        <v>53</v>
      </c>
      <c r="H6" s="2">
        <v>7</v>
      </c>
      <c r="I6" s="2" t="s">
        <v>54</v>
      </c>
      <c r="J6" s="2" t="s">
        <v>42</v>
      </c>
      <c r="K6" s="2" t="s">
        <v>30</v>
      </c>
      <c r="L6" s="2" t="s">
        <v>43</v>
      </c>
      <c r="M6" s="2" t="s">
        <v>44</v>
      </c>
      <c r="N6" s="2" t="s">
        <v>55</v>
      </c>
      <c r="O6" s="19" t="s">
        <v>33</v>
      </c>
      <c r="P6" s="19">
        <v>0</v>
      </c>
      <c r="Q6" s="2">
        <f>_xlfn.FLOOR.MATH((((2*VLOOKUP(F6, 'EV and Base'!$A$1:$N$671, 9, FALSE))+$P6)*$H6)/100)+$H6+10</f>
        <v>22</v>
      </c>
      <c r="R6" s="2">
        <f>_xlfn.FLOOR.MATH((_xlfn.FLOOR.MATH((((2*VLOOKUP($F6, 'EV and Base'!$A$1:$N$671, 10, FALSE))+$P6)*$H6)/100)+5)*
IF(OR($I6="Lonely", $I6="Brave", $I6="Adamant", $I6="Naughty"), 1.1,
IF(OR($I6="Bold", $I6="Timid", $I6="Modest", $I6="Calm"), 0.9, 1)))</f>
        <v>12</v>
      </c>
      <c r="S6" s="2">
        <f>_xlfn.FLOOR.MATH((_xlfn.FLOOR.MATH((((2*VLOOKUP($F6, 'EV and Base'!$A$1:$N$671, 11, FALSE))+$P6)*$H6)/100)+5)*
IF(OR($I6="Bold", $I6="Relaxed", $I6="Impish", $I6="Lax"), 1.1,
IF(OR($I6="Lonely", $I6="Hasty", $I6="Mild", $I6="Gentle"), 0.9, 1)))</f>
        <v>10</v>
      </c>
      <c r="T6" s="2">
        <f>_xlfn.FLOOR.MATH((_xlfn.FLOOR.MATH((((2*VLOOKUP($F6, 'EV and Base'!$A$1:$N$671, 12, FALSE))+$P6)*$H6)/100)+5)*
IF(OR($I6="Modest", $I6="Mild", $I6="Quiet", $I6="Rash"), 1.1,
IF(OR($I6="Adamant", $I6="Impish", $I6="Jolly", $I6="Careful"), 0.9, 1)))</f>
        <v>12</v>
      </c>
      <c r="U6" s="2">
        <f>_xlfn.FLOOR.MATH((_xlfn.FLOOR.MATH((((2*VLOOKUP($F6, 'EV and Base'!$A$1:$N$671, 13, FALSE))+$P6)*$H6)/100)+5)*
IF(OR($I6="Calm", $I6="Gentle", $I6="Sassy", $I6="Careful"), 1.1,
IF(OR($I6="Naughty", $I6="Lax", $I6="Naive", $I6="Rash"), 0.9, 1)))</f>
        <v>10</v>
      </c>
      <c r="V6" s="2">
        <f>_xlfn.FLOOR.MATH((_xlfn.FLOOR.MATH((((2*VLOOKUP($F6, 'EV and Base'!$A$1:$N$671, 14, FALSE))+$P6)*$H6)/100)+5)*
IF(OR($I6="Timid", $I6="Hasty", $I6="Jolly", $I6="Naive"), 1.1,
IF(OR($I6="Brave", $I6="Relaxed", $I6="Quiet", $I6="Sassy"), 0.9, 1)))</f>
        <v>14</v>
      </c>
    </row>
    <row r="7" spans="1:54" x14ac:dyDescent="0.45">
      <c r="A7" s="29">
        <v>6</v>
      </c>
      <c r="B7" s="29" t="s">
        <v>56</v>
      </c>
      <c r="C7" s="29" t="s">
        <v>23</v>
      </c>
      <c r="D7" s="29" t="s">
        <v>46</v>
      </c>
      <c r="E7" s="29" t="s">
        <v>25</v>
      </c>
      <c r="F7" s="2" t="s">
        <v>57</v>
      </c>
      <c r="G7" s="2" t="s">
        <v>27</v>
      </c>
      <c r="H7" s="2">
        <v>7</v>
      </c>
      <c r="I7" s="2" t="s">
        <v>58</v>
      </c>
      <c r="J7" s="2" t="s">
        <v>59</v>
      </c>
      <c r="K7" s="2" t="s">
        <v>30</v>
      </c>
      <c r="L7" s="2" t="s">
        <v>50</v>
      </c>
      <c r="M7" s="2" t="s">
        <v>31</v>
      </c>
      <c r="N7" s="2" t="s">
        <v>60</v>
      </c>
      <c r="O7" s="19" t="s">
        <v>33</v>
      </c>
      <c r="P7" s="19">
        <v>0</v>
      </c>
      <c r="Q7" s="2">
        <f>_xlfn.FLOOR.MATH((((2*VLOOKUP(F7, 'EV and Base'!$A$1:$N$671, 9, FALSE))+$P7)*$H7)/100)+$H7+10</f>
        <v>23</v>
      </c>
      <c r="R7" s="2">
        <f>_xlfn.FLOOR.MATH((_xlfn.FLOOR.MATH((((2*VLOOKUP($F7, 'EV and Base'!$A$1:$N$671, 10, FALSE))+$P7)*$H7)/100)+5)*
IF(OR($I7="Lonely", $I7="Brave", $I7="Adamant", $I7="Naughty"), 1.1,
IF(OR($I7="Bold", $I7="Timid", $I7="Modest", $I7="Calm"), 0.9, 1)))</f>
        <v>13</v>
      </c>
      <c r="S7" s="2">
        <f>_xlfn.FLOOR.MATH((_xlfn.FLOOR.MATH((((2*VLOOKUP($F7, 'EV and Base'!$A$1:$N$671, 11, FALSE))+$P7)*$H7)/100)+5)*
IF(OR($I7="Bold", $I7="Relaxed", $I7="Impish", $I7="Lax"), 1.1,
IF(OR($I7="Lonely", $I7="Hasty", $I7="Mild", $I7="Gentle"), 0.9, 1)))</f>
        <v>11</v>
      </c>
      <c r="T7" s="2">
        <f>_xlfn.FLOOR.MATH((_xlfn.FLOOR.MATH((((2*VLOOKUP($F7, 'EV and Base'!$A$1:$N$671, 12, FALSE))+$P7)*$H7)/100)+5)*
IF(OR($I7="Modest", $I7="Mild", $I7="Quiet", $I7="Rash"), 1.1,
IF(OR($I7="Adamant", $I7="Impish", $I7="Jolly", $I7="Careful"), 0.9, 1)))</f>
        <v>8</v>
      </c>
      <c r="U7" s="2">
        <f>_xlfn.FLOOR.MATH((_xlfn.FLOOR.MATH((((2*VLOOKUP($F7, 'EV and Base'!$A$1:$N$671, 13, FALSE))+$P7)*$H7)/100)+5)*
IF(OR($I7="Calm", $I7="Gentle", $I7="Sassy", $I7="Careful"), 1.1,
IF(OR($I7="Naughty", $I7="Lax", $I7="Naive", $I7="Rash"), 0.9, 1)))</f>
        <v>11</v>
      </c>
      <c r="V7" s="2">
        <f>_xlfn.FLOOR.MATH((_xlfn.FLOOR.MATH((((2*VLOOKUP($F7, 'EV and Base'!$A$1:$N$671, 14, FALSE))+$P7)*$H7)/100)+5)*
IF(OR($I7="Timid", $I7="Hasty", $I7="Jolly", $I7="Naive"), 1.1,
IF(OR($I7="Brave", $I7="Relaxed", $I7="Quiet", $I7="Sassy"), 0.9, 1)))</f>
        <v>10</v>
      </c>
    </row>
    <row r="8" spans="1:54" x14ac:dyDescent="0.45">
      <c r="A8" s="38">
        <v>7</v>
      </c>
      <c r="B8" s="48" t="s">
        <v>22</v>
      </c>
      <c r="C8" s="48" t="s">
        <v>23</v>
      </c>
      <c r="D8" s="48" t="s">
        <v>46</v>
      </c>
      <c r="E8" s="48" t="s">
        <v>25</v>
      </c>
      <c r="F8" s="2" t="s">
        <v>57</v>
      </c>
      <c r="G8" s="2" t="s">
        <v>53</v>
      </c>
      <c r="H8" s="2">
        <v>6</v>
      </c>
      <c r="I8" s="2" t="s">
        <v>61</v>
      </c>
      <c r="J8" s="2" t="s">
        <v>62</v>
      </c>
      <c r="K8" s="2" t="s">
        <v>30</v>
      </c>
      <c r="L8" s="2" t="s">
        <v>50</v>
      </c>
      <c r="M8" s="2" t="s">
        <v>31</v>
      </c>
      <c r="N8" s="2" t="s">
        <v>60</v>
      </c>
      <c r="O8" s="19" t="s">
        <v>33</v>
      </c>
      <c r="P8" s="19">
        <v>3</v>
      </c>
      <c r="Q8" s="2">
        <f>_xlfn.FLOOR.MATH((((2*VLOOKUP(F8, 'EV and Base'!$A$1:$N$671, 9, FALSE))+$P8)*$H8)/100)+$H8+10</f>
        <v>21</v>
      </c>
      <c r="R8" s="2">
        <f>_xlfn.FLOOR.MATH((_xlfn.FLOOR.MATH((((2*VLOOKUP($F8, 'EV and Base'!$A$1:$N$671, 10, FALSE))+$P8)*$H8)/100)+5)*
IF(OR($I8="Lonely", $I8="Brave", $I8="Adamant", $I8="Naughty"), 1.1,
IF(OR($I8="Bold", $I8="Timid", $I8="Modest", $I8="Calm"), 0.9, 1)))</f>
        <v>12</v>
      </c>
      <c r="S8" s="2">
        <f>_xlfn.FLOOR.MATH((_xlfn.FLOOR.MATH((((2*VLOOKUP($F8, 'EV and Base'!$A$1:$N$671, 11, FALSE))+$P8)*$H8)/100)+5)*
IF(OR($I8="Bold", $I8="Relaxed", $I8="Impish", $I8="Lax"), 1.1,
IF(OR($I8="Lonely", $I8="Hasty", $I8="Mild", $I8="Gentle"), 0.9, 1)))</f>
        <v>9</v>
      </c>
      <c r="T8" s="2">
        <f>_xlfn.FLOOR.MATH((_xlfn.FLOOR.MATH((((2*VLOOKUP($F8, 'EV and Base'!$A$1:$N$671, 12, FALSE))+$P8)*$H8)/100)+5)*
IF(OR($I8="Modest", $I8="Mild", $I8="Quiet", $I8="Rash"), 1.1,
IF(OR($I8="Adamant", $I8="Impish", $I8="Jolly", $I8="Careful"), 0.9, 1)))</f>
        <v>8</v>
      </c>
      <c r="U8" s="2">
        <f>_xlfn.FLOOR.MATH((_xlfn.FLOOR.MATH((((2*VLOOKUP($F8, 'EV and Base'!$A$1:$N$671, 13, FALSE))+$P8)*$H8)/100)+5)*
IF(OR($I8="Calm", $I8="Gentle", $I8="Sassy", $I8="Careful"), 1.1,
IF(OR($I8="Naughty", $I8="Lax", $I8="Naive", $I8="Rash"), 0.9, 1)))</f>
        <v>11</v>
      </c>
      <c r="V8" s="2">
        <f>_xlfn.FLOOR.MATH((_xlfn.FLOOR.MATH((((2*VLOOKUP($F8, 'EV and Base'!$A$1:$N$671, 14, FALSE))+$P8)*$H8)/100)+5)*
IF(OR($I8="Timid", $I8="Hasty", $I8="Jolly", $I8="Naive"), 1.1,
IF(OR($I8="Brave", $I8="Relaxed", $I8="Quiet", $I8="Sassy"), 0.9, 1)))</f>
        <v>11</v>
      </c>
      <c r="AZ8" s="3" t="e" cm="1">
        <f t="array" aca="1" ref="AZ8" ca="1">IF(NOT(ISNUMBER(INDEX($A:$A, LOOKUP(2, 1 / ($A$1:INDIRECT("$A$"&amp;ROW($A8)) &lt;&gt; ""),ROW($A$1:INDIRECT("$A$"&amp;ROW($A8)))), 1))), "",#REF!-INDEX(#REF!, LOOKUP(
2, 1 / (#REF!:INDIRECT("$AV$"&amp;ROW(#REF!)-1) &lt;&gt; ""),ROW(#REF!:INDIRECT("$AV$"&amp;ROW(#REF!)-1))), 1))</f>
        <v>#REF!</v>
      </c>
      <c r="BA8" s="3" t="e" cm="1">
        <f t="array" aca="1" ref="BA8" ca="1">IF(NOT(ISNUMBER(INDEX($A:$A, LOOKUP(2, 1 / ($A$1:INDIRECT("$A$"&amp;ROW($A8)) &lt;&gt; ""),ROW($A$1:INDIRECT("$A$"&amp;ROW($A8)))), 1))), "",
INDEX(#REF!, LOOKUP(2, 1 / (#REF!:INDIRECT("$Y$"&amp;ROW(#REF!)-1) &lt;&gt; ""),ROW(#REF!:INDIRECT("$Y$"&amp;ROW(#REF!)-1))), 1))</f>
        <v>#REF!</v>
      </c>
      <c r="BB8" s="1" t="str">
        <f>IFERROR(VLOOKUP(#REF!, 'Medium-Slow'!$A$1:$B$101, 2, TRUE),"")</f>
        <v/>
      </c>
    </row>
    <row r="9" spans="1:54" x14ac:dyDescent="0.45">
      <c r="A9" s="40"/>
      <c r="B9" s="48"/>
      <c r="C9" s="48" t="str">
        <f>$C8</f>
        <v>Single</v>
      </c>
      <c r="D9" s="48"/>
      <c r="E9" s="48"/>
      <c r="F9" s="2" t="s">
        <v>26</v>
      </c>
      <c r="G9" s="2" t="s">
        <v>27</v>
      </c>
      <c r="H9" s="2">
        <v>7</v>
      </c>
      <c r="I9" s="2" t="s">
        <v>63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64</v>
      </c>
      <c r="O9" s="19" t="s">
        <v>33</v>
      </c>
      <c r="P9" s="19">
        <v>3</v>
      </c>
      <c r="Q9" s="2">
        <f>_xlfn.FLOOR.MATH((((2*VLOOKUP(F9, 'EV and Base'!$A$1:$N$671, 9, FALSE))+$P9)*$H9)/100)+$H9+10</f>
        <v>24</v>
      </c>
      <c r="R9" s="2">
        <f>_xlfn.FLOOR.MATH((_xlfn.FLOOR.MATH((((2*VLOOKUP($F9, 'EV and Base'!$A$1:$N$671, 10, FALSE))+$P9)*$H9)/100)+5)*
IF(OR($I9="Lonely", $I9="Brave", $I9="Adamant", $I9="Naughty"), 1.1,
IF(OR($I9="Bold", $I9="Timid", $I9="Modest", $I9="Calm"), 0.9, 1)))</f>
        <v>12</v>
      </c>
      <c r="S9" s="2">
        <f>_xlfn.FLOOR.MATH((_xlfn.FLOOR.MATH((((2*VLOOKUP($F9, 'EV and Base'!$A$1:$N$671, 11, FALSE))+$P9)*$H9)/100)+5)*
IF(OR($I9="Bold", $I9="Relaxed", $I9="Impish", $I9="Lax"), 1.1,
IF(OR($I9="Lonely", $I9="Hasty", $I9="Mild", $I9="Gentle"), 0.9, 1)))</f>
        <v>11</v>
      </c>
      <c r="T9" s="2">
        <f>_xlfn.FLOOR.MATH((_xlfn.FLOOR.MATH((((2*VLOOKUP($F9, 'EV and Base'!$A$1:$N$671, 12, FALSE))+$P9)*$H9)/100)+5)*
IF(OR($I9="Modest", $I9="Mild", $I9="Quiet", $I9="Rash"), 1.1,
IF(OR($I9="Adamant", $I9="Impish", $I9="Jolly", $I9="Careful"), 0.9, 1)))</f>
        <v>14</v>
      </c>
      <c r="U9" s="2">
        <f>_xlfn.FLOOR.MATH((_xlfn.FLOOR.MATH((((2*VLOOKUP($F9, 'EV and Base'!$A$1:$N$671, 13, FALSE))+$P9)*$H9)/100)+5)*
IF(OR($I9="Calm", $I9="Gentle", $I9="Sassy", $I9="Careful"), 1.1,
IF(OR($I9="Naughty", $I9="Lax", $I9="Naive", $I9="Rash"), 0.9, 1)))</f>
        <v>12</v>
      </c>
      <c r="V9" s="2">
        <f>_xlfn.FLOOR.MATH((_xlfn.FLOOR.MATH((((2*VLOOKUP($F9, 'EV and Base'!$A$1:$N$671, 14, FALSE))+$P9)*$H9)/100)+5)*
IF(OR($I9="Timid", $I9="Hasty", $I9="Jolly", $I9="Naive"), 1.1,
IF(OR($I9="Brave", $I9="Relaxed", $I9="Quiet", $I9="Sassy"), 0.9, 1)))</f>
        <v>9</v>
      </c>
      <c r="AZ9" s="3" t="e" cm="1">
        <f t="array" aca="1" ref="AZ9" ca="1">IF(NOT(ISNUMBER(INDEX($A:$A, LOOKUP(2, 1 / ($A$1:INDIRECT("$A$"&amp;ROW($A9)) &lt;&gt; ""),ROW($A$1:INDIRECT("$A$"&amp;ROW($A9)))), 1))), "",#REF!-INDEX(#REF!, LOOKUP(
2, 1 / (#REF!:INDIRECT("$AV$"&amp;ROW(#REF!)-1) &lt;&gt; ""),ROW(#REF!:INDIRECT("$AV$"&amp;ROW(#REF!)-1))), 1))</f>
        <v>#REF!</v>
      </c>
      <c r="BA9" s="3" t="e" cm="1">
        <f t="array" aca="1" ref="BA9" ca="1">IF(NOT(ISNUMBER(INDEX($A:$A, LOOKUP(2, 1 / ($A$1:INDIRECT("$A$"&amp;ROW($A9)) &lt;&gt; ""),ROW($A$1:INDIRECT("$A$"&amp;ROW($A9)))), 1))), "",
INDEX(#REF!, LOOKUP(2, 1 / (#REF!:INDIRECT("$Y$"&amp;ROW(#REF!)-1) &lt;&gt; ""),ROW(#REF!:INDIRECT("$Y$"&amp;ROW(#REF!)-1))), 1))</f>
        <v>#REF!</v>
      </c>
      <c r="BB9" s="1" t="str">
        <f>IFERROR(VLOOKUP(#REF!, 'Medium-Slow'!$A$1:$B$101, 2, TRUE),"")</f>
        <v/>
      </c>
    </row>
    <row r="10" spans="1:54" x14ac:dyDescent="0.45">
      <c r="A10" s="38">
        <v>8</v>
      </c>
      <c r="B10" s="48" t="s">
        <v>34</v>
      </c>
      <c r="C10" s="48" t="s">
        <v>23</v>
      </c>
      <c r="D10" s="48" t="s">
        <v>65</v>
      </c>
      <c r="E10" s="48" t="s">
        <v>25</v>
      </c>
      <c r="F10" s="2" t="s">
        <v>35</v>
      </c>
      <c r="G10" s="2" t="s">
        <v>27</v>
      </c>
      <c r="H10" s="2">
        <v>8</v>
      </c>
      <c r="I10" s="2" t="s">
        <v>63</v>
      </c>
      <c r="J10" s="2" t="s">
        <v>37</v>
      </c>
      <c r="K10" s="2" t="s">
        <v>66</v>
      </c>
      <c r="L10" s="2" t="s">
        <v>31</v>
      </c>
      <c r="M10" s="2" t="s">
        <v>32</v>
      </c>
      <c r="N10" s="2" t="s">
        <v>67</v>
      </c>
      <c r="O10" s="19" t="s">
        <v>33</v>
      </c>
      <c r="P10" s="19">
        <v>3</v>
      </c>
      <c r="Q10" s="2">
        <f>_xlfn.FLOOR.MATH((((2*VLOOKUP(F10, 'EV and Base'!$A$1:$N$671, 9, FALSE))+$P10)*$H10)/100)+$H10+10</f>
        <v>28</v>
      </c>
      <c r="R10" s="2">
        <f>_xlfn.FLOOR.MATH((_xlfn.FLOOR.MATH((((2*VLOOKUP($F10, 'EV and Base'!$A$1:$N$671, 10, FALSE))+$P10)*$H10)/100)+5)*
IF(OR($I10="Lonely", $I10="Brave", $I10="Adamant", $I10="Naughty"), 1.1,
IF(OR($I10="Bold", $I10="Timid", $I10="Modest", $I10="Calm"), 0.9, 1)))</f>
        <v>15</v>
      </c>
      <c r="S10" s="2">
        <f>_xlfn.FLOOR.MATH((_xlfn.FLOOR.MATH((((2*VLOOKUP($F10, 'EV and Base'!$A$1:$N$671, 11, FALSE))+$P10)*$H10)/100)+5)*
IF(OR($I10="Bold", $I10="Relaxed", $I10="Impish", $I10="Lax"), 1.1,
IF(OR($I10="Lonely", $I10="Hasty", $I10="Mild", $I10="Gentle"), 0.9, 1)))</f>
        <v>12</v>
      </c>
      <c r="T10" s="2">
        <f>_xlfn.FLOOR.MATH((_xlfn.FLOOR.MATH((((2*VLOOKUP($F10, 'EV and Base'!$A$1:$N$671, 12, FALSE))+$P10)*$H10)/100)+5)*
IF(OR($I10="Modest", $I10="Mild", $I10="Quiet", $I10="Rash"), 1.1,
IF(OR($I10="Adamant", $I10="Impish", $I10="Jolly", $I10="Careful"), 0.9, 1)))</f>
        <v>12</v>
      </c>
      <c r="U10" s="2">
        <f>_xlfn.FLOOR.MATH((_xlfn.FLOOR.MATH((((2*VLOOKUP($F10, 'EV and Base'!$A$1:$N$671, 13, FALSE))+$P10)*$H10)/100)+5)*
IF(OR($I10="Calm", $I10="Gentle", $I10="Sassy", $I10="Careful"), 1.1,
IF(OR($I10="Naughty", $I10="Lax", $I10="Naive", $I10="Rash"), 0.9, 1)))</f>
        <v>13</v>
      </c>
      <c r="V10" s="2">
        <f>_xlfn.FLOOR.MATH((_xlfn.FLOOR.MATH((((2*VLOOKUP($F10, 'EV and Base'!$A$1:$N$671, 14, FALSE))+$P10)*$H10)/100)+5)*
IF(OR($I10="Timid", $I10="Hasty", $I10="Jolly", $I10="Naive"), 1.1,
IF(OR($I10="Brave", $I10="Relaxed", $I10="Quiet", $I10="Sassy"), 0.9, 1)))</f>
        <v>10</v>
      </c>
      <c r="AZ10" s="3" t="e" cm="1">
        <f t="array" aca="1" ref="AZ10" ca="1">IF(NOT(ISNUMBER(INDEX($A:$A, LOOKUP(2, 1 / ($A$1:INDIRECT("$A$"&amp;ROW($A10)) &lt;&gt; ""),ROW($A$1:INDIRECT("$A$"&amp;ROW($A10)))), 1))), "",#REF!-INDEX(#REF!, LOOKUP(
2, 1 / (#REF!:INDIRECT("$AV$"&amp;ROW(#REF!)-1) &lt;&gt; ""),ROW(#REF!:INDIRECT("$AV$"&amp;ROW(#REF!)-1))), 1))</f>
        <v>#REF!</v>
      </c>
      <c r="BA10" s="3" t="e" cm="1">
        <f t="array" aca="1" ref="BA10" ca="1">IF(NOT(ISNUMBER(INDEX($A:$A, LOOKUP(2, 1 / ($A$1:INDIRECT("$A$"&amp;ROW($A10)) &lt;&gt; ""),ROW($A$1:INDIRECT("$A$"&amp;ROW($A10)))), 1))), "",
INDEX(#REF!, LOOKUP(2, 1 / (#REF!:INDIRECT("$Y$"&amp;ROW(#REF!)-1) &lt;&gt; ""),ROW(#REF!:INDIRECT("$Y$"&amp;ROW(#REF!)-1))), 1))</f>
        <v>#REF!</v>
      </c>
      <c r="BB10" s="1" t="str">
        <f>IFERROR(VLOOKUP(#REF!, 'Medium-Slow'!$A$1:$B$101, 2, TRUE),"")</f>
        <v/>
      </c>
    </row>
    <row r="11" spans="1:54" x14ac:dyDescent="0.45">
      <c r="A11" s="40"/>
      <c r="B11" s="48"/>
      <c r="C11" s="48" t="str">
        <f>$C10</f>
        <v>Single</v>
      </c>
      <c r="D11" s="48"/>
      <c r="E11" s="48"/>
      <c r="F11" s="2" t="s">
        <v>40</v>
      </c>
      <c r="G11" s="2" t="s">
        <v>27</v>
      </c>
      <c r="H11" s="2">
        <v>8</v>
      </c>
      <c r="I11" s="2" t="s">
        <v>68</v>
      </c>
      <c r="J11" s="2" t="s">
        <v>42</v>
      </c>
      <c r="K11" s="2" t="s">
        <v>30</v>
      </c>
      <c r="L11" s="2" t="s">
        <v>43</v>
      </c>
      <c r="M11" s="2" t="s">
        <v>44</v>
      </c>
      <c r="N11" s="2" t="s">
        <v>55</v>
      </c>
      <c r="O11" s="19" t="s">
        <v>33</v>
      </c>
      <c r="P11" s="19">
        <v>3</v>
      </c>
      <c r="Q11" s="2">
        <f>_xlfn.FLOOR.MATH((((2*VLOOKUP(F11, 'EV and Base'!$A$1:$N$671, 9, FALSE))+$P11)*$H11)/100)+$H11+10</f>
        <v>24</v>
      </c>
      <c r="R11" s="2">
        <f>_xlfn.FLOOR.MATH((_xlfn.FLOOR.MATH((((2*VLOOKUP($F11, 'EV and Base'!$A$1:$N$671, 10, FALSE))+$P11)*$H11)/100)+5)*
IF(OR($I11="Lonely", $I11="Brave", $I11="Adamant", $I11="Naughty"), 1.1,
IF(OR($I11="Bold", $I11="Timid", $I11="Modest", $I11="Calm"), 0.9, 1)))</f>
        <v>11</v>
      </c>
      <c r="S11" s="2">
        <f>_xlfn.FLOOR.MATH((_xlfn.FLOOR.MATH((((2*VLOOKUP($F11, 'EV and Base'!$A$1:$N$671, 11, FALSE))+$P11)*$H11)/100)+5)*
IF(OR($I11="Bold", $I11="Relaxed", $I11="Impish", $I11="Lax"), 1.1,
IF(OR($I11="Lonely", $I11="Hasty", $I11="Mild", $I11="Gentle"), 0.9, 1)))</f>
        <v>11</v>
      </c>
      <c r="T11" s="2">
        <f>_xlfn.FLOOR.MATH((_xlfn.FLOOR.MATH((((2*VLOOKUP($F11, 'EV and Base'!$A$1:$N$671, 12, FALSE))+$P11)*$H11)/100)+5)*
IF(OR($I11="Modest", $I11="Mild", $I11="Quiet", $I11="Rash"), 1.1,
IF(OR($I11="Adamant", $I11="Impish", $I11="Jolly", $I11="Careful"), 0.9, 1)))</f>
        <v>14</v>
      </c>
      <c r="U11" s="2">
        <f>_xlfn.FLOOR.MATH((_xlfn.FLOOR.MATH((((2*VLOOKUP($F11, 'EV and Base'!$A$1:$N$671, 13, FALSE))+$P11)*$H11)/100)+5)*
IF(OR($I11="Calm", $I11="Gentle", $I11="Sassy", $I11="Careful"), 1.1,
IF(OR($I11="Naughty", $I11="Lax", $I11="Naive", $I11="Rash"), 0.9, 1)))</f>
        <v>11</v>
      </c>
      <c r="V11" s="2">
        <f>_xlfn.FLOOR.MATH((_xlfn.FLOOR.MATH((((2*VLOOKUP($F11, 'EV and Base'!$A$1:$N$671, 14, FALSE))+$P11)*$H11)/100)+5)*
IF(OR($I11="Timid", $I11="Hasty", $I11="Jolly", $I11="Naive"), 1.1,
IF(OR($I11="Brave", $I11="Relaxed", $I11="Quiet", $I11="Sassy"), 0.9, 1)))</f>
        <v>15</v>
      </c>
      <c r="AZ11" s="3" t="e" cm="1">
        <f t="array" aca="1" ref="AZ11" ca="1">IF(NOT(ISNUMBER(INDEX($A:$A, LOOKUP(2, 1 / ($A$1:INDIRECT("$A$"&amp;ROW($A11)) &lt;&gt; ""),ROW($A$1:INDIRECT("$A$"&amp;ROW($A11)))), 1))), "",#REF!-INDEX(#REF!, LOOKUP(
2, 1 / (#REF!:INDIRECT("$AV$"&amp;ROW(#REF!)-1) &lt;&gt; ""),ROW(#REF!:INDIRECT("$AV$"&amp;ROW(#REF!)-1))), 1))</f>
        <v>#REF!</v>
      </c>
      <c r="BA11" s="3" t="e" cm="1">
        <f t="array" aca="1" ref="BA11" ca="1">IF(NOT(ISNUMBER(INDEX($A:$A, LOOKUP(2, 1 / ($A$1:INDIRECT("$A$"&amp;ROW($A11)) &lt;&gt; ""),ROW($A$1:INDIRECT("$A$"&amp;ROW($A11)))), 1))), "",
INDEX(#REF!, LOOKUP(2, 1 / (#REF!:INDIRECT("$Y$"&amp;ROW(#REF!)-1) &lt;&gt; ""),ROW(#REF!:INDIRECT("$Y$"&amp;ROW(#REF!)-1))), 1))</f>
        <v>#REF!</v>
      </c>
      <c r="BB11" s="1" t="str">
        <f>IFERROR(VLOOKUP(#REF!, 'Medium-Slow'!$A$1:$B$101, 2, TRUE),"")</f>
        <v/>
      </c>
    </row>
    <row r="12" spans="1:54" x14ac:dyDescent="0.45">
      <c r="A12" s="29">
        <v>9</v>
      </c>
      <c r="B12" s="29" t="s">
        <v>69</v>
      </c>
      <c r="C12" s="29" t="s">
        <v>23</v>
      </c>
      <c r="D12" s="29" t="s">
        <v>70</v>
      </c>
      <c r="E12" s="29" t="s">
        <v>25</v>
      </c>
      <c r="F12" s="2" t="s">
        <v>57</v>
      </c>
      <c r="G12" s="2" t="s">
        <v>27</v>
      </c>
      <c r="H12" s="2">
        <v>11</v>
      </c>
      <c r="I12" s="2" t="s">
        <v>71</v>
      </c>
      <c r="J12" s="2" t="s">
        <v>59</v>
      </c>
      <c r="K12" s="2" t="s">
        <v>30</v>
      </c>
      <c r="L12" s="2" t="s">
        <v>50</v>
      </c>
      <c r="M12" s="2" t="s">
        <v>31</v>
      </c>
      <c r="N12" s="2" t="s">
        <v>60</v>
      </c>
      <c r="O12" s="2" t="s">
        <v>51</v>
      </c>
      <c r="P12" s="2">
        <v>6</v>
      </c>
      <c r="Q12" s="2">
        <f>_xlfn.FLOOR.MATH((((2*VLOOKUP(F12, 'EV and Base'!$A$1:$N$671, 9, FALSE))+$P12)*$H12)/100)+$H12+10</f>
        <v>31</v>
      </c>
      <c r="R12" s="2">
        <f>_xlfn.FLOOR.MATH((_xlfn.FLOOR.MATH((((2*VLOOKUP($F12, 'EV and Base'!$A$1:$N$671, 10, FALSE))+$P12)*$H12)/100)+5)*
IF(OR($I12="Lonely", $I12="Brave", $I12="Adamant", $I12="Naughty"), 1.1,
IF(OR($I12="Bold", $I12="Timid", $I12="Modest", $I12="Calm"), 0.9, 1)))</f>
        <v>16</v>
      </c>
      <c r="S12" s="2">
        <f>_xlfn.FLOOR.MATH((_xlfn.FLOOR.MATH((((2*VLOOKUP($F12, 'EV and Base'!$A$1:$N$671, 11, FALSE))+$P12)*$H12)/100)+5)*
IF(OR($I12="Bold", $I12="Relaxed", $I12="Impish", $I12="Lax"), 1.1,
IF(OR($I12="Lonely", $I12="Hasty", $I12="Mild", $I12="Gentle"), 0.9, 1)))</f>
        <v>16</v>
      </c>
      <c r="T12" s="2">
        <f>_xlfn.FLOOR.MATH((_xlfn.FLOOR.MATH((((2*VLOOKUP($F12, 'EV and Base'!$A$1:$N$671, 12, FALSE))+$P12)*$H12)/100)+5)*
IF(OR($I12="Modest", $I12="Mild", $I12="Quiet", $I12="Rash"), 1.1,
IF(OR($I12="Adamant", $I12="Impish", $I12="Jolly", $I12="Careful"), 0.9, 1)))</f>
        <v>11</v>
      </c>
      <c r="U12" s="2">
        <f>_xlfn.FLOOR.MATH((_xlfn.FLOOR.MATH((((2*VLOOKUP($F12, 'EV and Base'!$A$1:$N$671, 13, FALSE))+$P12)*$H12)/100)+5)*
IF(OR($I12="Calm", $I12="Gentle", $I12="Sassy", $I12="Careful"), 1.1,
IF(OR($I12="Naughty", $I12="Lax", $I12="Naive", $I12="Rash"), 0.9, 1)))</f>
        <v>15</v>
      </c>
      <c r="V12" s="2">
        <f>_xlfn.FLOOR.MATH((_xlfn.FLOOR.MATH((((2*VLOOKUP($F12, 'EV and Base'!$A$1:$N$671, 14, FALSE))+$P12)*$H12)/100)+5)*
IF(OR($I12="Timid", $I12="Hasty", $I12="Jolly", $I12="Naive"), 1.1,
IF(OR($I12="Brave", $I12="Relaxed", $I12="Quiet", $I12="Sassy"), 0.9, 1)))</f>
        <v>17</v>
      </c>
      <c r="AZ12" s="3" t="e" cm="1">
        <f t="array" aca="1" ref="AZ12" ca="1">IF(NOT(ISNUMBER(INDEX($A:$A, LOOKUP(2, 1 / ($A$1:INDIRECT("$A$"&amp;ROW($A12)) &lt;&gt; ""),ROW($A$1:INDIRECT("$A$"&amp;ROW($A12)))), 1))), "",#REF!-INDEX(#REF!, LOOKUP(
2, 1 / (#REF!:INDIRECT("$AV$"&amp;ROW(#REF!)-1) &lt;&gt; ""),ROW(#REF!:INDIRECT("$AV$"&amp;ROW(#REF!)-1))), 1))</f>
        <v>#REF!</v>
      </c>
      <c r="BA12" s="3" t="e" cm="1">
        <f t="array" aca="1" ref="BA12" ca="1">IF(NOT(ISNUMBER(INDEX($A:$A, LOOKUP(2, 1 / ($A$1:INDIRECT("$A$"&amp;ROW($A12)) &lt;&gt; ""),ROW($A$1:INDIRECT("$A$"&amp;ROW($A12)))), 1))), "",
INDEX(#REF!, LOOKUP(2, 1 / (#REF!:INDIRECT("$Y$"&amp;ROW(#REF!)-1) &lt;&gt; ""),ROW(#REF!:INDIRECT("$Y$"&amp;ROW(#REF!)-1))), 1))</f>
        <v>#REF!</v>
      </c>
      <c r="BB12" s="1" t="str">
        <f>IFERROR(VLOOKUP(#REF!, 'Medium-Slow'!$A$1:$B$101, 2, TRUE),"")</f>
        <v/>
      </c>
    </row>
    <row r="13" spans="1:54" x14ac:dyDescent="0.45">
      <c r="A13" s="38">
        <v>10</v>
      </c>
      <c r="B13" s="48" t="s">
        <v>72</v>
      </c>
      <c r="C13" s="48" t="s">
        <v>23</v>
      </c>
      <c r="D13" s="48" t="s">
        <v>70</v>
      </c>
      <c r="E13" s="48" t="s">
        <v>25</v>
      </c>
      <c r="F13" s="2" t="s">
        <v>47</v>
      </c>
      <c r="G13" s="2" t="s">
        <v>53</v>
      </c>
      <c r="H13" s="2">
        <v>10</v>
      </c>
      <c r="I13" s="2" t="s">
        <v>73</v>
      </c>
      <c r="J13" s="2" t="s">
        <v>74</v>
      </c>
      <c r="K13" s="2" t="s">
        <v>30</v>
      </c>
      <c r="L13" s="2" t="s">
        <v>31</v>
      </c>
      <c r="M13" s="2" t="s">
        <v>50</v>
      </c>
      <c r="N13" s="2" t="s">
        <v>51</v>
      </c>
      <c r="O13" s="2" t="s">
        <v>75</v>
      </c>
      <c r="P13" s="2">
        <v>6</v>
      </c>
      <c r="Q13" s="2">
        <f>_xlfn.FLOOR.MATH((((2*VLOOKUP(F13, 'EV and Base'!$A$1:$N$671, 9, FALSE))+$P13)*$H13)/100)+$H13+10</f>
        <v>29</v>
      </c>
      <c r="R13" s="2">
        <f>_xlfn.FLOOR.MATH((_xlfn.FLOOR.MATH((((2*VLOOKUP($F13, 'EV and Base'!$A$1:$N$671, 10, FALSE))+$P13)*$H13)/100)+5)*
IF(OR($I13="Lonely", $I13="Brave", $I13="Adamant", $I13="Naughty"), 1.1,
IF(OR($I13="Bold", $I13="Timid", $I13="Modest", $I13="Calm"), 0.9, 1)))</f>
        <v>16</v>
      </c>
      <c r="S13" s="2">
        <f>_xlfn.FLOOR.MATH((_xlfn.FLOOR.MATH((((2*VLOOKUP($F13, 'EV and Base'!$A$1:$N$671, 11, FALSE))+$P13)*$H13)/100)+5)*
IF(OR($I13="Bold", $I13="Relaxed", $I13="Impish", $I13="Lax"), 1.1,
IF(OR($I13="Lonely", $I13="Hasty", $I13="Mild", $I13="Gentle"), 0.9, 1)))</f>
        <v>13</v>
      </c>
      <c r="T13" s="2">
        <f>_xlfn.FLOOR.MATH((_xlfn.FLOOR.MATH((((2*VLOOKUP($F13, 'EV and Base'!$A$1:$N$671, 12, FALSE))+$P13)*$H13)/100)+5)*
IF(OR($I13="Modest", $I13="Mild", $I13="Quiet", $I13="Rash"), 1.1,
IF(OR($I13="Adamant", $I13="Impish", $I13="Jolly", $I13="Careful"), 0.9, 1)))</f>
        <v>12</v>
      </c>
      <c r="U13" s="2">
        <f>_xlfn.FLOOR.MATH((_xlfn.FLOOR.MATH((((2*VLOOKUP($F13, 'EV and Base'!$A$1:$N$671, 13, FALSE))+$P13)*$H13)/100)+5)*
IF(OR($I13="Calm", $I13="Gentle", $I13="Sassy", $I13="Careful"), 1.1,
IF(OR($I13="Naughty", $I13="Lax", $I13="Naive", $I13="Rash"), 0.9, 1)))</f>
        <v>13</v>
      </c>
      <c r="V13" s="2">
        <f>_xlfn.FLOOR.MATH((_xlfn.FLOOR.MATH((((2*VLOOKUP($F13, 'EV and Base'!$A$1:$N$671, 14, FALSE))+$P13)*$H13)/100)+5)*
IF(OR($I13="Timid", $I13="Hasty", $I13="Jolly", $I13="Naive"), 1.1,
IF(OR($I13="Brave", $I13="Relaxed", $I13="Quiet", $I13="Sassy"), 0.9, 1)))</f>
        <v>14</v>
      </c>
      <c r="AZ13" s="3" t="e" cm="1">
        <f t="array" aca="1" ref="AZ13" ca="1">IF(NOT(ISNUMBER(INDEX($A:$A, LOOKUP(2, 1 / ($A$1:INDIRECT("$A$"&amp;ROW($A13)) &lt;&gt; ""),ROW($A$1:INDIRECT("$A$"&amp;ROW($A13)))), 1))), "",#REF!-INDEX(#REF!, LOOKUP(
2, 1 / (#REF!:INDIRECT("$AV$"&amp;ROW(#REF!)-1) &lt;&gt; ""),ROW(#REF!:INDIRECT("$AV$"&amp;ROW(#REF!)-1))), 1))</f>
        <v>#REF!</v>
      </c>
      <c r="BA13" s="3" t="e" cm="1">
        <f t="array" aca="1" ref="BA13" ca="1">IF(NOT(ISNUMBER(INDEX($A:$A, LOOKUP(2, 1 / ($A$1:INDIRECT("$A$"&amp;ROW($A13)) &lt;&gt; ""),ROW($A$1:INDIRECT("$A$"&amp;ROW($A13)))), 1))), "",
INDEX(#REF!, LOOKUP(2, 1 / (#REF!:INDIRECT("$Y$"&amp;ROW(#REF!)-1) &lt;&gt; ""),ROW(#REF!:INDIRECT("$Y$"&amp;ROW(#REF!)-1))), 1))</f>
        <v>#REF!</v>
      </c>
      <c r="BB13" s="1" t="str">
        <f>IFERROR(VLOOKUP(#REF!, 'Medium-Slow'!$A$1:$B$101, 2, TRUE),"")</f>
        <v/>
      </c>
    </row>
    <row r="14" spans="1:54" x14ac:dyDescent="0.45">
      <c r="A14" s="40"/>
      <c r="B14" s="48"/>
      <c r="C14" s="48" t="str">
        <f>$C13</f>
        <v>Single</v>
      </c>
      <c r="D14" s="48"/>
      <c r="E14" s="48"/>
      <c r="F14" s="2" t="s">
        <v>40</v>
      </c>
      <c r="G14" s="2" t="s">
        <v>53</v>
      </c>
      <c r="H14" s="2">
        <v>10</v>
      </c>
      <c r="I14" s="2" t="s">
        <v>61</v>
      </c>
      <c r="J14" s="2" t="s">
        <v>76</v>
      </c>
      <c r="K14" s="2" t="s">
        <v>30</v>
      </c>
      <c r="L14" s="2" t="s">
        <v>43</v>
      </c>
      <c r="M14" s="2" t="s">
        <v>44</v>
      </c>
      <c r="N14" s="2" t="s">
        <v>55</v>
      </c>
      <c r="O14" s="2" t="s">
        <v>77</v>
      </c>
      <c r="P14" s="2">
        <v>6</v>
      </c>
      <c r="Q14" s="2">
        <f>_xlfn.FLOOR.MATH((((2*VLOOKUP(F14, 'EV and Base'!$A$1:$N$671, 9, FALSE))+$P14)*$H14)/100)+$H14+10</f>
        <v>28</v>
      </c>
      <c r="R14" s="2">
        <f>_xlfn.FLOOR.MATH((_xlfn.FLOOR.MATH((((2*VLOOKUP($F14, 'EV and Base'!$A$1:$N$671, 10, FALSE))+$P14)*$H14)/100)+5)*
IF(OR($I14="Lonely", $I14="Brave", $I14="Adamant", $I14="Naughty"), 1.1,
IF(OR($I14="Bold", $I14="Timid", $I14="Modest", $I14="Calm"), 0.9, 1)))</f>
        <v>15</v>
      </c>
      <c r="S14" s="2">
        <f>_xlfn.FLOOR.MATH((_xlfn.FLOOR.MATH((((2*VLOOKUP($F14, 'EV and Base'!$A$1:$N$671, 11, FALSE))+$P14)*$H14)/100)+5)*
IF(OR($I14="Bold", $I14="Relaxed", $I14="Impish", $I14="Lax"), 1.1,
IF(OR($I14="Lonely", $I14="Hasty", $I14="Mild", $I14="Gentle"), 0.9, 1)))</f>
        <v>11</v>
      </c>
      <c r="T14" s="2">
        <f>_xlfn.FLOOR.MATH((_xlfn.FLOOR.MATH((((2*VLOOKUP($F14, 'EV and Base'!$A$1:$N$671, 12, FALSE))+$P14)*$H14)/100)+5)*
IF(OR($I14="Modest", $I14="Mild", $I14="Quiet", $I14="Rash"), 1.1,
IF(OR($I14="Adamant", $I14="Impish", $I14="Jolly", $I14="Careful"), 0.9, 1)))</f>
        <v>15</v>
      </c>
      <c r="U14" s="2">
        <f>_xlfn.FLOOR.MATH((_xlfn.FLOOR.MATH((((2*VLOOKUP($F14, 'EV and Base'!$A$1:$N$671, 13, FALSE))+$P14)*$H14)/100)+5)*
IF(OR($I14="Calm", $I14="Gentle", $I14="Sassy", $I14="Careful"), 1.1,
IF(OR($I14="Naughty", $I14="Lax", $I14="Naive", $I14="Rash"), 0.9, 1)))</f>
        <v>14</v>
      </c>
      <c r="V14" s="2">
        <f>_xlfn.FLOOR.MATH((_xlfn.FLOOR.MATH((((2*VLOOKUP($F14, 'EV and Base'!$A$1:$N$671, 14, FALSE))+$P14)*$H14)/100)+5)*
IF(OR($I14="Timid", $I14="Hasty", $I14="Jolly", $I14="Naive"), 1.1,
IF(OR($I14="Brave", $I14="Relaxed", $I14="Quiet", $I14="Sassy"), 0.9, 1)))</f>
        <v>18</v>
      </c>
      <c r="AZ14" s="3" t="e" cm="1">
        <f t="array" aca="1" ref="AZ14" ca="1">IF(NOT(ISNUMBER(INDEX($A:$A, LOOKUP(2, 1 / ($A$1:INDIRECT("$A$"&amp;ROW($A14)) &lt;&gt; ""),ROW($A$1:INDIRECT("$A$"&amp;ROW($A14)))), 1))), "",#REF!-INDEX(#REF!, LOOKUP(
2, 1 / (#REF!:INDIRECT("$AV$"&amp;ROW(#REF!)-1) &lt;&gt; ""),ROW(#REF!:INDIRECT("$AV$"&amp;ROW(#REF!)-1))), 1))</f>
        <v>#REF!</v>
      </c>
      <c r="BA14" s="3" t="e" cm="1">
        <f t="array" aca="1" ref="BA14" ca="1">IF(NOT(ISNUMBER(INDEX($A:$A, LOOKUP(2, 1 / ($A$1:INDIRECT("$A$"&amp;ROW($A14)) &lt;&gt; ""),ROW($A$1:INDIRECT("$A$"&amp;ROW($A14)))), 1))), "",
INDEX(#REF!, LOOKUP(2, 1 / (#REF!:INDIRECT("$Y$"&amp;ROW(#REF!)-1) &lt;&gt; ""),ROW(#REF!:INDIRECT("$Y$"&amp;ROW(#REF!)-1))), 1))</f>
        <v>#REF!</v>
      </c>
      <c r="BB14" s="1" t="str">
        <f>IFERROR(VLOOKUP(#REF!, 'Medium-Slow'!$A$1:$B$101, 2, TRUE),"")</f>
        <v/>
      </c>
    </row>
    <row r="15" spans="1:54" x14ac:dyDescent="0.45">
      <c r="A15" s="38">
        <v>11</v>
      </c>
      <c r="B15" s="48" t="s">
        <v>78</v>
      </c>
      <c r="C15" s="48" t="s">
        <v>23</v>
      </c>
      <c r="D15" s="48" t="s">
        <v>70</v>
      </c>
      <c r="E15" s="48" t="s">
        <v>25</v>
      </c>
      <c r="F15" s="2" t="s">
        <v>57</v>
      </c>
      <c r="G15" s="2" t="s">
        <v>27</v>
      </c>
      <c r="H15" s="2">
        <v>12</v>
      </c>
      <c r="I15" s="2" t="s">
        <v>79</v>
      </c>
      <c r="J15" s="2" t="s">
        <v>59</v>
      </c>
      <c r="K15" s="2" t="s">
        <v>30</v>
      </c>
      <c r="L15" s="2" t="s">
        <v>51</v>
      </c>
      <c r="M15" s="2" t="s">
        <v>80</v>
      </c>
      <c r="N15" s="19" t="s">
        <v>33</v>
      </c>
      <c r="O15" s="19" t="s">
        <v>33</v>
      </c>
      <c r="P15" s="19">
        <v>6</v>
      </c>
      <c r="Q15" s="2">
        <f>_xlfn.FLOOR.MATH((((2*VLOOKUP(F15, 'EV and Base'!$A$1:$N$671, 9, FALSE))+$P15)*$H15)/100)+$H15+10</f>
        <v>33</v>
      </c>
      <c r="R15" s="2">
        <f>_xlfn.FLOOR.MATH((_xlfn.FLOOR.MATH((((2*VLOOKUP($F15, 'EV and Base'!$A$1:$N$671, 10, FALSE))+$P15)*$H15)/100)+5)*
IF(OR($I15="Lonely", $I15="Brave", $I15="Adamant", $I15="Naughty"), 1.1,
IF(OR($I15="Bold", $I15="Timid", $I15="Modest", $I15="Calm"), 0.9, 1)))</f>
        <v>20</v>
      </c>
      <c r="S15" s="2">
        <f>_xlfn.FLOOR.MATH((_xlfn.FLOOR.MATH((((2*VLOOKUP($F15, 'EV and Base'!$A$1:$N$671, 11, FALSE))+$P15)*$H15)/100)+5)*
IF(OR($I15="Bold", $I15="Relaxed", $I15="Impish", $I15="Lax"), 1.1,
IF(OR($I15="Lonely", $I15="Hasty", $I15="Mild", $I15="Gentle"), 0.9, 1)))</f>
        <v>16</v>
      </c>
      <c r="T15" s="2">
        <f>_xlfn.FLOOR.MATH((_xlfn.FLOOR.MATH((((2*VLOOKUP($F15, 'EV and Base'!$A$1:$N$671, 12, FALSE))+$P15)*$H15)/100)+5)*
IF(OR($I15="Modest", $I15="Mild", $I15="Quiet", $I15="Rash"), 1.1,
IF(OR($I15="Adamant", $I15="Impish", $I15="Jolly", $I15="Careful"), 0.9, 1)))</f>
        <v>9</v>
      </c>
      <c r="U15" s="2">
        <f>_xlfn.FLOOR.MATH((_xlfn.FLOOR.MATH((((2*VLOOKUP($F15, 'EV and Base'!$A$1:$N$671, 13, FALSE))+$P15)*$H15)/100)+5)*
IF(OR($I15="Calm", $I15="Gentle", $I15="Sassy", $I15="Careful"), 1.1,
IF(OR($I15="Naughty", $I15="Lax", $I15="Naive", $I15="Rash"), 0.9, 1)))</f>
        <v>17</v>
      </c>
      <c r="V15" s="2">
        <f>_xlfn.FLOOR.MATH((_xlfn.FLOOR.MATH((((2*VLOOKUP($F15, 'EV and Base'!$A$1:$N$671, 14, FALSE))+$P15)*$H15)/100)+5)*
IF(OR($I15="Timid", $I15="Hasty", $I15="Jolly", $I15="Naive"), 1.1,
IF(OR($I15="Brave", $I15="Relaxed", $I15="Quiet", $I15="Sassy"), 0.9, 1)))</f>
        <v>18</v>
      </c>
      <c r="AZ15" s="3" t="e" cm="1">
        <f t="array" aca="1" ref="AZ15" ca="1">IF(NOT(ISNUMBER(INDEX($A:$A, LOOKUP(2, 1 / ($A$1:INDIRECT("$A$"&amp;ROW($A15)) &lt;&gt; ""),ROW($A$1:INDIRECT("$A$"&amp;ROW($A15)))), 1))), "",#REF!-INDEX(#REF!, LOOKUP(
2, 1 / (#REF!:INDIRECT("$AV$"&amp;ROW(#REF!)-1) &lt;&gt; ""),ROW(#REF!:INDIRECT("$AV$"&amp;ROW(#REF!)-1))), 1))</f>
        <v>#REF!</v>
      </c>
      <c r="BA15" s="3" t="e" cm="1">
        <f t="array" aca="1" ref="BA15" ca="1">IF(NOT(ISNUMBER(INDEX($A:$A, LOOKUP(2, 1 / ($A$1:INDIRECT("$A$"&amp;ROW($A15)) &lt;&gt; ""),ROW($A$1:INDIRECT("$A$"&amp;ROW($A15)))), 1))), "",
INDEX(#REF!, LOOKUP(2, 1 / (#REF!:INDIRECT("$Y$"&amp;ROW(#REF!)-1) &lt;&gt; ""),ROW(#REF!:INDIRECT("$Y$"&amp;ROW(#REF!)-1))), 1))</f>
        <v>#REF!</v>
      </c>
      <c r="BB15" s="1" t="str">
        <f>IFERROR(VLOOKUP(#REF!, 'Medium-Slow'!$A$1:$B$101, 2, TRUE),"")</f>
        <v/>
      </c>
    </row>
    <row r="16" spans="1:54" x14ac:dyDescent="0.45">
      <c r="A16" s="40"/>
      <c r="B16" s="48"/>
      <c r="C16" s="48" t="str">
        <f>$C15</f>
        <v>Single</v>
      </c>
      <c r="D16" s="48"/>
      <c r="E16" s="48"/>
      <c r="F16" s="2" t="s">
        <v>81</v>
      </c>
      <c r="G16" s="2" t="s">
        <v>27</v>
      </c>
      <c r="H16" s="2">
        <v>14</v>
      </c>
      <c r="I16" s="2" t="s">
        <v>82</v>
      </c>
      <c r="J16" s="2" t="s">
        <v>83</v>
      </c>
      <c r="K16" s="2" t="s">
        <v>30</v>
      </c>
      <c r="L16" s="2" t="s">
        <v>84</v>
      </c>
      <c r="M16" s="2" t="s">
        <v>80</v>
      </c>
      <c r="N16" s="19" t="s">
        <v>33</v>
      </c>
      <c r="O16" s="19" t="s">
        <v>33</v>
      </c>
      <c r="P16" s="19">
        <v>12</v>
      </c>
      <c r="Q16" s="2">
        <f>_xlfn.FLOOR.MATH((((2*VLOOKUP(F16, 'EV and Base'!$A$1:$N$671, 9, FALSE))+$P16)*$H16)/100)+$H16+10</f>
        <v>39</v>
      </c>
      <c r="R16" s="2">
        <f>_xlfn.FLOOR.MATH((_xlfn.FLOOR.MATH((((2*VLOOKUP($F16, 'EV and Base'!$A$1:$N$671, 10, FALSE))+$P16)*$H16)/100)+5)*
IF(OR($I16="Lonely", $I16="Brave", $I16="Adamant", $I16="Naughty"), 1.1,
IF(OR($I16="Bold", $I16="Timid", $I16="Modest", $I16="Calm"), 0.9, 1)))</f>
        <v>21</v>
      </c>
      <c r="S16" s="2">
        <f>_xlfn.FLOOR.MATH((_xlfn.FLOOR.MATH((((2*VLOOKUP($F16, 'EV and Base'!$A$1:$N$671, 11, FALSE))+$P16)*$H16)/100)+5)*
IF(OR($I16="Bold", $I16="Relaxed", $I16="Impish", $I16="Lax"), 1.1,
IF(OR($I16="Lonely", $I16="Hasty", $I16="Mild", $I16="Gentle"), 0.9, 1)))</f>
        <v>20</v>
      </c>
      <c r="T16" s="2">
        <f>_xlfn.FLOOR.MATH((_xlfn.FLOOR.MATH((((2*VLOOKUP($F16, 'EV and Base'!$A$1:$N$671, 12, FALSE))+$P16)*$H16)/100)+5)*
IF(OR($I16="Modest", $I16="Mild", $I16="Quiet", $I16="Rash"), 1.1,
IF(OR($I16="Adamant", $I16="Impish", $I16="Jolly", $I16="Careful"), 0.9, 1)))</f>
        <v>21</v>
      </c>
      <c r="U16" s="2">
        <f>_xlfn.FLOOR.MATH((_xlfn.FLOOR.MATH((((2*VLOOKUP($F16, 'EV and Base'!$A$1:$N$671, 13, FALSE))+$P16)*$H16)/100)+5)*
IF(OR($I16="Calm", $I16="Gentle", $I16="Sassy", $I16="Careful"), 1.1,
IF(OR($I16="Naughty", $I16="Lax", $I16="Naive", $I16="Rash"), 0.9, 1)))</f>
        <v>18</v>
      </c>
      <c r="V16" s="2">
        <f>_xlfn.FLOOR.MATH((_xlfn.FLOOR.MATH((((2*VLOOKUP($F16, 'EV and Base'!$A$1:$N$671, 14, FALSE))+$P16)*$H16)/100)+5)*
IF(OR($I16="Timid", $I16="Hasty", $I16="Jolly", $I16="Naive"), 1.1,
IF(OR($I16="Brave", $I16="Relaxed", $I16="Quiet", $I16="Sassy"), 0.9, 1)))</f>
        <v>26</v>
      </c>
      <c r="AZ16" s="3" t="e" cm="1">
        <f t="array" aca="1" ref="AZ16" ca="1">IF(NOT(ISNUMBER(INDEX($A:$A, LOOKUP(2, 1 / ($A$1:INDIRECT("$A$"&amp;ROW($A16)) &lt;&gt; ""),ROW($A$1:INDIRECT("$A$"&amp;ROW($A16)))), 1))), "",#REF!-INDEX(#REF!, LOOKUP(
2, 1 / (#REF!:INDIRECT("$AV$"&amp;ROW(#REF!)-1) &lt;&gt; ""),ROW(#REF!:INDIRECT("$AV$"&amp;ROW(#REF!)-1))), 1))</f>
        <v>#REF!</v>
      </c>
      <c r="BA16" s="3" t="e" cm="1">
        <f t="array" aca="1" ref="BA16" ca="1">IF(NOT(ISNUMBER(INDEX($A:$A, LOOKUP(2, 1 / ($A$1:INDIRECT("$A$"&amp;ROW($A16)) &lt;&gt; ""),ROW($A$1:INDIRECT("$A$"&amp;ROW($A16)))), 1))), "",
INDEX(#REF!, LOOKUP(2, 1 / (#REF!:INDIRECT("$Y$"&amp;ROW(#REF!)-1) &lt;&gt; ""),ROW(#REF!:INDIRECT("$Y$"&amp;ROW(#REF!)-1))), 1))</f>
        <v>#REF!</v>
      </c>
      <c r="BB16" s="1" t="str">
        <f>IFERROR(VLOOKUP(#REF!, 'Medium-Slow'!$A$1:$B$101, 2, TRUE),"")</f>
        <v/>
      </c>
    </row>
    <row r="17" spans="1:54" x14ac:dyDescent="0.45">
      <c r="A17" s="38">
        <v>12</v>
      </c>
      <c r="B17" s="48" t="s">
        <v>85</v>
      </c>
      <c r="C17" s="48" t="s">
        <v>23</v>
      </c>
      <c r="D17" s="48" t="s">
        <v>86</v>
      </c>
      <c r="E17" s="48" t="s">
        <v>25</v>
      </c>
      <c r="F17" s="2" t="s">
        <v>40</v>
      </c>
      <c r="G17" s="2" t="s">
        <v>53</v>
      </c>
      <c r="H17" s="2">
        <v>8</v>
      </c>
      <c r="I17" s="2" t="s">
        <v>87</v>
      </c>
      <c r="J17" s="2" t="s">
        <v>42</v>
      </c>
      <c r="K17" s="2" t="s">
        <v>30</v>
      </c>
      <c r="L17" s="2" t="s">
        <v>43</v>
      </c>
      <c r="M17" s="2" t="s">
        <v>44</v>
      </c>
      <c r="N17" s="2" t="s">
        <v>55</v>
      </c>
      <c r="O17" s="19" t="s">
        <v>33</v>
      </c>
      <c r="P17" s="19">
        <v>0</v>
      </c>
      <c r="Q17" s="2">
        <f>_xlfn.FLOOR.MATH((((2*VLOOKUP(F17, 'EV and Base'!$A$1:$N$671, 9, FALSE))+$P17)*$H17)/100)+$H17+10</f>
        <v>24</v>
      </c>
      <c r="R17" s="2">
        <f>_xlfn.FLOOR.MATH((_xlfn.FLOOR.MATH((((2*VLOOKUP($F17, 'EV and Base'!$A$1:$N$671, 10, FALSE))+$P17)*$H17)/100)+5)*
IF(OR($I17="Lonely", $I17="Brave", $I17="Adamant", $I17="Naughty"), 1.1,
IF(OR($I17="Bold", $I17="Timid", $I17="Modest", $I17="Calm"), 0.9, 1)))</f>
        <v>14</v>
      </c>
      <c r="S17" s="2">
        <f>_xlfn.FLOOR.MATH((_xlfn.FLOOR.MATH((((2*VLOOKUP($F17, 'EV and Base'!$A$1:$N$671, 11, FALSE))+$P17)*$H17)/100)+5)*
IF(OR($I17="Bold", $I17="Relaxed", $I17="Impish", $I17="Lax"), 1.1,
IF(OR($I17="Lonely", $I17="Hasty", $I17="Mild", $I17="Gentle"), 0.9, 1)))</f>
        <v>10</v>
      </c>
      <c r="T17" s="2">
        <f>_xlfn.FLOOR.MATH((_xlfn.FLOOR.MATH((((2*VLOOKUP($F17, 'EV and Base'!$A$1:$N$671, 12, FALSE))+$P17)*$H17)/100)+5)*
IF(OR($I17="Modest", $I17="Mild", $I17="Quiet", $I17="Rash"), 1.1,
IF(OR($I17="Adamant", $I17="Impish", $I17="Jolly", $I17="Careful"), 0.9, 1)))</f>
        <v>13</v>
      </c>
      <c r="U17" s="2">
        <f>_xlfn.FLOOR.MATH((_xlfn.FLOOR.MATH((((2*VLOOKUP($F17, 'EV and Base'!$A$1:$N$671, 13, FALSE))+$P17)*$H17)/100)+5)*
IF(OR($I17="Calm", $I17="Gentle", $I17="Sassy", $I17="Careful"), 1.1,
IF(OR($I17="Naughty", $I17="Lax", $I17="Naive", $I17="Rash"), 0.9, 1)))</f>
        <v>10</v>
      </c>
      <c r="V17" s="2">
        <f>_xlfn.FLOOR.MATH((_xlfn.FLOOR.MATH((((2*VLOOKUP($F17, 'EV and Base'!$A$1:$N$671, 14, FALSE))+$P17)*$H17)/100)+5)*
IF(OR($I17="Timid", $I17="Hasty", $I17="Jolly", $I17="Naive"), 1.1,
IF(OR($I17="Brave", $I17="Relaxed", $I17="Quiet", $I17="Sassy"), 0.9, 1)))</f>
        <v>13</v>
      </c>
      <c r="AZ17" s="3" t="e" cm="1">
        <f t="array" aca="1" ref="AZ17" ca="1">IF(NOT(ISNUMBER(INDEX($A:$A, LOOKUP(2, 1 / ($A$1:INDIRECT("$A$"&amp;ROW($A17)) &lt;&gt; ""),ROW($A$1:INDIRECT("$A$"&amp;ROW($A17)))), 1))), "",#REF!-INDEX(#REF!, LOOKUP(
2, 1 / (#REF!:INDIRECT("$AV$"&amp;ROW(#REF!)-1) &lt;&gt; ""),ROW(#REF!:INDIRECT("$AV$"&amp;ROW(#REF!)-1))), 1))</f>
        <v>#REF!</v>
      </c>
      <c r="BA17" s="3" t="e" cm="1">
        <f t="array" aca="1" ref="BA17" ca="1">IF(NOT(ISNUMBER(INDEX($A:$A, LOOKUP(2, 1 / ($A$1:INDIRECT("$A$"&amp;ROW($A17)) &lt;&gt; ""),ROW($A$1:INDIRECT("$A$"&amp;ROW($A17)))), 1))), "",
INDEX(#REF!, LOOKUP(2, 1 / (#REF!:INDIRECT("$Y$"&amp;ROW(#REF!)-1) &lt;&gt; ""),ROW(#REF!:INDIRECT("$Y$"&amp;ROW(#REF!)-1))), 1))</f>
        <v>#REF!</v>
      </c>
      <c r="BB17" s="1" t="str">
        <f>IFERROR(VLOOKUP(#REF!, 'Medium-Slow'!$A$1:$B$101, 2, TRUE),"")</f>
        <v/>
      </c>
    </row>
    <row r="18" spans="1:54" x14ac:dyDescent="0.45">
      <c r="A18" s="40"/>
      <c r="B18" s="48"/>
      <c r="C18" s="48" t="str">
        <f>$C17</f>
        <v>Single</v>
      </c>
      <c r="D18" s="48"/>
      <c r="E18" s="48"/>
      <c r="F18" s="2" t="s">
        <v>40</v>
      </c>
      <c r="G18" s="2" t="s">
        <v>53</v>
      </c>
      <c r="H18" s="2">
        <v>8</v>
      </c>
      <c r="I18" s="2" t="s">
        <v>87</v>
      </c>
      <c r="J18" s="2" t="s">
        <v>42</v>
      </c>
      <c r="K18" s="2" t="s">
        <v>30</v>
      </c>
      <c r="L18" s="2" t="s">
        <v>43</v>
      </c>
      <c r="M18" s="2" t="s">
        <v>44</v>
      </c>
      <c r="N18" s="2" t="s">
        <v>55</v>
      </c>
      <c r="O18" s="19" t="s">
        <v>33</v>
      </c>
      <c r="P18" s="19">
        <v>0</v>
      </c>
      <c r="Q18" s="2">
        <f>_xlfn.FLOOR.MATH((((2*VLOOKUP(F18, 'EV and Base'!$A$1:$N$671, 9, FALSE))+$P18)*$H18)/100)+$H18+10</f>
        <v>24</v>
      </c>
      <c r="R18" s="2">
        <f>_xlfn.FLOOR.MATH((_xlfn.FLOOR.MATH((((2*VLOOKUP($F18, 'EV and Base'!$A$1:$N$671, 10, FALSE))+$P18)*$H18)/100)+5)*
IF(OR($I18="Lonely", $I18="Brave", $I18="Adamant", $I18="Naughty"), 1.1,
IF(OR($I18="Bold", $I18="Timid", $I18="Modest", $I18="Calm"), 0.9, 1)))</f>
        <v>14</v>
      </c>
      <c r="S18" s="2">
        <f>_xlfn.FLOOR.MATH((_xlfn.FLOOR.MATH((((2*VLOOKUP($F18, 'EV and Base'!$A$1:$N$671, 11, FALSE))+$P18)*$H18)/100)+5)*
IF(OR($I18="Bold", $I18="Relaxed", $I18="Impish", $I18="Lax"), 1.1,
IF(OR($I18="Lonely", $I18="Hasty", $I18="Mild", $I18="Gentle"), 0.9, 1)))</f>
        <v>10</v>
      </c>
      <c r="T18" s="2">
        <f>_xlfn.FLOOR.MATH((_xlfn.FLOOR.MATH((((2*VLOOKUP($F18, 'EV and Base'!$A$1:$N$671, 12, FALSE))+$P18)*$H18)/100)+5)*
IF(OR($I18="Modest", $I18="Mild", $I18="Quiet", $I18="Rash"), 1.1,
IF(OR($I18="Adamant", $I18="Impish", $I18="Jolly", $I18="Careful"), 0.9, 1)))</f>
        <v>13</v>
      </c>
      <c r="U18" s="2">
        <f>_xlfn.FLOOR.MATH((_xlfn.FLOOR.MATH((((2*VLOOKUP($F18, 'EV and Base'!$A$1:$N$671, 13, FALSE))+$P18)*$H18)/100)+5)*
IF(OR($I18="Calm", $I18="Gentle", $I18="Sassy", $I18="Careful"), 1.1,
IF(OR($I18="Naughty", $I18="Lax", $I18="Naive", $I18="Rash"), 0.9, 1)))</f>
        <v>10</v>
      </c>
      <c r="V18" s="2">
        <f>_xlfn.FLOOR.MATH((_xlfn.FLOOR.MATH((((2*VLOOKUP($F18, 'EV and Base'!$A$1:$N$671, 14, FALSE))+$P18)*$H18)/100)+5)*
IF(OR($I18="Timid", $I18="Hasty", $I18="Jolly", $I18="Naive"), 1.1,
IF(OR($I18="Brave", $I18="Relaxed", $I18="Quiet", $I18="Sassy"), 0.9, 1)))</f>
        <v>13</v>
      </c>
      <c r="AZ18" s="3" t="e" cm="1">
        <f t="array" aca="1" ref="AZ18" ca="1">IF(NOT(ISNUMBER(INDEX($A:$A, LOOKUP(2, 1 / ($A$1:INDIRECT("$A$"&amp;ROW($A18)) &lt;&gt; ""),ROW($A$1:INDIRECT("$A$"&amp;ROW($A18)))), 1))), "",#REF!-INDEX(#REF!, LOOKUP(
2, 1 / (#REF!:INDIRECT("$AV$"&amp;ROW(#REF!)-1) &lt;&gt; ""),ROW(#REF!:INDIRECT("$AV$"&amp;ROW(#REF!)-1))), 1))</f>
        <v>#REF!</v>
      </c>
      <c r="BA18" s="3" t="e" cm="1">
        <f t="array" aca="1" ref="BA18" ca="1">IF(NOT(ISNUMBER(INDEX($A:$A, LOOKUP(2, 1 / ($A$1:INDIRECT("$A$"&amp;ROW($A18)) &lt;&gt; ""),ROW($A$1:INDIRECT("$A$"&amp;ROW($A18)))), 1))), "",
INDEX(#REF!, LOOKUP(2, 1 / (#REF!:INDIRECT("$Y$"&amp;ROW(#REF!)-1) &lt;&gt; ""),ROW(#REF!:INDIRECT("$Y$"&amp;ROW(#REF!)-1))), 1))</f>
        <v>#REF!</v>
      </c>
      <c r="BB18" s="1" t="str">
        <f>IFERROR(VLOOKUP(#REF!, 'Medium-Slow'!$A$1:$B$101, 2, TRUE),"")</f>
        <v/>
      </c>
    </row>
    <row r="19" spans="1:54" x14ac:dyDescent="0.45">
      <c r="A19" s="38">
        <v>13</v>
      </c>
      <c r="B19" s="48" t="s">
        <v>88</v>
      </c>
      <c r="C19" s="48" t="s">
        <v>23</v>
      </c>
      <c r="D19" s="48" t="s">
        <v>86</v>
      </c>
      <c r="E19" s="48" t="s">
        <v>25</v>
      </c>
      <c r="F19" s="2" t="s">
        <v>47</v>
      </c>
      <c r="G19" s="2" t="s">
        <v>27</v>
      </c>
      <c r="H19" s="2">
        <v>7</v>
      </c>
      <c r="I19" s="2" t="s">
        <v>89</v>
      </c>
      <c r="J19" s="2" t="s">
        <v>74</v>
      </c>
      <c r="K19" s="2" t="s">
        <v>30</v>
      </c>
      <c r="L19" s="2" t="s">
        <v>31</v>
      </c>
      <c r="M19" s="2" t="s">
        <v>50</v>
      </c>
      <c r="N19" s="2" t="s">
        <v>51</v>
      </c>
      <c r="O19" s="19" t="s">
        <v>33</v>
      </c>
      <c r="P19" s="19">
        <v>0</v>
      </c>
      <c r="Q19" s="2">
        <f>_xlfn.FLOOR.MATH((((2*VLOOKUP(F19, 'EV and Base'!$A$1:$N$671, 9, FALSE))+$P19)*$H19)/100)+$H19+10</f>
        <v>23</v>
      </c>
      <c r="R19" s="2">
        <f>_xlfn.FLOOR.MATH((_xlfn.FLOOR.MATH((((2*VLOOKUP($F19, 'EV and Base'!$A$1:$N$671, 10, FALSE))+$P19)*$H19)/100)+5)*
IF(OR($I19="Lonely", $I19="Brave", $I19="Adamant", $I19="Naughty"), 1.1,
IF(OR($I19="Bold", $I19="Timid", $I19="Modest", $I19="Calm"), 0.9, 1)))</f>
        <v>12</v>
      </c>
      <c r="S19" s="2">
        <f>_xlfn.FLOOR.MATH((_xlfn.FLOOR.MATH((((2*VLOOKUP($F19, 'EV and Base'!$A$1:$N$671, 11, FALSE))+$P19)*$H19)/100)+5)*
IF(OR($I19="Bold", $I19="Relaxed", $I19="Impish", $I19="Lax"), 1.1,
IF(OR($I19="Lonely", $I19="Hasty", $I19="Mild", $I19="Gentle"), 0.9, 1)))</f>
        <v>10</v>
      </c>
      <c r="T19" s="2">
        <f>_xlfn.FLOOR.MATH((_xlfn.FLOOR.MATH((((2*VLOOKUP($F19, 'EV and Base'!$A$1:$N$671, 12, FALSE))+$P19)*$H19)/100)+5)*
IF(OR($I19="Modest", $I19="Mild", $I19="Quiet", $I19="Rash"), 1.1,
IF(OR($I19="Adamant", $I19="Impish", $I19="Jolly", $I19="Careful"), 0.9, 1)))</f>
        <v>9</v>
      </c>
      <c r="U19" s="2">
        <f>_xlfn.FLOOR.MATH((_xlfn.FLOOR.MATH((((2*VLOOKUP($F19, 'EV and Base'!$A$1:$N$671, 13, FALSE))+$P19)*$H19)/100)+5)*
IF(OR($I19="Calm", $I19="Gentle", $I19="Sassy", $I19="Careful"), 1.1,
IF(OR($I19="Naughty", $I19="Lax", $I19="Naive", $I19="Rash"), 0.9, 1)))</f>
        <v>10</v>
      </c>
      <c r="V19" s="2">
        <f>_xlfn.FLOOR.MATH((_xlfn.FLOOR.MATH((((2*VLOOKUP($F19, 'EV and Base'!$A$1:$N$671, 14, FALSE))+$P19)*$H19)/100)+5)*
IF(OR($I19="Timid", $I19="Hasty", $I19="Jolly", $I19="Naive"), 1.1,
IF(OR($I19="Brave", $I19="Relaxed", $I19="Quiet", $I19="Sassy"), 0.9, 1)))</f>
        <v>10</v>
      </c>
      <c r="AZ19" s="3" t="e" cm="1">
        <f t="array" aca="1" ref="AZ19" ca="1">IF(NOT(ISNUMBER(INDEX($A:$A, LOOKUP(2, 1 / ($A$1:INDIRECT("$A$"&amp;ROW($A19)) &lt;&gt; ""),ROW($A$1:INDIRECT("$A$"&amp;ROW($A19)))), 1))), "",#REF!-INDEX(#REF!, LOOKUP(
2, 1 / (#REF!:INDIRECT("$AV$"&amp;ROW(#REF!)-1) &lt;&gt; ""),ROW(#REF!:INDIRECT("$AV$"&amp;ROW(#REF!)-1))), 1))</f>
        <v>#REF!</v>
      </c>
      <c r="BA19" s="3" t="e" cm="1">
        <f t="array" aca="1" ref="BA19" ca="1">IF(NOT(ISNUMBER(INDEX($A:$A, LOOKUP(2, 1 / ($A$1:INDIRECT("$A$"&amp;ROW($A19)) &lt;&gt; ""),ROW($A$1:INDIRECT("$A$"&amp;ROW($A19)))), 1))), "",
INDEX(#REF!, LOOKUP(2, 1 / (#REF!:INDIRECT("$Y$"&amp;ROW(#REF!)-1) &lt;&gt; ""),ROW(#REF!:INDIRECT("$Y$"&amp;ROW(#REF!)-1))), 1))</f>
        <v>#REF!</v>
      </c>
      <c r="BB19" s="1" t="str">
        <f>IFERROR(VLOOKUP(#REF!, 'Medium-Slow'!$A$1:$B$101, 2, TRUE),"")</f>
        <v/>
      </c>
    </row>
    <row r="20" spans="1:54" x14ac:dyDescent="0.45">
      <c r="A20" s="39"/>
      <c r="B20" s="48"/>
      <c r="C20" s="48" t="str">
        <f t="shared" ref="C20:C21" si="0">$C19</f>
        <v>Single</v>
      </c>
      <c r="D20" s="48"/>
      <c r="E20" s="48"/>
      <c r="F20" s="2" t="s">
        <v>47</v>
      </c>
      <c r="G20" s="2" t="s">
        <v>27</v>
      </c>
      <c r="H20" s="2">
        <v>7</v>
      </c>
      <c r="I20" s="2" t="s">
        <v>89</v>
      </c>
      <c r="J20" s="2" t="s">
        <v>74</v>
      </c>
      <c r="K20" s="2" t="s">
        <v>30</v>
      </c>
      <c r="L20" s="2" t="s">
        <v>31</v>
      </c>
      <c r="M20" s="2" t="s">
        <v>50</v>
      </c>
      <c r="N20" s="2" t="s">
        <v>51</v>
      </c>
      <c r="O20" s="19" t="s">
        <v>33</v>
      </c>
      <c r="P20" s="19">
        <v>0</v>
      </c>
      <c r="Q20" s="2">
        <f>_xlfn.FLOOR.MATH((((2*VLOOKUP(F20, 'EV and Base'!$A$1:$N$671, 9, FALSE))+$P20)*$H20)/100)+$H20+10</f>
        <v>23</v>
      </c>
      <c r="R20" s="2">
        <f>_xlfn.FLOOR.MATH((_xlfn.FLOOR.MATH((((2*VLOOKUP($F20, 'EV and Base'!$A$1:$N$671, 10, FALSE))+$P20)*$H20)/100)+5)*
IF(OR($I20="Lonely", $I20="Brave", $I20="Adamant", $I20="Naughty"), 1.1,
IF(OR($I20="Bold", $I20="Timid", $I20="Modest", $I20="Calm"), 0.9, 1)))</f>
        <v>12</v>
      </c>
      <c r="S20" s="2">
        <f>_xlfn.FLOOR.MATH((_xlfn.FLOOR.MATH((((2*VLOOKUP($F20, 'EV and Base'!$A$1:$N$671, 11, FALSE))+$P20)*$H20)/100)+5)*
IF(OR($I20="Bold", $I20="Relaxed", $I20="Impish", $I20="Lax"), 1.1,
IF(OR($I20="Lonely", $I20="Hasty", $I20="Mild", $I20="Gentle"), 0.9, 1)))</f>
        <v>10</v>
      </c>
      <c r="T20" s="2">
        <f>_xlfn.FLOOR.MATH((_xlfn.FLOOR.MATH((((2*VLOOKUP($F20, 'EV and Base'!$A$1:$N$671, 12, FALSE))+$P20)*$H20)/100)+5)*
IF(OR($I20="Modest", $I20="Mild", $I20="Quiet", $I20="Rash"), 1.1,
IF(OR($I20="Adamant", $I20="Impish", $I20="Jolly", $I20="Careful"), 0.9, 1)))</f>
        <v>9</v>
      </c>
      <c r="U20" s="2">
        <f>_xlfn.FLOOR.MATH((_xlfn.FLOOR.MATH((((2*VLOOKUP($F20, 'EV and Base'!$A$1:$N$671, 13, FALSE))+$P20)*$H20)/100)+5)*
IF(OR($I20="Calm", $I20="Gentle", $I20="Sassy", $I20="Careful"), 1.1,
IF(OR($I20="Naughty", $I20="Lax", $I20="Naive", $I20="Rash"), 0.9, 1)))</f>
        <v>10</v>
      </c>
      <c r="V20" s="2">
        <f>_xlfn.FLOOR.MATH((_xlfn.FLOOR.MATH((((2*VLOOKUP($F20, 'EV and Base'!$A$1:$N$671, 14, FALSE))+$P20)*$H20)/100)+5)*
IF(OR($I20="Timid", $I20="Hasty", $I20="Jolly", $I20="Naive"), 1.1,
IF(OR($I20="Brave", $I20="Relaxed", $I20="Quiet", $I20="Sassy"), 0.9, 1)))</f>
        <v>10</v>
      </c>
      <c r="AZ20" s="3" t="e" cm="1">
        <f t="array" aca="1" ref="AZ20" ca="1">IF(NOT(ISNUMBER(INDEX($A:$A, LOOKUP(2, 1 / ($A$1:INDIRECT("$A$"&amp;ROW($A20)) &lt;&gt; ""),ROW($A$1:INDIRECT("$A$"&amp;ROW($A20)))), 1))), "",#REF!-INDEX(#REF!, LOOKUP(
2, 1 / (#REF!:INDIRECT("$AV$"&amp;ROW(#REF!)-1) &lt;&gt; ""),ROW(#REF!:INDIRECT("$AV$"&amp;ROW(#REF!)-1))), 1))</f>
        <v>#REF!</v>
      </c>
      <c r="BA20" s="3" t="e" cm="1">
        <f t="array" aca="1" ref="BA20" ca="1">IF(NOT(ISNUMBER(INDEX($A:$A, LOOKUP(2, 1 / ($A$1:INDIRECT("$A$"&amp;ROW($A20)) &lt;&gt; ""),ROW($A$1:INDIRECT("$A$"&amp;ROW($A20)))), 1))), "",
INDEX(#REF!, LOOKUP(2, 1 / (#REF!:INDIRECT("$Y$"&amp;ROW(#REF!)-1) &lt;&gt; ""),ROW(#REF!:INDIRECT("$Y$"&amp;ROW(#REF!)-1))), 1))</f>
        <v>#REF!</v>
      </c>
      <c r="BB20" s="1" t="str">
        <f>IFERROR(VLOOKUP(#REF!, 'Medium-Slow'!$A$1:$B$101, 2, TRUE),"")</f>
        <v/>
      </c>
    </row>
    <row r="21" spans="1:54" x14ac:dyDescent="0.45">
      <c r="A21" s="40"/>
      <c r="B21" s="48"/>
      <c r="C21" s="48" t="str">
        <f t="shared" si="0"/>
        <v>Single</v>
      </c>
      <c r="D21" s="48"/>
      <c r="E21" s="48"/>
      <c r="F21" s="2" t="s">
        <v>57</v>
      </c>
      <c r="G21" s="2" t="s">
        <v>27</v>
      </c>
      <c r="H21" s="2">
        <v>7</v>
      </c>
      <c r="I21" s="2" t="s">
        <v>36</v>
      </c>
      <c r="J21" s="2" t="s">
        <v>59</v>
      </c>
      <c r="K21" s="2" t="s">
        <v>30</v>
      </c>
      <c r="L21" s="2" t="s">
        <v>50</v>
      </c>
      <c r="M21" s="2" t="s">
        <v>31</v>
      </c>
      <c r="N21" s="2" t="s">
        <v>60</v>
      </c>
      <c r="O21" s="19" t="s">
        <v>33</v>
      </c>
      <c r="P21" s="19">
        <v>0</v>
      </c>
      <c r="Q21" s="2">
        <f>_xlfn.FLOOR.MATH((((2*VLOOKUP(F21, 'EV and Base'!$A$1:$N$671, 9, FALSE))+$P21)*$H21)/100)+$H21+10</f>
        <v>23</v>
      </c>
      <c r="R21" s="2">
        <f>_xlfn.FLOOR.MATH((_xlfn.FLOOR.MATH((((2*VLOOKUP($F21, 'EV and Base'!$A$1:$N$671, 10, FALSE))+$P21)*$H21)/100)+5)*
IF(OR($I21="Lonely", $I21="Brave", $I21="Adamant", $I21="Naughty"), 1.1,
IF(OR($I21="Bold", $I21="Timid", $I21="Modest", $I21="Calm"), 0.9, 1)))</f>
        <v>13</v>
      </c>
      <c r="S21" s="2">
        <f>_xlfn.FLOOR.MATH((_xlfn.FLOOR.MATH((((2*VLOOKUP($F21, 'EV and Base'!$A$1:$N$671, 11, FALSE))+$P21)*$H21)/100)+5)*
IF(OR($I21="Bold", $I21="Relaxed", $I21="Impish", $I21="Lax"), 1.1,
IF(OR($I21="Lonely", $I21="Hasty", $I21="Mild", $I21="Gentle"), 0.9, 1)))</f>
        <v>12</v>
      </c>
      <c r="T21" s="2">
        <f>_xlfn.FLOOR.MATH((_xlfn.FLOOR.MATH((((2*VLOOKUP($F21, 'EV and Base'!$A$1:$N$671, 12, FALSE))+$P21)*$H21)/100)+5)*
IF(OR($I21="Modest", $I21="Mild", $I21="Quiet", $I21="Rash"), 1.1,
IF(OR($I21="Adamant", $I21="Impish", $I21="Jolly", $I21="Careful"), 0.9, 1)))</f>
        <v>7</v>
      </c>
      <c r="U21" s="2">
        <f>_xlfn.FLOOR.MATH((_xlfn.FLOOR.MATH((((2*VLOOKUP($F21, 'EV and Base'!$A$1:$N$671, 13, FALSE))+$P21)*$H21)/100)+5)*
IF(OR($I21="Calm", $I21="Gentle", $I21="Sassy", $I21="Careful"), 1.1,
IF(OR($I21="Naughty", $I21="Lax", $I21="Naive", $I21="Rash"), 0.9, 1)))</f>
        <v>11</v>
      </c>
      <c r="V21" s="2">
        <f>_xlfn.FLOOR.MATH((_xlfn.FLOOR.MATH((((2*VLOOKUP($F21, 'EV and Base'!$A$1:$N$671, 14, FALSE))+$P21)*$H21)/100)+5)*
IF(OR($I21="Timid", $I21="Hasty", $I21="Jolly", $I21="Naive"), 1.1,
IF(OR($I21="Brave", $I21="Relaxed", $I21="Quiet", $I21="Sassy"), 0.9, 1)))</f>
        <v>12</v>
      </c>
      <c r="AZ21" s="3" t="e" cm="1">
        <f t="array" aca="1" ref="AZ21" ca="1">IF(NOT(ISNUMBER(INDEX($A:$A, LOOKUP(2, 1 / ($A$1:INDIRECT("$A$"&amp;ROW($A21)) &lt;&gt; ""),ROW($A$1:INDIRECT("$A$"&amp;ROW($A21)))), 1))), "",#REF!-INDEX(#REF!, LOOKUP(
2, 1 / (#REF!:INDIRECT("$AV$"&amp;ROW(#REF!)-1) &lt;&gt; ""),ROW(#REF!:INDIRECT("$AV$"&amp;ROW(#REF!)-1))), 1))</f>
        <v>#REF!</v>
      </c>
      <c r="BA21" s="3" t="e" cm="1">
        <f t="array" aca="1" ref="BA21" ca="1">IF(NOT(ISNUMBER(INDEX($A:$A, LOOKUP(2, 1 / ($A$1:INDIRECT("$A$"&amp;ROW($A21)) &lt;&gt; ""),ROW($A$1:INDIRECT("$A$"&amp;ROW($A21)))), 1))), "",
INDEX(#REF!, LOOKUP(2, 1 / (#REF!:INDIRECT("$Y$"&amp;ROW(#REF!)-1) &lt;&gt; ""),ROW(#REF!:INDIRECT("$Y$"&amp;ROW(#REF!)-1))), 1))</f>
        <v>#REF!</v>
      </c>
      <c r="BB21" s="1" t="str">
        <f>IFERROR(VLOOKUP(#REF!, 'Medium-Slow'!$A$1:$B$101, 2, TRUE),"")</f>
        <v/>
      </c>
    </row>
    <row r="22" spans="1:54" x14ac:dyDescent="0.45">
      <c r="A22" s="29">
        <v>14</v>
      </c>
      <c r="B22" s="29" t="s">
        <v>90</v>
      </c>
      <c r="C22" s="29" t="s">
        <v>23</v>
      </c>
      <c r="D22" s="29" t="s">
        <v>86</v>
      </c>
      <c r="E22" s="29" t="s">
        <v>25</v>
      </c>
      <c r="F22" s="2" t="s">
        <v>47</v>
      </c>
      <c r="G22" s="2" t="s">
        <v>27</v>
      </c>
      <c r="H22" s="2">
        <v>10</v>
      </c>
      <c r="I22" s="2" t="s">
        <v>87</v>
      </c>
      <c r="J22" s="2" t="s">
        <v>74</v>
      </c>
      <c r="K22" s="2" t="s">
        <v>30</v>
      </c>
      <c r="L22" s="2" t="s">
        <v>31</v>
      </c>
      <c r="M22" s="2" t="s">
        <v>50</v>
      </c>
      <c r="N22" s="2" t="s">
        <v>51</v>
      </c>
      <c r="O22" s="2" t="s">
        <v>75</v>
      </c>
      <c r="P22" s="2">
        <v>0</v>
      </c>
      <c r="Q22" s="2">
        <f>_xlfn.FLOOR.MATH((((2*VLOOKUP(F22, 'EV and Base'!$A$1:$N$671, 9, FALSE))+$P22)*$H22)/100)+$H22+10</f>
        <v>29</v>
      </c>
      <c r="R22" s="2">
        <f>_xlfn.FLOOR.MATH((_xlfn.FLOOR.MATH((((2*VLOOKUP($F22, 'EV and Base'!$A$1:$N$671, 10, FALSE))+$P22)*$H22)/100)+5)*
IF(OR($I22="Lonely", $I22="Brave", $I22="Adamant", $I22="Naughty"), 1.1,
IF(OR($I22="Bold", $I22="Timid", $I22="Modest", $I22="Calm"), 0.9, 1)))</f>
        <v>17</v>
      </c>
      <c r="S22" s="2">
        <f>_xlfn.FLOOR.MATH((_xlfn.FLOOR.MATH((((2*VLOOKUP($F22, 'EV and Base'!$A$1:$N$671, 11, FALSE))+$P22)*$H22)/100)+5)*
IF(OR($I22="Bold", $I22="Relaxed", $I22="Impish", $I22="Lax"), 1.1,
IF(OR($I22="Lonely", $I22="Hasty", $I22="Mild", $I22="Gentle"), 0.9, 1)))</f>
        <v>12</v>
      </c>
      <c r="T22" s="2">
        <f>_xlfn.FLOOR.MATH((_xlfn.FLOOR.MATH((((2*VLOOKUP($F22, 'EV and Base'!$A$1:$N$671, 12, FALSE))+$P22)*$H22)/100)+5)*
IF(OR($I22="Modest", $I22="Mild", $I22="Quiet", $I22="Rash"), 1.1,
IF(OR($I22="Adamant", $I22="Impish", $I22="Jolly", $I22="Careful"), 0.9, 1)))</f>
        <v>12</v>
      </c>
      <c r="U22" s="2">
        <f>_xlfn.FLOOR.MATH((_xlfn.FLOOR.MATH((((2*VLOOKUP($F22, 'EV and Base'!$A$1:$N$671, 13, FALSE))+$P22)*$H22)/100)+5)*
IF(OR($I22="Calm", $I22="Gentle", $I22="Sassy", $I22="Careful"), 1.1,
IF(OR($I22="Naughty", $I22="Lax", $I22="Naive", $I22="Rash"), 0.9, 1)))</f>
        <v>12</v>
      </c>
      <c r="V22" s="2">
        <f>_xlfn.FLOOR.MATH((_xlfn.FLOOR.MATH((((2*VLOOKUP($F22, 'EV and Base'!$A$1:$N$671, 14, FALSE))+$P22)*$H22)/100)+5)*
IF(OR($I22="Timid", $I22="Hasty", $I22="Jolly", $I22="Naive"), 1.1,
IF(OR($I22="Brave", $I22="Relaxed", $I22="Quiet", $I22="Sassy"), 0.9, 1)))</f>
        <v>11</v>
      </c>
      <c r="AZ22" s="3" t="e" cm="1">
        <f t="array" aca="1" ref="AZ22" ca="1">IF(NOT(ISNUMBER(INDEX($A:$A, LOOKUP(2, 1 / ($A$1:INDIRECT("$A$"&amp;ROW($A22)) &lt;&gt; ""),ROW($A$1:INDIRECT("$A$"&amp;ROW($A22)))), 1))), "",#REF!-INDEX(#REF!, LOOKUP(
2, 1 / (#REF!:INDIRECT("$AV$"&amp;ROW(#REF!)-1) &lt;&gt; ""),ROW(#REF!:INDIRECT("$AV$"&amp;ROW(#REF!)-1))), 1))</f>
        <v>#REF!</v>
      </c>
      <c r="BA22" s="3" t="e" cm="1">
        <f t="array" aca="1" ref="BA22" ca="1">IF(NOT(ISNUMBER(INDEX($A:$A, LOOKUP(2, 1 / ($A$1:INDIRECT("$A$"&amp;ROW($A22)) &lt;&gt; ""),ROW($A$1:INDIRECT("$A$"&amp;ROW($A22)))), 1))), "",
INDEX(#REF!, LOOKUP(2, 1 / (#REF!:INDIRECT("$Y$"&amp;ROW(#REF!)-1) &lt;&gt; ""),ROW(#REF!:INDIRECT("$Y$"&amp;ROW(#REF!)-1))), 1))</f>
        <v>#REF!</v>
      </c>
      <c r="BB22" s="1" t="str">
        <f>IFERROR(VLOOKUP(#REF!, 'Medium-Slow'!$A$1:$B$101, 2, TRUE),"")</f>
        <v/>
      </c>
    </row>
    <row r="23" spans="1:54" x14ac:dyDescent="0.45">
      <c r="A23" s="29">
        <v>15</v>
      </c>
      <c r="B23" s="29" t="s">
        <v>90</v>
      </c>
      <c r="C23" s="29" t="s">
        <v>23</v>
      </c>
      <c r="D23" s="29" t="s">
        <v>86</v>
      </c>
      <c r="E23" s="29" t="s">
        <v>25</v>
      </c>
      <c r="F23" s="2" t="s">
        <v>40</v>
      </c>
      <c r="G23" s="2" t="s">
        <v>53</v>
      </c>
      <c r="H23" s="2">
        <v>10</v>
      </c>
      <c r="I23" s="2" t="s">
        <v>82</v>
      </c>
      <c r="J23" s="2" t="s">
        <v>76</v>
      </c>
      <c r="K23" s="2" t="s">
        <v>30</v>
      </c>
      <c r="L23" s="2" t="s">
        <v>43</v>
      </c>
      <c r="M23" s="2" t="s">
        <v>44</v>
      </c>
      <c r="N23" s="2" t="s">
        <v>55</v>
      </c>
      <c r="O23" s="2" t="s">
        <v>77</v>
      </c>
      <c r="P23" s="2">
        <v>0</v>
      </c>
      <c r="Q23" s="2">
        <f>_xlfn.FLOOR.MATH((((2*VLOOKUP(F23, 'EV and Base'!$A$1:$N$671, 9, FALSE))+$P23)*$H23)/100)+$H23+10</f>
        <v>28</v>
      </c>
      <c r="R23" s="2">
        <f>_xlfn.FLOOR.MATH((_xlfn.FLOOR.MATH((((2*VLOOKUP($F23, 'EV and Base'!$A$1:$N$671, 10, FALSE))+$P23)*$H23)/100)+5)*
IF(OR($I23="Lonely", $I23="Brave", $I23="Adamant", $I23="Naughty"), 1.1,
IF(OR($I23="Bold", $I23="Timid", $I23="Modest", $I23="Calm"), 0.9, 1)))</f>
        <v>15</v>
      </c>
      <c r="S23" s="2">
        <f>_xlfn.FLOOR.MATH((_xlfn.FLOOR.MATH((((2*VLOOKUP($F23, 'EV and Base'!$A$1:$N$671, 11, FALSE))+$P23)*$H23)/100)+5)*
IF(OR($I23="Bold", $I23="Relaxed", $I23="Impish", $I23="Lax"), 1.1,
IF(OR($I23="Lonely", $I23="Hasty", $I23="Mild", $I23="Gentle"), 0.9, 1)))</f>
        <v>12</v>
      </c>
      <c r="T23" s="2">
        <f>_xlfn.FLOOR.MATH((_xlfn.FLOOR.MATH((((2*VLOOKUP($F23, 'EV and Base'!$A$1:$N$671, 12, FALSE))+$P23)*$H23)/100)+5)*
IF(OR($I23="Modest", $I23="Mild", $I23="Quiet", $I23="Rash"), 1.1,
IF(OR($I23="Adamant", $I23="Impish", $I23="Jolly", $I23="Careful"), 0.9, 1)))</f>
        <v>15</v>
      </c>
      <c r="U23" s="2">
        <f>_xlfn.FLOOR.MATH((_xlfn.FLOOR.MATH((((2*VLOOKUP($F23, 'EV and Base'!$A$1:$N$671, 13, FALSE))+$P23)*$H23)/100)+5)*
IF(OR($I23="Calm", $I23="Gentle", $I23="Sassy", $I23="Careful"), 1.1,
IF(OR($I23="Naughty", $I23="Lax", $I23="Naive", $I23="Rash"), 0.9, 1)))</f>
        <v>10</v>
      </c>
      <c r="V23" s="2">
        <f>_xlfn.FLOOR.MATH((_xlfn.FLOOR.MATH((((2*VLOOKUP($F23, 'EV and Base'!$A$1:$N$671, 14, FALSE))+$P23)*$H23)/100)+5)*
IF(OR($I23="Timid", $I23="Hasty", $I23="Jolly", $I23="Naive"), 1.1,
IF(OR($I23="Brave", $I23="Relaxed", $I23="Quiet", $I23="Sassy"), 0.9, 1)))</f>
        <v>19</v>
      </c>
      <c r="AZ23" s="3" t="e" cm="1">
        <f t="array" aca="1" ref="AZ23" ca="1">IF(NOT(ISNUMBER(INDEX($A:$A, LOOKUP(2, 1 / ($A$1:INDIRECT("$A$"&amp;ROW($A23)) &lt;&gt; ""),ROW($A$1:INDIRECT("$A$"&amp;ROW($A23)))), 1))), "",#REF!-INDEX(#REF!, LOOKUP(
2, 1 / (#REF!:INDIRECT("$AV$"&amp;ROW(#REF!)-1) &lt;&gt; ""),ROW(#REF!:INDIRECT("$AV$"&amp;ROW(#REF!)-1))), 1))</f>
        <v>#REF!</v>
      </c>
      <c r="BA23" s="3" t="e" cm="1">
        <f t="array" aca="1" ref="BA23" ca="1">IF(NOT(ISNUMBER(INDEX($A:$A, LOOKUP(2, 1 / ($A$1:INDIRECT("$A$"&amp;ROW($A23)) &lt;&gt; ""),ROW($A$1:INDIRECT("$A$"&amp;ROW($A23)))), 1))), "",
INDEX(#REF!, LOOKUP(2, 1 / (#REF!:INDIRECT("$Y$"&amp;ROW(#REF!)-1) &lt;&gt; ""),ROW(#REF!:INDIRECT("$Y$"&amp;ROW(#REF!)-1))), 1))</f>
        <v>#REF!</v>
      </c>
      <c r="BB23" s="1" t="str">
        <f>IFERROR(VLOOKUP(#REF!, 'Medium-Slow'!$A$1:$B$101, 2, TRUE),"")</f>
        <v/>
      </c>
    </row>
    <row r="24" spans="1:54" x14ac:dyDescent="0.45">
      <c r="A24" s="38">
        <v>16</v>
      </c>
      <c r="B24" s="48" t="s">
        <v>91</v>
      </c>
      <c r="C24" s="29" t="s">
        <v>92</v>
      </c>
      <c r="D24" s="48" t="s">
        <v>93</v>
      </c>
      <c r="E24" s="48" t="s">
        <v>25</v>
      </c>
      <c r="F24" s="2" t="s">
        <v>40</v>
      </c>
      <c r="G24" s="2" t="s">
        <v>53</v>
      </c>
      <c r="H24" s="2">
        <v>10</v>
      </c>
      <c r="I24" s="2" t="s">
        <v>89</v>
      </c>
      <c r="J24" s="2" t="s">
        <v>42</v>
      </c>
      <c r="K24" s="2" t="s">
        <v>30</v>
      </c>
      <c r="L24" s="2" t="s">
        <v>43</v>
      </c>
      <c r="M24" s="2" t="s">
        <v>44</v>
      </c>
      <c r="N24" s="2" t="s">
        <v>55</v>
      </c>
      <c r="O24" s="2" t="s">
        <v>77</v>
      </c>
      <c r="P24" s="2">
        <v>0</v>
      </c>
      <c r="Q24" s="2">
        <f>_xlfn.FLOOR.MATH((((2*VLOOKUP(F24, 'EV and Base'!$A$1:$N$671, 9, FALSE))+$P24)*$H24)/100)+$H24+10</f>
        <v>28</v>
      </c>
      <c r="R24" s="2">
        <f>_xlfn.FLOOR.MATH((_xlfn.FLOOR.MATH((((2*VLOOKUP($F24, 'EV and Base'!$A$1:$N$671, 10, FALSE))+$P24)*$H24)/100)+5)*
IF(OR($I24="Lonely", $I24="Brave", $I24="Adamant", $I24="Naughty"), 1.1,
IF(OR($I24="Bold", $I24="Timid", $I24="Modest", $I24="Calm"), 0.9, 1)))</f>
        <v>15</v>
      </c>
      <c r="S24" s="2">
        <f>_xlfn.FLOOR.MATH((_xlfn.FLOOR.MATH((((2*VLOOKUP($F24, 'EV and Base'!$A$1:$N$671, 11, FALSE))+$P24)*$H24)/100)+5)*
IF(OR($I24="Bold", $I24="Relaxed", $I24="Impish", $I24="Lax"), 1.1,
IF(OR($I24="Lonely", $I24="Hasty", $I24="Mild", $I24="Gentle"), 0.9, 1)))</f>
        <v>12</v>
      </c>
      <c r="T24" s="2">
        <f>_xlfn.FLOOR.MATH((_xlfn.FLOOR.MATH((((2*VLOOKUP($F24, 'EV and Base'!$A$1:$N$671, 12, FALSE))+$P24)*$H24)/100)+5)*
IF(OR($I24="Modest", $I24="Mild", $I24="Quiet", $I24="Rash"), 1.1,
IF(OR($I24="Adamant", $I24="Impish", $I24="Jolly", $I24="Careful"), 0.9, 1)))</f>
        <v>15</v>
      </c>
      <c r="U24" s="2">
        <f>_xlfn.FLOOR.MATH((_xlfn.FLOOR.MATH((((2*VLOOKUP($F24, 'EV and Base'!$A$1:$N$671, 13, FALSE))+$P24)*$H24)/100)+5)*
IF(OR($I24="Calm", $I24="Gentle", $I24="Sassy", $I24="Careful"), 1.1,
IF(OR($I24="Naughty", $I24="Lax", $I24="Naive", $I24="Rash"), 0.9, 1)))</f>
        <v>12</v>
      </c>
      <c r="V24" s="2">
        <f>_xlfn.FLOOR.MATH((_xlfn.FLOOR.MATH((((2*VLOOKUP($F24, 'EV and Base'!$A$1:$N$671, 14, FALSE))+$P24)*$H24)/100)+5)*
IF(OR($I24="Timid", $I24="Hasty", $I24="Jolly", $I24="Naive"), 1.1,
IF(OR($I24="Brave", $I24="Relaxed", $I24="Quiet", $I24="Sassy"), 0.9, 1)))</f>
        <v>18</v>
      </c>
      <c r="AZ24" s="3" t="e" cm="1">
        <f t="array" aca="1" ref="AZ24" ca="1">IF(NOT(ISNUMBER(INDEX($A:$A, LOOKUP(2, 1 / ($A$1:INDIRECT("$A$"&amp;ROW($A24)) &lt;&gt; ""),ROW($A$1:INDIRECT("$A$"&amp;ROW($A24)))), 1))), "",#REF!-INDEX(#REF!, LOOKUP(
2, 1 / (#REF!:INDIRECT("$AV$"&amp;ROW(#REF!)-1) &lt;&gt; ""),ROW(#REF!:INDIRECT("$AV$"&amp;ROW(#REF!)-1))), 1))</f>
        <v>#REF!</v>
      </c>
      <c r="BA24" s="3" t="e" cm="1">
        <f t="array" aca="1" ref="BA24" ca="1">IF(NOT(ISNUMBER(INDEX($A:$A, LOOKUP(2, 1 / ($A$1:INDIRECT("$A$"&amp;ROW($A24)) &lt;&gt; ""),ROW($A$1:INDIRECT("$A$"&amp;ROW($A24)))), 1))), "",
INDEX(#REF!, LOOKUP(2, 1 / (#REF!:INDIRECT("$Y$"&amp;ROW(#REF!)-1) &lt;&gt; ""),ROW(#REF!:INDIRECT("$Y$"&amp;ROW(#REF!)-1))), 1))</f>
        <v>#REF!</v>
      </c>
      <c r="BB24" s="1" t="str">
        <f>IFERROR(VLOOKUP(#REF!, 'Medium-Slow'!$A$1:$B$101, 2, TRUE),"")</f>
        <v/>
      </c>
    </row>
    <row r="25" spans="1:54" x14ac:dyDescent="0.45">
      <c r="A25" s="40"/>
      <c r="B25" s="48"/>
      <c r="C25" s="29" t="s">
        <v>23</v>
      </c>
      <c r="D25" s="48"/>
      <c r="E25" s="48"/>
      <c r="F25" s="2" t="s">
        <v>40</v>
      </c>
      <c r="G25" s="2" t="s">
        <v>53</v>
      </c>
      <c r="H25" s="2">
        <v>10</v>
      </c>
      <c r="I25" s="2" t="s">
        <v>89</v>
      </c>
      <c r="J25" s="2" t="s">
        <v>42</v>
      </c>
      <c r="K25" s="2" t="s">
        <v>30</v>
      </c>
      <c r="L25" s="2" t="s">
        <v>43</v>
      </c>
      <c r="M25" s="2" t="s">
        <v>44</v>
      </c>
      <c r="N25" s="2" t="s">
        <v>55</v>
      </c>
      <c r="O25" s="2" t="s">
        <v>77</v>
      </c>
      <c r="P25" s="2">
        <v>0</v>
      </c>
      <c r="Q25" s="2">
        <f>_xlfn.FLOOR.MATH((((2*VLOOKUP(F25, 'EV and Base'!$A$1:$N$671, 9, FALSE))+$P25)*$H25)/100)+$H25+10</f>
        <v>28</v>
      </c>
      <c r="R25" s="2">
        <f>_xlfn.FLOOR.MATH((_xlfn.FLOOR.MATH((((2*VLOOKUP($F25, 'EV and Base'!$A$1:$N$671, 10, FALSE))+$P25)*$H25)/100)+5)*
IF(OR($I25="Lonely", $I25="Brave", $I25="Adamant", $I25="Naughty"), 1.1,
IF(OR($I25="Bold", $I25="Timid", $I25="Modest", $I25="Calm"), 0.9, 1)))</f>
        <v>15</v>
      </c>
      <c r="S25" s="2">
        <f>_xlfn.FLOOR.MATH((_xlfn.FLOOR.MATH((((2*VLOOKUP($F25, 'EV and Base'!$A$1:$N$671, 11, FALSE))+$P25)*$H25)/100)+5)*
IF(OR($I25="Bold", $I25="Relaxed", $I25="Impish", $I25="Lax"), 1.1,
IF(OR($I25="Lonely", $I25="Hasty", $I25="Mild", $I25="Gentle"), 0.9, 1)))</f>
        <v>12</v>
      </c>
      <c r="T25" s="2">
        <f>_xlfn.FLOOR.MATH((_xlfn.FLOOR.MATH((((2*VLOOKUP($F25, 'EV and Base'!$A$1:$N$671, 12, FALSE))+$P25)*$H25)/100)+5)*
IF(OR($I25="Modest", $I25="Mild", $I25="Quiet", $I25="Rash"), 1.1,
IF(OR($I25="Adamant", $I25="Impish", $I25="Jolly", $I25="Careful"), 0.9, 1)))</f>
        <v>15</v>
      </c>
      <c r="U25" s="2">
        <f>_xlfn.FLOOR.MATH((_xlfn.FLOOR.MATH((((2*VLOOKUP($F25, 'EV and Base'!$A$1:$N$671, 13, FALSE))+$P25)*$H25)/100)+5)*
IF(OR($I25="Calm", $I25="Gentle", $I25="Sassy", $I25="Careful"), 1.1,
IF(OR($I25="Naughty", $I25="Lax", $I25="Naive", $I25="Rash"), 0.9, 1)))</f>
        <v>12</v>
      </c>
      <c r="V25" s="2">
        <f>_xlfn.FLOOR.MATH((_xlfn.FLOOR.MATH((((2*VLOOKUP($F25, 'EV and Base'!$A$1:$N$671, 14, FALSE))+$P25)*$H25)/100)+5)*
IF(OR($I25="Timid", $I25="Hasty", $I25="Jolly", $I25="Naive"), 1.1,
IF(OR($I25="Brave", $I25="Relaxed", $I25="Quiet", $I25="Sassy"), 0.9, 1)))</f>
        <v>18</v>
      </c>
      <c r="AZ25" s="3" t="e" cm="1">
        <f t="array" aca="1" ref="AZ25" ca="1">IF(NOT(ISNUMBER(INDEX($A:$A, LOOKUP(2, 1 / ($A$1:INDIRECT("$A$"&amp;ROW($A25)) &lt;&gt; ""),ROW($A$1:INDIRECT("$A$"&amp;ROW($A25)))), 1))), "",#REF!-INDEX(#REF!, LOOKUP(
2, 1 / (#REF!:INDIRECT("$AV$"&amp;ROW(#REF!)-1) &lt;&gt; ""),ROW(#REF!:INDIRECT("$AV$"&amp;ROW(#REF!)-1))), 1))</f>
        <v>#REF!</v>
      </c>
      <c r="BA25" s="3" t="e" cm="1">
        <f t="array" aca="1" ref="BA25" ca="1">IF(NOT(ISNUMBER(INDEX($A:$A, LOOKUP(2, 1 / ($A$1:INDIRECT("$A$"&amp;ROW($A25)) &lt;&gt; ""),ROW($A$1:INDIRECT("$A$"&amp;ROW($A25)))), 1))), "",
INDEX(#REF!, LOOKUP(2, 1 / (#REF!:INDIRECT("$Y$"&amp;ROW(#REF!)-1) &lt;&gt; ""),ROW(#REF!:INDIRECT("$Y$"&amp;ROW(#REF!)-1))), 1))</f>
        <v>#REF!</v>
      </c>
      <c r="BB25" s="1" t="str">
        <f>IFERROR(VLOOKUP(#REF!, 'Medium-Slow'!$A$1:$B$101, 2, TRUE),"")</f>
        <v/>
      </c>
    </row>
    <row r="26" spans="1:54" x14ac:dyDescent="0.45">
      <c r="A26" s="38">
        <v>17</v>
      </c>
      <c r="B26" s="48" t="s">
        <v>94</v>
      </c>
      <c r="C26" s="48" t="s">
        <v>23</v>
      </c>
      <c r="D26" s="48" t="s">
        <v>93</v>
      </c>
      <c r="E26" s="48" t="s">
        <v>25</v>
      </c>
      <c r="F26" s="2" t="s">
        <v>57</v>
      </c>
      <c r="G26" s="2" t="s">
        <v>53</v>
      </c>
      <c r="H26" s="2">
        <v>10</v>
      </c>
      <c r="I26" s="2" t="s">
        <v>28</v>
      </c>
      <c r="J26" s="2" t="s">
        <v>59</v>
      </c>
      <c r="K26" s="2" t="s">
        <v>30</v>
      </c>
      <c r="L26" s="2" t="s">
        <v>50</v>
      </c>
      <c r="M26" s="2" t="s">
        <v>31</v>
      </c>
      <c r="N26" s="2" t="s">
        <v>60</v>
      </c>
      <c r="O26" s="2" t="s">
        <v>51</v>
      </c>
      <c r="P26" s="2">
        <v>3</v>
      </c>
      <c r="Q26" s="2">
        <f>_xlfn.FLOOR.MATH((((2*VLOOKUP(F26, 'EV and Base'!$A$1:$N$671, 9, FALSE))+$P26)*$H26)/100)+$H26+10</f>
        <v>29</v>
      </c>
      <c r="R26" s="2">
        <f>_xlfn.FLOOR.MATH((_xlfn.FLOOR.MATH((((2*VLOOKUP($F26, 'EV and Base'!$A$1:$N$671, 10, FALSE))+$P26)*$H26)/100)+5)*
IF(OR($I26="Lonely", $I26="Brave", $I26="Adamant", $I26="Naughty"), 1.1,
IF(OR($I26="Bold", $I26="Timid", $I26="Modest", $I26="Calm"), 0.9, 1)))</f>
        <v>17</v>
      </c>
      <c r="S26" s="2">
        <f>_xlfn.FLOOR.MATH((_xlfn.FLOOR.MATH((((2*VLOOKUP($F26, 'EV and Base'!$A$1:$N$671, 11, FALSE))+$P26)*$H26)/100)+5)*
IF(OR($I26="Bold", $I26="Relaxed", $I26="Impish", $I26="Lax"), 1.1,
IF(OR($I26="Lonely", $I26="Hasty", $I26="Mild", $I26="Gentle"), 0.9, 1)))</f>
        <v>15</v>
      </c>
      <c r="T26" s="2">
        <f>_xlfn.FLOOR.MATH((_xlfn.FLOOR.MATH((((2*VLOOKUP($F26, 'EV and Base'!$A$1:$N$671, 12, FALSE))+$P26)*$H26)/100)+5)*
IF(OR($I26="Modest", $I26="Mild", $I26="Quiet", $I26="Rash"), 1.1,
IF(OR($I26="Adamant", $I26="Impish", $I26="Jolly", $I26="Careful"), 0.9, 1)))</f>
        <v>10</v>
      </c>
      <c r="U26" s="2">
        <f>_xlfn.FLOOR.MATH((_xlfn.FLOOR.MATH((((2*VLOOKUP($F26, 'EV and Base'!$A$1:$N$671, 13, FALSE))+$P26)*$H26)/100)+5)*
IF(OR($I26="Calm", $I26="Gentle", $I26="Sassy", $I26="Careful"), 1.1,
IF(OR($I26="Naughty", $I26="Lax", $I26="Naive", $I26="Rash"), 0.9, 1)))</f>
        <v>12</v>
      </c>
      <c r="V26" s="2">
        <f>_xlfn.FLOOR.MATH((_xlfn.FLOOR.MATH((((2*VLOOKUP($F26, 'EV and Base'!$A$1:$N$671, 14, FALSE))+$P26)*$H26)/100)+5)*
IF(OR($I26="Timid", $I26="Hasty", $I26="Jolly", $I26="Naive"), 1.1,
IF(OR($I26="Brave", $I26="Relaxed", $I26="Quiet", $I26="Sassy"), 0.9, 1)))</f>
        <v>16</v>
      </c>
      <c r="AZ26" s="3" t="e" cm="1">
        <f t="array" aca="1" ref="AZ26" ca="1">IF(NOT(ISNUMBER(INDEX($A:$A, LOOKUP(2, 1 / ($A$1:INDIRECT("$A$"&amp;ROW($A26)) &lt;&gt; ""),ROW($A$1:INDIRECT("$A$"&amp;ROW($A26)))), 1))), "",#REF!-INDEX(#REF!, LOOKUP(
2, 1 / (#REF!:INDIRECT("$AV$"&amp;ROW(#REF!)-1) &lt;&gt; ""),ROW(#REF!:INDIRECT("$AV$"&amp;ROW(#REF!)-1))), 1))</f>
        <v>#REF!</v>
      </c>
      <c r="BA26" s="3" t="e" cm="1">
        <f t="array" aca="1" ref="BA26" ca="1">IF(NOT(ISNUMBER(INDEX($A:$A, LOOKUP(2, 1 / ($A$1:INDIRECT("$A$"&amp;ROW($A26)) &lt;&gt; ""),ROW($A$1:INDIRECT("$A$"&amp;ROW($A26)))), 1))), "",
INDEX(#REF!, LOOKUP(2, 1 / (#REF!:INDIRECT("$Y$"&amp;ROW(#REF!)-1) &lt;&gt; ""),ROW(#REF!:INDIRECT("$Y$"&amp;ROW(#REF!)-1))), 1))</f>
        <v>#REF!</v>
      </c>
      <c r="BB26" s="1" t="str">
        <f>IFERROR(VLOOKUP(#REF!, 'Medium-Slow'!$A$1:$B$101, 2, TRUE),"")</f>
        <v/>
      </c>
    </row>
    <row r="27" spans="1:54" x14ac:dyDescent="0.45">
      <c r="A27" s="40"/>
      <c r="B27" s="48"/>
      <c r="C27" s="48" t="str">
        <f>$C26</f>
        <v>Single</v>
      </c>
      <c r="D27" s="48"/>
      <c r="E27" s="48"/>
      <c r="F27" s="2" t="s">
        <v>95</v>
      </c>
      <c r="G27" s="2" t="s">
        <v>53</v>
      </c>
      <c r="H27" s="2">
        <v>10</v>
      </c>
      <c r="I27" s="2" t="s">
        <v>96</v>
      </c>
      <c r="J27" s="2" t="s">
        <v>97</v>
      </c>
      <c r="K27" s="2" t="s">
        <v>30</v>
      </c>
      <c r="L27" s="2" t="s">
        <v>98</v>
      </c>
      <c r="M27" s="2" t="s">
        <v>99</v>
      </c>
      <c r="N27" s="2" t="s">
        <v>100</v>
      </c>
      <c r="O27" s="2" t="s">
        <v>101</v>
      </c>
      <c r="P27" s="2">
        <v>3</v>
      </c>
      <c r="Q27" s="2">
        <f>_xlfn.FLOOR.MATH((((2*VLOOKUP(F27, 'EV and Base'!$A$1:$N$671, 9, FALSE))+$P27)*$H27)/100)+$H27+10</f>
        <v>35</v>
      </c>
      <c r="R27" s="2">
        <f>_xlfn.FLOOR.MATH((_xlfn.FLOOR.MATH((((2*VLOOKUP($F27, 'EV and Base'!$A$1:$N$671, 10, FALSE))+$P27)*$H27)/100)+5)*
IF(OR($I27="Lonely", $I27="Brave", $I27="Adamant", $I27="Naughty"), 1.1,
IF(OR($I27="Bold", $I27="Timid", $I27="Modest", $I27="Calm"), 0.9, 1)))</f>
        <v>11</v>
      </c>
      <c r="S27" s="2">
        <f>_xlfn.FLOOR.MATH((_xlfn.FLOOR.MATH((((2*VLOOKUP($F27, 'EV and Base'!$A$1:$N$671, 11, FALSE))+$P27)*$H27)/100)+5)*
IF(OR($I27="Bold", $I27="Relaxed", $I27="Impish", $I27="Lax"), 1.1,
IF(OR($I27="Lonely", $I27="Hasty", $I27="Mild", $I27="Gentle"), 0.9, 1)))</f>
        <v>14</v>
      </c>
      <c r="T27" s="2">
        <f>_xlfn.FLOOR.MATH((_xlfn.FLOOR.MATH((((2*VLOOKUP($F27, 'EV and Base'!$A$1:$N$671, 12, FALSE))+$P27)*$H27)/100)+5)*
IF(OR($I27="Modest", $I27="Mild", $I27="Quiet", $I27="Rash"), 1.1,
IF(OR($I27="Adamant", $I27="Impish", $I27="Jolly", $I27="Careful"), 0.9, 1)))</f>
        <v>18</v>
      </c>
      <c r="U27" s="2">
        <f>_xlfn.FLOOR.MATH((_xlfn.FLOOR.MATH((((2*VLOOKUP($F27, 'EV and Base'!$A$1:$N$671, 13, FALSE))+$P27)*$H27)/100)+5)*
IF(OR($I27="Calm", $I27="Gentle", $I27="Sassy", $I27="Careful"), 1.1,
IF(OR($I27="Naughty", $I27="Lax", $I27="Naive", $I27="Rash"), 0.9, 1)))</f>
        <v>14</v>
      </c>
      <c r="V27" s="2">
        <f>_xlfn.FLOOR.MATH((_xlfn.FLOOR.MATH((((2*VLOOKUP($F27, 'EV and Base'!$A$1:$N$671, 14, FALSE))+$P27)*$H27)/100)+5)*
IF(OR($I27="Timid", $I27="Hasty", $I27="Jolly", $I27="Naive"), 1.1,
IF(OR($I27="Brave", $I27="Relaxed", $I27="Quiet", $I27="Sassy"), 0.9, 1)))</f>
        <v>10</v>
      </c>
      <c r="AZ27" s="3" t="e" cm="1">
        <f t="array" aca="1" ref="AZ27" ca="1">IF(NOT(ISNUMBER(INDEX($A:$A, LOOKUP(2, 1 / ($A$1:INDIRECT("$A$"&amp;ROW($A27)) &lt;&gt; ""),ROW($A$1:INDIRECT("$A$"&amp;ROW($A27)))), 1))), "",#REF!-INDEX(#REF!, LOOKUP(
2, 1 / (#REF!:INDIRECT("$AV$"&amp;ROW(#REF!)-1) &lt;&gt; ""),ROW(#REF!:INDIRECT("$AV$"&amp;ROW(#REF!)-1))), 1))</f>
        <v>#REF!</v>
      </c>
      <c r="BA27" s="3" t="e" cm="1">
        <f t="array" aca="1" ref="BA27" ca="1">IF(NOT(ISNUMBER(INDEX($A:$A, LOOKUP(2, 1 / ($A$1:INDIRECT("$A$"&amp;ROW($A27)) &lt;&gt; ""),ROW($A$1:INDIRECT("$A$"&amp;ROW($A27)))), 1))), "",
INDEX(#REF!, LOOKUP(2, 1 / (#REF!:INDIRECT("$Y$"&amp;ROW(#REF!)-1) &lt;&gt; ""),ROW(#REF!:INDIRECT("$Y$"&amp;ROW(#REF!)-1))), 1))</f>
        <v>#REF!</v>
      </c>
      <c r="BB27" s="1" t="str">
        <f>IFERROR(VLOOKUP(#REF!, 'Medium-Slow'!$A$1:$B$101, 2, TRUE),"")</f>
        <v/>
      </c>
    </row>
    <row r="28" spans="1:54" x14ac:dyDescent="0.45">
      <c r="A28" s="29">
        <v>18</v>
      </c>
      <c r="B28" s="29" t="s">
        <v>102</v>
      </c>
      <c r="C28" s="29" t="s">
        <v>23</v>
      </c>
      <c r="D28" s="29" t="s">
        <v>93</v>
      </c>
      <c r="E28" s="29" t="s">
        <v>25</v>
      </c>
      <c r="F28" s="2" t="s">
        <v>103</v>
      </c>
      <c r="G28" s="2" t="s">
        <v>27</v>
      </c>
      <c r="H28" s="2">
        <v>10</v>
      </c>
      <c r="I28" s="2" t="s">
        <v>48</v>
      </c>
      <c r="J28" s="2" t="s">
        <v>83</v>
      </c>
      <c r="K28" s="2" t="s">
        <v>30</v>
      </c>
      <c r="L28" s="2" t="s">
        <v>43</v>
      </c>
      <c r="M28" s="2" t="s">
        <v>50</v>
      </c>
      <c r="N28" s="2" t="s">
        <v>104</v>
      </c>
      <c r="O28" s="2" t="s">
        <v>64</v>
      </c>
      <c r="P28" s="2">
        <v>0</v>
      </c>
      <c r="Q28" s="2">
        <f>_xlfn.FLOOR.MATH((((2*VLOOKUP(F28, 'EV and Base'!$A$1:$N$671, 9, FALSE))+$P28)*$H28)/100)+$H28+10</f>
        <v>30</v>
      </c>
      <c r="R28" s="2">
        <f>_xlfn.FLOOR.MATH((_xlfn.FLOOR.MATH((((2*VLOOKUP($F28, 'EV and Base'!$A$1:$N$671, 10, FALSE))+$P28)*$H28)/100)+5)*
IF(OR($I28="Lonely", $I28="Brave", $I28="Adamant", $I28="Naughty"), 1.1,
IF(OR($I28="Bold", $I28="Timid", $I28="Modest", $I28="Calm"), 0.9, 1)))</f>
        <v>15</v>
      </c>
      <c r="S28" s="2">
        <f>_xlfn.FLOOR.MATH((_xlfn.FLOOR.MATH((((2*VLOOKUP($F28, 'EV and Base'!$A$1:$N$671, 11, FALSE))+$P28)*$H28)/100)+5)*
IF(OR($I28="Bold", $I28="Relaxed", $I28="Impish", $I28="Lax"), 1.1,
IF(OR($I28="Lonely", $I28="Hasty", $I28="Mild", $I28="Gentle"), 0.9, 1)))</f>
        <v>14</v>
      </c>
      <c r="T28" s="2">
        <f>_xlfn.FLOOR.MATH((_xlfn.FLOOR.MATH((((2*VLOOKUP($F28, 'EV and Base'!$A$1:$N$671, 12, FALSE))+$P28)*$H28)/100)+5)*
IF(OR($I28="Modest", $I28="Mild", $I28="Quiet", $I28="Rash"), 1.1,
IF(OR($I28="Adamant", $I28="Impish", $I28="Jolly", $I28="Careful"), 0.9, 1)))</f>
        <v>15</v>
      </c>
      <c r="U28" s="2">
        <f>_xlfn.FLOOR.MATH((_xlfn.FLOOR.MATH((((2*VLOOKUP($F28, 'EV and Base'!$A$1:$N$671, 13, FALSE))+$P28)*$H28)/100)+5)*
IF(OR($I28="Calm", $I28="Gentle", $I28="Sassy", $I28="Careful"), 1.1,
IF(OR($I28="Naughty", $I28="Lax", $I28="Naive", $I28="Rash"), 0.9, 1)))</f>
        <v>14</v>
      </c>
      <c r="V28" s="2">
        <f>_xlfn.FLOOR.MATH((_xlfn.FLOOR.MATH((((2*VLOOKUP($F28, 'EV and Base'!$A$1:$N$671, 14, FALSE))+$P28)*$H28)/100)+5)*
IF(OR($I28="Timid", $I28="Hasty", $I28="Jolly", $I28="Naive"), 1.1,
IF(OR($I28="Brave", $I28="Relaxed", $I28="Quiet", $I28="Sassy"), 0.9, 1)))</f>
        <v>17</v>
      </c>
      <c r="AZ28" s="3" t="e" cm="1">
        <f t="array" aca="1" ref="AZ28" ca="1">IF(NOT(ISNUMBER(INDEX($A:$A, LOOKUP(2, 1 / ($A$1:INDIRECT("$A$"&amp;ROW($A28)) &lt;&gt; ""),ROW($A$1:INDIRECT("$A$"&amp;ROW($A28)))), 1))), "",#REF!-INDEX(#REF!, LOOKUP(
2, 1 / (#REF!:INDIRECT("$AV$"&amp;ROW(#REF!)-1) &lt;&gt; ""),ROW(#REF!:INDIRECT("$AV$"&amp;ROW(#REF!)-1))), 1))</f>
        <v>#REF!</v>
      </c>
      <c r="BA28" s="3" t="e" cm="1">
        <f t="array" aca="1" ref="BA28" ca="1">IF(NOT(ISNUMBER(INDEX($A:$A, LOOKUP(2, 1 / ($A$1:INDIRECT("$A$"&amp;ROW($A28)) &lt;&gt; ""),ROW($A$1:INDIRECT("$A$"&amp;ROW($A28)))), 1))), "",
INDEX(#REF!, LOOKUP(2, 1 / (#REF!:INDIRECT("$Y$"&amp;ROW(#REF!)-1) &lt;&gt; ""),ROW(#REF!:INDIRECT("$Y$"&amp;ROW(#REF!)-1))), 1))</f>
        <v>#REF!</v>
      </c>
      <c r="BB28" s="1" t="str">
        <f>IFERROR(VLOOKUP(#REF!, 'Medium-Slow'!$A$1:$B$101, 2, TRUE),"")</f>
        <v/>
      </c>
    </row>
    <row r="29" spans="1:54" x14ac:dyDescent="0.45">
      <c r="A29" s="29">
        <v>19</v>
      </c>
      <c r="B29" s="29" t="s">
        <v>105</v>
      </c>
      <c r="C29" s="29" t="s">
        <v>23</v>
      </c>
      <c r="D29" s="29" t="s">
        <v>93</v>
      </c>
      <c r="E29" s="29" t="s">
        <v>25</v>
      </c>
      <c r="F29" s="2" t="s">
        <v>81</v>
      </c>
      <c r="G29" s="2" t="s">
        <v>27</v>
      </c>
      <c r="H29" s="2">
        <v>10</v>
      </c>
      <c r="I29" s="2" t="s">
        <v>54</v>
      </c>
      <c r="J29" s="2" t="s">
        <v>83</v>
      </c>
      <c r="K29" s="2" t="s">
        <v>30</v>
      </c>
      <c r="L29" s="2" t="s">
        <v>43</v>
      </c>
      <c r="M29" s="2" t="s">
        <v>50</v>
      </c>
      <c r="N29" s="2" t="s">
        <v>104</v>
      </c>
      <c r="O29" s="2" t="s">
        <v>84</v>
      </c>
      <c r="P29" s="2">
        <v>0</v>
      </c>
      <c r="Q29" s="2">
        <f>_xlfn.FLOOR.MATH((((2*VLOOKUP(F29, 'EV and Base'!$A$1:$N$671, 9, FALSE))+$P29)*$H29)/100)+$H29+10</f>
        <v>30</v>
      </c>
      <c r="R29" s="2">
        <f>_xlfn.FLOOR.MATH((_xlfn.FLOOR.MATH((((2*VLOOKUP($F29, 'EV and Base'!$A$1:$N$671, 10, FALSE))+$P29)*$H29)/100)+5)*
IF(OR($I29="Lonely", $I29="Brave", $I29="Adamant", $I29="Naughty"), 1.1,
IF(OR($I29="Bold", $I29="Timid", $I29="Modest", $I29="Calm"), 0.9, 1)))</f>
        <v>15</v>
      </c>
      <c r="S29" s="2">
        <f>_xlfn.FLOOR.MATH((_xlfn.FLOOR.MATH((((2*VLOOKUP($F29, 'EV and Base'!$A$1:$N$671, 11, FALSE))+$P29)*$H29)/100)+5)*
IF(OR($I29="Bold", $I29="Relaxed", $I29="Impish", $I29="Lax"), 1.1,
IF(OR($I29="Lonely", $I29="Hasty", $I29="Mild", $I29="Gentle"), 0.9, 1)))</f>
        <v>14</v>
      </c>
      <c r="T29" s="2">
        <f>_xlfn.FLOOR.MATH((_xlfn.FLOOR.MATH((((2*VLOOKUP($F29, 'EV and Base'!$A$1:$N$671, 12, FALSE))+$P29)*$H29)/100)+5)*
IF(OR($I29="Modest", $I29="Mild", $I29="Quiet", $I29="Rash"), 1.1,
IF(OR($I29="Adamant", $I29="Impish", $I29="Jolly", $I29="Careful"), 0.9, 1)))</f>
        <v>15</v>
      </c>
      <c r="U29" s="2">
        <f>_xlfn.FLOOR.MATH((_xlfn.FLOOR.MATH((((2*VLOOKUP($F29, 'EV and Base'!$A$1:$N$671, 13, FALSE))+$P29)*$H29)/100)+5)*
IF(OR($I29="Calm", $I29="Gentle", $I29="Sassy", $I29="Careful"), 1.1,
IF(OR($I29="Naughty", $I29="Lax", $I29="Naive", $I29="Rash"), 0.9, 1)))</f>
        <v>14</v>
      </c>
      <c r="V29" s="2">
        <f>_xlfn.FLOOR.MATH((_xlfn.FLOOR.MATH((((2*VLOOKUP($F29, 'EV and Base'!$A$1:$N$671, 14, FALSE))+$P29)*$H29)/100)+5)*
IF(OR($I29="Timid", $I29="Hasty", $I29="Jolly", $I29="Naive"), 1.1,
IF(OR($I29="Brave", $I29="Relaxed", $I29="Quiet", $I29="Sassy"), 0.9, 1)))</f>
        <v>17</v>
      </c>
      <c r="AZ29" s="3" t="e" cm="1">
        <f t="array" aca="1" ref="AZ29" ca="1">IF(NOT(ISNUMBER(INDEX($A:$A, LOOKUP(2, 1 / ($A$1:INDIRECT("$A$"&amp;ROW($A29)) &lt;&gt; ""),ROW($A$1:INDIRECT("$A$"&amp;ROW($A29)))), 1))), "",#REF!-INDEX(#REF!, LOOKUP(
2, 1 / (#REF!:INDIRECT("$AV$"&amp;ROW(#REF!)-1) &lt;&gt; ""),ROW(#REF!:INDIRECT("$AV$"&amp;ROW(#REF!)-1))), 1))</f>
        <v>#REF!</v>
      </c>
      <c r="BA29" s="3" t="e" cm="1">
        <f t="array" aca="1" ref="BA29" ca="1">IF(NOT(ISNUMBER(INDEX($A:$A, LOOKUP(2, 1 / ($A$1:INDIRECT("$A$"&amp;ROW($A29)) &lt;&gt; ""),ROW($A$1:INDIRECT("$A$"&amp;ROW($A29)))), 1))), "",
INDEX(#REF!, LOOKUP(2, 1 / (#REF!:INDIRECT("$Y$"&amp;ROW(#REF!)-1) &lt;&gt; ""),ROW(#REF!:INDIRECT("$Y$"&amp;ROW(#REF!)-1))), 1))</f>
        <v>#REF!</v>
      </c>
      <c r="BB29" s="1" t="str">
        <f>IFERROR(VLOOKUP(#REF!, 'Medium-Slow'!$A$1:$B$101, 2, TRUE),"")</f>
        <v/>
      </c>
    </row>
    <row r="30" spans="1:54" x14ac:dyDescent="0.45">
      <c r="A30" s="29">
        <v>20</v>
      </c>
      <c r="B30" s="29" t="s">
        <v>106</v>
      </c>
      <c r="C30" s="29" t="s">
        <v>23</v>
      </c>
      <c r="D30" s="29" t="s">
        <v>93</v>
      </c>
      <c r="E30" s="29" t="s">
        <v>25</v>
      </c>
      <c r="F30" s="2" t="s">
        <v>107</v>
      </c>
      <c r="G30" s="2" t="s">
        <v>27</v>
      </c>
      <c r="H30" s="2">
        <v>10</v>
      </c>
      <c r="I30" s="2" t="s">
        <v>108</v>
      </c>
      <c r="J30" s="2" t="s">
        <v>83</v>
      </c>
      <c r="K30" s="2" t="s">
        <v>30</v>
      </c>
      <c r="L30" s="2" t="s">
        <v>43</v>
      </c>
      <c r="M30" s="2" t="s">
        <v>50</v>
      </c>
      <c r="N30" s="2" t="s">
        <v>104</v>
      </c>
      <c r="O30" s="2" t="s">
        <v>109</v>
      </c>
      <c r="P30" s="2">
        <v>0</v>
      </c>
      <c r="Q30" s="2">
        <f>_xlfn.FLOOR.MATH((((2*VLOOKUP(F30, 'EV and Base'!$A$1:$N$671, 9, FALSE))+$P30)*$H30)/100)+$H30+10</f>
        <v>30</v>
      </c>
      <c r="R30" s="2">
        <f>_xlfn.FLOOR.MATH((_xlfn.FLOOR.MATH((((2*VLOOKUP($F30, 'EV and Base'!$A$1:$N$671, 10, FALSE))+$P30)*$H30)/100)+5)*
IF(OR($I30="Lonely", $I30="Brave", $I30="Adamant", $I30="Naughty"), 1.1,
IF(OR($I30="Bold", $I30="Timid", $I30="Modest", $I30="Calm"), 0.9, 1)))</f>
        <v>15</v>
      </c>
      <c r="S30" s="2">
        <f>_xlfn.FLOOR.MATH((_xlfn.FLOOR.MATH((((2*VLOOKUP($F30, 'EV and Base'!$A$1:$N$671, 11, FALSE))+$P30)*$H30)/100)+5)*
IF(OR($I30="Bold", $I30="Relaxed", $I30="Impish", $I30="Lax"), 1.1,
IF(OR($I30="Lonely", $I30="Hasty", $I30="Mild", $I30="Gentle"), 0.9, 1)))</f>
        <v>15</v>
      </c>
      <c r="T30" s="2">
        <f>_xlfn.FLOOR.MATH((_xlfn.FLOOR.MATH((((2*VLOOKUP($F30, 'EV and Base'!$A$1:$N$671, 12, FALSE))+$P30)*$H30)/100)+5)*
IF(OR($I30="Modest", $I30="Mild", $I30="Quiet", $I30="Rash"), 1.1,
IF(OR($I30="Adamant", $I30="Impish", $I30="Jolly", $I30="Careful"), 0.9, 1)))</f>
        <v>15</v>
      </c>
      <c r="U30" s="2">
        <f>_xlfn.FLOOR.MATH((_xlfn.FLOOR.MATH((((2*VLOOKUP($F30, 'EV and Base'!$A$1:$N$671, 13, FALSE))+$P30)*$H30)/100)+5)*
IF(OR($I30="Calm", $I30="Gentle", $I30="Sassy", $I30="Careful"), 1.1,
IF(OR($I30="Naughty", $I30="Lax", $I30="Naive", $I30="Rash"), 0.9, 1)))</f>
        <v>14</v>
      </c>
      <c r="V30" s="2">
        <f>_xlfn.FLOOR.MATH((_xlfn.FLOOR.MATH((((2*VLOOKUP($F30, 'EV and Base'!$A$1:$N$671, 14, FALSE))+$P30)*$H30)/100)+5)*
IF(OR($I30="Timid", $I30="Hasty", $I30="Jolly", $I30="Naive"), 1.1,
IF(OR($I30="Brave", $I30="Relaxed", $I30="Quiet", $I30="Sassy"), 0.9, 1)))</f>
        <v>15</v>
      </c>
      <c r="AZ30" s="3" t="e" cm="1">
        <f t="array" aca="1" ref="AZ30" ca="1">IF(NOT(ISNUMBER(INDEX($A:$A, LOOKUP(2, 1 / ($A$1:INDIRECT("$A$"&amp;ROW($A30)) &lt;&gt; ""),ROW($A$1:INDIRECT("$A$"&amp;ROW($A30)))), 1))), "",#REF!-INDEX(#REF!, LOOKUP(
2, 1 / (#REF!:INDIRECT("$AV$"&amp;ROW(#REF!)-1) &lt;&gt; ""),ROW(#REF!:INDIRECT("$AV$"&amp;ROW(#REF!)-1))), 1))</f>
        <v>#REF!</v>
      </c>
      <c r="BA30" s="3" t="e" cm="1">
        <f t="array" aca="1" ref="BA30" ca="1">IF(NOT(ISNUMBER(INDEX($A:$A, LOOKUP(2, 1 / ($A$1:INDIRECT("$A$"&amp;ROW($A30)) &lt;&gt; ""),ROW($A$1:INDIRECT("$A$"&amp;ROW($A30)))), 1))), "",
INDEX(#REF!, LOOKUP(2, 1 / (#REF!:INDIRECT("$Y$"&amp;ROW(#REF!)-1) &lt;&gt; ""),ROW(#REF!:INDIRECT("$Y$"&amp;ROW(#REF!)-1))), 1))</f>
        <v>#REF!</v>
      </c>
      <c r="BB30" s="1" t="str">
        <f>IFERROR(VLOOKUP(#REF!, 'Medium-Slow'!$A$1:$B$101, 2, TRUE),"")</f>
        <v/>
      </c>
    </row>
    <row r="31" spans="1:54" x14ac:dyDescent="0.45">
      <c r="A31" s="38">
        <v>21</v>
      </c>
      <c r="B31" s="48" t="s">
        <v>34</v>
      </c>
      <c r="C31" s="48" t="s">
        <v>23</v>
      </c>
      <c r="D31" s="48" t="s">
        <v>93</v>
      </c>
      <c r="E31" s="48" t="s">
        <v>25</v>
      </c>
      <c r="F31" s="2" t="s">
        <v>35</v>
      </c>
      <c r="G31" s="2" t="s">
        <v>27</v>
      </c>
      <c r="H31" s="2">
        <v>14</v>
      </c>
      <c r="I31" s="2" t="s">
        <v>110</v>
      </c>
      <c r="J31" s="2" t="s">
        <v>37</v>
      </c>
      <c r="K31" s="2" t="s">
        <v>66</v>
      </c>
      <c r="L31" s="2" t="s">
        <v>32</v>
      </c>
      <c r="M31" s="2" t="s">
        <v>67</v>
      </c>
      <c r="N31" s="2" t="s">
        <v>60</v>
      </c>
      <c r="O31" s="2" t="s">
        <v>99</v>
      </c>
      <c r="P31" s="2">
        <v>6</v>
      </c>
      <c r="Q31" s="2">
        <f>_xlfn.FLOOR.MATH((((2*VLOOKUP(F31, 'EV and Base'!$A$1:$N$671, 9, FALSE))+$P31)*$H31)/100)+$H31+10</f>
        <v>43</v>
      </c>
      <c r="R31" s="2">
        <f>_xlfn.FLOOR.MATH((_xlfn.FLOOR.MATH((((2*VLOOKUP($F31, 'EV and Base'!$A$1:$N$671, 10, FALSE))+$P31)*$H31)/100)+5)*
IF(OR($I31="Lonely", $I31="Brave", $I31="Adamant", $I31="Naughty"), 1.1,
IF(OR($I31="Bold", $I31="Timid", $I31="Modest", $I31="Calm"), 0.9, 1)))</f>
        <v>25</v>
      </c>
      <c r="S31" s="2">
        <f>_xlfn.FLOOR.MATH((_xlfn.FLOOR.MATH((((2*VLOOKUP($F31, 'EV and Base'!$A$1:$N$671, 11, FALSE))+$P31)*$H31)/100)+5)*
IF(OR($I31="Bold", $I31="Relaxed", $I31="Impish", $I31="Lax"), 1.1,
IF(OR($I31="Lonely", $I31="Hasty", $I31="Mild", $I31="Gentle"), 0.9, 1)))</f>
        <v>18</v>
      </c>
      <c r="T31" s="2">
        <f>_xlfn.FLOOR.MATH((_xlfn.FLOOR.MATH((((2*VLOOKUP($F31, 'EV and Base'!$A$1:$N$671, 12, FALSE))+$P31)*$H31)/100)+5)*
IF(OR($I31="Modest", $I31="Mild", $I31="Quiet", $I31="Rash"), 1.1,
IF(OR($I31="Adamant", $I31="Impish", $I31="Jolly", $I31="Careful"), 0.9, 1)))</f>
        <v>16</v>
      </c>
      <c r="U31" s="2">
        <f>_xlfn.FLOOR.MATH((_xlfn.FLOOR.MATH((((2*VLOOKUP($F31, 'EV and Base'!$A$1:$N$671, 13, FALSE))+$P31)*$H31)/100)+5)*
IF(OR($I31="Calm", $I31="Gentle", $I31="Sassy", $I31="Careful"), 1.1,
IF(OR($I31="Naughty", $I31="Lax", $I31="Naive", $I31="Rash"), 0.9, 1)))</f>
        <v>18</v>
      </c>
      <c r="V31" s="2">
        <f>_xlfn.FLOOR.MATH((_xlfn.FLOOR.MATH((((2*VLOOKUP($F31, 'EV and Base'!$A$1:$N$671, 14, FALSE))+$P31)*$H31)/100)+5)*
IF(OR($I31="Timid", $I31="Hasty", $I31="Jolly", $I31="Naive"), 1.1,
IF(OR($I31="Brave", $I31="Relaxed", $I31="Quiet", $I31="Sassy"), 0.9, 1)))</f>
        <v>18</v>
      </c>
      <c r="AZ31" s="3" t="e" cm="1">
        <f t="array" aca="1" ref="AZ31" ca="1">IF(NOT(ISNUMBER(INDEX($A:$A, LOOKUP(2, 1 / ($A$1:INDIRECT("$A$"&amp;ROW($A31)) &lt;&gt; ""),ROW($A$1:INDIRECT("$A$"&amp;ROW($A31)))), 1))), "",#REF!-INDEX(#REF!, LOOKUP(
2, 1 / (#REF!:INDIRECT("$AV$"&amp;ROW(#REF!)-1) &lt;&gt; ""),ROW(#REF!:INDIRECT("$AV$"&amp;ROW(#REF!)-1))), 1))</f>
        <v>#REF!</v>
      </c>
      <c r="BA31" s="3" t="e" cm="1">
        <f t="array" aca="1" ref="BA31" ca="1">IF(NOT(ISNUMBER(INDEX($A:$A, LOOKUP(2, 1 / ($A$1:INDIRECT("$A$"&amp;ROW($A31)) &lt;&gt; ""),ROW($A$1:INDIRECT("$A$"&amp;ROW($A31)))), 1))), "",
INDEX(#REF!, LOOKUP(2, 1 / (#REF!:INDIRECT("$Y$"&amp;ROW(#REF!)-1) &lt;&gt; ""),ROW(#REF!:INDIRECT("$Y$"&amp;ROW(#REF!)-1))), 1))</f>
        <v>#REF!</v>
      </c>
      <c r="BB31" s="1" t="str">
        <f>IFERROR(VLOOKUP(#REF!, 'Medium-Slow'!$A$1:$B$101, 2, TRUE),"")</f>
        <v/>
      </c>
    </row>
    <row r="32" spans="1:54" x14ac:dyDescent="0.45">
      <c r="A32" s="40"/>
      <c r="B32" s="48"/>
      <c r="C32" s="48" t="str">
        <f>$C31</f>
        <v>Single</v>
      </c>
      <c r="D32" s="48"/>
      <c r="E32" s="48"/>
      <c r="F32" s="2" t="s">
        <v>40</v>
      </c>
      <c r="G32" s="2" t="s">
        <v>27</v>
      </c>
      <c r="H32" s="2">
        <v>12</v>
      </c>
      <c r="I32" s="2" t="s">
        <v>110</v>
      </c>
      <c r="J32" s="2" t="s">
        <v>42</v>
      </c>
      <c r="K32" s="2" t="s">
        <v>30</v>
      </c>
      <c r="L32" s="2" t="s">
        <v>44</v>
      </c>
      <c r="M32" s="2" t="s">
        <v>55</v>
      </c>
      <c r="N32" s="2" t="s">
        <v>77</v>
      </c>
      <c r="O32" s="2" t="s">
        <v>111</v>
      </c>
      <c r="P32" s="2">
        <v>6</v>
      </c>
      <c r="Q32" s="2">
        <f>_xlfn.FLOOR.MATH((((2*VLOOKUP(F32, 'EV and Base'!$A$1:$N$671, 9, FALSE))+$P32)*$H32)/100)+$H32+10</f>
        <v>32</v>
      </c>
      <c r="R32" s="2">
        <f>_xlfn.FLOOR.MATH((_xlfn.FLOOR.MATH((((2*VLOOKUP($F32, 'EV and Base'!$A$1:$N$671, 10, FALSE))+$P32)*$H32)/100)+5)*
IF(OR($I32="Lonely", $I32="Brave", $I32="Adamant", $I32="Naughty"), 1.1,
IF(OR($I32="Bold", $I32="Timid", $I32="Modest", $I32="Calm"), 0.9, 1)))</f>
        <v>18</v>
      </c>
      <c r="S32" s="2">
        <f>_xlfn.FLOOR.MATH((_xlfn.FLOOR.MATH((((2*VLOOKUP($F32, 'EV and Base'!$A$1:$N$671, 11, FALSE))+$P32)*$H32)/100)+5)*
IF(OR($I32="Bold", $I32="Relaxed", $I32="Impish", $I32="Lax"), 1.1,
IF(OR($I32="Lonely", $I32="Hasty", $I32="Mild", $I32="Gentle"), 0.9, 1)))</f>
        <v>14</v>
      </c>
      <c r="T32" s="2">
        <f>_xlfn.FLOOR.MATH((_xlfn.FLOOR.MATH((((2*VLOOKUP($F32, 'EV and Base'!$A$1:$N$671, 12, FALSE))+$P32)*$H32)/100)+5)*
IF(OR($I32="Modest", $I32="Mild", $I32="Quiet", $I32="Rash"), 1.1,
IF(OR($I32="Adamant", $I32="Impish", $I32="Jolly", $I32="Careful"), 0.9, 1)))</f>
        <v>15</v>
      </c>
      <c r="U32" s="2">
        <f>_xlfn.FLOOR.MATH((_xlfn.FLOOR.MATH((((2*VLOOKUP($F32, 'EV and Base'!$A$1:$N$671, 13, FALSE))+$P32)*$H32)/100)+5)*
IF(OR($I32="Calm", $I32="Gentle", $I32="Sassy", $I32="Careful"), 1.1,
IF(OR($I32="Naughty", $I32="Lax", $I32="Naive", $I32="Rash"), 0.9, 1)))</f>
        <v>14</v>
      </c>
      <c r="V32" s="2">
        <f>_xlfn.FLOOR.MATH((_xlfn.FLOOR.MATH((((2*VLOOKUP($F32, 'EV and Base'!$A$1:$N$671, 14, FALSE))+$P32)*$H32)/100)+5)*
IF(OR($I32="Timid", $I32="Hasty", $I32="Jolly", $I32="Naive"), 1.1,
IF(OR($I32="Brave", $I32="Relaxed", $I32="Quiet", $I32="Sassy"), 0.9, 1)))</f>
        <v>21</v>
      </c>
      <c r="AZ32" s="3" t="e" cm="1">
        <f t="array" aca="1" ref="AZ32" ca="1">IF(NOT(ISNUMBER(INDEX($A:$A, LOOKUP(2, 1 / ($A$1:INDIRECT("$A$"&amp;ROW($A32)) &lt;&gt; ""),ROW($A$1:INDIRECT("$A$"&amp;ROW($A32)))), 1))), "",#REF!-INDEX(#REF!, LOOKUP(
2, 1 / (#REF!:INDIRECT("$AV$"&amp;ROW(#REF!)-1) &lt;&gt; ""),ROW(#REF!:INDIRECT("$AV$"&amp;ROW(#REF!)-1))), 1))</f>
        <v>#REF!</v>
      </c>
      <c r="BA32" s="3" t="e" cm="1">
        <f t="array" aca="1" ref="BA32" ca="1">IF(NOT(ISNUMBER(INDEX($A:$A, LOOKUP(2, 1 / ($A$1:INDIRECT("$A$"&amp;ROW($A32)) &lt;&gt; ""),ROW($A$1:INDIRECT("$A$"&amp;ROW($A32)))), 1))), "",
INDEX(#REF!, LOOKUP(2, 1 / (#REF!:INDIRECT("$Y$"&amp;ROW(#REF!)-1) &lt;&gt; ""),ROW(#REF!:INDIRECT("$Y$"&amp;ROW(#REF!)-1))), 1))</f>
        <v>#REF!</v>
      </c>
      <c r="BB32" s="1" t="str">
        <f>IFERROR(VLOOKUP(#REF!, 'Medium-Slow'!$A$1:$B$101, 2, TRUE),"")</f>
        <v/>
      </c>
    </row>
    <row r="33" spans="1:54" x14ac:dyDescent="0.45">
      <c r="A33" s="38">
        <v>22</v>
      </c>
      <c r="B33" s="48" t="s">
        <v>112</v>
      </c>
      <c r="C33" s="48" t="s">
        <v>23</v>
      </c>
      <c r="D33" s="48" t="s">
        <v>93</v>
      </c>
      <c r="E33" s="48" t="s">
        <v>25</v>
      </c>
      <c r="F33" s="2" t="s">
        <v>47</v>
      </c>
      <c r="G33" s="2" t="s">
        <v>53</v>
      </c>
      <c r="H33" s="2">
        <v>9</v>
      </c>
      <c r="I33" s="2" t="s">
        <v>113</v>
      </c>
      <c r="J33" s="2" t="s">
        <v>49</v>
      </c>
      <c r="K33" s="2" t="s">
        <v>30</v>
      </c>
      <c r="L33" s="2" t="s">
        <v>31</v>
      </c>
      <c r="M33" s="2" t="s">
        <v>50</v>
      </c>
      <c r="N33" s="2" t="s">
        <v>51</v>
      </c>
      <c r="O33" s="2" t="s">
        <v>75</v>
      </c>
      <c r="P33" s="2">
        <v>12</v>
      </c>
      <c r="Q33" s="2">
        <f>_xlfn.FLOOR.MATH((((2*VLOOKUP(F33, 'EV and Base'!$A$1:$N$671, 9, FALSE))+$P33)*$H33)/100)+$H33+10</f>
        <v>28</v>
      </c>
      <c r="R33" s="2">
        <f>_xlfn.FLOOR.MATH((_xlfn.FLOOR.MATH((((2*VLOOKUP($F33, 'EV and Base'!$A$1:$N$671, 10, FALSE))+$P33)*$H33)/100)+5)*
IF(OR($I33="Lonely", $I33="Brave", $I33="Adamant", $I33="Naughty"), 1.1,
IF(OR($I33="Bold", $I33="Timid", $I33="Modest", $I33="Calm"), 0.9, 1)))</f>
        <v>16</v>
      </c>
      <c r="S33" s="2">
        <f>_xlfn.FLOOR.MATH((_xlfn.FLOOR.MATH((((2*VLOOKUP($F33, 'EV and Base'!$A$1:$N$671, 11, FALSE))+$P33)*$H33)/100)+5)*
IF(OR($I33="Bold", $I33="Relaxed", $I33="Impish", $I33="Lax"), 1.1,
IF(OR($I33="Lonely", $I33="Hasty", $I33="Mild", $I33="Gentle"), 0.9, 1)))</f>
        <v>11</v>
      </c>
      <c r="T33" s="2">
        <f>_xlfn.FLOOR.MATH((_xlfn.FLOOR.MATH((((2*VLOOKUP($F33, 'EV and Base'!$A$1:$N$671, 12, FALSE))+$P33)*$H33)/100)+5)*
IF(OR($I33="Modest", $I33="Mild", $I33="Quiet", $I33="Rash"), 1.1,
IF(OR($I33="Adamant", $I33="Impish", $I33="Jolly", $I33="Careful"), 0.9, 1)))</f>
        <v>12</v>
      </c>
      <c r="U33" s="2">
        <f>_xlfn.FLOOR.MATH((_xlfn.FLOOR.MATH((((2*VLOOKUP($F33, 'EV and Base'!$A$1:$N$671, 13, FALSE))+$P33)*$H33)/100)+5)*
IF(OR($I33="Calm", $I33="Gentle", $I33="Sassy", $I33="Careful"), 1.1,
IF(OR($I33="Naughty", $I33="Lax", $I33="Naive", $I33="Rash"), 0.9, 1)))</f>
        <v>13</v>
      </c>
      <c r="V33" s="2">
        <f>_xlfn.FLOOR.MATH((_xlfn.FLOOR.MATH((((2*VLOOKUP($F33, 'EV and Base'!$A$1:$N$671, 14, FALSE))+$P33)*$H33)/100)+5)*
IF(OR($I33="Timid", $I33="Hasty", $I33="Jolly", $I33="Naive"), 1.1,
IF(OR($I33="Brave", $I33="Relaxed", $I33="Quiet", $I33="Sassy"), 0.9, 1)))</f>
        <v>13</v>
      </c>
      <c r="AZ33" s="3" t="e" cm="1">
        <f t="array" aca="1" ref="AZ33" ca="1">IF(NOT(ISNUMBER(INDEX($A:$A, LOOKUP(2, 1 / ($A$1:INDIRECT("$A$"&amp;ROW($A33)) &lt;&gt; ""),ROW($A$1:INDIRECT("$A$"&amp;ROW($A33)))), 1))), "",#REF!-INDEX(#REF!, LOOKUP(
2, 1 / (#REF!:INDIRECT("$AV$"&amp;ROW(#REF!)-1) &lt;&gt; ""),ROW(#REF!:INDIRECT("$AV$"&amp;ROW(#REF!)-1))), 1))</f>
        <v>#REF!</v>
      </c>
      <c r="BA33" s="3" t="e" cm="1">
        <f t="array" aca="1" ref="BA33" ca="1">IF(NOT(ISNUMBER(INDEX($A:$A, LOOKUP(2, 1 / ($A$1:INDIRECT("$A$"&amp;ROW($A33)) &lt;&gt; ""),ROW($A$1:INDIRECT("$A$"&amp;ROW($A33)))), 1))), "",
INDEX(#REF!, LOOKUP(2, 1 / (#REF!:INDIRECT("$Y$"&amp;ROW(#REF!)-1) &lt;&gt; ""),ROW(#REF!:INDIRECT("$Y$"&amp;ROW(#REF!)-1))), 1))</f>
        <v>#REF!</v>
      </c>
      <c r="BB33" s="1" t="str">
        <f>IFERROR(VLOOKUP(#REF!, 'Medium-Slow'!$A$1:$B$101, 2, TRUE),"")</f>
        <v/>
      </c>
    </row>
    <row r="34" spans="1:54" x14ac:dyDescent="0.45">
      <c r="A34" s="39"/>
      <c r="B34" s="48"/>
      <c r="C34" s="48" t="str">
        <f t="shared" ref="C34:C35" si="1">$C33</f>
        <v>Single</v>
      </c>
      <c r="D34" s="48"/>
      <c r="E34" s="48"/>
      <c r="F34" s="2" t="s">
        <v>57</v>
      </c>
      <c r="G34" s="2" t="s">
        <v>53</v>
      </c>
      <c r="H34" s="2">
        <v>9</v>
      </c>
      <c r="I34" s="2" t="s">
        <v>48</v>
      </c>
      <c r="J34" s="2" t="s">
        <v>62</v>
      </c>
      <c r="K34" s="2" t="s">
        <v>30</v>
      </c>
      <c r="L34" s="2" t="s">
        <v>50</v>
      </c>
      <c r="M34" s="2" t="s">
        <v>31</v>
      </c>
      <c r="N34" s="2" t="s">
        <v>60</v>
      </c>
      <c r="O34" s="2" t="s">
        <v>51</v>
      </c>
      <c r="P34" s="2">
        <v>12</v>
      </c>
      <c r="Q34" s="2">
        <f>_xlfn.FLOOR.MATH((((2*VLOOKUP(F34, 'EV and Base'!$A$1:$N$671, 9, FALSE))+$P34)*$H34)/100)+$H34+10</f>
        <v>28</v>
      </c>
      <c r="R34" s="2">
        <f>_xlfn.FLOOR.MATH((_xlfn.FLOOR.MATH((((2*VLOOKUP($F34, 'EV and Base'!$A$1:$N$671, 10, FALSE))+$P34)*$H34)/100)+5)*
IF(OR($I34="Lonely", $I34="Brave", $I34="Adamant", $I34="Naughty"), 1.1,
IF(OR($I34="Bold", $I34="Timid", $I34="Modest", $I34="Calm"), 0.9, 1)))</f>
        <v>16</v>
      </c>
      <c r="S34" s="2">
        <f>_xlfn.FLOOR.MATH((_xlfn.FLOOR.MATH((((2*VLOOKUP($F34, 'EV and Base'!$A$1:$N$671, 11, FALSE))+$P34)*$H34)/100)+5)*
IF(OR($I34="Bold", $I34="Relaxed", $I34="Impish", $I34="Lax"), 1.1,
IF(OR($I34="Lonely", $I34="Hasty", $I34="Mild", $I34="Gentle"), 0.9, 1)))</f>
        <v>14</v>
      </c>
      <c r="T34" s="2">
        <f>_xlfn.FLOOR.MATH((_xlfn.FLOOR.MATH((((2*VLOOKUP($F34, 'EV and Base'!$A$1:$N$671, 12, FALSE))+$P34)*$H34)/100)+5)*
IF(OR($I34="Modest", $I34="Mild", $I34="Quiet", $I34="Rash"), 1.1,
IF(OR($I34="Adamant", $I34="Impish", $I34="Jolly", $I34="Careful"), 0.9, 1)))</f>
        <v>10</v>
      </c>
      <c r="U34" s="2">
        <f>_xlfn.FLOOR.MATH((_xlfn.FLOOR.MATH((((2*VLOOKUP($F34, 'EV and Base'!$A$1:$N$671, 13, FALSE))+$P34)*$H34)/100)+5)*
IF(OR($I34="Calm", $I34="Gentle", $I34="Sassy", $I34="Careful"), 1.1,
IF(OR($I34="Naughty", $I34="Lax", $I34="Naive", $I34="Rash"), 0.9, 1)))</f>
        <v>14</v>
      </c>
      <c r="V34" s="2">
        <f>_xlfn.FLOOR.MATH((_xlfn.FLOOR.MATH((((2*VLOOKUP($F34, 'EV and Base'!$A$1:$N$671, 14, FALSE))+$P34)*$H34)/100)+5)*
IF(OR($I34="Timid", $I34="Hasty", $I34="Jolly", $I34="Naive"), 1.1,
IF(OR($I34="Brave", $I34="Relaxed", $I34="Quiet", $I34="Sassy"), 0.9, 1)))</f>
        <v>15</v>
      </c>
      <c r="AZ34" s="3" t="e" cm="1">
        <f t="array" aca="1" ref="AZ34" ca="1">IF(NOT(ISNUMBER(INDEX($A:$A, LOOKUP(2, 1 / ($A$1:INDIRECT("$A$"&amp;ROW($A34)) &lt;&gt; ""),ROW($A$1:INDIRECT("$A$"&amp;ROW($A34)))), 1))), "",#REF!-INDEX(#REF!, LOOKUP(
2, 1 / (#REF!:INDIRECT("$AV$"&amp;ROW(#REF!)-1) &lt;&gt; ""),ROW(#REF!:INDIRECT("$AV$"&amp;ROW(#REF!)-1))), 1))</f>
        <v>#REF!</v>
      </c>
      <c r="BA34" s="3" t="e" cm="1">
        <f t="array" aca="1" ref="BA34" ca="1">IF(NOT(ISNUMBER(INDEX($A:$A, LOOKUP(2, 1 / ($A$1:INDIRECT("$A$"&amp;ROW($A34)) &lt;&gt; ""),ROW($A$1:INDIRECT("$A$"&amp;ROW($A34)))), 1))), "",
INDEX(#REF!, LOOKUP(2, 1 / (#REF!:INDIRECT("$Y$"&amp;ROW(#REF!)-1) &lt;&gt; ""),ROW(#REF!:INDIRECT("$Y$"&amp;ROW(#REF!)-1))), 1))</f>
        <v>#REF!</v>
      </c>
      <c r="BB34" s="1" t="str">
        <f>IFERROR(VLOOKUP(#REF!, 'Medium-Slow'!$A$1:$B$101, 2, TRUE),"")</f>
        <v/>
      </c>
    </row>
    <row r="35" spans="1:54" x14ac:dyDescent="0.45">
      <c r="A35" s="40"/>
      <c r="B35" s="48"/>
      <c r="C35" s="48" t="str">
        <f t="shared" si="1"/>
        <v>Single</v>
      </c>
      <c r="D35" s="48"/>
      <c r="E35" s="48"/>
      <c r="F35" s="2" t="s">
        <v>114</v>
      </c>
      <c r="G35" s="2" t="s">
        <v>53</v>
      </c>
      <c r="H35" s="2">
        <v>9</v>
      </c>
      <c r="I35" s="2" t="s">
        <v>110</v>
      </c>
      <c r="J35" s="2" t="s">
        <v>115</v>
      </c>
      <c r="K35" s="2" t="s">
        <v>30</v>
      </c>
      <c r="L35" s="2" t="s">
        <v>116</v>
      </c>
      <c r="M35" s="2" t="s">
        <v>44</v>
      </c>
      <c r="N35" s="2" t="s">
        <v>50</v>
      </c>
      <c r="O35" s="19" t="s">
        <v>33</v>
      </c>
      <c r="P35" s="19">
        <v>12</v>
      </c>
      <c r="Q35" s="2">
        <f>_xlfn.FLOOR.MATH((((2*VLOOKUP(F35, 'EV and Base'!$A$1:$N$671, 9, FALSE))+$P35)*$H35)/100)+$H35+10</f>
        <v>29</v>
      </c>
      <c r="R35" s="2">
        <f>_xlfn.FLOOR.MATH((_xlfn.FLOOR.MATH((((2*VLOOKUP($F35, 'EV and Base'!$A$1:$N$671, 10, FALSE))+$P35)*$H35)/100)+5)*
IF(OR($I35="Lonely", $I35="Brave", $I35="Adamant", $I35="Naughty"), 1.1,
IF(OR($I35="Bold", $I35="Timid", $I35="Modest", $I35="Calm"), 0.9, 1)))</f>
        <v>16</v>
      </c>
      <c r="S35" s="2">
        <f>_xlfn.FLOOR.MATH((_xlfn.FLOOR.MATH((((2*VLOOKUP($F35, 'EV and Base'!$A$1:$N$671, 11, FALSE))+$P35)*$H35)/100)+5)*
IF(OR($I35="Bold", $I35="Relaxed", $I35="Impish", $I35="Lax"), 1.1,
IF(OR($I35="Lonely", $I35="Hasty", $I35="Mild", $I35="Gentle"), 0.9, 1)))</f>
        <v>15</v>
      </c>
      <c r="T35" s="2">
        <f>_xlfn.FLOOR.MATH((_xlfn.FLOOR.MATH((((2*VLOOKUP($F35, 'EV and Base'!$A$1:$N$671, 12, FALSE))+$P35)*$H35)/100)+5)*
IF(OR($I35="Modest", $I35="Mild", $I35="Quiet", $I35="Rash"), 1.1,
IF(OR($I35="Adamant", $I35="Impish", $I35="Jolly", $I35="Careful"), 0.9, 1)))</f>
        <v>10</v>
      </c>
      <c r="U35" s="2">
        <f>_xlfn.FLOOR.MATH((_xlfn.FLOOR.MATH((((2*VLOOKUP($F35, 'EV and Base'!$A$1:$N$671, 13, FALSE))+$P35)*$H35)/100)+5)*
IF(OR($I35="Calm", $I35="Gentle", $I35="Sassy", $I35="Careful"), 1.1,
IF(OR($I35="Naughty", $I35="Lax", $I35="Naive", $I35="Rash"), 0.9, 1)))</f>
        <v>11</v>
      </c>
      <c r="V35" s="2">
        <f>_xlfn.FLOOR.MATH((_xlfn.FLOOR.MATH((((2*VLOOKUP($F35, 'EV and Base'!$A$1:$N$671, 14, FALSE))+$P35)*$H35)/100)+5)*
IF(OR($I35="Timid", $I35="Hasty", $I35="Jolly", $I35="Naive"), 1.1,
IF(OR($I35="Brave", $I35="Relaxed", $I35="Quiet", $I35="Sassy"), 0.9, 1)))</f>
        <v>13</v>
      </c>
      <c r="AZ35" s="3" t="e" cm="1">
        <f t="array" aca="1" ref="AZ35" ca="1">IF(NOT(ISNUMBER(INDEX($A:$A, LOOKUP(2, 1 / ($A$1:INDIRECT("$A$"&amp;ROW($A35)) &lt;&gt; ""),ROW($A$1:INDIRECT("$A$"&amp;ROW($A35)))), 1))), "",#REF!-INDEX(#REF!, LOOKUP(
2, 1 / (#REF!:INDIRECT("$AV$"&amp;ROW(#REF!)-1) &lt;&gt; ""),ROW(#REF!:INDIRECT("$AV$"&amp;ROW(#REF!)-1))), 1))</f>
        <v>#REF!</v>
      </c>
      <c r="BA35" s="3" t="e" cm="1">
        <f t="array" aca="1" ref="BA35" ca="1">IF(NOT(ISNUMBER(INDEX($A:$A, LOOKUP(2, 1 / ($A$1:INDIRECT("$A$"&amp;ROW($A35)) &lt;&gt; ""),ROW($A$1:INDIRECT("$A$"&amp;ROW($A35)))), 1))), "",
INDEX(#REF!, LOOKUP(2, 1 / (#REF!:INDIRECT("$Y$"&amp;ROW(#REF!)-1) &lt;&gt; ""),ROW(#REF!:INDIRECT("$Y$"&amp;ROW(#REF!)-1))), 1))</f>
        <v>#REF!</v>
      </c>
      <c r="BB35" s="1" t="str">
        <f>IFERROR(VLOOKUP(#REF!, 'Medium-Slow'!$A$1:$B$101, 2, TRUE),"")</f>
        <v/>
      </c>
    </row>
    <row r="36" spans="1:54" x14ac:dyDescent="0.45">
      <c r="A36" s="29">
        <v>23</v>
      </c>
      <c r="B36" s="29" t="s">
        <v>90</v>
      </c>
      <c r="C36" s="29" t="s">
        <v>23</v>
      </c>
      <c r="D36" s="29" t="s">
        <v>117</v>
      </c>
      <c r="E36" s="29" t="s">
        <v>25</v>
      </c>
      <c r="F36" s="2" t="s">
        <v>47</v>
      </c>
      <c r="G36" s="2" t="s">
        <v>27</v>
      </c>
      <c r="H36" s="2">
        <v>12</v>
      </c>
      <c r="I36" s="2" t="s">
        <v>79</v>
      </c>
      <c r="J36" s="2" t="s">
        <v>49</v>
      </c>
      <c r="K36" s="2" t="s">
        <v>30</v>
      </c>
      <c r="L36" s="2" t="s">
        <v>50</v>
      </c>
      <c r="M36" s="2" t="s">
        <v>51</v>
      </c>
      <c r="N36" s="2" t="s">
        <v>75</v>
      </c>
      <c r="O36" s="2" t="s">
        <v>118</v>
      </c>
      <c r="P36" s="2">
        <v>0</v>
      </c>
      <c r="Q36" s="2">
        <f>_xlfn.FLOOR.MATH((((2*VLOOKUP(F36, 'EV and Base'!$A$1:$N$671, 9, FALSE))+$P36)*$H36)/100)+$H36+10</f>
        <v>32</v>
      </c>
      <c r="R36" s="2">
        <f>_xlfn.FLOOR.MATH((_xlfn.FLOOR.MATH((((2*VLOOKUP($F36, 'EV and Base'!$A$1:$N$671, 10, FALSE))+$P36)*$H36)/100)+5)*
IF(OR($I36="Lonely", $I36="Brave", $I36="Adamant", $I36="Naughty"), 1.1,
IF(OR($I36="Bold", $I36="Timid", $I36="Modest", $I36="Calm"), 0.9, 1)))</f>
        <v>18</v>
      </c>
      <c r="S36" s="2">
        <f>_xlfn.FLOOR.MATH((_xlfn.FLOOR.MATH((((2*VLOOKUP($F36, 'EV and Base'!$A$1:$N$671, 11, FALSE))+$P36)*$H36)/100)+5)*
IF(OR($I36="Bold", $I36="Relaxed", $I36="Impish", $I36="Lax"), 1.1,
IF(OR($I36="Lonely", $I36="Hasty", $I36="Mild", $I36="Gentle"), 0.9, 1)))</f>
        <v>14</v>
      </c>
      <c r="T36" s="2">
        <f>_xlfn.FLOOR.MATH((_xlfn.FLOOR.MATH((((2*VLOOKUP($F36, 'EV and Base'!$A$1:$N$671, 12, FALSE))+$P36)*$H36)/100)+5)*
IF(OR($I36="Modest", $I36="Mild", $I36="Quiet", $I36="Rash"), 1.1,
IF(OR($I36="Adamant", $I36="Impish", $I36="Jolly", $I36="Careful"), 0.9, 1)))</f>
        <v>11</v>
      </c>
      <c r="U36" s="2">
        <f>_xlfn.FLOOR.MATH((_xlfn.FLOOR.MATH((((2*VLOOKUP($F36, 'EV and Base'!$A$1:$N$671, 13, FALSE))+$P36)*$H36)/100)+5)*
IF(OR($I36="Calm", $I36="Gentle", $I36="Sassy", $I36="Careful"), 1.1,
IF(OR($I36="Naughty", $I36="Lax", $I36="Naive", $I36="Rash"), 0.9, 1)))</f>
        <v>15</v>
      </c>
      <c r="V36" s="2">
        <f>_xlfn.FLOOR.MATH((_xlfn.FLOOR.MATH((((2*VLOOKUP($F36, 'EV and Base'!$A$1:$N$671, 14, FALSE))+$P36)*$H36)/100)+5)*
IF(OR($I36="Timid", $I36="Hasty", $I36="Jolly", $I36="Naive"), 1.1,
IF(OR($I36="Brave", $I36="Relaxed", $I36="Quiet", $I36="Sassy"), 0.9, 1)))</f>
        <v>15</v>
      </c>
      <c r="AZ36" s="3" t="e" cm="1">
        <f t="array" aca="1" ref="AZ36" ca="1">IF(NOT(ISNUMBER(INDEX($A:$A, LOOKUP(2, 1 / ($A$1:INDIRECT("$A$"&amp;ROW($A36)) &lt;&gt; ""),ROW($A$1:INDIRECT("$A$"&amp;ROW($A36)))), 1))), "",#REF!-INDEX(#REF!, LOOKUP(
2, 1 / (#REF!:INDIRECT("$AV$"&amp;ROW(#REF!)-1) &lt;&gt; ""),ROW(#REF!:INDIRECT("$AV$"&amp;ROW(#REF!)-1))), 1))</f>
        <v>#REF!</v>
      </c>
      <c r="BA36" s="3" t="e" cm="1">
        <f t="array" aca="1" ref="BA36" ca="1">IF(NOT(ISNUMBER(INDEX($A:$A, LOOKUP(2, 1 / ($A$1:INDIRECT("$A$"&amp;ROW($A36)) &lt;&gt; ""),ROW($A$1:INDIRECT("$A$"&amp;ROW($A36)))), 1))), "",
INDEX(#REF!, LOOKUP(2, 1 / (#REF!:INDIRECT("$Y$"&amp;ROW(#REF!)-1) &lt;&gt; ""),ROW(#REF!:INDIRECT("$Y$"&amp;ROW(#REF!)-1))), 1))</f>
        <v>#REF!</v>
      </c>
      <c r="BB36" s="1" t="str">
        <f>IFERROR(VLOOKUP(#REF!, 'Medium-Slow'!$A$1:$B$101, 2, TRUE),"")</f>
        <v/>
      </c>
    </row>
    <row r="37" spans="1:54" x14ac:dyDescent="0.45">
      <c r="A37" s="38">
        <v>24</v>
      </c>
      <c r="B37" s="29" t="s">
        <v>90</v>
      </c>
      <c r="C37" s="48" t="s">
        <v>119</v>
      </c>
      <c r="D37" s="48" t="s">
        <v>117</v>
      </c>
      <c r="E37" s="48" t="s">
        <v>25</v>
      </c>
      <c r="F37" s="2" t="s">
        <v>47</v>
      </c>
      <c r="G37" s="2" t="s">
        <v>27</v>
      </c>
      <c r="H37" s="2">
        <v>12</v>
      </c>
      <c r="I37" s="2" t="s">
        <v>41</v>
      </c>
      <c r="J37" s="2" t="s">
        <v>74</v>
      </c>
      <c r="K37" s="2" t="s">
        <v>30</v>
      </c>
      <c r="L37" s="2" t="s">
        <v>50</v>
      </c>
      <c r="M37" s="2" t="s">
        <v>51</v>
      </c>
      <c r="N37" s="2" t="s">
        <v>75</v>
      </c>
      <c r="O37" s="2" t="s">
        <v>118</v>
      </c>
      <c r="P37" s="2">
        <v>0</v>
      </c>
      <c r="Q37" s="2">
        <f>_xlfn.FLOOR.MATH((((2*VLOOKUP(F37, 'EV and Base'!$A$1:$N$671, 9, FALSE))+$P37)*$H37)/100)+$H37+10</f>
        <v>32</v>
      </c>
      <c r="R37" s="2">
        <f>_xlfn.FLOOR.MATH((_xlfn.FLOOR.MATH((((2*VLOOKUP($F37, 'EV and Base'!$A$1:$N$671, 10, FALSE))+$P37)*$H37)/100)+5)*
IF(OR($I37="Lonely", $I37="Brave", $I37="Adamant", $I37="Naughty"), 1.1,
IF(OR($I37="Bold", $I37="Timid", $I37="Modest", $I37="Calm"), 0.9, 1)))</f>
        <v>16</v>
      </c>
      <c r="S37" s="2">
        <f>_xlfn.FLOOR.MATH((_xlfn.FLOOR.MATH((((2*VLOOKUP($F37, 'EV and Base'!$A$1:$N$671, 11, FALSE))+$P37)*$H37)/100)+5)*
IF(OR($I37="Bold", $I37="Relaxed", $I37="Impish", $I37="Lax"), 1.1,
IF(OR($I37="Lonely", $I37="Hasty", $I37="Mild", $I37="Gentle"), 0.9, 1)))</f>
        <v>14</v>
      </c>
      <c r="T37" s="2">
        <f>_xlfn.FLOOR.MATH((_xlfn.FLOOR.MATH((((2*VLOOKUP($F37, 'EV and Base'!$A$1:$N$671, 12, FALSE))+$P37)*$H37)/100)+5)*
IF(OR($I37="Modest", $I37="Mild", $I37="Quiet", $I37="Rash"), 1.1,
IF(OR($I37="Adamant", $I37="Impish", $I37="Jolly", $I37="Careful"), 0.9, 1)))</f>
        <v>13</v>
      </c>
      <c r="U37" s="2">
        <f>_xlfn.FLOOR.MATH((_xlfn.FLOOR.MATH((((2*VLOOKUP($F37, 'EV and Base'!$A$1:$N$671, 13, FALSE))+$P37)*$H37)/100)+5)*
IF(OR($I37="Calm", $I37="Gentle", $I37="Sassy", $I37="Careful"), 1.1,
IF(OR($I37="Naughty", $I37="Lax", $I37="Naive", $I37="Rash"), 0.9, 1)))</f>
        <v>14</v>
      </c>
      <c r="V37" s="2">
        <f>_xlfn.FLOOR.MATH((_xlfn.FLOOR.MATH((((2*VLOOKUP($F37, 'EV and Base'!$A$1:$N$671, 14, FALSE))+$P37)*$H37)/100)+5)*
IF(OR($I37="Timid", $I37="Hasty", $I37="Jolly", $I37="Naive"), 1.1,
IF(OR($I37="Brave", $I37="Relaxed", $I37="Quiet", $I37="Sassy"), 0.9, 1)))</f>
        <v>16</v>
      </c>
      <c r="AZ37" s="3" t="e" cm="1">
        <f t="array" aca="1" ref="AZ37" ca="1">IF(NOT(ISNUMBER(INDEX($A:$A, LOOKUP(2, 1 / ($A$1:INDIRECT("$A$"&amp;ROW($A37)) &lt;&gt; ""),ROW($A$1:INDIRECT("$A$"&amp;ROW($A37)))), 1))), "",#REF!-INDEX(#REF!, LOOKUP(
2, 1 / (#REF!:INDIRECT("$AV$"&amp;ROW(#REF!)-1) &lt;&gt; ""),ROW(#REF!:INDIRECT("$AV$"&amp;ROW(#REF!)-1))), 1))</f>
        <v>#REF!</v>
      </c>
      <c r="BA37" s="3" t="e" cm="1">
        <f t="array" aca="1" ref="BA37" ca="1">IF(NOT(ISNUMBER(INDEX($A:$A, LOOKUP(2, 1 / ($A$1:INDIRECT("$A$"&amp;ROW($A37)) &lt;&gt; ""),ROW($A$1:INDIRECT("$A$"&amp;ROW($A37)))), 1))), "",
INDEX(#REF!, LOOKUP(2, 1 / (#REF!:INDIRECT("$Y$"&amp;ROW(#REF!)-1) &lt;&gt; ""),ROW(#REF!:INDIRECT("$Y$"&amp;ROW(#REF!)-1))), 1))</f>
        <v>#REF!</v>
      </c>
      <c r="BB37" s="1" t="str">
        <f>IFERROR(VLOOKUP(#REF!, 'Medium-Slow'!$A$1:$B$101, 2, TRUE),"")</f>
        <v/>
      </c>
    </row>
    <row r="38" spans="1:54" x14ac:dyDescent="0.45">
      <c r="A38" s="40"/>
      <c r="B38" s="29" t="s">
        <v>90</v>
      </c>
      <c r="C38" s="48" t="str">
        <f>$C37</f>
        <v>Multi</v>
      </c>
      <c r="D38" s="48"/>
      <c r="E38" s="48"/>
      <c r="F38" s="2" t="s">
        <v>47</v>
      </c>
      <c r="G38" s="2" t="s">
        <v>27</v>
      </c>
      <c r="H38" s="2">
        <v>12</v>
      </c>
      <c r="I38" s="2" t="s">
        <v>28</v>
      </c>
      <c r="J38" s="2" t="s">
        <v>74</v>
      </c>
      <c r="K38" s="2" t="s">
        <v>30</v>
      </c>
      <c r="L38" s="2" t="s">
        <v>50</v>
      </c>
      <c r="M38" s="2" t="s">
        <v>51</v>
      </c>
      <c r="N38" s="2" t="s">
        <v>75</v>
      </c>
      <c r="O38" s="2" t="s">
        <v>118</v>
      </c>
      <c r="P38" s="2">
        <v>0</v>
      </c>
      <c r="Q38" s="2">
        <f>_xlfn.FLOOR.MATH((((2*VLOOKUP(F38, 'EV and Base'!$A$1:$N$671, 9, FALSE))+$P38)*$H38)/100)+$H38+10</f>
        <v>32</v>
      </c>
      <c r="R38" s="2">
        <f>_xlfn.FLOOR.MATH((_xlfn.FLOOR.MATH((((2*VLOOKUP($F38, 'EV and Base'!$A$1:$N$671, 10, FALSE))+$P38)*$H38)/100)+5)*
IF(OR($I38="Lonely", $I38="Brave", $I38="Adamant", $I38="Naughty"), 1.1,
IF(OR($I38="Bold", $I38="Timid", $I38="Modest", $I38="Calm"), 0.9, 1)))</f>
        <v>18</v>
      </c>
      <c r="S38" s="2">
        <f>_xlfn.FLOOR.MATH((_xlfn.FLOOR.MATH((((2*VLOOKUP($F38, 'EV and Base'!$A$1:$N$671, 11, FALSE))+$P38)*$H38)/100)+5)*
IF(OR($I38="Bold", $I38="Relaxed", $I38="Impish", $I38="Lax"), 1.1,
IF(OR($I38="Lonely", $I38="Hasty", $I38="Mild", $I38="Gentle"), 0.9, 1)))</f>
        <v>15</v>
      </c>
      <c r="T38" s="2">
        <f>_xlfn.FLOOR.MATH((_xlfn.FLOOR.MATH((((2*VLOOKUP($F38, 'EV and Base'!$A$1:$N$671, 12, FALSE))+$P38)*$H38)/100)+5)*
IF(OR($I38="Modest", $I38="Mild", $I38="Quiet", $I38="Rash"), 1.1,
IF(OR($I38="Adamant", $I38="Impish", $I38="Jolly", $I38="Careful"), 0.9, 1)))</f>
        <v>13</v>
      </c>
      <c r="U38" s="2">
        <f>_xlfn.FLOOR.MATH((_xlfn.FLOOR.MATH((((2*VLOOKUP($F38, 'EV and Base'!$A$1:$N$671, 13, FALSE))+$P38)*$H38)/100)+5)*
IF(OR($I38="Calm", $I38="Gentle", $I38="Sassy", $I38="Careful"), 1.1,
IF(OR($I38="Naughty", $I38="Lax", $I38="Naive", $I38="Rash"), 0.9, 1)))</f>
        <v>12</v>
      </c>
      <c r="V38" s="2">
        <f>_xlfn.FLOOR.MATH((_xlfn.FLOOR.MATH((((2*VLOOKUP($F38, 'EV and Base'!$A$1:$N$671, 14, FALSE))+$P38)*$H38)/100)+5)*
IF(OR($I38="Timid", $I38="Hasty", $I38="Jolly", $I38="Naive"), 1.1,
IF(OR($I38="Brave", $I38="Relaxed", $I38="Quiet", $I38="Sassy"), 0.9, 1)))</f>
        <v>15</v>
      </c>
      <c r="AZ38" s="3" t="e" cm="1">
        <f t="array" aca="1" ref="AZ38" ca="1">IF(NOT(ISNUMBER(INDEX($A:$A, LOOKUP(2, 1 / ($A$1:INDIRECT("$A$"&amp;ROW($A38)) &lt;&gt; ""),ROW($A$1:INDIRECT("$A$"&amp;ROW($A38)))), 1))), "",#REF!-INDEX(#REF!, LOOKUP(
2, 1 / (#REF!:INDIRECT("$AV$"&amp;ROW(#REF!)-1) &lt;&gt; ""),ROW(#REF!:INDIRECT("$AV$"&amp;ROW(#REF!)-1))), 1))</f>
        <v>#REF!</v>
      </c>
      <c r="BA38" s="3" t="e" cm="1">
        <f t="array" aca="1" ref="BA38" ca="1">IF(NOT(ISNUMBER(INDEX($A:$A, LOOKUP(2, 1 / ($A$1:INDIRECT("$A$"&amp;ROW($A38)) &lt;&gt; ""),ROW($A$1:INDIRECT("$A$"&amp;ROW($A38)))), 1))), "",
INDEX(#REF!, LOOKUP(2, 1 / (#REF!:INDIRECT("$Y$"&amp;ROW(#REF!)-1) &lt;&gt; ""),ROW(#REF!:INDIRECT("$Y$"&amp;ROW(#REF!)-1))), 1))</f>
        <v>#REF!</v>
      </c>
      <c r="BB38" s="1" t="str">
        <f>IFERROR(VLOOKUP(#REF!, 'Medium-Slow'!$A$1:$B$101, 2, TRUE),"")</f>
        <v/>
      </c>
    </row>
    <row r="39" spans="1:54" x14ac:dyDescent="0.45">
      <c r="A39" s="29">
        <v>25</v>
      </c>
      <c r="B39" s="29" t="s">
        <v>120</v>
      </c>
      <c r="C39" s="29" t="s">
        <v>23</v>
      </c>
      <c r="D39" s="29" t="s">
        <v>93</v>
      </c>
      <c r="E39" s="29" t="s">
        <v>25</v>
      </c>
      <c r="F39" s="2" t="s">
        <v>121</v>
      </c>
      <c r="G39" s="2" t="s">
        <v>27</v>
      </c>
      <c r="H39" s="2">
        <v>13</v>
      </c>
      <c r="I39" s="2" t="s">
        <v>71</v>
      </c>
      <c r="J39" s="2" t="s">
        <v>122</v>
      </c>
      <c r="K39" s="2" t="s">
        <v>30</v>
      </c>
      <c r="L39" s="2" t="s">
        <v>123</v>
      </c>
      <c r="M39" s="2" t="s">
        <v>32</v>
      </c>
      <c r="N39" s="2" t="s">
        <v>124</v>
      </c>
      <c r="O39" s="2" t="s">
        <v>125</v>
      </c>
      <c r="P39" s="2">
        <v>6</v>
      </c>
      <c r="Q39" s="2">
        <f>_xlfn.FLOOR.MATH((((2*VLOOKUP(F39, 'EV and Base'!$A$1:$N$671, 9, FALSE))+$P39)*$H39)/100)+$H39+10</f>
        <v>35</v>
      </c>
      <c r="R39" s="2">
        <f>_xlfn.FLOOR.MATH((_xlfn.FLOOR.MATH((((2*VLOOKUP($F39, 'EV and Base'!$A$1:$N$671, 10, FALSE))+$P39)*$H39)/100)+5)*
IF(OR($I39="Lonely", $I39="Brave", $I39="Adamant", $I39="Naughty"), 1.1,
IF(OR($I39="Bold", $I39="Timid", $I39="Modest", $I39="Calm"), 0.9, 1)))</f>
        <v>18</v>
      </c>
      <c r="S39" s="2">
        <f>_xlfn.FLOOR.MATH((_xlfn.FLOOR.MATH((((2*VLOOKUP($F39, 'EV and Base'!$A$1:$N$671, 11, FALSE))+$P39)*$H39)/100)+5)*
IF(OR($I39="Bold", $I39="Relaxed", $I39="Impish", $I39="Lax"), 1.1,
IF(OR($I39="Lonely", $I39="Hasty", $I39="Mild", $I39="Gentle"), 0.9, 1)))</f>
        <v>15</v>
      </c>
      <c r="T39" s="2">
        <f>_xlfn.FLOOR.MATH((_xlfn.FLOOR.MATH((((2*VLOOKUP($F39, 'EV and Base'!$A$1:$N$671, 12, FALSE))+$P39)*$H39)/100)+5)*
IF(OR($I39="Modest", $I39="Mild", $I39="Quiet", $I39="Rash"), 1.1,
IF(OR($I39="Adamant", $I39="Impish", $I39="Jolly", $I39="Careful"), 0.9, 1)))</f>
        <v>18</v>
      </c>
      <c r="U39" s="2">
        <f>_xlfn.FLOOR.MATH((_xlfn.FLOOR.MATH((((2*VLOOKUP($F39, 'EV and Base'!$A$1:$N$671, 13, FALSE))+$P39)*$H39)/100)+5)*
IF(OR($I39="Calm", $I39="Gentle", $I39="Sassy", $I39="Careful"), 1.1,
IF(OR($I39="Naughty", $I39="Lax", $I39="Naive", $I39="Rash"), 0.9, 1)))</f>
        <v>14</v>
      </c>
      <c r="V39" s="2">
        <f>_xlfn.FLOOR.MATH((_xlfn.FLOOR.MATH((((2*VLOOKUP($F39, 'EV and Base'!$A$1:$N$671, 14, FALSE))+$P39)*$H39)/100)+5)*
IF(OR($I39="Timid", $I39="Hasty", $I39="Jolly", $I39="Naive"), 1.1,
IF(OR($I39="Brave", $I39="Relaxed", $I39="Quiet", $I39="Sassy"), 0.9, 1)))</f>
        <v>25</v>
      </c>
      <c r="AZ39" s="3" t="e" cm="1">
        <f t="array" aca="1" ref="AZ39" ca="1">IF(NOT(ISNUMBER(INDEX($A:$A, LOOKUP(2, 1 / ($A$1:INDIRECT("$A$"&amp;ROW($A39)) &lt;&gt; ""),ROW($A$1:INDIRECT("$A$"&amp;ROW($A39)))), 1))), "",#REF!-INDEX(#REF!, LOOKUP(
2, 1 / (#REF!:INDIRECT("$AV$"&amp;ROW(#REF!)-1) &lt;&gt; ""),ROW(#REF!:INDIRECT("$AV$"&amp;ROW(#REF!)-1))), 1))</f>
        <v>#REF!</v>
      </c>
      <c r="BA39" s="3" t="e" cm="1">
        <f t="array" aca="1" ref="BA39" ca="1">IF(NOT(ISNUMBER(INDEX($A:$A, LOOKUP(2, 1 / ($A$1:INDIRECT("$A$"&amp;ROW($A39)) &lt;&gt; ""),ROW($A$1:INDIRECT("$A$"&amp;ROW($A39)))), 1))), "",
INDEX(#REF!, LOOKUP(2, 1 / (#REF!:INDIRECT("$Y$"&amp;ROW(#REF!)-1) &lt;&gt; ""),ROW(#REF!:INDIRECT("$Y$"&amp;ROW(#REF!)-1))), 1))</f>
        <v>#REF!</v>
      </c>
      <c r="BB39" s="1" t="str">
        <f>IFERROR(VLOOKUP(#REF!, 'Medium-Slow'!$A$1:$B$101, 2, TRUE),"")</f>
        <v/>
      </c>
    </row>
    <row r="40" spans="1:54" x14ac:dyDescent="0.45">
      <c r="A40" s="29">
        <v>26</v>
      </c>
      <c r="B40" s="29" t="s">
        <v>126</v>
      </c>
      <c r="C40" s="29" t="s">
        <v>23</v>
      </c>
      <c r="D40" s="29" t="s">
        <v>93</v>
      </c>
      <c r="E40" s="29" t="s">
        <v>25</v>
      </c>
      <c r="F40" s="2" t="s">
        <v>127</v>
      </c>
      <c r="G40" s="2" t="s">
        <v>53</v>
      </c>
      <c r="H40" s="2">
        <v>13</v>
      </c>
      <c r="I40" s="2" t="s">
        <v>73</v>
      </c>
      <c r="J40" s="2" t="s">
        <v>128</v>
      </c>
      <c r="K40" s="2" t="s">
        <v>30</v>
      </c>
      <c r="L40" s="2" t="s">
        <v>129</v>
      </c>
      <c r="M40" s="2" t="s">
        <v>60</v>
      </c>
      <c r="N40" s="2" t="s">
        <v>116</v>
      </c>
      <c r="O40" s="2" t="s">
        <v>130</v>
      </c>
      <c r="P40" s="2">
        <v>6</v>
      </c>
      <c r="Q40" s="2">
        <f>_xlfn.FLOOR.MATH((((2*VLOOKUP(F40, 'EV and Base'!$A$1:$N$671, 9, FALSE))+$P40)*$H40)/100)+$H40+10</f>
        <v>38</v>
      </c>
      <c r="R40" s="2">
        <f>_xlfn.FLOOR.MATH((_xlfn.FLOOR.MATH((((2*VLOOKUP($F40, 'EV and Base'!$A$1:$N$671, 10, FALSE))+$P40)*$H40)/100)+5)*
IF(OR($I40="Lonely", $I40="Brave", $I40="Adamant", $I40="Naughty"), 1.1,
IF(OR($I40="Bold", $I40="Timid", $I40="Modest", $I40="Calm"), 0.9, 1)))</f>
        <v>17</v>
      </c>
      <c r="S40" s="2">
        <f>_xlfn.FLOOR.MATH((_xlfn.FLOOR.MATH((((2*VLOOKUP($F40, 'EV and Base'!$A$1:$N$671, 11, FALSE))+$P40)*$H40)/100)+5)*
IF(OR($I40="Bold", $I40="Relaxed", $I40="Impish", $I40="Lax"), 1.1,
IF(OR($I40="Lonely", $I40="Hasty", $I40="Mild", $I40="Gentle"), 0.9, 1)))</f>
        <v>16</v>
      </c>
      <c r="T40" s="2">
        <f>_xlfn.FLOOR.MATH((_xlfn.FLOOR.MATH((((2*VLOOKUP($F40, 'EV and Base'!$A$1:$N$671, 12, FALSE))+$P40)*$H40)/100)+5)*
IF(OR($I40="Modest", $I40="Mild", $I40="Quiet", $I40="Rash"), 1.1,
IF(OR($I40="Adamant", $I40="Impish", $I40="Jolly", $I40="Careful"), 0.9, 1)))</f>
        <v>20</v>
      </c>
      <c r="U40" s="2">
        <f>_xlfn.FLOOR.MATH((_xlfn.FLOOR.MATH((((2*VLOOKUP($F40, 'EV and Base'!$A$1:$N$671, 13, FALSE))+$P40)*$H40)/100)+5)*
IF(OR($I40="Calm", $I40="Gentle", $I40="Sassy", $I40="Careful"), 1.1,
IF(OR($I40="Naughty", $I40="Lax", $I40="Naive", $I40="Rash"), 0.9, 1)))</f>
        <v>16</v>
      </c>
      <c r="V40" s="2">
        <f>_xlfn.FLOOR.MATH((_xlfn.FLOOR.MATH((((2*VLOOKUP($F40, 'EV and Base'!$A$1:$N$671, 14, FALSE))+$P40)*$H40)/100)+5)*
IF(OR($I40="Timid", $I40="Hasty", $I40="Jolly", $I40="Naive"), 1.1,
IF(OR($I40="Brave", $I40="Relaxed", $I40="Quiet", $I40="Sassy"), 0.9, 1)))</f>
        <v>24</v>
      </c>
      <c r="AZ40" s="3" t="e" cm="1">
        <f t="array" aca="1" ref="AZ40" ca="1">IF(NOT(ISNUMBER(INDEX($A:$A, LOOKUP(2, 1 / ($A$1:INDIRECT("$A$"&amp;ROW($A40)) &lt;&gt; ""),ROW($A$1:INDIRECT("$A$"&amp;ROW($A40)))), 1))), "",#REF!-INDEX(#REF!, LOOKUP(
2, 1 / (#REF!:INDIRECT("$AV$"&amp;ROW(#REF!)-1) &lt;&gt; ""),ROW(#REF!:INDIRECT("$AV$"&amp;ROW(#REF!)-1))), 1))</f>
        <v>#REF!</v>
      </c>
      <c r="BA40" s="3" t="e" cm="1">
        <f t="array" aca="1" ref="BA40" ca="1">IF(NOT(ISNUMBER(INDEX($A:$A, LOOKUP(2, 1 / ($A$1:INDIRECT("$A$"&amp;ROW($A40)) &lt;&gt; ""),ROW($A$1:INDIRECT("$A$"&amp;ROW($A40)))), 1))), "",
INDEX(#REF!, LOOKUP(2, 1 / (#REF!:INDIRECT("$Y$"&amp;ROW(#REF!)-1) &lt;&gt; ""),ROW(#REF!:INDIRECT("$Y$"&amp;ROW(#REF!)-1))), 1))</f>
        <v>#REF!</v>
      </c>
      <c r="BB40" s="1" t="str">
        <f>IFERROR(VLOOKUP(#REF!, 'Medium-Slow'!$A$1:$B$101, 2, TRUE),"")</f>
        <v/>
      </c>
    </row>
    <row r="41" spans="1:54" x14ac:dyDescent="0.45">
      <c r="A41" s="38">
        <v>27</v>
      </c>
      <c r="B41" s="48" t="s">
        <v>131</v>
      </c>
      <c r="C41" s="48" t="s">
        <v>23</v>
      </c>
      <c r="D41" s="48" t="s">
        <v>93</v>
      </c>
      <c r="E41" s="48" t="s">
        <v>25</v>
      </c>
      <c r="F41" s="2" t="s">
        <v>47</v>
      </c>
      <c r="G41" s="2" t="s">
        <v>53</v>
      </c>
      <c r="H41" s="2">
        <v>12</v>
      </c>
      <c r="I41" s="2" t="s">
        <v>63</v>
      </c>
      <c r="J41" s="2" t="s">
        <v>74</v>
      </c>
      <c r="K41" s="2" t="s">
        <v>30</v>
      </c>
      <c r="L41" s="2" t="s">
        <v>50</v>
      </c>
      <c r="M41" s="2" t="s">
        <v>51</v>
      </c>
      <c r="N41" s="2" t="s">
        <v>75</v>
      </c>
      <c r="O41" s="2" t="s">
        <v>118</v>
      </c>
      <c r="P41" s="2">
        <v>6</v>
      </c>
      <c r="Q41" s="2">
        <f>_xlfn.FLOOR.MATH((((2*VLOOKUP(F41, 'EV and Base'!$A$1:$N$671, 9, FALSE))+$P41)*$H41)/100)+$H41+10</f>
        <v>33</v>
      </c>
      <c r="R41" s="2">
        <f>_xlfn.FLOOR.MATH((_xlfn.FLOOR.MATH((((2*VLOOKUP($F41, 'EV and Base'!$A$1:$N$671, 10, FALSE))+$P41)*$H41)/100)+5)*
IF(OR($I41="Lonely", $I41="Brave", $I41="Adamant", $I41="Naughty"), 1.1,
IF(OR($I41="Bold", $I41="Timid", $I41="Modest", $I41="Calm"), 0.9, 1)))</f>
        <v>18</v>
      </c>
      <c r="S41" s="2">
        <f>_xlfn.FLOOR.MATH((_xlfn.FLOOR.MATH((((2*VLOOKUP($F41, 'EV and Base'!$A$1:$N$671, 11, FALSE))+$P41)*$H41)/100)+5)*
IF(OR($I41="Bold", $I41="Relaxed", $I41="Impish", $I41="Lax"), 1.1,
IF(OR($I41="Lonely", $I41="Hasty", $I41="Mild", $I41="Gentle"), 0.9, 1)))</f>
        <v>15</v>
      </c>
      <c r="T41" s="2">
        <f>_xlfn.FLOOR.MATH((_xlfn.FLOOR.MATH((((2*VLOOKUP($F41, 'EV and Base'!$A$1:$N$671, 12, FALSE))+$P41)*$H41)/100)+5)*
IF(OR($I41="Modest", $I41="Mild", $I41="Quiet", $I41="Rash"), 1.1,
IF(OR($I41="Adamant", $I41="Impish", $I41="Jolly", $I41="Careful"), 0.9, 1)))</f>
        <v>14</v>
      </c>
      <c r="U41" s="2">
        <f>_xlfn.FLOOR.MATH((_xlfn.FLOOR.MATH((((2*VLOOKUP($F41, 'EV and Base'!$A$1:$N$671, 13, FALSE))+$P41)*$H41)/100)+5)*
IF(OR($I41="Calm", $I41="Gentle", $I41="Sassy", $I41="Careful"), 1.1,
IF(OR($I41="Naughty", $I41="Lax", $I41="Naive", $I41="Rash"), 0.9, 1)))</f>
        <v>16</v>
      </c>
      <c r="V41" s="2">
        <f>_xlfn.FLOOR.MATH((_xlfn.FLOOR.MATH((((2*VLOOKUP($F41, 'EV and Base'!$A$1:$N$671, 14, FALSE))+$P41)*$H41)/100)+5)*
IF(OR($I41="Timid", $I41="Hasty", $I41="Jolly", $I41="Naive"), 1.1,
IF(OR($I41="Brave", $I41="Relaxed", $I41="Quiet", $I41="Sassy"), 0.9, 1)))</f>
        <v>13</v>
      </c>
      <c r="AZ41" s="3" t="e" cm="1">
        <f t="array" aca="1" ref="AZ41" ca="1">IF(NOT(ISNUMBER(INDEX($A:$A, LOOKUP(2, 1 / ($A$1:INDIRECT("$A$"&amp;ROW($A41)) &lt;&gt; ""),ROW($A$1:INDIRECT("$A$"&amp;ROW($A41)))), 1))), "",#REF!-INDEX(#REF!, LOOKUP(
2, 1 / (#REF!:INDIRECT("$AV$"&amp;ROW(#REF!)-1) &lt;&gt; ""),ROW(#REF!:INDIRECT("$AV$"&amp;ROW(#REF!)-1))), 1))</f>
        <v>#REF!</v>
      </c>
      <c r="BA41" s="3" t="e" cm="1">
        <f t="array" aca="1" ref="BA41" ca="1">IF(NOT(ISNUMBER(INDEX($A:$A, LOOKUP(2, 1 / ($A$1:INDIRECT("$A$"&amp;ROW($A41)) &lt;&gt; ""),ROW($A$1:INDIRECT("$A$"&amp;ROW($A41)))), 1))), "",
INDEX(#REF!, LOOKUP(2, 1 / (#REF!:INDIRECT("$Y$"&amp;ROW(#REF!)-1) &lt;&gt; ""),ROW(#REF!:INDIRECT("$Y$"&amp;ROW(#REF!)-1))), 1))</f>
        <v>#REF!</v>
      </c>
      <c r="BB41" s="1" t="str">
        <f>IFERROR(VLOOKUP(#REF!, 'Medium-Slow'!$A$1:$B$101, 2, TRUE),"")</f>
        <v/>
      </c>
    </row>
    <row r="42" spans="1:54" x14ac:dyDescent="0.45">
      <c r="A42" s="40"/>
      <c r="B42" s="48"/>
      <c r="C42" s="48" t="str">
        <f>$C41</f>
        <v>Single</v>
      </c>
      <c r="D42" s="48"/>
      <c r="E42" s="48"/>
      <c r="F42" s="2" t="s">
        <v>40</v>
      </c>
      <c r="G42" s="2" t="s">
        <v>53</v>
      </c>
      <c r="H42" s="2">
        <v>12</v>
      </c>
      <c r="I42" s="2" t="s">
        <v>79</v>
      </c>
      <c r="J42" s="2" t="s">
        <v>42</v>
      </c>
      <c r="K42" s="2" t="s">
        <v>30</v>
      </c>
      <c r="L42" s="2" t="s">
        <v>44</v>
      </c>
      <c r="M42" s="2" t="s">
        <v>55</v>
      </c>
      <c r="N42" s="2" t="s">
        <v>77</v>
      </c>
      <c r="O42" s="2" t="s">
        <v>111</v>
      </c>
      <c r="P42" s="2">
        <v>6</v>
      </c>
      <c r="Q42" s="2">
        <f>_xlfn.FLOOR.MATH((((2*VLOOKUP(F42, 'EV and Base'!$A$1:$N$671, 9, FALSE))+$P42)*$H42)/100)+$H42+10</f>
        <v>32</v>
      </c>
      <c r="R42" s="2">
        <f>_xlfn.FLOOR.MATH((_xlfn.FLOOR.MATH((((2*VLOOKUP($F42, 'EV and Base'!$A$1:$N$671, 10, FALSE))+$P42)*$H42)/100)+5)*
IF(OR($I42="Lonely", $I42="Brave", $I42="Adamant", $I42="Naughty"), 1.1,
IF(OR($I42="Bold", $I42="Timid", $I42="Modest", $I42="Calm"), 0.9, 1)))</f>
        <v>17</v>
      </c>
      <c r="S42" s="2">
        <f>_xlfn.FLOOR.MATH((_xlfn.FLOOR.MATH((((2*VLOOKUP($F42, 'EV and Base'!$A$1:$N$671, 11, FALSE))+$P42)*$H42)/100)+5)*
IF(OR($I42="Bold", $I42="Relaxed", $I42="Impish", $I42="Lax"), 1.1,
IF(OR($I42="Lonely", $I42="Hasty", $I42="Mild", $I42="Gentle"), 0.9, 1)))</f>
        <v>14</v>
      </c>
      <c r="T42" s="2">
        <f>_xlfn.FLOOR.MATH((_xlfn.FLOOR.MATH((((2*VLOOKUP($F42, 'EV and Base'!$A$1:$N$671, 12, FALSE))+$P42)*$H42)/100)+5)*
IF(OR($I42="Modest", $I42="Mild", $I42="Quiet", $I42="Rash"), 1.1,
IF(OR($I42="Adamant", $I42="Impish", $I42="Jolly", $I42="Careful"), 0.9, 1)))</f>
        <v>15</v>
      </c>
      <c r="U42" s="2">
        <f>_xlfn.FLOOR.MATH((_xlfn.FLOOR.MATH((((2*VLOOKUP($F42, 'EV and Base'!$A$1:$N$671, 13, FALSE))+$P42)*$H42)/100)+5)*
IF(OR($I42="Calm", $I42="Gentle", $I42="Sassy", $I42="Careful"), 1.1,
IF(OR($I42="Naughty", $I42="Lax", $I42="Naive", $I42="Rash"), 0.9, 1)))</f>
        <v>15</v>
      </c>
      <c r="V42" s="2">
        <f>_xlfn.FLOOR.MATH((_xlfn.FLOOR.MATH((((2*VLOOKUP($F42, 'EV and Base'!$A$1:$N$671, 14, FALSE))+$P42)*$H42)/100)+5)*
IF(OR($I42="Timid", $I42="Hasty", $I42="Jolly", $I42="Naive"), 1.1,
IF(OR($I42="Brave", $I42="Relaxed", $I42="Quiet", $I42="Sassy"), 0.9, 1)))</f>
        <v>21</v>
      </c>
      <c r="AZ42" s="3" t="e" cm="1">
        <f t="array" aca="1" ref="AZ42" ca="1">IF(NOT(ISNUMBER(INDEX($A:$A, LOOKUP(2, 1 / ($A$1:INDIRECT("$A$"&amp;ROW($A42)) &lt;&gt; ""),ROW($A$1:INDIRECT("$A$"&amp;ROW($A42)))), 1))), "",#REF!-INDEX(#REF!, LOOKUP(
2, 1 / (#REF!:INDIRECT("$AV$"&amp;ROW(#REF!)-1) &lt;&gt; ""),ROW(#REF!:INDIRECT("$AV$"&amp;ROW(#REF!)-1))), 1))</f>
        <v>#REF!</v>
      </c>
      <c r="BA42" s="3" t="e" cm="1">
        <f t="array" aca="1" ref="BA42" ca="1">IF(NOT(ISNUMBER(INDEX($A:$A, LOOKUP(2, 1 / ($A$1:INDIRECT("$A$"&amp;ROW($A42)) &lt;&gt; ""),ROW($A$1:INDIRECT("$A$"&amp;ROW($A42)))), 1))), "",
INDEX(#REF!, LOOKUP(2, 1 / (#REF!:INDIRECT("$Y$"&amp;ROW(#REF!)-1) &lt;&gt; ""),ROW(#REF!:INDIRECT("$Y$"&amp;ROW(#REF!)-1))), 1))</f>
        <v>#REF!</v>
      </c>
      <c r="BB42" s="1" t="str">
        <f>IFERROR(VLOOKUP(#REF!, 'Medium-Slow'!$A$1:$B$101, 2, TRUE),"")</f>
        <v/>
      </c>
    </row>
    <row r="43" spans="1:54" x14ac:dyDescent="0.45">
      <c r="A43" s="38">
        <v>28</v>
      </c>
      <c r="B43" s="48" t="s">
        <v>132</v>
      </c>
      <c r="C43" s="48" t="s">
        <v>23</v>
      </c>
      <c r="D43" s="48" t="s">
        <v>93</v>
      </c>
      <c r="E43" s="48" t="s">
        <v>25</v>
      </c>
      <c r="F43" s="2" t="s">
        <v>114</v>
      </c>
      <c r="G43" s="2" t="s">
        <v>27</v>
      </c>
      <c r="H43" s="2">
        <v>12</v>
      </c>
      <c r="I43" s="2" t="s">
        <v>133</v>
      </c>
      <c r="J43" s="2" t="s">
        <v>134</v>
      </c>
      <c r="K43" s="2" t="s">
        <v>30</v>
      </c>
      <c r="L43" s="2" t="s">
        <v>116</v>
      </c>
      <c r="M43" s="2" t="s">
        <v>44</v>
      </c>
      <c r="N43" s="2" t="s">
        <v>50</v>
      </c>
      <c r="O43" s="2" t="s">
        <v>123</v>
      </c>
      <c r="P43" s="2">
        <v>6</v>
      </c>
      <c r="Q43" s="2">
        <f>_xlfn.FLOOR.MATH((((2*VLOOKUP(F43, 'EV and Base'!$A$1:$N$671, 9, FALSE))+$P43)*$H43)/100)+$H43+10</f>
        <v>34</v>
      </c>
      <c r="R43" s="2">
        <f>_xlfn.FLOOR.MATH((_xlfn.FLOOR.MATH((((2*VLOOKUP($F43, 'EV and Base'!$A$1:$N$671, 10, FALSE))+$P43)*$H43)/100)+5)*
IF(OR($I43="Lonely", $I43="Brave", $I43="Adamant", $I43="Naughty"), 1.1,
IF(OR($I43="Bold", $I43="Timid", $I43="Modest", $I43="Calm"), 0.9, 1)))</f>
        <v>18</v>
      </c>
      <c r="S43" s="2">
        <f>_xlfn.FLOOR.MATH((_xlfn.FLOOR.MATH((((2*VLOOKUP($F43, 'EV and Base'!$A$1:$N$671, 11, FALSE))+$P43)*$H43)/100)+5)*
IF(OR($I43="Bold", $I43="Relaxed", $I43="Impish", $I43="Lax"), 1.1,
IF(OR($I43="Lonely", $I43="Hasty", $I43="Mild", $I43="Gentle"), 0.9, 1)))</f>
        <v>17</v>
      </c>
      <c r="T43" s="2">
        <f>_xlfn.FLOOR.MATH((_xlfn.FLOOR.MATH((((2*VLOOKUP($F43, 'EV and Base'!$A$1:$N$671, 12, FALSE))+$P43)*$H43)/100)+5)*
IF(OR($I43="Modest", $I43="Mild", $I43="Quiet", $I43="Rash"), 1.1,
IF(OR($I43="Adamant", $I43="Impish", $I43="Jolly", $I43="Careful"), 0.9, 1)))</f>
        <v>14</v>
      </c>
      <c r="U43" s="2">
        <f>_xlfn.FLOOR.MATH((_xlfn.FLOOR.MATH((((2*VLOOKUP($F43, 'EV and Base'!$A$1:$N$671, 13, FALSE))+$P43)*$H43)/100)+5)*
IF(OR($I43="Calm", $I43="Gentle", $I43="Sassy", $I43="Careful"), 1.1,
IF(OR($I43="Naughty", $I43="Lax", $I43="Naive", $I43="Rash"), 0.9, 1)))</f>
        <v>12</v>
      </c>
      <c r="V43" s="2">
        <f>_xlfn.FLOOR.MATH((_xlfn.FLOOR.MATH((((2*VLOOKUP($F43, 'EV and Base'!$A$1:$N$671, 14, FALSE))+$P43)*$H43)/100)+5)*
IF(OR($I43="Timid", $I43="Hasty", $I43="Jolly", $I43="Naive"), 1.1,
IF(OR($I43="Brave", $I43="Relaxed", $I43="Quiet", $I43="Sassy"), 0.9, 1)))</f>
        <v>16</v>
      </c>
      <c r="AZ43" s="3" t="e" cm="1">
        <f t="array" aca="1" ref="AZ43" ca="1">IF(NOT(ISNUMBER(INDEX($A:$A, LOOKUP(2, 1 / ($A$1:INDIRECT("$A$"&amp;ROW($A43)) &lt;&gt; ""),ROW($A$1:INDIRECT("$A$"&amp;ROW($A43)))), 1))), "",#REF!-INDEX(#REF!, LOOKUP(
2, 1 / (#REF!:INDIRECT("$AV$"&amp;ROW(#REF!)-1) &lt;&gt; ""),ROW(#REF!:INDIRECT("$AV$"&amp;ROW(#REF!)-1))), 1))</f>
        <v>#REF!</v>
      </c>
      <c r="BA43" s="3" t="e" cm="1">
        <f t="array" aca="1" ref="BA43" ca="1">IF(NOT(ISNUMBER(INDEX($A:$A, LOOKUP(2, 1 / ($A$1:INDIRECT("$A$"&amp;ROW($A43)) &lt;&gt; ""),ROW($A$1:INDIRECT("$A$"&amp;ROW($A43)))), 1))), "",
INDEX(#REF!, LOOKUP(2, 1 / (#REF!:INDIRECT("$Y$"&amp;ROW(#REF!)-1) &lt;&gt; ""),ROW(#REF!:INDIRECT("$Y$"&amp;ROW(#REF!)-1))), 1))</f>
        <v>#REF!</v>
      </c>
      <c r="BB43" s="1" t="str">
        <f>IFERROR(VLOOKUP(#REF!, 'Medium-Slow'!$A$1:$B$101, 2, TRUE),"")</f>
        <v/>
      </c>
    </row>
    <row r="44" spans="1:54" x14ac:dyDescent="0.45">
      <c r="A44" s="40"/>
      <c r="B44" s="48"/>
      <c r="C44" s="48" t="str">
        <f>$C43</f>
        <v>Single</v>
      </c>
      <c r="D44" s="48"/>
      <c r="E44" s="48"/>
      <c r="F44" s="2" t="s">
        <v>135</v>
      </c>
      <c r="G44" s="2" t="s">
        <v>27</v>
      </c>
      <c r="H44" s="2">
        <v>12</v>
      </c>
      <c r="I44" s="2" t="s">
        <v>136</v>
      </c>
      <c r="J44" s="2" t="s">
        <v>137</v>
      </c>
      <c r="K44" s="2" t="s">
        <v>30</v>
      </c>
      <c r="L44" s="2" t="s">
        <v>31</v>
      </c>
      <c r="M44" s="2" t="s">
        <v>138</v>
      </c>
      <c r="N44" s="2" t="s">
        <v>77</v>
      </c>
      <c r="O44" s="2" t="s">
        <v>139</v>
      </c>
      <c r="P44" s="2">
        <v>6</v>
      </c>
      <c r="Q44" s="2">
        <f>_xlfn.FLOOR.MATH((((2*VLOOKUP(F44, 'EV and Base'!$A$1:$N$671, 9, FALSE))+$P44)*$H44)/100)+$H44+10</f>
        <v>35</v>
      </c>
      <c r="R44" s="2">
        <f>_xlfn.FLOOR.MATH((_xlfn.FLOOR.MATH((((2*VLOOKUP($F44, 'EV and Base'!$A$1:$N$671, 10, FALSE))+$P44)*$H44)/100)+5)*
IF(OR($I44="Lonely", $I44="Brave", $I44="Adamant", $I44="Naughty"), 1.1,
IF(OR($I44="Bold", $I44="Timid", $I44="Modest", $I44="Calm"), 0.9, 1)))</f>
        <v>23</v>
      </c>
      <c r="S44" s="2">
        <f>_xlfn.FLOOR.MATH((_xlfn.FLOOR.MATH((((2*VLOOKUP($F44, 'EV and Base'!$A$1:$N$671, 11, FALSE))+$P44)*$H44)/100)+5)*
IF(OR($I44="Bold", $I44="Relaxed", $I44="Impish", $I44="Lax"), 1.1,
IF(OR($I44="Lonely", $I44="Hasty", $I44="Mild", $I44="Gentle"), 0.9, 1)))</f>
        <v>26</v>
      </c>
      <c r="T44" s="2">
        <f>_xlfn.FLOOR.MATH((_xlfn.FLOOR.MATH((((2*VLOOKUP($F44, 'EV and Base'!$A$1:$N$671, 12, FALSE))+$P44)*$H44)/100)+5)*
IF(OR($I44="Modest", $I44="Mild", $I44="Quiet", $I44="Rash"), 1.1,
IF(OR($I44="Adamant", $I44="Impish", $I44="Jolly", $I44="Careful"), 0.9, 1)))</f>
        <v>12</v>
      </c>
      <c r="U44" s="2">
        <f>_xlfn.FLOOR.MATH((_xlfn.FLOOR.MATH((((2*VLOOKUP($F44, 'EV and Base'!$A$1:$N$671, 13, FALSE))+$P44)*$H44)/100)+5)*
IF(OR($I44="Calm", $I44="Gentle", $I44="Sassy", $I44="Careful"), 1.1,
IF(OR($I44="Naughty", $I44="Lax", $I44="Naive", $I44="Rash"), 0.9, 1)))</f>
        <v>9</v>
      </c>
      <c r="V44" s="2">
        <f>_xlfn.FLOOR.MATH((_xlfn.FLOOR.MATH((((2*VLOOKUP($F44, 'EV and Base'!$A$1:$N$671, 14, FALSE))+$P44)*$H44)/100)+5)*
IF(OR($I44="Timid", $I44="Hasty", $I44="Jolly", $I44="Naive"), 1.1,
IF(OR($I44="Brave", $I44="Relaxed", $I44="Quiet", $I44="Sassy"), 0.9, 1)))</f>
        <v>9</v>
      </c>
      <c r="AZ44" s="3" t="e" cm="1">
        <f t="array" aca="1" ref="AZ44" ca="1">IF(NOT(ISNUMBER(INDEX($A:$A, LOOKUP(2, 1 / ($A$1:INDIRECT("$A$"&amp;ROW($A44)) &lt;&gt; ""),ROW($A$1:INDIRECT("$A$"&amp;ROW($A44)))), 1))), "",#REF!-INDEX(#REF!, LOOKUP(
2, 1 / (#REF!:INDIRECT("$AV$"&amp;ROW(#REF!)-1) &lt;&gt; ""),ROW(#REF!:INDIRECT("$AV$"&amp;ROW(#REF!)-1))), 1))</f>
        <v>#REF!</v>
      </c>
      <c r="BA44" s="3" t="e" cm="1">
        <f t="array" aca="1" ref="BA44" ca="1">IF(NOT(ISNUMBER(INDEX($A:$A, LOOKUP(2, 1 / ($A$1:INDIRECT("$A$"&amp;ROW($A44)) &lt;&gt; ""),ROW($A$1:INDIRECT("$A$"&amp;ROW($A44)))), 1))), "",
INDEX(#REF!, LOOKUP(2, 1 / (#REF!:INDIRECT("$Y$"&amp;ROW(#REF!)-1) &lt;&gt; ""),ROW(#REF!:INDIRECT("$Y$"&amp;ROW(#REF!)-1))), 1))</f>
        <v>#REF!</v>
      </c>
      <c r="BB44" s="1" t="str">
        <f>IFERROR(VLOOKUP(#REF!, 'Medium-Slow'!$A$1:$B$101, 2, TRUE),"")</f>
        <v/>
      </c>
    </row>
    <row r="45" spans="1:54" x14ac:dyDescent="0.45">
      <c r="A45" s="38">
        <v>29</v>
      </c>
      <c r="B45" s="48" t="s">
        <v>140</v>
      </c>
      <c r="C45" s="48" t="s">
        <v>23</v>
      </c>
      <c r="D45" s="48" t="s">
        <v>141</v>
      </c>
      <c r="E45" s="48" t="s">
        <v>25</v>
      </c>
      <c r="F45" s="2" t="s">
        <v>114</v>
      </c>
      <c r="G45" s="2" t="s">
        <v>27</v>
      </c>
      <c r="H45" s="2">
        <v>13</v>
      </c>
      <c r="I45" s="2" t="s">
        <v>63</v>
      </c>
      <c r="J45" s="2" t="s">
        <v>134</v>
      </c>
      <c r="K45" s="2" t="s">
        <v>30</v>
      </c>
      <c r="L45" s="2" t="s">
        <v>116</v>
      </c>
      <c r="M45" s="2" t="s">
        <v>44</v>
      </c>
      <c r="N45" s="2" t="s">
        <v>50</v>
      </c>
      <c r="O45" s="2" t="s">
        <v>123</v>
      </c>
      <c r="P45" s="2">
        <v>12</v>
      </c>
      <c r="Q45" s="2">
        <f>_xlfn.FLOOR.MATH((((2*VLOOKUP(F45, 'EV and Base'!$A$1:$N$671, 9, FALSE))+$P45)*$H45)/100)+$H45+10</f>
        <v>37</v>
      </c>
      <c r="R45" s="2">
        <f>_xlfn.FLOOR.MATH((_xlfn.FLOOR.MATH((((2*VLOOKUP($F45, 'EV and Base'!$A$1:$N$671, 10, FALSE))+$P45)*$H45)/100)+5)*
IF(OR($I45="Lonely", $I45="Brave", $I45="Adamant", $I45="Naughty"), 1.1,
IF(OR($I45="Bold", $I45="Timid", $I45="Modest", $I45="Calm"), 0.9, 1)))</f>
        <v>20</v>
      </c>
      <c r="S45" s="2">
        <f>_xlfn.FLOOR.MATH((_xlfn.FLOOR.MATH((((2*VLOOKUP($F45, 'EV and Base'!$A$1:$N$671, 11, FALSE))+$P45)*$H45)/100)+5)*
IF(OR($I45="Bold", $I45="Relaxed", $I45="Impish", $I45="Lax"), 1.1,
IF(OR($I45="Lonely", $I45="Hasty", $I45="Mild", $I45="Gentle"), 0.9, 1)))</f>
        <v>19</v>
      </c>
      <c r="T45" s="2">
        <f>_xlfn.FLOOR.MATH((_xlfn.FLOOR.MATH((((2*VLOOKUP($F45, 'EV and Base'!$A$1:$N$671, 12, FALSE))+$P45)*$H45)/100)+5)*
IF(OR($I45="Modest", $I45="Mild", $I45="Quiet", $I45="Rash"), 1.1,
IF(OR($I45="Adamant", $I45="Impish", $I45="Jolly", $I45="Careful"), 0.9, 1)))</f>
        <v>15</v>
      </c>
      <c r="U45" s="2">
        <f>_xlfn.FLOOR.MATH((_xlfn.FLOOR.MATH((((2*VLOOKUP($F45, 'EV and Base'!$A$1:$N$671, 13, FALSE))+$P45)*$H45)/100)+5)*
IF(OR($I45="Calm", $I45="Gentle", $I45="Sassy", $I45="Careful"), 1.1,
IF(OR($I45="Naughty", $I45="Lax", $I45="Naive", $I45="Rash"), 0.9, 1)))</f>
        <v>15</v>
      </c>
      <c r="V45" s="2">
        <f>_xlfn.FLOOR.MATH((_xlfn.FLOOR.MATH((((2*VLOOKUP($F45, 'EV and Base'!$A$1:$N$671, 14, FALSE))+$P45)*$H45)/100)+5)*
IF(OR($I45="Timid", $I45="Hasty", $I45="Jolly", $I45="Naive"), 1.1,
IF(OR($I45="Brave", $I45="Relaxed", $I45="Quiet", $I45="Sassy"), 0.9, 1)))</f>
        <v>15</v>
      </c>
      <c r="AZ45" s="3" t="e" cm="1">
        <f t="array" aca="1" ref="AZ45" ca="1">IF(NOT(ISNUMBER(INDEX($A:$A, LOOKUP(2, 1 / ($A$1:INDIRECT("$A$"&amp;ROW($A45)) &lt;&gt; ""),ROW($A$1:INDIRECT("$A$"&amp;ROW($A45)))), 1))), "",#REF!-INDEX(#REF!, LOOKUP(
2, 1 / (#REF!:INDIRECT("$AV$"&amp;ROW(#REF!)-1) &lt;&gt; ""),ROW(#REF!:INDIRECT("$AV$"&amp;ROW(#REF!)-1))), 1))</f>
        <v>#REF!</v>
      </c>
      <c r="BA45" s="3" t="e" cm="1">
        <f t="array" aca="1" ref="BA45" ca="1">IF(NOT(ISNUMBER(INDEX($A:$A, LOOKUP(2, 1 / ($A$1:INDIRECT("$A$"&amp;ROW($A45)) &lt;&gt; ""),ROW($A$1:INDIRECT("$A$"&amp;ROW($A45)))), 1))), "",
INDEX(#REF!, LOOKUP(2, 1 / (#REF!:INDIRECT("$Y$"&amp;ROW(#REF!)-1) &lt;&gt; ""),ROW(#REF!:INDIRECT("$Y$"&amp;ROW(#REF!)-1))), 1))</f>
        <v>#REF!</v>
      </c>
      <c r="BB45" s="1" t="str">
        <f>IFERROR(VLOOKUP(#REF!, 'Medium-Slow'!$A$1:$B$101, 2, TRUE),"")</f>
        <v/>
      </c>
    </row>
    <row r="46" spans="1:54" x14ac:dyDescent="0.45">
      <c r="A46" s="39"/>
      <c r="B46" s="48"/>
      <c r="C46" s="48" t="str">
        <f t="shared" ref="C46:C47" si="2">$C45</f>
        <v>Single</v>
      </c>
      <c r="D46" s="48"/>
      <c r="E46" s="48"/>
      <c r="F46" s="2" t="s">
        <v>142</v>
      </c>
      <c r="G46" s="2" t="s">
        <v>27</v>
      </c>
      <c r="H46" s="2">
        <v>13</v>
      </c>
      <c r="I46" s="2" t="s">
        <v>136</v>
      </c>
      <c r="J46" s="2" t="s">
        <v>143</v>
      </c>
      <c r="K46" s="2" t="s">
        <v>30</v>
      </c>
      <c r="L46" s="2" t="s">
        <v>50</v>
      </c>
      <c r="M46" s="2" t="s">
        <v>144</v>
      </c>
      <c r="N46" s="2" t="s">
        <v>75</v>
      </c>
      <c r="O46" s="2" t="s">
        <v>145</v>
      </c>
      <c r="P46" s="2">
        <v>12</v>
      </c>
      <c r="Q46" s="2">
        <f>_xlfn.FLOOR.MATH((((2*VLOOKUP(F46, 'EV and Base'!$A$1:$N$671, 9, FALSE))+$P46)*$H46)/100)+$H46+10</f>
        <v>44</v>
      </c>
      <c r="R46" s="2">
        <f>_xlfn.FLOOR.MATH((_xlfn.FLOOR.MATH((((2*VLOOKUP($F46, 'EV and Base'!$A$1:$N$671, 10, FALSE))+$P46)*$H46)/100)+5)*
IF(OR($I46="Lonely", $I46="Brave", $I46="Adamant", $I46="Naughty"), 1.1,
IF(OR($I46="Bold", $I46="Timid", $I46="Modest", $I46="Calm"), 0.9, 1)))</f>
        <v>27</v>
      </c>
      <c r="S46" s="2">
        <f>_xlfn.FLOOR.MATH((_xlfn.FLOOR.MATH((((2*VLOOKUP($F46, 'EV and Base'!$A$1:$N$671, 11, FALSE))+$P46)*$H46)/100)+5)*
IF(OR($I46="Bold", $I46="Relaxed", $I46="Impish", $I46="Lax"), 1.1,
IF(OR($I46="Lonely", $I46="Hasty", $I46="Mild", $I46="Gentle"), 0.9, 1)))</f>
        <v>20</v>
      </c>
      <c r="T46" s="2">
        <f>_xlfn.FLOOR.MATH((_xlfn.FLOOR.MATH((((2*VLOOKUP($F46, 'EV and Base'!$A$1:$N$671, 12, FALSE))+$P46)*$H46)/100)+5)*
IF(OR($I46="Modest", $I46="Mild", $I46="Quiet", $I46="Rash"), 1.1,
IF(OR($I46="Adamant", $I46="Impish", $I46="Jolly", $I46="Careful"), 0.9, 1)))</f>
        <v>14</v>
      </c>
      <c r="U46" s="2">
        <f>_xlfn.FLOOR.MATH((_xlfn.FLOOR.MATH((((2*VLOOKUP($F46, 'EV and Base'!$A$1:$N$671, 13, FALSE))+$P46)*$H46)/100)+5)*
IF(OR($I46="Calm", $I46="Gentle", $I46="Sassy", $I46="Careful"), 1.1,
IF(OR($I46="Naughty", $I46="Lax", $I46="Naive", $I46="Rash"), 0.9, 1)))</f>
        <v>13</v>
      </c>
      <c r="V46" s="2">
        <f>_xlfn.FLOOR.MATH((_xlfn.FLOOR.MATH((((2*VLOOKUP($F46, 'EV and Base'!$A$1:$N$671, 14, FALSE))+$P46)*$H46)/100)+5)*
IF(OR($I46="Timid", $I46="Hasty", $I46="Jolly", $I46="Naive"), 1.1,
IF(OR($I46="Brave", $I46="Relaxed", $I46="Quiet", $I46="Sassy"), 0.9, 1)))</f>
        <v>15</v>
      </c>
      <c r="AZ46" s="3" t="e" cm="1">
        <f t="array" aca="1" ref="AZ46" ca="1">IF(NOT(ISNUMBER(INDEX($A:$A, LOOKUP(2, 1 / ($A$1:INDIRECT("$A$"&amp;ROW($A46)) &lt;&gt; ""),ROW($A$1:INDIRECT("$A$"&amp;ROW($A46)))), 1))), "",#REF!-INDEX(#REF!, LOOKUP(
2, 1 / (#REF!:INDIRECT("$AV$"&amp;ROW(#REF!)-1) &lt;&gt; ""),ROW(#REF!:INDIRECT("$AV$"&amp;ROW(#REF!)-1))), 1))</f>
        <v>#REF!</v>
      </c>
      <c r="BA46" s="3" t="e" cm="1">
        <f t="array" aca="1" ref="BA46" ca="1">IF(NOT(ISNUMBER(INDEX($A:$A, LOOKUP(2, 1 / ($A$1:INDIRECT("$A$"&amp;ROW($A46)) &lt;&gt; ""),ROW($A$1:INDIRECT("$A$"&amp;ROW($A46)))), 1))), "",
INDEX(#REF!, LOOKUP(2, 1 / (#REF!:INDIRECT("$Y$"&amp;ROW(#REF!)-1) &lt;&gt; ""),ROW(#REF!:INDIRECT("$Y$"&amp;ROW(#REF!)-1))), 1))</f>
        <v>#REF!</v>
      </c>
      <c r="BB46" s="1" t="str">
        <f>IFERROR(VLOOKUP(#REF!, 'Medium-Slow'!$A$1:$B$101, 2, TRUE),"")</f>
        <v/>
      </c>
    </row>
    <row r="47" spans="1:54" x14ac:dyDescent="0.45">
      <c r="A47" s="40"/>
      <c r="B47" s="48"/>
      <c r="C47" s="48" t="str">
        <f t="shared" si="2"/>
        <v>Single</v>
      </c>
      <c r="D47" s="48"/>
      <c r="E47" s="48"/>
      <c r="F47" s="2" t="s">
        <v>146</v>
      </c>
      <c r="G47" s="2" t="s">
        <v>27</v>
      </c>
      <c r="H47" s="2">
        <v>13</v>
      </c>
      <c r="I47" s="2" t="s">
        <v>68</v>
      </c>
      <c r="J47" s="2" t="s">
        <v>147</v>
      </c>
      <c r="K47" s="2" t="s">
        <v>30</v>
      </c>
      <c r="L47" s="2" t="s">
        <v>44</v>
      </c>
      <c r="M47" s="2" t="s">
        <v>148</v>
      </c>
      <c r="N47" s="2" t="s">
        <v>149</v>
      </c>
      <c r="O47" s="2" t="s">
        <v>150</v>
      </c>
      <c r="P47" s="2">
        <v>12</v>
      </c>
      <c r="Q47" s="2">
        <f>_xlfn.FLOOR.MATH((((2*VLOOKUP(F47, 'EV and Base'!$A$1:$N$671, 9, FALSE))+$P47)*$H47)/100)+$H47+10</f>
        <v>37</v>
      </c>
      <c r="R47" s="2">
        <f>_xlfn.FLOOR.MATH((_xlfn.FLOOR.MATH((((2*VLOOKUP($F47, 'EV and Base'!$A$1:$N$671, 10, FALSE))+$P47)*$H47)/100)+5)*
IF(OR($I47="Lonely", $I47="Brave", $I47="Adamant", $I47="Naughty"), 1.1,
IF(OR($I47="Bold", $I47="Timid", $I47="Modest", $I47="Calm"), 0.9, 1)))</f>
        <v>17</v>
      </c>
      <c r="S47" s="2">
        <f>_xlfn.FLOOR.MATH((_xlfn.FLOOR.MATH((((2*VLOOKUP($F47, 'EV and Base'!$A$1:$N$671, 11, FALSE))+$P47)*$H47)/100)+5)*
IF(OR($I47="Bold", $I47="Relaxed", $I47="Impish", $I47="Lax"), 1.1,
IF(OR($I47="Lonely", $I47="Hasty", $I47="Mild", $I47="Gentle"), 0.9, 1)))</f>
        <v>16</v>
      </c>
      <c r="T47" s="2">
        <f>_xlfn.FLOOR.MATH((_xlfn.FLOOR.MATH((((2*VLOOKUP($F47, 'EV and Base'!$A$1:$N$671, 12, FALSE))+$P47)*$H47)/100)+5)*
IF(OR($I47="Modest", $I47="Mild", $I47="Quiet", $I47="Rash"), 1.1,
IF(OR($I47="Adamant", $I47="Impish", $I47="Jolly", $I47="Careful"), 0.9, 1)))</f>
        <v>20</v>
      </c>
      <c r="U47" s="2">
        <f>_xlfn.FLOOR.MATH((_xlfn.FLOOR.MATH((((2*VLOOKUP($F47, 'EV and Base'!$A$1:$N$671, 13, FALSE))+$P47)*$H47)/100)+5)*
IF(OR($I47="Calm", $I47="Gentle", $I47="Sassy", $I47="Careful"), 1.1,
IF(OR($I47="Naughty", $I47="Lax", $I47="Naive", $I47="Rash"), 0.9, 1)))</f>
        <v>16</v>
      </c>
      <c r="V47" s="2">
        <f>_xlfn.FLOOR.MATH((_xlfn.FLOOR.MATH((((2*VLOOKUP($F47, 'EV and Base'!$A$1:$N$671, 14, FALSE))+$P47)*$H47)/100)+5)*
IF(OR($I47="Timid", $I47="Hasty", $I47="Jolly", $I47="Naive"), 1.1,
IF(OR($I47="Brave", $I47="Relaxed", $I47="Quiet", $I47="Sassy"), 0.9, 1)))</f>
        <v>23</v>
      </c>
      <c r="AZ47" s="3" t="e" cm="1">
        <f t="array" aca="1" ref="AZ47" ca="1">IF(NOT(ISNUMBER(INDEX($A:$A, LOOKUP(2, 1 / ($A$1:INDIRECT("$A$"&amp;ROW($A47)) &lt;&gt; ""),ROW($A$1:INDIRECT("$A$"&amp;ROW($A47)))), 1))), "",#REF!-INDEX(#REF!, LOOKUP(
2, 1 / (#REF!:INDIRECT("$AV$"&amp;ROW(#REF!)-1) &lt;&gt; ""),ROW(#REF!:INDIRECT("$AV$"&amp;ROW(#REF!)-1))), 1))</f>
        <v>#REF!</v>
      </c>
      <c r="BA47" s="3" t="e" cm="1">
        <f t="array" aca="1" ref="BA47" ca="1">IF(NOT(ISNUMBER(INDEX($A:$A, LOOKUP(2, 1 / ($A$1:INDIRECT("$A$"&amp;ROW($A47)) &lt;&gt; ""),ROW($A$1:INDIRECT("$A$"&amp;ROW($A47)))), 1))), "",
INDEX(#REF!, LOOKUP(2, 1 / (#REF!:INDIRECT("$Y$"&amp;ROW(#REF!)-1) &lt;&gt; ""),ROW(#REF!:INDIRECT("$Y$"&amp;ROW(#REF!)-1))), 1))</f>
        <v>#REF!</v>
      </c>
      <c r="BB47" s="1" t="str">
        <f>IFERROR(VLOOKUP(#REF!, 'Medium-Slow'!$A$1:$B$101, 2, TRUE),"")</f>
        <v/>
      </c>
    </row>
    <row r="48" spans="1:54" x14ac:dyDescent="0.45">
      <c r="A48" s="29">
        <v>30</v>
      </c>
      <c r="B48" s="29" t="s">
        <v>151</v>
      </c>
      <c r="C48" s="29" t="s">
        <v>23</v>
      </c>
      <c r="D48" s="29" t="s">
        <v>152</v>
      </c>
      <c r="E48" s="29" t="s">
        <v>25</v>
      </c>
      <c r="F48" s="2" t="s">
        <v>47</v>
      </c>
      <c r="G48" s="2" t="s">
        <v>27</v>
      </c>
      <c r="H48" s="2">
        <v>17</v>
      </c>
      <c r="I48" s="2" t="s">
        <v>73</v>
      </c>
      <c r="J48" s="2" t="s">
        <v>74</v>
      </c>
      <c r="K48" s="2" t="s">
        <v>30</v>
      </c>
      <c r="L48" s="2" t="s">
        <v>75</v>
      </c>
      <c r="M48" s="2" t="s">
        <v>118</v>
      </c>
      <c r="N48" s="2" t="s">
        <v>77</v>
      </c>
      <c r="O48" s="2" t="s">
        <v>153</v>
      </c>
      <c r="P48" s="2">
        <v>6</v>
      </c>
      <c r="Q48" s="2">
        <f>_xlfn.FLOOR.MATH((((2*VLOOKUP(F48, 'EV and Base'!$A$1:$N$671, 9, FALSE))+$P48)*$H48)/100)+$H48+10</f>
        <v>43</v>
      </c>
      <c r="R48" s="2">
        <f>_xlfn.FLOOR.MATH((_xlfn.FLOOR.MATH((((2*VLOOKUP($F48, 'EV and Base'!$A$1:$N$671, 10, FALSE))+$P48)*$H48)/100)+5)*
IF(OR($I48="Lonely", $I48="Brave", $I48="Adamant", $I48="Naughty"), 1.1,
IF(OR($I48="Bold", $I48="Timid", $I48="Modest", $I48="Calm"), 0.9, 1)))</f>
        <v>24</v>
      </c>
      <c r="S48" s="2">
        <f>_xlfn.FLOOR.MATH((_xlfn.FLOOR.MATH((((2*VLOOKUP($F48, 'EV and Base'!$A$1:$N$671, 11, FALSE))+$P48)*$H48)/100)+5)*
IF(OR($I48="Bold", $I48="Relaxed", $I48="Impish", $I48="Lax"), 1.1,
IF(OR($I48="Lonely", $I48="Hasty", $I48="Mild", $I48="Gentle"), 0.9, 1)))</f>
        <v>19</v>
      </c>
      <c r="T48" s="2">
        <f>_xlfn.FLOOR.MATH((_xlfn.FLOOR.MATH((((2*VLOOKUP($F48, 'EV and Base'!$A$1:$N$671, 12, FALSE))+$P48)*$H48)/100)+5)*
IF(OR($I48="Modest", $I48="Mild", $I48="Quiet", $I48="Rash"), 1.1,
IF(OR($I48="Adamant", $I48="Impish", $I48="Jolly", $I48="Careful"), 0.9, 1)))</f>
        <v>17</v>
      </c>
      <c r="U48" s="2">
        <f>_xlfn.FLOOR.MATH((_xlfn.FLOOR.MATH((((2*VLOOKUP($F48, 'EV and Base'!$A$1:$N$671, 13, FALSE))+$P48)*$H48)/100)+5)*
IF(OR($I48="Calm", $I48="Gentle", $I48="Sassy", $I48="Careful"), 1.1,
IF(OR($I48="Naughty", $I48="Lax", $I48="Naive", $I48="Rash"), 0.9, 1)))</f>
        <v>19</v>
      </c>
      <c r="V48" s="2">
        <f>_xlfn.FLOOR.MATH((_xlfn.FLOOR.MATH((((2*VLOOKUP($F48, 'EV and Base'!$A$1:$N$671, 14, FALSE))+$P48)*$H48)/100)+5)*
IF(OR($I48="Timid", $I48="Hasty", $I48="Jolly", $I48="Naive"), 1.1,
IF(OR($I48="Brave", $I48="Relaxed", $I48="Quiet", $I48="Sassy"), 0.9, 1)))</f>
        <v>20</v>
      </c>
      <c r="AZ48" s="3" t="e" cm="1">
        <f t="array" aca="1" ref="AZ48" ca="1">IF(NOT(ISNUMBER(INDEX($A:$A, LOOKUP(2, 1 / ($A$1:INDIRECT("$A$"&amp;ROW($A48)) &lt;&gt; ""),ROW($A$1:INDIRECT("$A$"&amp;ROW($A48)))), 1))), "",#REF!-INDEX(#REF!, LOOKUP(
2, 1 / (#REF!:INDIRECT("$AV$"&amp;ROW(#REF!)-1) &lt;&gt; ""),ROW(#REF!:INDIRECT("$AV$"&amp;ROW(#REF!)-1))), 1))</f>
        <v>#REF!</v>
      </c>
      <c r="BA48" s="3" t="e" cm="1">
        <f t="array" aca="1" ref="BA48" ca="1">IF(NOT(ISNUMBER(INDEX($A:$A, LOOKUP(2, 1 / ($A$1:INDIRECT("$A$"&amp;ROW($A48)) &lt;&gt; ""),ROW($A$1:INDIRECT("$A$"&amp;ROW($A48)))), 1))), "",
INDEX(#REF!, LOOKUP(2, 1 / (#REF!:INDIRECT("$Y$"&amp;ROW(#REF!)-1) &lt;&gt; ""),ROW(#REF!:INDIRECT("$Y$"&amp;ROW(#REF!)-1))), 1))</f>
        <v>#REF!</v>
      </c>
      <c r="BB48" s="1" t="str">
        <f>IFERROR(VLOOKUP(#REF!, 'Medium-Slow'!$A$1:$B$101, 2, TRUE),"")</f>
        <v/>
      </c>
    </row>
    <row r="49" spans="1:54" x14ac:dyDescent="0.45">
      <c r="A49" s="29">
        <v>31</v>
      </c>
      <c r="B49" s="29" t="s">
        <v>154</v>
      </c>
      <c r="C49" s="29" t="s">
        <v>23</v>
      </c>
      <c r="D49" s="29" t="s">
        <v>152</v>
      </c>
      <c r="E49" s="29" t="s">
        <v>25</v>
      </c>
      <c r="F49" s="2" t="s">
        <v>155</v>
      </c>
      <c r="G49" s="2" t="s">
        <v>53</v>
      </c>
      <c r="H49" s="2">
        <v>17</v>
      </c>
      <c r="I49" s="2" t="s">
        <v>156</v>
      </c>
      <c r="J49" s="2" t="s">
        <v>157</v>
      </c>
      <c r="K49" s="2" t="s">
        <v>30</v>
      </c>
      <c r="L49" s="2" t="s">
        <v>31</v>
      </c>
      <c r="M49" s="2" t="s">
        <v>51</v>
      </c>
      <c r="N49" s="2" t="s">
        <v>50</v>
      </c>
      <c r="O49" s="19" t="s">
        <v>33</v>
      </c>
      <c r="P49" s="19">
        <v>12</v>
      </c>
      <c r="Q49" s="2">
        <f>_xlfn.FLOOR.MATH((((2*VLOOKUP(F49, 'EV and Base'!$A$1:$N$671, 9, FALSE))+$P49)*$H49)/100)+$H49+10</f>
        <v>51</v>
      </c>
      <c r="R49" s="2">
        <f>_xlfn.FLOOR.MATH((_xlfn.FLOOR.MATH((((2*VLOOKUP($F49, 'EV and Base'!$A$1:$N$671, 10, FALSE))+$P49)*$H49)/100)+5)*
IF(OR($I49="Lonely", $I49="Brave", $I49="Adamant", $I49="Naughty"), 1.1,
IF(OR($I49="Bold", $I49="Timid", $I49="Modest", $I49="Calm"), 0.9, 1)))</f>
        <v>34</v>
      </c>
      <c r="S49" s="2">
        <f>_xlfn.FLOOR.MATH((_xlfn.FLOOR.MATH((((2*VLOOKUP($F49, 'EV and Base'!$A$1:$N$671, 11, FALSE))+$P49)*$H49)/100)+5)*
IF(OR($I49="Bold", $I49="Relaxed", $I49="Impish", $I49="Lax"), 1.1,
IF(OR($I49="Lonely", $I49="Hasty", $I49="Mild", $I49="Gentle"), 0.9, 1)))</f>
        <v>26</v>
      </c>
      <c r="T49" s="2">
        <f>_xlfn.FLOOR.MATH((_xlfn.FLOOR.MATH((((2*VLOOKUP($F49, 'EV and Base'!$A$1:$N$671, 12, FALSE))+$P49)*$H49)/100)+5)*
IF(OR($I49="Modest", $I49="Mild", $I49="Quiet", $I49="Rash"), 1.1,
IF(OR($I49="Adamant", $I49="Impish", $I49="Jolly", $I49="Careful"), 0.9, 1)))</f>
        <v>18</v>
      </c>
      <c r="U49" s="2">
        <f>_xlfn.FLOOR.MATH((_xlfn.FLOOR.MATH((((2*VLOOKUP($F49, 'EV and Base'!$A$1:$N$671, 13, FALSE))+$P49)*$H49)/100)+5)*
IF(OR($I49="Calm", $I49="Gentle", $I49="Sassy", $I49="Careful"), 1.1,
IF(OR($I49="Naughty", $I49="Lax", $I49="Naive", $I49="Rash"), 0.9, 1)))</f>
        <v>29</v>
      </c>
      <c r="V49" s="2">
        <f>_xlfn.FLOOR.MATH((_xlfn.FLOOR.MATH((((2*VLOOKUP($F49, 'EV and Base'!$A$1:$N$671, 14, FALSE))+$P49)*$H49)/100)+5)*
IF(OR($I49="Timid", $I49="Hasty", $I49="Jolly", $I49="Naive"), 1.1,
IF(OR($I49="Brave", $I49="Relaxed", $I49="Quiet", $I49="Sassy"), 0.9, 1)))</f>
        <v>29</v>
      </c>
      <c r="AZ49" s="3" t="e" cm="1">
        <f t="array" aca="1" ref="AZ49" ca="1">IF(NOT(ISNUMBER(INDEX($A:$A, LOOKUP(2, 1 / ($A$1:INDIRECT("$A$"&amp;ROW($A49)) &lt;&gt; ""),ROW($A$1:INDIRECT("$A$"&amp;ROW($A49)))), 1))), "",#REF!-INDEX(#REF!, LOOKUP(
2, 1 / (#REF!:INDIRECT("$AV$"&amp;ROW(#REF!)-1) &lt;&gt; ""),ROW(#REF!:INDIRECT("$AV$"&amp;ROW(#REF!)-1))), 1))</f>
        <v>#REF!</v>
      </c>
      <c r="BA49" s="3" t="e" cm="1">
        <f t="array" aca="1" ref="BA49" ca="1">IF(NOT(ISNUMBER(INDEX($A:$A, LOOKUP(2, 1 / ($A$1:INDIRECT("$A$"&amp;ROW($A49)) &lt;&gt; ""),ROW($A$1:INDIRECT("$A$"&amp;ROW($A49)))), 1))), "",
INDEX(#REF!, LOOKUP(2, 1 / (#REF!:INDIRECT("$Y$"&amp;ROW(#REF!)-1) &lt;&gt; ""),ROW(#REF!:INDIRECT("$Y$"&amp;ROW(#REF!)-1))), 1))</f>
        <v>#REF!</v>
      </c>
      <c r="BB49" s="1" t="str">
        <f>IFERROR(VLOOKUP(#REF!, 'Medium-Slow'!$A$1:$B$101, 2, TRUE),"")</f>
        <v/>
      </c>
    </row>
    <row r="50" spans="1:54" x14ac:dyDescent="0.45">
      <c r="A50" s="38">
        <v>32</v>
      </c>
      <c r="B50" s="48" t="s">
        <v>158</v>
      </c>
      <c r="C50" s="48" t="s">
        <v>23</v>
      </c>
      <c r="D50" s="48" t="s">
        <v>152</v>
      </c>
      <c r="E50" s="48" t="s">
        <v>25</v>
      </c>
      <c r="F50" s="2" t="s">
        <v>57</v>
      </c>
      <c r="G50" s="2" t="s">
        <v>53</v>
      </c>
      <c r="H50" s="2">
        <v>15</v>
      </c>
      <c r="I50" s="2" t="s">
        <v>58</v>
      </c>
      <c r="J50" s="2" t="s">
        <v>59</v>
      </c>
      <c r="K50" s="2" t="s">
        <v>30</v>
      </c>
      <c r="L50" s="2" t="s">
        <v>31</v>
      </c>
      <c r="M50" s="2" t="s">
        <v>51</v>
      </c>
      <c r="N50" s="2" t="s">
        <v>50</v>
      </c>
      <c r="O50" s="19" t="s">
        <v>33</v>
      </c>
      <c r="P50" s="19">
        <v>6</v>
      </c>
      <c r="Q50" s="2">
        <f>_xlfn.FLOOR.MATH((((2*VLOOKUP(F50, 'EV and Base'!$A$1:$N$671, 9, FALSE))+$P50)*$H50)/100)+$H50+10</f>
        <v>39</v>
      </c>
      <c r="R50" s="2">
        <f>_xlfn.FLOOR.MATH((_xlfn.FLOOR.MATH((((2*VLOOKUP($F50, 'EV and Base'!$A$1:$N$671, 10, FALSE))+$P50)*$H50)/100)+5)*
IF(OR($I50="Lonely", $I50="Brave", $I50="Adamant", $I50="Naughty"), 1.1,
IF(OR($I50="Bold", $I50="Timid", $I50="Modest", $I50="Calm"), 0.9, 1)))</f>
        <v>23</v>
      </c>
      <c r="S50" s="2">
        <f>_xlfn.FLOOR.MATH((_xlfn.FLOOR.MATH((((2*VLOOKUP($F50, 'EV and Base'!$A$1:$N$671, 11, FALSE))+$P50)*$H50)/100)+5)*
IF(OR($I50="Bold", $I50="Relaxed", $I50="Impish", $I50="Lax"), 1.1,
IF(OR($I50="Lonely", $I50="Hasty", $I50="Mild", $I50="Gentle"), 0.9, 1)))</f>
        <v>19</v>
      </c>
      <c r="T50" s="2">
        <f>_xlfn.FLOOR.MATH((_xlfn.FLOOR.MATH((((2*VLOOKUP($F50, 'EV and Base'!$A$1:$N$671, 12, FALSE))+$P50)*$H50)/100)+5)*
IF(OR($I50="Modest", $I50="Mild", $I50="Quiet", $I50="Rash"), 1.1,
IF(OR($I50="Adamant", $I50="Impish", $I50="Jolly", $I50="Careful"), 0.9, 1)))</f>
        <v>14</v>
      </c>
      <c r="U50" s="2">
        <f>_xlfn.FLOOR.MATH((_xlfn.FLOOR.MATH((((2*VLOOKUP($F50, 'EV and Base'!$A$1:$N$671, 13, FALSE))+$P50)*$H50)/100)+5)*
IF(OR($I50="Calm", $I50="Gentle", $I50="Sassy", $I50="Careful"), 1.1,
IF(OR($I50="Naughty", $I50="Lax", $I50="Naive", $I50="Rash"), 0.9, 1)))</f>
        <v>19</v>
      </c>
      <c r="V50" s="2">
        <f>_xlfn.FLOOR.MATH((_xlfn.FLOOR.MATH((((2*VLOOKUP($F50, 'EV and Base'!$A$1:$N$671, 14, FALSE))+$P50)*$H50)/100)+5)*
IF(OR($I50="Timid", $I50="Hasty", $I50="Jolly", $I50="Naive"), 1.1,
IF(OR($I50="Brave", $I50="Relaxed", $I50="Quiet", $I50="Sassy"), 0.9, 1)))</f>
        <v>19</v>
      </c>
      <c r="AZ50" s="3" t="e" cm="1">
        <f t="array" aca="1" ref="AZ50" ca="1">IF(NOT(ISNUMBER(INDEX($A:$A, LOOKUP(2, 1 / ($A$1:INDIRECT("$A$"&amp;ROW($A50)) &lt;&gt; ""),ROW($A$1:INDIRECT("$A$"&amp;ROW($A50)))), 1))), "",#REF!-INDEX(#REF!, LOOKUP(
2, 1 / (#REF!:INDIRECT("$AV$"&amp;ROW(#REF!)-1) &lt;&gt; ""),ROW(#REF!:INDIRECT("$AV$"&amp;ROW(#REF!)-1))), 1))</f>
        <v>#REF!</v>
      </c>
      <c r="BA50" s="3" t="e" cm="1">
        <f t="array" aca="1" ref="BA50" ca="1">IF(NOT(ISNUMBER(INDEX($A:$A, LOOKUP(2, 1 / ($A$1:INDIRECT("$A$"&amp;ROW($A50)) &lt;&gt; ""),ROW($A$1:INDIRECT("$A$"&amp;ROW($A50)))), 1))), "",
INDEX(#REF!, LOOKUP(2, 1 / (#REF!:INDIRECT("$Y$"&amp;ROW(#REF!)-1) &lt;&gt; ""),ROW(#REF!:INDIRECT("$Y$"&amp;ROW(#REF!)-1))), 1))</f>
        <v>#REF!</v>
      </c>
      <c r="BB50" s="1" t="str">
        <f>IFERROR(VLOOKUP(#REF!, 'Medium-Slow'!$A$1:$B$101, 2, TRUE),"")</f>
        <v/>
      </c>
    </row>
    <row r="51" spans="1:54" x14ac:dyDescent="0.45">
      <c r="A51" s="39"/>
      <c r="B51" s="48"/>
      <c r="C51" s="48" t="str">
        <f t="shared" ref="C51:C52" si="3">$C50</f>
        <v>Single</v>
      </c>
      <c r="D51" s="48"/>
      <c r="E51" s="48"/>
      <c r="F51" s="2" t="s">
        <v>57</v>
      </c>
      <c r="G51" s="2" t="s">
        <v>53</v>
      </c>
      <c r="H51" s="2">
        <v>15</v>
      </c>
      <c r="I51" s="2" t="s">
        <v>58</v>
      </c>
      <c r="J51" s="2" t="s">
        <v>59</v>
      </c>
      <c r="K51" s="2" t="s">
        <v>30</v>
      </c>
      <c r="L51" s="2" t="s">
        <v>31</v>
      </c>
      <c r="M51" s="2" t="s">
        <v>51</v>
      </c>
      <c r="N51" s="2" t="s">
        <v>50</v>
      </c>
      <c r="O51" s="19" t="s">
        <v>33</v>
      </c>
      <c r="P51" s="19">
        <v>6</v>
      </c>
      <c r="Q51" s="2">
        <f>_xlfn.FLOOR.MATH((((2*VLOOKUP(F51, 'EV and Base'!$A$1:$N$671, 9, FALSE))+$P51)*$H51)/100)+$H51+10</f>
        <v>39</v>
      </c>
      <c r="R51" s="2">
        <f>_xlfn.FLOOR.MATH((_xlfn.FLOOR.MATH((((2*VLOOKUP($F51, 'EV and Base'!$A$1:$N$671, 10, FALSE))+$P51)*$H51)/100)+5)*
IF(OR($I51="Lonely", $I51="Brave", $I51="Adamant", $I51="Naughty"), 1.1,
IF(OR($I51="Bold", $I51="Timid", $I51="Modest", $I51="Calm"), 0.9, 1)))</f>
        <v>23</v>
      </c>
      <c r="S51" s="2">
        <f>_xlfn.FLOOR.MATH((_xlfn.FLOOR.MATH((((2*VLOOKUP($F51, 'EV and Base'!$A$1:$N$671, 11, FALSE))+$P51)*$H51)/100)+5)*
IF(OR($I51="Bold", $I51="Relaxed", $I51="Impish", $I51="Lax"), 1.1,
IF(OR($I51="Lonely", $I51="Hasty", $I51="Mild", $I51="Gentle"), 0.9, 1)))</f>
        <v>19</v>
      </c>
      <c r="T51" s="2">
        <f>_xlfn.FLOOR.MATH((_xlfn.FLOOR.MATH((((2*VLOOKUP($F51, 'EV and Base'!$A$1:$N$671, 12, FALSE))+$P51)*$H51)/100)+5)*
IF(OR($I51="Modest", $I51="Mild", $I51="Quiet", $I51="Rash"), 1.1,
IF(OR($I51="Adamant", $I51="Impish", $I51="Jolly", $I51="Careful"), 0.9, 1)))</f>
        <v>14</v>
      </c>
      <c r="U51" s="2">
        <f>_xlfn.FLOOR.MATH((_xlfn.FLOOR.MATH((((2*VLOOKUP($F51, 'EV and Base'!$A$1:$N$671, 13, FALSE))+$P51)*$H51)/100)+5)*
IF(OR($I51="Calm", $I51="Gentle", $I51="Sassy", $I51="Careful"), 1.1,
IF(OR($I51="Naughty", $I51="Lax", $I51="Naive", $I51="Rash"), 0.9, 1)))</f>
        <v>19</v>
      </c>
      <c r="V51" s="2">
        <f>_xlfn.FLOOR.MATH((_xlfn.FLOOR.MATH((((2*VLOOKUP($F51, 'EV and Base'!$A$1:$N$671, 14, FALSE))+$P51)*$H51)/100)+5)*
IF(OR($I51="Timid", $I51="Hasty", $I51="Jolly", $I51="Naive"), 1.1,
IF(OR($I51="Brave", $I51="Relaxed", $I51="Quiet", $I51="Sassy"), 0.9, 1)))</f>
        <v>19</v>
      </c>
      <c r="AZ51" s="3" t="e" cm="1">
        <f t="array" aca="1" ref="AZ51" ca="1">IF(NOT(ISNUMBER(INDEX($A:$A, LOOKUP(2, 1 / ($A$1:INDIRECT("$A$"&amp;ROW($A51)) &lt;&gt; ""),ROW($A$1:INDIRECT("$A$"&amp;ROW($A51)))), 1))), "",#REF!-INDEX(#REF!, LOOKUP(
2, 1 / (#REF!:INDIRECT("$AV$"&amp;ROW(#REF!)-1) &lt;&gt; ""),ROW(#REF!:INDIRECT("$AV$"&amp;ROW(#REF!)-1))), 1))</f>
        <v>#REF!</v>
      </c>
      <c r="BA51" s="3" t="e" cm="1">
        <f t="array" aca="1" ref="BA51" ca="1">IF(NOT(ISNUMBER(INDEX($A:$A, LOOKUP(2, 1 / ($A$1:INDIRECT("$A$"&amp;ROW($A51)) &lt;&gt; ""),ROW($A$1:INDIRECT("$A$"&amp;ROW($A51)))), 1))), "",
INDEX(#REF!, LOOKUP(2, 1 / (#REF!:INDIRECT("$Y$"&amp;ROW(#REF!)-1) &lt;&gt; ""),ROW(#REF!:INDIRECT("$Y$"&amp;ROW(#REF!)-1))), 1))</f>
        <v>#REF!</v>
      </c>
      <c r="BB51" s="1" t="str">
        <f>IFERROR(VLOOKUP(#REF!, 'Medium-Slow'!$A$1:$B$101, 2, TRUE),"")</f>
        <v/>
      </c>
    </row>
    <row r="52" spans="1:54" x14ac:dyDescent="0.45">
      <c r="A52" s="40"/>
      <c r="B52" s="48"/>
      <c r="C52" s="48" t="str">
        <f t="shared" si="3"/>
        <v>Single</v>
      </c>
      <c r="D52" s="48"/>
      <c r="E52" s="48"/>
      <c r="F52" s="2" t="s">
        <v>57</v>
      </c>
      <c r="G52" s="2" t="s">
        <v>53</v>
      </c>
      <c r="H52" s="2">
        <v>15</v>
      </c>
      <c r="I52" s="2" t="s">
        <v>58</v>
      </c>
      <c r="J52" s="2" t="s">
        <v>59</v>
      </c>
      <c r="K52" s="2" t="s">
        <v>30</v>
      </c>
      <c r="L52" s="2" t="s">
        <v>31</v>
      </c>
      <c r="M52" s="2" t="s">
        <v>51</v>
      </c>
      <c r="N52" s="2" t="s">
        <v>50</v>
      </c>
      <c r="O52" s="19" t="s">
        <v>33</v>
      </c>
      <c r="P52" s="19">
        <v>6</v>
      </c>
      <c r="Q52" s="2">
        <f>_xlfn.FLOOR.MATH((((2*VLOOKUP(F52, 'EV and Base'!$A$1:$N$671, 9, FALSE))+$P52)*$H52)/100)+$H52+10</f>
        <v>39</v>
      </c>
      <c r="R52" s="2">
        <f>_xlfn.FLOOR.MATH((_xlfn.FLOOR.MATH((((2*VLOOKUP($F52, 'EV and Base'!$A$1:$N$671, 10, FALSE))+$P52)*$H52)/100)+5)*
IF(OR($I52="Lonely", $I52="Brave", $I52="Adamant", $I52="Naughty"), 1.1,
IF(OR($I52="Bold", $I52="Timid", $I52="Modest", $I52="Calm"), 0.9, 1)))</f>
        <v>23</v>
      </c>
      <c r="S52" s="2">
        <f>_xlfn.FLOOR.MATH((_xlfn.FLOOR.MATH((((2*VLOOKUP($F52, 'EV and Base'!$A$1:$N$671, 11, FALSE))+$P52)*$H52)/100)+5)*
IF(OR($I52="Bold", $I52="Relaxed", $I52="Impish", $I52="Lax"), 1.1,
IF(OR($I52="Lonely", $I52="Hasty", $I52="Mild", $I52="Gentle"), 0.9, 1)))</f>
        <v>19</v>
      </c>
      <c r="T52" s="2">
        <f>_xlfn.FLOOR.MATH((_xlfn.FLOOR.MATH((((2*VLOOKUP($F52, 'EV and Base'!$A$1:$N$671, 12, FALSE))+$P52)*$H52)/100)+5)*
IF(OR($I52="Modest", $I52="Mild", $I52="Quiet", $I52="Rash"), 1.1,
IF(OR($I52="Adamant", $I52="Impish", $I52="Jolly", $I52="Careful"), 0.9, 1)))</f>
        <v>14</v>
      </c>
      <c r="U52" s="2">
        <f>_xlfn.FLOOR.MATH((_xlfn.FLOOR.MATH((((2*VLOOKUP($F52, 'EV and Base'!$A$1:$N$671, 13, FALSE))+$P52)*$H52)/100)+5)*
IF(OR($I52="Calm", $I52="Gentle", $I52="Sassy", $I52="Careful"), 1.1,
IF(OR($I52="Naughty", $I52="Lax", $I52="Naive", $I52="Rash"), 0.9, 1)))</f>
        <v>19</v>
      </c>
      <c r="V52" s="2">
        <f>_xlfn.FLOOR.MATH((_xlfn.FLOOR.MATH((((2*VLOOKUP($F52, 'EV and Base'!$A$1:$N$671, 14, FALSE))+$P52)*$H52)/100)+5)*
IF(OR($I52="Timid", $I52="Hasty", $I52="Jolly", $I52="Naive"), 1.1,
IF(OR($I52="Brave", $I52="Relaxed", $I52="Quiet", $I52="Sassy"), 0.9, 1)))</f>
        <v>19</v>
      </c>
      <c r="AZ52" s="3" t="e" cm="1">
        <f t="array" aca="1" ref="AZ52" ca="1">IF(NOT(ISNUMBER(INDEX($A:$A, LOOKUP(2, 1 / ($A$1:INDIRECT("$A$"&amp;ROW($A52)) &lt;&gt; ""),ROW($A$1:INDIRECT("$A$"&amp;ROW($A52)))), 1))), "",#REF!-INDEX(#REF!, LOOKUP(
2, 1 / (#REF!:INDIRECT("$AV$"&amp;ROW(#REF!)-1) &lt;&gt; ""),ROW(#REF!:INDIRECT("$AV$"&amp;ROW(#REF!)-1))), 1))</f>
        <v>#REF!</v>
      </c>
      <c r="BA52" s="3" t="e" cm="1">
        <f t="array" aca="1" ref="BA52" ca="1">IF(NOT(ISNUMBER(INDEX($A:$A, LOOKUP(2, 1 / ($A$1:INDIRECT("$A$"&amp;ROW($A52)) &lt;&gt; ""),ROW($A$1:INDIRECT("$A$"&amp;ROW($A52)))), 1))), "",
INDEX(#REF!, LOOKUP(2, 1 / (#REF!:INDIRECT("$Y$"&amp;ROW(#REF!)-1) &lt;&gt; ""),ROW(#REF!:INDIRECT("$Y$"&amp;ROW(#REF!)-1))), 1))</f>
        <v>#REF!</v>
      </c>
      <c r="BB52" s="1" t="str">
        <f>IFERROR(VLOOKUP(#REF!, 'Medium-Slow'!$A$1:$B$101, 2, TRUE),"")</f>
        <v/>
      </c>
    </row>
    <row r="53" spans="1:54" x14ac:dyDescent="0.45">
      <c r="A53" s="38">
        <v>33</v>
      </c>
      <c r="B53" s="48" t="s">
        <v>159</v>
      </c>
      <c r="C53" s="48" t="s">
        <v>23</v>
      </c>
      <c r="D53" s="48" t="s">
        <v>152</v>
      </c>
      <c r="E53" s="48" t="s">
        <v>25</v>
      </c>
      <c r="F53" s="2" t="s">
        <v>155</v>
      </c>
      <c r="G53" s="2" t="s">
        <v>53</v>
      </c>
      <c r="H53" s="2">
        <v>18</v>
      </c>
      <c r="I53" s="2" t="s">
        <v>110</v>
      </c>
      <c r="J53" s="2" t="s">
        <v>160</v>
      </c>
      <c r="K53" s="2" t="s">
        <v>30</v>
      </c>
      <c r="L53" s="2" t="s">
        <v>161</v>
      </c>
      <c r="M53" s="2" t="s">
        <v>51</v>
      </c>
      <c r="N53" s="2" t="s">
        <v>162</v>
      </c>
      <c r="O53" s="2" t="s">
        <v>50</v>
      </c>
      <c r="P53" s="2">
        <v>6</v>
      </c>
      <c r="Q53" s="2">
        <f>_xlfn.FLOOR.MATH((((2*VLOOKUP(F53, 'EV and Base'!$A$1:$N$671, 9, FALSE))+$P53)*$H53)/100)+$H53+10</f>
        <v>52</v>
      </c>
      <c r="R53" s="2">
        <f>_xlfn.FLOOR.MATH((_xlfn.FLOOR.MATH((((2*VLOOKUP($F53, 'EV and Base'!$A$1:$N$671, 10, FALSE))+$P53)*$H53)/100)+5)*
IF(OR($I53="Lonely", $I53="Brave", $I53="Adamant", $I53="Naughty"), 1.1,
IF(OR($I53="Bold", $I53="Timid", $I53="Modest", $I53="Calm"), 0.9, 1)))</f>
        <v>37</v>
      </c>
      <c r="S53" s="2">
        <f>_xlfn.FLOOR.MATH((_xlfn.FLOOR.MATH((((2*VLOOKUP($F53, 'EV and Base'!$A$1:$N$671, 11, FALSE))+$P53)*$H53)/100)+5)*
IF(OR($I53="Bold", $I53="Relaxed", $I53="Impish", $I53="Lax"), 1.1,
IF(OR($I53="Lonely", $I53="Hasty", $I53="Mild", $I53="Gentle"), 0.9, 1)))</f>
        <v>29</v>
      </c>
      <c r="T53" s="2">
        <f>_xlfn.FLOOR.MATH((_xlfn.FLOOR.MATH((((2*VLOOKUP($F53, 'EV and Base'!$A$1:$N$671, 12, FALSE))+$P53)*$H53)/100)+5)*
IF(OR($I53="Modest", $I53="Mild", $I53="Quiet", $I53="Rash"), 1.1,
IF(OR($I53="Adamant", $I53="Impish", $I53="Jolly", $I53="Careful"), 0.9, 1)))</f>
        <v>16</v>
      </c>
      <c r="U53" s="2">
        <f>_xlfn.FLOOR.MATH((_xlfn.FLOOR.MATH((((2*VLOOKUP($F53, 'EV and Base'!$A$1:$N$671, 13, FALSE))+$P53)*$H53)/100)+5)*
IF(OR($I53="Calm", $I53="Gentle", $I53="Sassy", $I53="Careful"), 1.1,
IF(OR($I53="Naughty", $I53="Lax", $I53="Naive", $I53="Rash"), 0.9, 1)))</f>
        <v>29</v>
      </c>
      <c r="V53" s="2">
        <f>_xlfn.FLOOR.MATH((_xlfn.FLOOR.MATH((((2*VLOOKUP($F53, 'EV and Base'!$A$1:$N$671, 14, FALSE))+$P53)*$H53)/100)+5)*
IF(OR($I53="Timid", $I53="Hasty", $I53="Jolly", $I53="Naive"), 1.1,
IF(OR($I53="Brave", $I53="Relaxed", $I53="Quiet", $I53="Sassy"), 0.9, 1)))</f>
        <v>27</v>
      </c>
      <c r="AZ53" s="3" t="e" cm="1">
        <f t="array" aca="1" ref="AZ53" ca="1">IF(NOT(ISNUMBER(INDEX($A:$A, LOOKUP(2, 1 / ($A$1:INDIRECT("$A$"&amp;ROW($A53)) &lt;&gt; ""),ROW($A$1:INDIRECT("$A$"&amp;ROW($A53)))), 1))), "",#REF!-INDEX(#REF!, LOOKUP(
2, 1 / (#REF!:INDIRECT("$AV$"&amp;ROW(#REF!)-1) &lt;&gt; ""),ROW(#REF!:INDIRECT("$AV$"&amp;ROW(#REF!)-1))), 1))</f>
        <v>#REF!</v>
      </c>
      <c r="BA53" s="3" t="e" cm="1">
        <f t="array" aca="1" ref="BA53" ca="1">IF(NOT(ISNUMBER(INDEX($A:$A, LOOKUP(2, 1 / ($A$1:INDIRECT("$A$"&amp;ROW($A53)) &lt;&gt; ""),ROW($A$1:INDIRECT("$A$"&amp;ROW($A53)))), 1))), "",
INDEX(#REF!, LOOKUP(2, 1 / (#REF!:INDIRECT("$Y$"&amp;ROW(#REF!)-1) &lt;&gt; ""),ROW(#REF!:INDIRECT("$Y$"&amp;ROW(#REF!)-1))), 1))</f>
        <v>#REF!</v>
      </c>
      <c r="BB53" s="1" t="str">
        <f>IFERROR(VLOOKUP(#REF!, 'Medium-Slow'!$A$1:$B$101, 2, TRUE),"")</f>
        <v/>
      </c>
    </row>
    <row r="54" spans="1:54" x14ac:dyDescent="0.45">
      <c r="A54" s="40"/>
      <c r="B54" s="48"/>
      <c r="C54" s="48" t="str">
        <f>$C53</f>
        <v>Single</v>
      </c>
      <c r="D54" s="48"/>
      <c r="E54" s="48"/>
      <c r="F54" s="2" t="s">
        <v>163</v>
      </c>
      <c r="G54" s="2" t="s">
        <v>53</v>
      </c>
      <c r="H54" s="2">
        <v>20</v>
      </c>
      <c r="I54" s="2" t="s">
        <v>68</v>
      </c>
      <c r="J54" s="2" t="s">
        <v>164</v>
      </c>
      <c r="K54" s="2" t="s">
        <v>30</v>
      </c>
      <c r="L54" s="2" t="s">
        <v>50</v>
      </c>
      <c r="M54" s="2" t="s">
        <v>153</v>
      </c>
      <c r="N54" s="2" t="s">
        <v>162</v>
      </c>
      <c r="O54" s="2" t="s">
        <v>165</v>
      </c>
      <c r="P54" s="2">
        <v>12</v>
      </c>
      <c r="Q54" s="2">
        <f>_xlfn.FLOOR.MATH((((2*VLOOKUP(F54, 'EV and Base'!$A$1:$N$671, 9, FALSE))+$P54)*$H54)/100)+$H54+10</f>
        <v>56</v>
      </c>
      <c r="R54" s="2">
        <f>_xlfn.FLOOR.MATH((_xlfn.FLOOR.MATH((((2*VLOOKUP($F54, 'EV and Base'!$A$1:$N$671, 10, FALSE))+$P54)*$H54)/100)+5)*
IF(OR($I54="Lonely", $I54="Brave", $I54="Adamant", $I54="Naughty"), 1.1,
IF(OR($I54="Bold", $I54="Timid", $I54="Modest", $I54="Calm"), 0.9, 1)))</f>
        <v>36</v>
      </c>
      <c r="S54" s="2">
        <f>_xlfn.FLOOR.MATH((_xlfn.FLOOR.MATH((((2*VLOOKUP($F54, 'EV and Base'!$A$1:$N$671, 11, FALSE))+$P54)*$H54)/100)+5)*
IF(OR($I54="Bold", $I54="Relaxed", $I54="Impish", $I54="Lax"), 1.1,
IF(OR($I54="Lonely", $I54="Hasty", $I54="Mild", $I54="Gentle"), 0.9, 1)))</f>
        <v>35</v>
      </c>
      <c r="T54" s="2">
        <f>_xlfn.FLOOR.MATH((_xlfn.FLOOR.MATH((((2*VLOOKUP($F54, 'EV and Base'!$A$1:$N$671, 12, FALSE))+$P54)*$H54)/100)+5)*
IF(OR($I54="Modest", $I54="Mild", $I54="Quiet", $I54="Rash"), 1.1,
IF(OR($I54="Adamant", $I54="Impish", $I54="Jolly", $I54="Careful"), 0.9, 1)))</f>
        <v>34</v>
      </c>
      <c r="U54" s="2">
        <f>_xlfn.FLOOR.MATH((_xlfn.FLOOR.MATH((((2*VLOOKUP($F54, 'EV and Base'!$A$1:$N$671, 13, FALSE))+$P54)*$H54)/100)+5)*
IF(OR($I54="Calm", $I54="Gentle", $I54="Sassy", $I54="Careful"), 1.1,
IF(OR($I54="Naughty", $I54="Lax", $I54="Naive", $I54="Rash"), 0.9, 1)))</f>
        <v>35</v>
      </c>
      <c r="V54" s="2">
        <f>_xlfn.FLOOR.MATH((_xlfn.FLOOR.MATH((((2*VLOOKUP($F54, 'EV and Base'!$A$1:$N$671, 14, FALSE))+$P54)*$H54)/100)+5)*
IF(OR($I54="Timid", $I54="Hasty", $I54="Jolly", $I54="Naive"), 1.1,
IF(OR($I54="Brave", $I54="Relaxed", $I54="Quiet", $I54="Sassy"), 0.9, 1)))</f>
        <v>38</v>
      </c>
      <c r="AZ54" s="3" t="e" cm="1">
        <f t="array" aca="1" ref="AZ54" ca="1">IF(NOT(ISNUMBER(INDEX($A:$A, LOOKUP(2, 1 / ($A$1:INDIRECT("$A$"&amp;ROW($A54)) &lt;&gt; ""),ROW($A$1:INDIRECT("$A$"&amp;ROW($A54)))), 1))), "",#REF!-INDEX(#REF!, LOOKUP(
2, 1 / (#REF!:INDIRECT("$AV$"&amp;ROW(#REF!)-1) &lt;&gt; ""),ROW(#REF!:INDIRECT("$AV$"&amp;ROW(#REF!)-1))), 1))</f>
        <v>#REF!</v>
      </c>
      <c r="BA54" s="3" t="e" cm="1">
        <f t="array" aca="1" ref="BA54" ca="1">IF(NOT(ISNUMBER(INDEX($A:$A, LOOKUP(2, 1 / ($A$1:INDIRECT("$A$"&amp;ROW($A54)) &lt;&gt; ""),ROW($A$1:INDIRECT("$A$"&amp;ROW($A54)))), 1))), "",
INDEX(#REF!, LOOKUP(2, 1 / (#REF!:INDIRECT("$Y$"&amp;ROW(#REF!)-1) &lt;&gt; ""),ROW(#REF!:INDIRECT("$Y$"&amp;ROW(#REF!)-1))), 1))</f>
        <v>#REF!</v>
      </c>
      <c r="BB54" s="1" t="str">
        <f>IFERROR(VLOOKUP(#REF!, 'Medium-Slow'!$A$1:$B$101, 2, TRUE),"")</f>
        <v/>
      </c>
    </row>
    <row r="55" spans="1:54" x14ac:dyDescent="0.45">
      <c r="A55" s="29">
        <v>34</v>
      </c>
      <c r="B55" s="29" t="s">
        <v>166</v>
      </c>
      <c r="C55" s="29" t="s">
        <v>23</v>
      </c>
      <c r="D55" s="29" t="s">
        <v>167</v>
      </c>
      <c r="E55" s="29" t="s">
        <v>25</v>
      </c>
      <c r="F55" s="2" t="s">
        <v>95</v>
      </c>
      <c r="G55" s="2" t="s">
        <v>53</v>
      </c>
      <c r="H55" s="2">
        <v>15</v>
      </c>
      <c r="I55" s="2" t="s">
        <v>168</v>
      </c>
      <c r="J55" s="2" t="s">
        <v>97</v>
      </c>
      <c r="K55" s="2" t="s">
        <v>30</v>
      </c>
      <c r="L55" s="2" t="s">
        <v>100</v>
      </c>
      <c r="M55" s="2" t="s">
        <v>101</v>
      </c>
      <c r="N55" s="2" t="s">
        <v>169</v>
      </c>
      <c r="O55" s="2" t="s">
        <v>170</v>
      </c>
      <c r="P55" s="2">
        <v>0</v>
      </c>
      <c r="Q55" s="2">
        <f>_xlfn.FLOOR.MATH((((2*VLOOKUP(F55, 'EV and Base'!$A$1:$N$671, 9, FALSE))+$P55)*$H55)/100)+$H55+10</f>
        <v>47</v>
      </c>
      <c r="R55" s="2">
        <f>_xlfn.FLOOR.MATH((_xlfn.FLOOR.MATH((((2*VLOOKUP($F55, 'EV and Base'!$A$1:$N$671, 10, FALSE))+$P55)*$H55)/100)+5)*
IF(OR($I55="Lonely", $I55="Brave", $I55="Adamant", $I55="Naughty"), 1.1,
IF(OR($I55="Bold", $I55="Timid", $I55="Modest", $I55="Calm"), 0.9, 1)))</f>
        <v>12</v>
      </c>
      <c r="S55" s="2">
        <f>_xlfn.FLOOR.MATH((_xlfn.FLOOR.MATH((((2*VLOOKUP($F55, 'EV and Base'!$A$1:$N$671, 11, FALSE))+$P55)*$H55)/100)+5)*
IF(OR($I55="Bold", $I55="Relaxed", $I55="Impish", $I55="Lax"), 1.1,
IF(OR($I55="Lonely", $I55="Hasty", $I55="Mild", $I55="Gentle"), 0.9, 1)))</f>
        <v>18</v>
      </c>
      <c r="T55" s="2">
        <f>_xlfn.FLOOR.MATH((_xlfn.FLOOR.MATH((((2*VLOOKUP($F55, 'EV and Base'!$A$1:$N$671, 12, FALSE))+$P55)*$H55)/100)+5)*
IF(OR($I55="Modest", $I55="Mild", $I55="Quiet", $I55="Rash"), 1.1,
IF(OR($I55="Adamant", $I55="Impish", $I55="Jolly", $I55="Careful"), 0.9, 1)))</f>
        <v>22</v>
      </c>
      <c r="U55" s="2">
        <f>_xlfn.FLOOR.MATH((_xlfn.FLOOR.MATH((((2*VLOOKUP($F55, 'EV and Base'!$A$1:$N$671, 13, FALSE))+$P55)*$H55)/100)+5)*
IF(OR($I55="Calm", $I55="Gentle", $I55="Sassy", $I55="Careful"), 1.1,
IF(OR($I55="Naughty", $I55="Lax", $I55="Naive", $I55="Rash"), 0.9, 1)))</f>
        <v>21</v>
      </c>
      <c r="V55" s="2">
        <f>_xlfn.FLOOR.MATH((_xlfn.FLOOR.MATH((((2*VLOOKUP($F55, 'EV and Base'!$A$1:$N$671, 14, FALSE))+$P55)*$H55)/100)+5)*
IF(OR($I55="Timid", $I55="Hasty", $I55="Jolly", $I55="Naive"), 1.1,
IF(OR($I55="Brave", $I55="Relaxed", $I55="Quiet", $I55="Sassy"), 0.9, 1)))</f>
        <v>13</v>
      </c>
      <c r="AZ55" s="3" t="e" cm="1">
        <f t="array" aca="1" ref="AZ55" ca="1">IF(NOT(ISNUMBER(INDEX($A:$A, LOOKUP(2, 1 / ($A$1:INDIRECT("$A$"&amp;ROW($A55)) &lt;&gt; ""),ROW($A$1:INDIRECT("$A$"&amp;ROW($A55)))), 1))), "",#REF!-INDEX(#REF!, LOOKUP(
2, 1 / (#REF!:INDIRECT("$AV$"&amp;ROW(#REF!)-1) &lt;&gt; ""),ROW(#REF!:INDIRECT("$AV$"&amp;ROW(#REF!)-1))), 1))</f>
        <v>#REF!</v>
      </c>
      <c r="BA55" s="3" t="e" cm="1">
        <f t="array" aca="1" ref="BA55" ca="1">IF(NOT(ISNUMBER(INDEX($A:$A, LOOKUP(2, 1 / ($A$1:INDIRECT("$A$"&amp;ROW($A55)) &lt;&gt; ""),ROW($A$1:INDIRECT("$A$"&amp;ROW($A55)))), 1))), "",
INDEX(#REF!, LOOKUP(2, 1 / (#REF!:INDIRECT("$Y$"&amp;ROW(#REF!)-1) &lt;&gt; ""),ROW(#REF!:INDIRECT("$Y$"&amp;ROW(#REF!)-1))), 1))</f>
        <v>#REF!</v>
      </c>
      <c r="BB55" s="1" t="str">
        <f>IFERROR(VLOOKUP(#REF!, 'Medium-Slow'!$A$1:$B$101, 2, TRUE),"")</f>
        <v/>
      </c>
    </row>
    <row r="56" spans="1:54" x14ac:dyDescent="0.45">
      <c r="A56" s="38">
        <v>35</v>
      </c>
      <c r="B56" s="48" t="s">
        <v>171</v>
      </c>
      <c r="C56" s="48" t="s">
        <v>23</v>
      </c>
      <c r="D56" s="48" t="s">
        <v>167</v>
      </c>
      <c r="E56" s="48" t="s">
        <v>25</v>
      </c>
      <c r="F56" s="2" t="s">
        <v>172</v>
      </c>
      <c r="G56" s="2" t="s">
        <v>53</v>
      </c>
      <c r="H56" s="2">
        <v>13</v>
      </c>
      <c r="I56" s="2" t="s">
        <v>173</v>
      </c>
      <c r="J56" s="2" t="s">
        <v>174</v>
      </c>
      <c r="K56" s="2" t="s">
        <v>30</v>
      </c>
      <c r="L56" s="2" t="s">
        <v>175</v>
      </c>
      <c r="M56" s="2" t="s">
        <v>176</v>
      </c>
      <c r="N56" s="2" t="s">
        <v>177</v>
      </c>
      <c r="O56" s="2" t="s">
        <v>178</v>
      </c>
      <c r="P56" s="2">
        <v>0</v>
      </c>
      <c r="Q56" s="2">
        <f>_xlfn.FLOOR.MATH((((2*VLOOKUP(F56, 'EV and Base'!$A$1:$N$671, 9, FALSE))+$P56)*$H56)/100)+$H56+10</f>
        <v>33</v>
      </c>
      <c r="R56" s="2">
        <f>_xlfn.FLOOR.MATH((_xlfn.FLOOR.MATH((((2*VLOOKUP($F56, 'EV and Base'!$A$1:$N$671, 10, FALSE))+$P56)*$H56)/100)+5)*
IF(OR($I56="Lonely", $I56="Brave", $I56="Adamant", $I56="Naughty"), 1.1,
IF(OR($I56="Bold", $I56="Timid", $I56="Modest", $I56="Calm"), 0.9, 1)))</f>
        <v>12</v>
      </c>
      <c r="S56" s="2">
        <f>_xlfn.FLOOR.MATH((_xlfn.FLOOR.MATH((((2*VLOOKUP($F56, 'EV and Base'!$A$1:$N$671, 11, FALSE))+$P56)*$H56)/100)+5)*
IF(OR($I56="Bold", $I56="Relaxed", $I56="Impish", $I56="Lax"), 1.1,
IF(OR($I56="Lonely", $I56="Hasty", $I56="Mild", $I56="Gentle"), 0.9, 1)))</f>
        <v>18</v>
      </c>
      <c r="T56" s="2">
        <f>_xlfn.FLOOR.MATH((_xlfn.FLOOR.MATH((((2*VLOOKUP($F56, 'EV and Base'!$A$1:$N$671, 12, FALSE))+$P56)*$H56)/100)+5)*
IF(OR($I56="Modest", $I56="Mild", $I56="Quiet", $I56="Rash"), 1.1,
IF(OR($I56="Adamant", $I56="Impish", $I56="Jolly", $I56="Careful"), 0.9, 1)))</f>
        <v>15</v>
      </c>
      <c r="U56" s="2">
        <f>_xlfn.FLOOR.MATH((_xlfn.FLOOR.MATH((((2*VLOOKUP($F56, 'EV and Base'!$A$1:$N$671, 13, FALSE))+$P56)*$H56)/100)+5)*
IF(OR($I56="Calm", $I56="Gentle", $I56="Sassy", $I56="Careful"), 1.1,
IF(OR($I56="Naughty", $I56="Lax", $I56="Naive", $I56="Rash"), 0.9, 1)))</f>
        <v>18</v>
      </c>
      <c r="V56" s="2">
        <f>_xlfn.FLOOR.MATH((_xlfn.FLOOR.MATH((((2*VLOOKUP($F56, 'EV and Base'!$A$1:$N$671, 14, FALSE))+$P56)*$H56)/100)+5)*
IF(OR($I56="Timid", $I56="Hasty", $I56="Jolly", $I56="Naive"), 1.1,
IF(OR($I56="Brave", $I56="Relaxed", $I56="Quiet", $I56="Sassy"), 0.9, 1)))</f>
        <v>22</v>
      </c>
      <c r="AZ56" s="3" t="e" cm="1">
        <f t="array" aca="1" ref="AZ56" ca="1">IF(NOT(ISNUMBER(INDEX($A:$A, LOOKUP(2, 1 / ($A$1:INDIRECT("$A$"&amp;ROW($A56)) &lt;&gt; ""),ROW($A$1:INDIRECT("$A$"&amp;ROW($A56)))), 1))), "",#REF!-INDEX(#REF!, LOOKUP(
2, 1 / (#REF!:INDIRECT("$AV$"&amp;ROW(#REF!)-1) &lt;&gt; ""),ROW(#REF!:INDIRECT("$AV$"&amp;ROW(#REF!)-1))), 1))</f>
        <v>#REF!</v>
      </c>
      <c r="BA56" s="3" t="e" cm="1">
        <f t="array" aca="1" ref="BA56" ca="1">IF(NOT(ISNUMBER(INDEX($A:$A, LOOKUP(2, 1 / ($A$1:INDIRECT("$A$"&amp;ROW($A56)) &lt;&gt; ""),ROW($A$1:INDIRECT("$A$"&amp;ROW($A56)))), 1))), "",
INDEX(#REF!, LOOKUP(2, 1 / (#REF!:INDIRECT("$Y$"&amp;ROW(#REF!)-1) &lt;&gt; ""),ROW(#REF!:INDIRECT("$Y$"&amp;ROW(#REF!)-1))), 1))</f>
        <v>#REF!</v>
      </c>
      <c r="BB56" s="1" t="str">
        <f>IFERROR(VLOOKUP(#REF!, 'Medium-Slow'!$A$1:$B$101, 2, TRUE),"")</f>
        <v/>
      </c>
    </row>
    <row r="57" spans="1:54" x14ac:dyDescent="0.45">
      <c r="A57" s="40"/>
      <c r="B57" s="48"/>
      <c r="C57" s="48" t="str">
        <f>$C56</f>
        <v>Single</v>
      </c>
      <c r="D57" s="48"/>
      <c r="E57" s="48"/>
      <c r="F57" s="2" t="s">
        <v>179</v>
      </c>
      <c r="G57" s="2" t="s">
        <v>53</v>
      </c>
      <c r="H57" s="2">
        <v>13</v>
      </c>
      <c r="I57" s="2" t="s">
        <v>71</v>
      </c>
      <c r="J57" s="2" t="s">
        <v>180</v>
      </c>
      <c r="K57" s="2" t="s">
        <v>30</v>
      </c>
      <c r="L57" s="2" t="s">
        <v>175</v>
      </c>
      <c r="M57" s="2" t="s">
        <v>176</v>
      </c>
      <c r="N57" s="2" t="s">
        <v>181</v>
      </c>
      <c r="O57" s="2" t="s">
        <v>178</v>
      </c>
      <c r="P57" s="2">
        <v>0</v>
      </c>
      <c r="Q57" s="2">
        <f>_xlfn.FLOOR.MATH((((2*VLOOKUP(F57, 'EV and Base'!$A$1:$N$671, 9, FALSE))+$P57)*$H57)/100)+$H57+10</f>
        <v>34</v>
      </c>
      <c r="R57" s="2">
        <f>_xlfn.FLOOR.MATH((_xlfn.FLOOR.MATH((((2*VLOOKUP($F57, 'EV and Base'!$A$1:$N$671, 10, FALSE))+$P57)*$H57)/100)+5)*
IF(OR($I57="Lonely", $I57="Brave", $I57="Adamant", $I57="Naughty"), 1.1,
IF(OR($I57="Bold", $I57="Timid", $I57="Modest", $I57="Calm"), 0.9, 1)))</f>
        <v>12</v>
      </c>
      <c r="S57" s="2">
        <f>_xlfn.FLOOR.MATH((_xlfn.FLOOR.MATH((((2*VLOOKUP($F57, 'EV and Base'!$A$1:$N$671, 11, FALSE))+$P57)*$H57)/100)+5)*
IF(OR($I57="Bold", $I57="Relaxed", $I57="Impish", $I57="Lax"), 1.1,
IF(OR($I57="Lonely", $I57="Hasty", $I57="Mild", $I57="Gentle"), 0.9, 1)))</f>
        <v>19</v>
      </c>
      <c r="T57" s="2">
        <f>_xlfn.FLOOR.MATH((_xlfn.FLOOR.MATH((((2*VLOOKUP($F57, 'EV and Base'!$A$1:$N$671, 12, FALSE))+$P57)*$H57)/100)+5)*
IF(OR($I57="Modest", $I57="Mild", $I57="Quiet", $I57="Rash"), 1.1,
IF(OR($I57="Adamant", $I57="Impish", $I57="Jolly", $I57="Careful"), 0.9, 1)))</f>
        <v>23</v>
      </c>
      <c r="U57" s="2">
        <f>_xlfn.FLOOR.MATH((_xlfn.FLOOR.MATH((((2*VLOOKUP($F57, 'EV and Base'!$A$1:$N$671, 13, FALSE))+$P57)*$H57)/100)+5)*
IF(OR($I57="Calm", $I57="Gentle", $I57="Sassy", $I57="Careful"), 1.1,
IF(OR($I57="Naughty", $I57="Lax", $I57="Naive", $I57="Rash"), 0.9, 1)))</f>
        <v>18</v>
      </c>
      <c r="V57" s="2">
        <f>_xlfn.FLOOR.MATH((_xlfn.FLOOR.MATH((((2*VLOOKUP($F57, 'EV and Base'!$A$1:$N$671, 14, FALSE))+$P57)*$H57)/100)+5)*
IF(OR($I57="Timid", $I57="Hasty", $I57="Jolly", $I57="Naive"), 1.1,
IF(OR($I57="Brave", $I57="Relaxed", $I57="Quiet", $I57="Sassy"), 0.9, 1)))</f>
        <v>12</v>
      </c>
      <c r="AZ57" s="3" t="e" cm="1">
        <f t="array" aca="1" ref="AZ57" ca="1">IF(NOT(ISNUMBER(INDEX($A:$A, LOOKUP(2, 1 / ($A$1:INDIRECT("$A$"&amp;ROW($A57)) &lt;&gt; ""),ROW($A$1:INDIRECT("$A$"&amp;ROW($A57)))), 1))), "",#REF!-INDEX(#REF!, LOOKUP(
2, 1 / (#REF!:INDIRECT("$AV$"&amp;ROW(#REF!)-1) &lt;&gt; ""),ROW(#REF!:INDIRECT("$AV$"&amp;ROW(#REF!)-1))), 1))</f>
        <v>#REF!</v>
      </c>
      <c r="BA57" s="3" t="e" cm="1">
        <f t="array" aca="1" ref="BA57" ca="1">IF(NOT(ISNUMBER(INDEX($A:$A, LOOKUP(2, 1 / ($A$1:INDIRECT("$A$"&amp;ROW($A57)) &lt;&gt; ""),ROW($A$1:INDIRECT("$A$"&amp;ROW($A57)))), 1))), "",
INDEX(#REF!, LOOKUP(2, 1 / (#REF!:INDIRECT("$Y$"&amp;ROW(#REF!)-1) &lt;&gt; ""),ROW(#REF!:INDIRECT("$Y$"&amp;ROW(#REF!)-1))), 1))</f>
        <v>#REF!</v>
      </c>
      <c r="BB57" s="1" t="str">
        <f>IFERROR(VLOOKUP(#REF!, 'Medium-Slow'!$A$1:$B$101, 2, TRUE),"")</f>
        <v/>
      </c>
    </row>
    <row r="58" spans="1:54" x14ac:dyDescent="0.45">
      <c r="A58" s="29">
        <v>36</v>
      </c>
      <c r="B58" s="29" t="s">
        <v>182</v>
      </c>
      <c r="C58" s="29" t="s">
        <v>23</v>
      </c>
      <c r="D58" s="29" t="s">
        <v>167</v>
      </c>
      <c r="E58" s="29" t="s">
        <v>25</v>
      </c>
      <c r="F58" s="2" t="s">
        <v>135</v>
      </c>
      <c r="G58" s="2" t="s">
        <v>27</v>
      </c>
      <c r="H58" s="2">
        <v>14</v>
      </c>
      <c r="I58" s="2" t="s">
        <v>110</v>
      </c>
      <c r="J58" s="2" t="s">
        <v>137</v>
      </c>
      <c r="K58" s="2" t="s">
        <v>30</v>
      </c>
      <c r="L58" s="2" t="s">
        <v>138</v>
      </c>
      <c r="M58" s="2" t="s">
        <v>77</v>
      </c>
      <c r="N58" s="2" t="s">
        <v>139</v>
      </c>
      <c r="O58" s="2" t="s">
        <v>183</v>
      </c>
      <c r="P58" s="2">
        <v>0</v>
      </c>
      <c r="Q58" s="2">
        <f>_xlfn.FLOOR.MATH((((2*VLOOKUP(F58, 'EV and Base'!$A$1:$N$671, 9, FALSE))+$P58)*$H58)/100)+$H58+10</f>
        <v>39</v>
      </c>
      <c r="R58" s="2">
        <f>_xlfn.FLOOR.MATH((_xlfn.FLOOR.MATH((((2*VLOOKUP($F58, 'EV and Base'!$A$1:$N$671, 10, FALSE))+$P58)*$H58)/100)+5)*
IF(OR($I58="Lonely", $I58="Brave", $I58="Adamant", $I58="Naughty"), 1.1,
IF(OR($I58="Bold", $I58="Timid", $I58="Modest", $I58="Calm"), 0.9, 1)))</f>
        <v>28</v>
      </c>
      <c r="S58" s="2">
        <f>_xlfn.FLOOR.MATH((_xlfn.FLOOR.MATH((((2*VLOOKUP($F58, 'EV and Base'!$A$1:$N$671, 11, FALSE))+$P58)*$H58)/100)+5)*
IF(OR($I58="Bold", $I58="Relaxed", $I58="Impish", $I58="Lax"), 1.1,
IF(OR($I58="Lonely", $I58="Hasty", $I58="Mild", $I58="Gentle"), 0.9, 1)))</f>
        <v>28</v>
      </c>
      <c r="T58" s="2">
        <f>_xlfn.FLOOR.MATH((_xlfn.FLOOR.MATH((((2*VLOOKUP($F58, 'EV and Base'!$A$1:$N$671, 12, FALSE))+$P58)*$H58)/100)+5)*
IF(OR($I58="Modest", $I58="Mild", $I58="Quiet", $I58="Rash"), 1.1,
IF(OR($I58="Adamant", $I58="Impish", $I58="Jolly", $I58="Careful"), 0.9, 1)))</f>
        <v>10</v>
      </c>
      <c r="U58" s="2">
        <f>_xlfn.FLOOR.MATH((_xlfn.FLOOR.MATH((((2*VLOOKUP($F58, 'EV and Base'!$A$1:$N$671, 13, FALSE))+$P58)*$H58)/100)+5)*
IF(OR($I58="Calm", $I58="Gentle", $I58="Sassy", $I58="Careful"), 1.1,
IF(OR($I58="Naughty", $I58="Lax", $I58="Naive", $I58="Rash"), 0.9, 1)))</f>
        <v>12</v>
      </c>
      <c r="V58" s="2">
        <f>_xlfn.FLOOR.MATH((_xlfn.FLOOR.MATH((((2*VLOOKUP($F58, 'EV and Base'!$A$1:$N$671, 14, FALSE))+$P58)*$H58)/100)+5)*
IF(OR($I58="Timid", $I58="Hasty", $I58="Jolly", $I58="Naive"), 1.1,
IF(OR($I58="Brave", $I58="Relaxed", $I58="Quiet", $I58="Sassy"), 0.9, 1)))</f>
        <v>9</v>
      </c>
      <c r="AZ58" s="3" t="e" cm="1">
        <f t="array" aca="1" ref="AZ58" ca="1">IF(NOT(ISNUMBER(INDEX($A:$A, LOOKUP(2, 1 / ($A$1:INDIRECT("$A$"&amp;ROW($A58)) &lt;&gt; ""),ROW($A$1:INDIRECT("$A$"&amp;ROW($A58)))), 1))), "",#REF!-INDEX(#REF!, LOOKUP(
2, 1 / (#REF!:INDIRECT("$AV$"&amp;ROW(#REF!)-1) &lt;&gt; ""),ROW(#REF!:INDIRECT("$AV$"&amp;ROW(#REF!)-1))), 1))</f>
        <v>#REF!</v>
      </c>
      <c r="BA58" s="3" t="e" cm="1">
        <f t="array" aca="1" ref="BA58" ca="1">IF(NOT(ISNUMBER(INDEX($A:$A, LOOKUP(2, 1 / ($A$1:INDIRECT("$A$"&amp;ROW($A58)) &lt;&gt; ""),ROW($A$1:INDIRECT("$A$"&amp;ROW($A58)))), 1))), "",
INDEX(#REF!, LOOKUP(2, 1 / (#REF!:INDIRECT("$Y$"&amp;ROW(#REF!)-1) &lt;&gt; ""),ROW(#REF!:INDIRECT("$Y$"&amp;ROW(#REF!)-1))), 1))</f>
        <v>#REF!</v>
      </c>
      <c r="BB58" s="1" t="str">
        <f>IFERROR(VLOOKUP(#REF!, 'Medium-Slow'!$A$1:$B$101, 2, TRUE),"")</f>
        <v/>
      </c>
    </row>
    <row r="59" spans="1:54" x14ac:dyDescent="0.45">
      <c r="A59" s="38">
        <v>37</v>
      </c>
      <c r="B59" s="48" t="s">
        <v>184</v>
      </c>
      <c r="C59" s="48" t="s">
        <v>23</v>
      </c>
      <c r="D59" s="48" t="s">
        <v>167</v>
      </c>
      <c r="E59" s="48" t="s">
        <v>25</v>
      </c>
      <c r="F59" s="2" t="s">
        <v>146</v>
      </c>
      <c r="G59" s="2" t="s">
        <v>27</v>
      </c>
      <c r="H59" s="2">
        <v>13</v>
      </c>
      <c r="I59" s="2" t="s">
        <v>36</v>
      </c>
      <c r="J59" s="2" t="s">
        <v>147</v>
      </c>
      <c r="K59" s="2" t="s">
        <v>30</v>
      </c>
      <c r="L59" s="2" t="s">
        <v>44</v>
      </c>
      <c r="M59" s="2" t="s">
        <v>148</v>
      </c>
      <c r="N59" s="2" t="s">
        <v>149</v>
      </c>
      <c r="O59" s="2" t="s">
        <v>150</v>
      </c>
      <c r="P59" s="2">
        <v>0</v>
      </c>
      <c r="Q59" s="2">
        <f>_xlfn.FLOOR.MATH((((2*VLOOKUP(F59, 'EV and Base'!$A$1:$N$671, 9, FALSE))+$P59)*$H59)/100)+$H59+10</f>
        <v>36</v>
      </c>
      <c r="R59" s="2">
        <f>_xlfn.FLOOR.MATH((_xlfn.FLOOR.MATH((((2*VLOOKUP($F59, 'EV and Base'!$A$1:$N$671, 10, FALSE))+$P59)*$H59)/100)+5)*
IF(OR($I59="Lonely", $I59="Brave", $I59="Adamant", $I59="Naughty"), 1.1,
IF(OR($I59="Bold", $I59="Timid", $I59="Modest", $I59="Calm"), 0.9, 1)))</f>
        <v>18</v>
      </c>
      <c r="S59" s="2">
        <f>_xlfn.FLOOR.MATH((_xlfn.FLOOR.MATH((((2*VLOOKUP($F59, 'EV and Base'!$A$1:$N$671, 11, FALSE))+$P59)*$H59)/100)+5)*
IF(OR($I59="Bold", $I59="Relaxed", $I59="Impish", $I59="Lax"), 1.1,
IF(OR($I59="Lonely", $I59="Hasty", $I59="Mild", $I59="Gentle"), 0.9, 1)))</f>
        <v>16</v>
      </c>
      <c r="T59" s="2">
        <f>_xlfn.FLOOR.MATH((_xlfn.FLOOR.MATH((((2*VLOOKUP($F59, 'EV and Base'!$A$1:$N$671, 12, FALSE))+$P59)*$H59)/100)+5)*
IF(OR($I59="Modest", $I59="Mild", $I59="Quiet", $I59="Rash"), 1.1,
IF(OR($I59="Adamant", $I59="Impish", $I59="Jolly", $I59="Careful"), 0.9, 1)))</f>
        <v>16</v>
      </c>
      <c r="U59" s="2">
        <f>_xlfn.FLOOR.MATH((_xlfn.FLOOR.MATH((((2*VLOOKUP($F59, 'EV and Base'!$A$1:$N$671, 13, FALSE))+$P59)*$H59)/100)+5)*
IF(OR($I59="Calm", $I59="Gentle", $I59="Sassy", $I59="Careful"), 1.1,
IF(OR($I59="Naughty", $I59="Lax", $I59="Naive", $I59="Rash"), 0.9, 1)))</f>
        <v>15</v>
      </c>
      <c r="V59" s="2">
        <f>_xlfn.FLOOR.MATH((_xlfn.FLOOR.MATH((((2*VLOOKUP($F59, 'EV and Base'!$A$1:$N$671, 14, FALSE))+$P59)*$H59)/100)+5)*
IF(OR($I59="Timid", $I59="Hasty", $I59="Jolly", $I59="Naive"), 1.1,
IF(OR($I59="Brave", $I59="Relaxed", $I59="Quiet", $I59="Sassy"), 0.9, 1)))</f>
        <v>21</v>
      </c>
      <c r="AZ59" s="3" t="e" cm="1">
        <f t="array" aca="1" ref="AZ59" ca="1">IF(NOT(ISNUMBER(INDEX($A:$A, LOOKUP(2, 1 / ($A$1:INDIRECT("$A$"&amp;ROW($A59)) &lt;&gt; ""),ROW($A$1:INDIRECT("$A$"&amp;ROW($A59)))), 1))), "",#REF!-INDEX(#REF!, LOOKUP(
2, 1 / (#REF!:INDIRECT("$AV$"&amp;ROW(#REF!)-1) &lt;&gt; ""),ROW(#REF!:INDIRECT("$AV$"&amp;ROW(#REF!)-1))), 1))</f>
        <v>#REF!</v>
      </c>
      <c r="BA59" s="3" t="e" cm="1">
        <f t="array" aca="1" ref="BA59" ca="1">IF(NOT(ISNUMBER(INDEX($A:$A, LOOKUP(2, 1 / ($A$1:INDIRECT("$A$"&amp;ROW($A59)) &lt;&gt; ""),ROW($A$1:INDIRECT("$A$"&amp;ROW($A59)))), 1))), "",
INDEX(#REF!, LOOKUP(2, 1 / (#REF!:INDIRECT("$Y$"&amp;ROW(#REF!)-1) &lt;&gt; ""),ROW(#REF!:INDIRECT("$Y$"&amp;ROW(#REF!)-1))), 1))</f>
        <v>#REF!</v>
      </c>
      <c r="BB59" s="1" t="str">
        <f>IFERROR(VLOOKUP(#REF!, 'Medium-Slow'!$A$1:$B$101, 2, TRUE),"")</f>
        <v/>
      </c>
    </row>
    <row r="60" spans="1:54" x14ac:dyDescent="0.45">
      <c r="A60" s="39"/>
      <c r="B60" s="48"/>
      <c r="C60" s="48" t="str">
        <f t="shared" ref="C60:C61" si="4">$C59</f>
        <v>Single</v>
      </c>
      <c r="D60" s="48"/>
      <c r="E60" s="48"/>
      <c r="F60" s="2" t="s">
        <v>146</v>
      </c>
      <c r="G60" s="2" t="s">
        <v>27</v>
      </c>
      <c r="H60" s="2">
        <v>13</v>
      </c>
      <c r="I60" s="2" t="s">
        <v>36</v>
      </c>
      <c r="J60" s="2" t="s">
        <v>147</v>
      </c>
      <c r="K60" s="2" t="s">
        <v>30</v>
      </c>
      <c r="L60" s="2" t="s">
        <v>44</v>
      </c>
      <c r="M60" s="2" t="s">
        <v>148</v>
      </c>
      <c r="N60" s="2" t="s">
        <v>149</v>
      </c>
      <c r="O60" s="2" t="s">
        <v>150</v>
      </c>
      <c r="P60" s="2">
        <v>0</v>
      </c>
      <c r="Q60" s="2">
        <f>_xlfn.FLOOR.MATH((((2*VLOOKUP(F60, 'EV and Base'!$A$1:$N$671, 9, FALSE))+$P60)*$H60)/100)+$H60+10</f>
        <v>36</v>
      </c>
      <c r="R60" s="2">
        <f>_xlfn.FLOOR.MATH((_xlfn.FLOOR.MATH((((2*VLOOKUP($F60, 'EV and Base'!$A$1:$N$671, 10, FALSE))+$P60)*$H60)/100)+5)*
IF(OR($I60="Lonely", $I60="Brave", $I60="Adamant", $I60="Naughty"), 1.1,
IF(OR($I60="Bold", $I60="Timid", $I60="Modest", $I60="Calm"), 0.9, 1)))</f>
        <v>18</v>
      </c>
      <c r="S60" s="2">
        <f>_xlfn.FLOOR.MATH((_xlfn.FLOOR.MATH((((2*VLOOKUP($F60, 'EV and Base'!$A$1:$N$671, 11, FALSE))+$P60)*$H60)/100)+5)*
IF(OR($I60="Bold", $I60="Relaxed", $I60="Impish", $I60="Lax"), 1.1,
IF(OR($I60="Lonely", $I60="Hasty", $I60="Mild", $I60="Gentle"), 0.9, 1)))</f>
        <v>16</v>
      </c>
      <c r="T60" s="2">
        <f>_xlfn.FLOOR.MATH((_xlfn.FLOOR.MATH((((2*VLOOKUP($F60, 'EV and Base'!$A$1:$N$671, 12, FALSE))+$P60)*$H60)/100)+5)*
IF(OR($I60="Modest", $I60="Mild", $I60="Quiet", $I60="Rash"), 1.1,
IF(OR($I60="Adamant", $I60="Impish", $I60="Jolly", $I60="Careful"), 0.9, 1)))</f>
        <v>16</v>
      </c>
      <c r="U60" s="2">
        <f>_xlfn.FLOOR.MATH((_xlfn.FLOOR.MATH((((2*VLOOKUP($F60, 'EV and Base'!$A$1:$N$671, 13, FALSE))+$P60)*$H60)/100)+5)*
IF(OR($I60="Calm", $I60="Gentle", $I60="Sassy", $I60="Careful"), 1.1,
IF(OR($I60="Naughty", $I60="Lax", $I60="Naive", $I60="Rash"), 0.9, 1)))</f>
        <v>15</v>
      </c>
      <c r="V60" s="2">
        <f>_xlfn.FLOOR.MATH((_xlfn.FLOOR.MATH((((2*VLOOKUP($F60, 'EV and Base'!$A$1:$N$671, 14, FALSE))+$P60)*$H60)/100)+5)*
IF(OR($I60="Timid", $I60="Hasty", $I60="Jolly", $I60="Naive"), 1.1,
IF(OR($I60="Brave", $I60="Relaxed", $I60="Quiet", $I60="Sassy"), 0.9, 1)))</f>
        <v>21</v>
      </c>
      <c r="AZ60" s="3" t="e" cm="1">
        <f t="array" aca="1" ref="AZ60" ca="1">IF(NOT(ISNUMBER(INDEX($A:$A, LOOKUP(2, 1 / ($A$1:INDIRECT("$A$"&amp;ROW($A60)) &lt;&gt; ""),ROW($A$1:INDIRECT("$A$"&amp;ROW($A60)))), 1))), "",#REF!-INDEX(#REF!, LOOKUP(
2, 1 / (#REF!:INDIRECT("$AV$"&amp;ROW(#REF!)-1) &lt;&gt; ""),ROW(#REF!:INDIRECT("$AV$"&amp;ROW(#REF!)-1))), 1))</f>
        <v>#REF!</v>
      </c>
      <c r="BA60" s="3" t="e" cm="1">
        <f t="array" aca="1" ref="BA60" ca="1">IF(NOT(ISNUMBER(INDEX($A:$A, LOOKUP(2, 1 / ($A$1:INDIRECT("$A$"&amp;ROW($A60)) &lt;&gt; ""),ROW($A$1:INDIRECT("$A$"&amp;ROW($A60)))), 1))), "",
INDEX(#REF!, LOOKUP(2, 1 / (#REF!:INDIRECT("$Y$"&amp;ROW(#REF!)-1) &lt;&gt; ""),ROW(#REF!:INDIRECT("$Y$"&amp;ROW(#REF!)-1))), 1))</f>
        <v>#REF!</v>
      </c>
      <c r="BB60" s="1" t="str">
        <f>IFERROR(VLOOKUP(#REF!, 'Medium-Slow'!$A$1:$B$101, 2, TRUE),"")</f>
        <v/>
      </c>
    </row>
    <row r="61" spans="1:54" x14ac:dyDescent="0.45">
      <c r="A61" s="40"/>
      <c r="B61" s="48"/>
      <c r="C61" s="48" t="str">
        <f t="shared" si="4"/>
        <v>Single</v>
      </c>
      <c r="D61" s="48"/>
      <c r="E61" s="48"/>
      <c r="F61" s="2" t="s">
        <v>146</v>
      </c>
      <c r="G61" s="2" t="s">
        <v>27</v>
      </c>
      <c r="H61" s="2">
        <v>13</v>
      </c>
      <c r="I61" s="2" t="s">
        <v>36</v>
      </c>
      <c r="J61" s="2" t="s">
        <v>147</v>
      </c>
      <c r="K61" s="2" t="s">
        <v>30</v>
      </c>
      <c r="L61" s="2" t="s">
        <v>44</v>
      </c>
      <c r="M61" s="2" t="s">
        <v>148</v>
      </c>
      <c r="N61" s="2" t="s">
        <v>149</v>
      </c>
      <c r="O61" s="2" t="s">
        <v>150</v>
      </c>
      <c r="P61" s="2">
        <v>0</v>
      </c>
      <c r="Q61" s="2">
        <f>_xlfn.FLOOR.MATH((((2*VLOOKUP(F61, 'EV and Base'!$A$1:$N$671, 9, FALSE))+$P61)*$H61)/100)+$H61+10</f>
        <v>36</v>
      </c>
      <c r="R61" s="2">
        <f>_xlfn.FLOOR.MATH((_xlfn.FLOOR.MATH((((2*VLOOKUP($F61, 'EV and Base'!$A$1:$N$671, 10, FALSE))+$P61)*$H61)/100)+5)*
IF(OR($I61="Lonely", $I61="Brave", $I61="Adamant", $I61="Naughty"), 1.1,
IF(OR($I61="Bold", $I61="Timid", $I61="Modest", $I61="Calm"), 0.9, 1)))</f>
        <v>18</v>
      </c>
      <c r="S61" s="2">
        <f>_xlfn.FLOOR.MATH((_xlfn.FLOOR.MATH((((2*VLOOKUP($F61, 'EV and Base'!$A$1:$N$671, 11, FALSE))+$P61)*$H61)/100)+5)*
IF(OR($I61="Bold", $I61="Relaxed", $I61="Impish", $I61="Lax"), 1.1,
IF(OR($I61="Lonely", $I61="Hasty", $I61="Mild", $I61="Gentle"), 0.9, 1)))</f>
        <v>16</v>
      </c>
      <c r="T61" s="2">
        <f>_xlfn.FLOOR.MATH((_xlfn.FLOOR.MATH((((2*VLOOKUP($F61, 'EV and Base'!$A$1:$N$671, 12, FALSE))+$P61)*$H61)/100)+5)*
IF(OR($I61="Modest", $I61="Mild", $I61="Quiet", $I61="Rash"), 1.1,
IF(OR($I61="Adamant", $I61="Impish", $I61="Jolly", $I61="Careful"), 0.9, 1)))</f>
        <v>16</v>
      </c>
      <c r="U61" s="2">
        <f>_xlfn.FLOOR.MATH((_xlfn.FLOOR.MATH((((2*VLOOKUP($F61, 'EV and Base'!$A$1:$N$671, 13, FALSE))+$P61)*$H61)/100)+5)*
IF(OR($I61="Calm", $I61="Gentle", $I61="Sassy", $I61="Careful"), 1.1,
IF(OR($I61="Naughty", $I61="Lax", $I61="Naive", $I61="Rash"), 0.9, 1)))</f>
        <v>15</v>
      </c>
      <c r="V61" s="2">
        <f>_xlfn.FLOOR.MATH((_xlfn.FLOOR.MATH((((2*VLOOKUP($F61, 'EV and Base'!$A$1:$N$671, 14, FALSE))+$P61)*$H61)/100)+5)*
IF(OR($I61="Timid", $I61="Hasty", $I61="Jolly", $I61="Naive"), 1.1,
IF(OR($I61="Brave", $I61="Relaxed", $I61="Quiet", $I61="Sassy"), 0.9, 1)))</f>
        <v>21</v>
      </c>
      <c r="AZ61" s="3" t="e" cm="1">
        <f t="array" aca="1" ref="AZ61" ca="1">IF(NOT(ISNUMBER(INDEX($A:$A, LOOKUP(2, 1 / ($A$1:INDIRECT("$A$"&amp;ROW($A61)) &lt;&gt; ""),ROW($A$1:INDIRECT("$A$"&amp;ROW($A61)))), 1))), "",#REF!-INDEX(#REF!, LOOKUP(
2, 1 / (#REF!:INDIRECT("$AV$"&amp;ROW(#REF!)-1) &lt;&gt; ""),ROW(#REF!:INDIRECT("$AV$"&amp;ROW(#REF!)-1))), 1))</f>
        <v>#REF!</v>
      </c>
      <c r="BA61" s="3" t="e" cm="1">
        <f t="array" aca="1" ref="BA61" ca="1">IF(NOT(ISNUMBER(INDEX($A:$A, LOOKUP(2, 1 / ($A$1:INDIRECT("$A$"&amp;ROW($A61)) &lt;&gt; ""),ROW($A$1:INDIRECT("$A$"&amp;ROW($A61)))), 1))), "",
INDEX(#REF!, LOOKUP(2, 1 / (#REF!:INDIRECT("$Y$"&amp;ROW(#REF!)-1) &lt;&gt; ""),ROW(#REF!:INDIRECT("$Y$"&amp;ROW(#REF!)-1))), 1))</f>
        <v>#REF!</v>
      </c>
      <c r="BB61" s="1" t="str">
        <f>IFERROR(VLOOKUP(#REF!, 'Medium-Slow'!$A$1:$B$101, 2, TRUE),"")</f>
        <v/>
      </c>
    </row>
    <row r="62" spans="1:54" x14ac:dyDescent="0.45">
      <c r="A62" s="38">
        <v>38</v>
      </c>
      <c r="B62" s="48" t="s">
        <v>185</v>
      </c>
      <c r="C62" s="48" t="s">
        <v>23</v>
      </c>
      <c r="D62" s="48" t="s">
        <v>167</v>
      </c>
      <c r="E62" s="48" t="s">
        <v>25</v>
      </c>
      <c r="F62" s="2" t="s">
        <v>186</v>
      </c>
      <c r="G62" s="2" t="s">
        <v>27</v>
      </c>
      <c r="H62" s="2">
        <v>14</v>
      </c>
      <c r="I62" s="2" t="s">
        <v>58</v>
      </c>
      <c r="J62" s="2" t="s">
        <v>187</v>
      </c>
      <c r="K62" s="2" t="s">
        <v>30</v>
      </c>
      <c r="L62" s="2" t="s">
        <v>188</v>
      </c>
      <c r="M62" s="2" t="s">
        <v>189</v>
      </c>
      <c r="N62" s="2" t="s">
        <v>190</v>
      </c>
      <c r="O62" s="2" t="s">
        <v>191</v>
      </c>
      <c r="P62" s="2">
        <v>0</v>
      </c>
      <c r="Q62" s="2">
        <f>_xlfn.FLOOR.MATH((((2*VLOOKUP(F62, 'EV and Base'!$A$1:$N$671, 9, FALSE))+$P62)*$H62)/100)+$H62+10</f>
        <v>32</v>
      </c>
      <c r="R62" s="2">
        <f>_xlfn.FLOOR.MATH((_xlfn.FLOOR.MATH((((2*VLOOKUP($F62, 'EV and Base'!$A$1:$N$671, 10, FALSE))+$P62)*$H62)/100)+5)*
IF(OR($I62="Lonely", $I62="Brave", $I62="Adamant", $I62="Naughty"), 1.1,
IF(OR($I62="Bold", $I62="Timid", $I62="Modest", $I62="Calm"), 0.9, 1)))</f>
        <v>17</v>
      </c>
      <c r="S62" s="2">
        <f>_xlfn.FLOOR.MATH((_xlfn.FLOOR.MATH((((2*VLOOKUP($F62, 'EV and Base'!$A$1:$N$671, 11, FALSE))+$P62)*$H62)/100)+5)*
IF(OR($I62="Bold", $I62="Relaxed", $I62="Impish", $I62="Lax"), 1.1,
IF(OR($I62="Lonely", $I62="Hasty", $I62="Mild", $I62="Gentle"), 0.9, 1)))</f>
        <v>21</v>
      </c>
      <c r="T62" s="2">
        <f>_xlfn.FLOOR.MATH((_xlfn.FLOOR.MATH((((2*VLOOKUP($F62, 'EV and Base'!$A$1:$N$671, 12, FALSE))+$P62)*$H62)/100)+5)*
IF(OR($I62="Modest", $I62="Mild", $I62="Quiet", $I62="Rash"), 1.1,
IF(OR($I62="Adamant", $I62="Impish", $I62="Jolly", $I62="Careful"), 0.9, 1)))</f>
        <v>14</v>
      </c>
      <c r="U62" s="2">
        <f>_xlfn.FLOOR.MATH((_xlfn.FLOOR.MATH((((2*VLOOKUP($F62, 'EV and Base'!$A$1:$N$671, 13, FALSE))+$P62)*$H62)/100)+5)*
IF(OR($I62="Calm", $I62="Gentle", $I62="Sassy", $I62="Careful"), 1.1,
IF(OR($I62="Naughty", $I62="Lax", $I62="Naive", $I62="Rash"), 0.9, 1)))</f>
        <v>15</v>
      </c>
      <c r="V62" s="2">
        <f>_xlfn.FLOOR.MATH((_xlfn.FLOOR.MATH((((2*VLOOKUP($F62, 'EV and Base'!$A$1:$N$671, 14, FALSE))+$P62)*$H62)/100)+5)*
IF(OR($I62="Timid", $I62="Hasty", $I62="Jolly", $I62="Naive"), 1.1,
IF(OR($I62="Brave", $I62="Relaxed", $I62="Quiet", $I62="Sassy"), 0.9, 1)))</f>
        <v>18</v>
      </c>
      <c r="AZ62" s="3" t="e" cm="1">
        <f t="array" aca="1" ref="AZ62" ca="1">IF(NOT(ISNUMBER(INDEX($A:$A, LOOKUP(2, 1 / ($A$1:INDIRECT("$A$"&amp;ROW($A62)) &lt;&gt; ""),ROW($A$1:INDIRECT("$A$"&amp;ROW($A62)))), 1))), "",#REF!-INDEX(#REF!, LOOKUP(
2, 1 / (#REF!:INDIRECT("$AV$"&amp;ROW(#REF!)-1) &lt;&gt; ""),ROW(#REF!:INDIRECT("$AV$"&amp;ROW(#REF!)-1))), 1))</f>
        <v>#REF!</v>
      </c>
      <c r="BA62" s="3" t="e" cm="1">
        <f t="array" aca="1" ref="BA62" ca="1">IF(NOT(ISNUMBER(INDEX($A:$A, LOOKUP(2, 1 / ($A$1:INDIRECT("$A$"&amp;ROW($A62)) &lt;&gt; ""),ROW($A$1:INDIRECT("$A$"&amp;ROW($A62)))), 1))), "",
INDEX(#REF!, LOOKUP(2, 1 / (#REF!:INDIRECT("$Y$"&amp;ROW(#REF!)-1) &lt;&gt; ""),ROW(#REF!:INDIRECT("$Y$"&amp;ROW(#REF!)-1))), 1))</f>
        <v>#REF!</v>
      </c>
      <c r="BB62" s="1" t="str">
        <f>IFERROR(VLOOKUP(#REF!, 'Medium-Slow'!$A$1:$B$101, 2, TRUE),"")</f>
        <v/>
      </c>
    </row>
    <row r="63" spans="1:54" x14ac:dyDescent="0.45">
      <c r="A63" s="40"/>
      <c r="B63" s="48"/>
      <c r="C63" s="48" t="str">
        <f>$C62</f>
        <v>Single</v>
      </c>
      <c r="D63" s="48"/>
      <c r="E63" s="48"/>
      <c r="F63" s="2" t="s">
        <v>57</v>
      </c>
      <c r="G63" s="2" t="s">
        <v>27</v>
      </c>
      <c r="H63" s="2">
        <v>14</v>
      </c>
      <c r="I63" s="2" t="s">
        <v>113</v>
      </c>
      <c r="J63" s="2" t="s">
        <v>62</v>
      </c>
      <c r="K63" s="2" t="s">
        <v>30</v>
      </c>
      <c r="L63" s="2" t="s">
        <v>31</v>
      </c>
      <c r="M63" s="2" t="s">
        <v>60</v>
      </c>
      <c r="N63" s="2" t="s">
        <v>51</v>
      </c>
      <c r="O63" s="2" t="s">
        <v>192</v>
      </c>
      <c r="P63" s="2">
        <v>0</v>
      </c>
      <c r="Q63" s="2">
        <f>_xlfn.FLOOR.MATH((((2*VLOOKUP(F63, 'EV and Base'!$A$1:$N$671, 9, FALSE))+$P63)*$H63)/100)+$H63+10</f>
        <v>36</v>
      </c>
      <c r="R63" s="2">
        <f>_xlfn.FLOOR.MATH((_xlfn.FLOOR.MATH((((2*VLOOKUP($F63, 'EV and Base'!$A$1:$N$671, 10, FALSE))+$P63)*$H63)/100)+5)*
IF(OR($I63="Lonely", $I63="Brave", $I63="Adamant", $I63="Naughty"), 1.1,
IF(OR($I63="Bold", $I63="Timid", $I63="Modest", $I63="Calm"), 0.9, 1)))</f>
        <v>23</v>
      </c>
      <c r="S63" s="2">
        <f>_xlfn.FLOOR.MATH((_xlfn.FLOOR.MATH((((2*VLOOKUP($F63, 'EV and Base'!$A$1:$N$671, 11, FALSE))+$P63)*$H63)/100)+5)*
IF(OR($I63="Bold", $I63="Relaxed", $I63="Impish", $I63="Lax"), 1.1,
IF(OR($I63="Lonely", $I63="Hasty", $I63="Mild", $I63="Gentle"), 0.9, 1)))</f>
        <v>15</v>
      </c>
      <c r="T63" s="2">
        <f>_xlfn.FLOOR.MATH((_xlfn.FLOOR.MATH((((2*VLOOKUP($F63, 'EV and Base'!$A$1:$N$671, 12, FALSE))+$P63)*$H63)/100)+5)*
IF(OR($I63="Modest", $I63="Mild", $I63="Quiet", $I63="Rash"), 1.1,
IF(OR($I63="Adamant", $I63="Impish", $I63="Jolly", $I63="Careful"), 0.9, 1)))</f>
        <v>12</v>
      </c>
      <c r="U63" s="2">
        <f>_xlfn.FLOOR.MATH((_xlfn.FLOOR.MATH((((2*VLOOKUP($F63, 'EV and Base'!$A$1:$N$671, 13, FALSE))+$P63)*$H63)/100)+5)*
IF(OR($I63="Calm", $I63="Gentle", $I63="Sassy", $I63="Careful"), 1.1,
IF(OR($I63="Naughty", $I63="Lax", $I63="Naive", $I63="Rash"), 0.9, 1)))</f>
        <v>17</v>
      </c>
      <c r="V63" s="2">
        <f>_xlfn.FLOOR.MATH((_xlfn.FLOOR.MATH((((2*VLOOKUP($F63, 'EV and Base'!$A$1:$N$671, 14, FALSE))+$P63)*$H63)/100)+5)*
IF(OR($I63="Timid", $I63="Hasty", $I63="Jolly", $I63="Naive"), 1.1,
IF(OR($I63="Brave", $I63="Relaxed", $I63="Quiet", $I63="Sassy"), 0.9, 1)))</f>
        <v>20</v>
      </c>
      <c r="AZ63" s="3" t="e" cm="1">
        <f t="array" aca="1" ref="AZ63" ca="1">IF(NOT(ISNUMBER(INDEX($A:$A, LOOKUP(2, 1 / ($A$1:INDIRECT("$A$"&amp;ROW($A63)) &lt;&gt; ""),ROW($A$1:INDIRECT("$A$"&amp;ROW($A63)))), 1))), "",#REF!-INDEX(#REF!, LOOKUP(
2, 1 / (#REF!:INDIRECT("$AV$"&amp;ROW(#REF!)-1) &lt;&gt; ""),ROW(#REF!:INDIRECT("$AV$"&amp;ROW(#REF!)-1))), 1))</f>
        <v>#REF!</v>
      </c>
      <c r="BA63" s="3" t="e" cm="1">
        <f t="array" aca="1" ref="BA63" ca="1">IF(NOT(ISNUMBER(INDEX($A:$A, LOOKUP(2, 1 / ($A$1:INDIRECT("$A$"&amp;ROW($A63)) &lt;&gt; ""),ROW($A$1:INDIRECT("$A$"&amp;ROW($A63)))), 1))), "",
INDEX(#REF!, LOOKUP(2, 1 / (#REF!:INDIRECT("$Y$"&amp;ROW(#REF!)-1) &lt;&gt; ""),ROW(#REF!:INDIRECT("$Y$"&amp;ROW(#REF!)-1))), 1))</f>
        <v>#REF!</v>
      </c>
      <c r="BB63" s="1" t="str">
        <f>IFERROR(VLOOKUP(#REF!, 'Medium-Slow'!$A$1:$B$101, 2, TRUE),"")</f>
        <v/>
      </c>
    </row>
    <row r="64" spans="1:54" x14ac:dyDescent="0.45">
      <c r="A64" s="29">
        <v>39</v>
      </c>
      <c r="B64" s="29" t="s">
        <v>193</v>
      </c>
      <c r="C64" s="29" t="s">
        <v>23</v>
      </c>
      <c r="D64" s="29" t="s">
        <v>167</v>
      </c>
      <c r="E64" s="29" t="s">
        <v>25</v>
      </c>
      <c r="F64" s="2" t="s">
        <v>142</v>
      </c>
      <c r="G64" s="2" t="s">
        <v>27</v>
      </c>
      <c r="H64" s="2">
        <v>16</v>
      </c>
      <c r="I64" s="2" t="s">
        <v>89</v>
      </c>
      <c r="J64" s="2" t="s">
        <v>143</v>
      </c>
      <c r="K64" s="2" t="s">
        <v>30</v>
      </c>
      <c r="L64" s="2" t="s">
        <v>144</v>
      </c>
      <c r="M64" s="2" t="s">
        <v>75</v>
      </c>
      <c r="N64" s="2" t="s">
        <v>145</v>
      </c>
      <c r="O64" s="2" t="s">
        <v>194</v>
      </c>
      <c r="P64" s="2">
        <v>12</v>
      </c>
      <c r="Q64" s="2">
        <f>_xlfn.FLOOR.MATH((((2*VLOOKUP(F64, 'EV and Base'!$A$1:$N$671, 9, FALSE))+$P64)*$H64)/100)+$H64+10</f>
        <v>51</v>
      </c>
      <c r="R64" s="2">
        <f>_xlfn.FLOOR.MATH((_xlfn.FLOOR.MATH((((2*VLOOKUP($F64, 'EV and Base'!$A$1:$N$671, 10, FALSE))+$P64)*$H64)/100)+5)*
IF(OR($I64="Lonely", $I64="Brave", $I64="Adamant", $I64="Naughty"), 1.1,
IF(OR($I64="Bold", $I64="Timid", $I64="Modest", $I64="Calm"), 0.9, 1)))</f>
        <v>32</v>
      </c>
      <c r="S64" s="2">
        <f>_xlfn.FLOOR.MATH((_xlfn.FLOOR.MATH((((2*VLOOKUP($F64, 'EV and Base'!$A$1:$N$671, 11, FALSE))+$P64)*$H64)/100)+5)*
IF(OR($I64="Bold", $I64="Relaxed", $I64="Impish", $I64="Lax"), 1.1,
IF(OR($I64="Lonely", $I64="Hasty", $I64="Mild", $I64="Gentle"), 0.9, 1)))</f>
        <v>24</v>
      </c>
      <c r="T64" s="2">
        <f>_xlfn.FLOOR.MATH((_xlfn.FLOOR.MATH((((2*VLOOKUP($F64, 'EV and Base'!$A$1:$N$671, 12, FALSE))+$P64)*$H64)/100)+5)*
IF(OR($I64="Modest", $I64="Mild", $I64="Quiet", $I64="Rash"), 1.1,
IF(OR($I64="Adamant", $I64="Impish", $I64="Jolly", $I64="Careful"), 0.9, 1)))</f>
        <v>14</v>
      </c>
      <c r="U64" s="2">
        <f>_xlfn.FLOOR.MATH((_xlfn.FLOOR.MATH((((2*VLOOKUP($F64, 'EV and Base'!$A$1:$N$671, 13, FALSE))+$P64)*$H64)/100)+5)*
IF(OR($I64="Calm", $I64="Gentle", $I64="Sassy", $I64="Careful"), 1.1,
IF(OR($I64="Naughty", $I64="Lax", $I64="Naive", $I64="Rash"), 0.9, 1)))</f>
        <v>18</v>
      </c>
      <c r="V64" s="2">
        <f>_xlfn.FLOOR.MATH((_xlfn.FLOOR.MATH((((2*VLOOKUP($F64, 'EV and Base'!$A$1:$N$671, 14, FALSE))+$P64)*$H64)/100)+5)*
IF(OR($I64="Timid", $I64="Hasty", $I64="Jolly", $I64="Naive"), 1.1,
IF(OR($I64="Brave", $I64="Relaxed", $I64="Quiet", $I64="Sassy"), 0.9, 1)))</f>
        <v>18</v>
      </c>
      <c r="AZ64" s="3" t="e" cm="1">
        <f t="array" aca="1" ref="AZ64" ca="1">IF(NOT(ISNUMBER(INDEX($A:$A, LOOKUP(2, 1 / ($A$1:INDIRECT("$A$"&amp;ROW($A64)) &lt;&gt; ""),ROW($A$1:INDIRECT("$A$"&amp;ROW($A64)))), 1))), "",#REF!-INDEX(#REF!, LOOKUP(
2, 1 / (#REF!:INDIRECT("$AV$"&amp;ROW(#REF!)-1) &lt;&gt; ""),ROW(#REF!:INDIRECT("$AV$"&amp;ROW(#REF!)-1))), 1))</f>
        <v>#REF!</v>
      </c>
      <c r="BA64" s="3" t="e" cm="1">
        <f t="array" aca="1" ref="BA64" ca="1">IF(NOT(ISNUMBER(INDEX($A:$A, LOOKUP(2, 1 / ($A$1:INDIRECT("$A$"&amp;ROW($A64)) &lt;&gt; ""),ROW($A$1:INDIRECT("$A$"&amp;ROW($A64)))), 1))), "",
INDEX(#REF!, LOOKUP(2, 1 / (#REF!:INDIRECT("$Y$"&amp;ROW(#REF!)-1) &lt;&gt; ""),ROW(#REF!:INDIRECT("$Y$"&amp;ROW(#REF!)-1))), 1))</f>
        <v>#REF!</v>
      </c>
      <c r="BB64" s="1" t="str">
        <f>IFERROR(VLOOKUP(#REF!, 'Medium-Slow'!$A$1:$B$101, 2, TRUE),"")</f>
        <v/>
      </c>
    </row>
    <row r="65" spans="1:54" x14ac:dyDescent="0.45">
      <c r="A65" s="29">
        <v>40</v>
      </c>
      <c r="B65" s="29" t="s">
        <v>195</v>
      </c>
      <c r="C65" s="29" t="s">
        <v>23</v>
      </c>
      <c r="D65" s="29" t="s">
        <v>167</v>
      </c>
      <c r="E65" s="29" t="s">
        <v>25</v>
      </c>
      <c r="F65" s="2" t="s">
        <v>142</v>
      </c>
      <c r="G65" s="2" t="s">
        <v>27</v>
      </c>
      <c r="H65" s="2">
        <v>16</v>
      </c>
      <c r="I65" s="2" t="s">
        <v>113</v>
      </c>
      <c r="J65" s="2" t="s">
        <v>143</v>
      </c>
      <c r="K65" s="2" t="s">
        <v>30</v>
      </c>
      <c r="L65" s="2" t="s">
        <v>144</v>
      </c>
      <c r="M65" s="2" t="s">
        <v>75</v>
      </c>
      <c r="N65" s="2" t="s">
        <v>145</v>
      </c>
      <c r="O65" s="2" t="s">
        <v>194</v>
      </c>
      <c r="P65" s="2">
        <v>12</v>
      </c>
      <c r="Q65" s="2">
        <f>_xlfn.FLOOR.MATH((((2*VLOOKUP(F65, 'EV and Base'!$A$1:$N$671, 9, FALSE))+$P65)*$H65)/100)+$H65+10</f>
        <v>51</v>
      </c>
      <c r="R65" s="2">
        <f>_xlfn.FLOOR.MATH((_xlfn.FLOOR.MATH((((2*VLOOKUP($F65, 'EV and Base'!$A$1:$N$671, 10, FALSE))+$P65)*$H65)/100)+5)*
IF(OR($I65="Lonely", $I65="Brave", $I65="Adamant", $I65="Naughty"), 1.1,
IF(OR($I65="Bold", $I65="Timid", $I65="Modest", $I65="Calm"), 0.9, 1)))</f>
        <v>35</v>
      </c>
      <c r="S65" s="2">
        <f>_xlfn.FLOOR.MATH((_xlfn.FLOOR.MATH((((2*VLOOKUP($F65, 'EV and Base'!$A$1:$N$671, 11, FALSE))+$P65)*$H65)/100)+5)*
IF(OR($I65="Bold", $I65="Relaxed", $I65="Impish", $I65="Lax"), 1.1,
IF(OR($I65="Lonely", $I65="Hasty", $I65="Mild", $I65="Gentle"), 0.9, 1)))</f>
        <v>21</v>
      </c>
      <c r="T65" s="2">
        <f>_xlfn.FLOOR.MATH((_xlfn.FLOOR.MATH((((2*VLOOKUP($F65, 'EV and Base'!$A$1:$N$671, 12, FALSE))+$P65)*$H65)/100)+5)*
IF(OR($I65="Modest", $I65="Mild", $I65="Quiet", $I65="Rash"), 1.1,
IF(OR($I65="Adamant", $I65="Impish", $I65="Jolly", $I65="Careful"), 0.9, 1)))</f>
        <v>14</v>
      </c>
      <c r="U65" s="2">
        <f>_xlfn.FLOOR.MATH((_xlfn.FLOOR.MATH((((2*VLOOKUP($F65, 'EV and Base'!$A$1:$N$671, 13, FALSE))+$P65)*$H65)/100)+5)*
IF(OR($I65="Calm", $I65="Gentle", $I65="Sassy", $I65="Careful"), 1.1,
IF(OR($I65="Naughty", $I65="Lax", $I65="Naive", $I65="Rash"), 0.9, 1)))</f>
        <v>18</v>
      </c>
      <c r="V65" s="2">
        <f>_xlfn.FLOOR.MATH((_xlfn.FLOOR.MATH((((2*VLOOKUP($F65, 'EV and Base'!$A$1:$N$671, 14, FALSE))+$P65)*$H65)/100)+5)*
IF(OR($I65="Timid", $I65="Hasty", $I65="Jolly", $I65="Naive"), 1.1,
IF(OR($I65="Brave", $I65="Relaxed", $I65="Quiet", $I65="Sassy"), 0.9, 1)))</f>
        <v>18</v>
      </c>
      <c r="AZ65" s="3" t="e" cm="1">
        <f t="array" aca="1" ref="AZ65" ca="1">IF(NOT(ISNUMBER(INDEX($A:$A, LOOKUP(2, 1 / ($A$1:INDIRECT("$A$"&amp;ROW($A65)) &lt;&gt; ""),ROW($A$1:INDIRECT("$A$"&amp;ROW($A65)))), 1))), "",#REF!-INDEX(#REF!, LOOKUP(
2, 1 / (#REF!:INDIRECT("$AV$"&amp;ROW(#REF!)-1) &lt;&gt; ""),ROW(#REF!:INDIRECT("$AV$"&amp;ROW(#REF!)-1))), 1))</f>
        <v>#REF!</v>
      </c>
      <c r="BA65" s="3" t="e" cm="1">
        <f t="array" aca="1" ref="BA65" ca="1">IF(NOT(ISNUMBER(INDEX($A:$A, LOOKUP(2, 1 / ($A$1:INDIRECT("$A$"&amp;ROW($A65)) &lt;&gt; ""),ROW($A$1:INDIRECT("$A$"&amp;ROW($A65)))), 1))), "",
INDEX(#REF!, LOOKUP(2, 1 / (#REF!:INDIRECT("$Y$"&amp;ROW(#REF!)-1) &lt;&gt; ""),ROW(#REF!:INDIRECT("$Y$"&amp;ROW(#REF!)-1))), 1))</f>
        <v>#REF!</v>
      </c>
      <c r="BB65" s="1" t="str">
        <f>IFERROR(VLOOKUP(#REF!, 'Medium-Slow'!$A$1:$B$101, 2, TRUE),"")</f>
        <v/>
      </c>
    </row>
    <row r="66" spans="1:54" x14ac:dyDescent="0.45">
      <c r="A66" s="38">
        <v>41</v>
      </c>
      <c r="B66" s="48" t="s">
        <v>196</v>
      </c>
      <c r="C66" s="48" t="s">
        <v>197</v>
      </c>
      <c r="D66" s="48" t="s">
        <v>167</v>
      </c>
      <c r="E66" s="48" t="s">
        <v>25</v>
      </c>
      <c r="F66" s="2" t="s">
        <v>198</v>
      </c>
      <c r="G66" s="2" t="s">
        <v>53</v>
      </c>
      <c r="H66" s="2">
        <v>16</v>
      </c>
      <c r="I66" s="2" t="s">
        <v>199</v>
      </c>
      <c r="J66" s="2" t="s">
        <v>187</v>
      </c>
      <c r="K66" s="2" t="s">
        <v>30</v>
      </c>
      <c r="L66" s="2" t="s">
        <v>31</v>
      </c>
      <c r="M66" s="2" t="s">
        <v>200</v>
      </c>
      <c r="N66" s="2" t="s">
        <v>201</v>
      </c>
      <c r="O66" s="2" t="s">
        <v>202</v>
      </c>
      <c r="P66" s="2">
        <v>0</v>
      </c>
      <c r="Q66" s="2">
        <f>_xlfn.FLOOR.MATH((((2*VLOOKUP(F66, 'EV and Base'!$A$1:$N$671, 9, FALSE))+$P66)*$H66)/100)+$H66+10</f>
        <v>40</v>
      </c>
      <c r="R66" s="2">
        <f>_xlfn.FLOOR.MATH((_xlfn.FLOOR.MATH((((2*VLOOKUP($F66, 'EV and Base'!$A$1:$N$671, 10, FALSE))+$P66)*$H66)/100)+5)*
IF(OR($I66="Lonely", $I66="Brave", $I66="Adamant", $I66="Naughty"), 1.1,
IF(OR($I66="Bold", $I66="Timid", $I66="Modest", $I66="Calm"), 0.9, 1)))</f>
        <v>18</v>
      </c>
      <c r="S66" s="2">
        <f>_xlfn.FLOOR.MATH((_xlfn.FLOOR.MATH((((2*VLOOKUP($F66, 'EV and Base'!$A$1:$N$671, 11, FALSE))+$P66)*$H66)/100)+5)*
IF(OR($I66="Bold", $I66="Relaxed", $I66="Impish", $I66="Lax"), 1.1,
IF(OR($I66="Lonely", $I66="Hasty", $I66="Mild", $I66="Gentle"), 0.9, 1)))</f>
        <v>27</v>
      </c>
      <c r="T66" s="2">
        <f>_xlfn.FLOOR.MATH((_xlfn.FLOOR.MATH((((2*VLOOKUP($F66, 'EV and Base'!$A$1:$N$671, 12, FALSE))+$P66)*$H66)/100)+5)*
IF(OR($I66="Modest", $I66="Mild", $I66="Quiet", $I66="Rash"), 1.1,
IF(OR($I66="Adamant", $I66="Impish", $I66="Jolly", $I66="Careful"), 0.9, 1)))</f>
        <v>17</v>
      </c>
      <c r="U66" s="2">
        <f>_xlfn.FLOOR.MATH((_xlfn.FLOOR.MATH((((2*VLOOKUP($F66, 'EV and Base'!$A$1:$N$671, 13, FALSE))+$P66)*$H66)/100)+5)*
IF(OR($I66="Calm", $I66="Gentle", $I66="Sassy", $I66="Careful"), 1.1,
IF(OR($I66="Naughty", $I66="Lax", $I66="Naive", $I66="Rash"), 0.9, 1)))</f>
        <v>26</v>
      </c>
      <c r="V66" s="2">
        <f>_xlfn.FLOOR.MATH((_xlfn.FLOOR.MATH((((2*VLOOKUP($F66, 'EV and Base'!$A$1:$N$671, 14, FALSE))+$P66)*$H66)/100)+5)*
IF(OR($I66="Timid", $I66="Hasty", $I66="Jolly", $I66="Naive"), 1.1,
IF(OR($I66="Brave", $I66="Relaxed", $I66="Quiet", $I66="Sassy"), 0.9, 1)))</f>
        <v>18</v>
      </c>
      <c r="AZ66" s="3" t="e" cm="1">
        <f t="array" aca="1" ref="AZ66" ca="1">IF(NOT(ISNUMBER(INDEX($A:$A, LOOKUP(2, 1 / ($A$1:INDIRECT("$A$"&amp;ROW($A66)) &lt;&gt; ""),ROW($A$1:INDIRECT("$A$"&amp;ROW($A66)))), 1))), "",#REF!-INDEX(#REF!, LOOKUP(
2, 1 / (#REF!:INDIRECT("$AV$"&amp;ROW(#REF!)-1) &lt;&gt; ""),ROW(#REF!:INDIRECT("$AV$"&amp;ROW(#REF!)-1))), 1))</f>
        <v>#REF!</v>
      </c>
      <c r="BA66" s="3" t="e" cm="1">
        <f t="array" aca="1" ref="BA66" ca="1">IF(NOT(ISNUMBER(INDEX($A:$A, LOOKUP(2, 1 / ($A$1:INDIRECT("$A$"&amp;ROW($A66)) &lt;&gt; ""),ROW($A$1:INDIRECT("$A$"&amp;ROW($A66)))), 1))), "",
INDEX(#REF!, LOOKUP(2, 1 / (#REF!:INDIRECT("$Y$"&amp;ROW(#REF!)-1) &lt;&gt; ""),ROW(#REF!:INDIRECT("$Y$"&amp;ROW(#REF!)-1))), 1))</f>
        <v>#REF!</v>
      </c>
      <c r="BB66" s="1" t="str">
        <f>IFERROR(VLOOKUP(#REF!, 'Medium-Slow'!$A$1:$B$101, 2, TRUE),"")</f>
        <v/>
      </c>
    </row>
    <row r="67" spans="1:54" x14ac:dyDescent="0.45">
      <c r="A67" s="40"/>
      <c r="B67" s="48"/>
      <c r="C67" s="48" t="str">
        <f>$C66</f>
        <v>(Double)</v>
      </c>
      <c r="D67" s="48"/>
      <c r="E67" s="48"/>
      <c r="F67" s="2" t="s">
        <v>198</v>
      </c>
      <c r="G67" s="2" t="s">
        <v>53</v>
      </c>
      <c r="H67" s="2">
        <v>16</v>
      </c>
      <c r="I67" s="2" t="s">
        <v>199</v>
      </c>
      <c r="J67" s="2" t="s">
        <v>187</v>
      </c>
      <c r="K67" s="2" t="s">
        <v>30</v>
      </c>
      <c r="L67" s="2" t="s">
        <v>31</v>
      </c>
      <c r="M67" s="2" t="s">
        <v>200</v>
      </c>
      <c r="N67" s="2" t="s">
        <v>201</v>
      </c>
      <c r="O67" s="2" t="s">
        <v>202</v>
      </c>
      <c r="P67" s="2">
        <v>0</v>
      </c>
      <c r="Q67" s="2">
        <f>_xlfn.FLOOR.MATH((((2*VLOOKUP(F67, 'EV and Base'!$A$1:$N$671, 9, FALSE))+$P67)*$H67)/100)+$H67+10</f>
        <v>40</v>
      </c>
      <c r="R67" s="2">
        <f>_xlfn.FLOOR.MATH((_xlfn.FLOOR.MATH((((2*VLOOKUP($F67, 'EV and Base'!$A$1:$N$671, 10, FALSE))+$P67)*$H67)/100)+5)*
IF(OR($I67="Lonely", $I67="Brave", $I67="Adamant", $I67="Naughty"), 1.1,
IF(OR($I67="Bold", $I67="Timid", $I67="Modest", $I67="Calm"), 0.9, 1)))</f>
        <v>18</v>
      </c>
      <c r="S67" s="2">
        <f>_xlfn.FLOOR.MATH((_xlfn.FLOOR.MATH((((2*VLOOKUP($F67, 'EV and Base'!$A$1:$N$671, 11, FALSE))+$P67)*$H67)/100)+5)*
IF(OR($I67="Bold", $I67="Relaxed", $I67="Impish", $I67="Lax"), 1.1,
IF(OR($I67="Lonely", $I67="Hasty", $I67="Mild", $I67="Gentle"), 0.9, 1)))</f>
        <v>27</v>
      </c>
      <c r="T67" s="2">
        <f>_xlfn.FLOOR.MATH((_xlfn.FLOOR.MATH((((2*VLOOKUP($F67, 'EV and Base'!$A$1:$N$671, 12, FALSE))+$P67)*$H67)/100)+5)*
IF(OR($I67="Modest", $I67="Mild", $I67="Quiet", $I67="Rash"), 1.1,
IF(OR($I67="Adamant", $I67="Impish", $I67="Jolly", $I67="Careful"), 0.9, 1)))</f>
        <v>17</v>
      </c>
      <c r="U67" s="2">
        <f>_xlfn.FLOOR.MATH((_xlfn.FLOOR.MATH((((2*VLOOKUP($F67, 'EV and Base'!$A$1:$N$671, 13, FALSE))+$P67)*$H67)/100)+5)*
IF(OR($I67="Calm", $I67="Gentle", $I67="Sassy", $I67="Careful"), 1.1,
IF(OR($I67="Naughty", $I67="Lax", $I67="Naive", $I67="Rash"), 0.9, 1)))</f>
        <v>26</v>
      </c>
      <c r="V67" s="2">
        <f>_xlfn.FLOOR.MATH((_xlfn.FLOOR.MATH((((2*VLOOKUP($F67, 'EV and Base'!$A$1:$N$671, 14, FALSE))+$P67)*$H67)/100)+5)*
IF(OR($I67="Timid", $I67="Hasty", $I67="Jolly", $I67="Naive"), 1.1,
IF(OR($I67="Brave", $I67="Relaxed", $I67="Quiet", $I67="Sassy"), 0.9, 1)))</f>
        <v>18</v>
      </c>
      <c r="AZ67" s="3" t="e" cm="1">
        <f t="array" aca="1" ref="AZ67" ca="1">IF(NOT(ISNUMBER(INDEX($A:$A, LOOKUP(2, 1 / ($A$1:INDIRECT("$A$"&amp;ROW($A67)) &lt;&gt; ""),ROW($A$1:INDIRECT("$A$"&amp;ROW($A67)))), 1))), "",#REF!-INDEX(#REF!, LOOKUP(
2, 1 / (#REF!:INDIRECT("$AV$"&amp;ROW(#REF!)-1) &lt;&gt; ""),ROW(#REF!:INDIRECT("$AV$"&amp;ROW(#REF!)-1))), 1))</f>
        <v>#REF!</v>
      </c>
      <c r="BA67" s="3" t="e" cm="1">
        <f t="array" aca="1" ref="BA67" ca="1">IF(NOT(ISNUMBER(INDEX($A:$A, LOOKUP(2, 1 / ($A$1:INDIRECT("$A$"&amp;ROW($A67)) &lt;&gt; ""),ROW($A$1:INDIRECT("$A$"&amp;ROW($A67)))), 1))), "",
INDEX(#REF!, LOOKUP(2, 1 / (#REF!:INDIRECT("$Y$"&amp;ROW(#REF!)-1) &lt;&gt; ""),ROW(#REF!:INDIRECT("$Y$"&amp;ROW(#REF!)-1))), 1))</f>
        <v>#REF!</v>
      </c>
      <c r="BB67" s="1" t="str">
        <f>IFERROR(VLOOKUP(#REF!, 'Medium-Slow'!$A$1:$B$101, 2, TRUE),"")</f>
        <v/>
      </c>
    </row>
    <row r="68" spans="1:54" x14ac:dyDescent="0.45">
      <c r="A68" s="29">
        <v>42</v>
      </c>
      <c r="B68" s="29" t="s">
        <v>203</v>
      </c>
      <c r="C68" s="29" t="s">
        <v>23</v>
      </c>
      <c r="D68" s="29" t="s">
        <v>167</v>
      </c>
      <c r="E68" s="29" t="s">
        <v>25</v>
      </c>
      <c r="F68" s="2" t="s">
        <v>95</v>
      </c>
      <c r="G68" s="2" t="s">
        <v>27</v>
      </c>
      <c r="H68" s="2">
        <v>17</v>
      </c>
      <c r="I68" s="2" t="s">
        <v>54</v>
      </c>
      <c r="J68" s="2" t="s">
        <v>204</v>
      </c>
      <c r="K68" s="2" t="s">
        <v>30</v>
      </c>
      <c r="L68" s="2" t="s">
        <v>101</v>
      </c>
      <c r="M68" s="2" t="s">
        <v>169</v>
      </c>
      <c r="N68" s="2" t="s">
        <v>170</v>
      </c>
      <c r="O68" s="2" t="s">
        <v>205</v>
      </c>
      <c r="P68" s="2">
        <v>6</v>
      </c>
      <c r="Q68" s="2">
        <f>_xlfn.FLOOR.MATH((((2*VLOOKUP(F68, 'EV and Base'!$A$1:$N$671, 9, FALSE))+$P68)*$H68)/100)+$H68+10</f>
        <v>53</v>
      </c>
      <c r="R68" s="2">
        <f>_xlfn.FLOOR.MATH((_xlfn.FLOOR.MATH((((2*VLOOKUP($F68, 'EV and Base'!$A$1:$N$671, 10, FALSE))+$P68)*$H68)/100)+5)*
IF(OR($I68="Lonely", $I68="Brave", $I68="Adamant", $I68="Naughty"), 1.1,
IF(OR($I68="Bold", $I68="Timid", $I68="Modest", $I68="Calm"), 0.9, 1)))</f>
        <v>14</v>
      </c>
      <c r="S68" s="2">
        <f>_xlfn.FLOOR.MATH((_xlfn.FLOOR.MATH((((2*VLOOKUP($F68, 'EV and Base'!$A$1:$N$671, 11, FALSE))+$P68)*$H68)/100)+5)*
IF(OR($I68="Bold", $I68="Relaxed", $I68="Impish", $I68="Lax"), 1.1,
IF(OR($I68="Lonely", $I68="Hasty", $I68="Mild", $I68="Gentle"), 0.9, 1)))</f>
        <v>21</v>
      </c>
      <c r="T68" s="2">
        <f>_xlfn.FLOOR.MATH((_xlfn.FLOOR.MATH((((2*VLOOKUP($F68, 'EV and Base'!$A$1:$N$671, 12, FALSE))+$P68)*$H68)/100)+5)*
IF(OR($I68="Modest", $I68="Mild", $I68="Quiet", $I68="Rash"), 1.1,
IF(OR($I68="Adamant", $I68="Impish", $I68="Jolly", $I68="Careful"), 0.9, 1)))</f>
        <v>28</v>
      </c>
      <c r="U68" s="2">
        <f>_xlfn.FLOOR.MATH((_xlfn.FLOOR.MATH((((2*VLOOKUP($F68, 'EV and Base'!$A$1:$N$671, 13, FALSE))+$P68)*$H68)/100)+5)*
IF(OR($I68="Calm", $I68="Gentle", $I68="Sassy", $I68="Careful"), 1.1,
IF(OR($I68="Naughty", $I68="Lax", $I68="Naive", $I68="Rash"), 0.9, 1)))</f>
        <v>24</v>
      </c>
      <c r="V68" s="2">
        <f>_xlfn.FLOOR.MATH((_xlfn.FLOOR.MATH((((2*VLOOKUP($F68, 'EV and Base'!$A$1:$N$671, 14, FALSE))+$P68)*$H68)/100)+5)*
IF(OR($I68="Timid", $I68="Hasty", $I68="Jolly", $I68="Naive"), 1.1,
IF(OR($I68="Brave", $I68="Relaxed", $I68="Quiet", $I68="Sassy"), 0.9, 1)))</f>
        <v>14</v>
      </c>
      <c r="AZ68" s="3" t="e" cm="1">
        <f t="array" aca="1" ref="AZ68" ca="1">IF(NOT(ISNUMBER(INDEX($A:$A, LOOKUP(2, 1 / ($A$1:INDIRECT("$A$"&amp;ROW($A68)) &lt;&gt; ""),ROW($A$1:INDIRECT("$A$"&amp;ROW($A68)))), 1))), "",#REF!-INDEX(#REF!, LOOKUP(
2, 1 / (#REF!:INDIRECT("$AV$"&amp;ROW(#REF!)-1) &lt;&gt; ""),ROW(#REF!:INDIRECT("$AV$"&amp;ROW(#REF!)-1))), 1))</f>
        <v>#REF!</v>
      </c>
      <c r="BA68" s="3" t="e" cm="1">
        <f t="array" aca="1" ref="BA68" ca="1">IF(NOT(ISNUMBER(INDEX($A:$A, LOOKUP(2, 1 / ($A$1:INDIRECT("$A$"&amp;ROW($A68)) &lt;&gt; ""),ROW($A$1:INDIRECT("$A$"&amp;ROW($A68)))), 1))), "",
INDEX(#REF!, LOOKUP(2, 1 / (#REF!:INDIRECT("$Y$"&amp;ROW(#REF!)-1) &lt;&gt; ""),ROW(#REF!:INDIRECT("$Y$"&amp;ROW(#REF!)-1))), 1))</f>
        <v>#REF!</v>
      </c>
      <c r="BB68" s="1" t="str">
        <f>IFERROR(VLOOKUP(#REF!, 'Medium-Slow'!$A$1:$B$101, 2, TRUE),"")</f>
        <v/>
      </c>
    </row>
    <row r="69" spans="1:54" x14ac:dyDescent="0.45">
      <c r="A69" s="38">
        <v>43</v>
      </c>
      <c r="B69" s="48" t="s">
        <v>206</v>
      </c>
      <c r="C69" s="48" t="s">
        <v>23</v>
      </c>
      <c r="D69" s="48" t="s">
        <v>167</v>
      </c>
      <c r="E69" s="48" t="s">
        <v>25</v>
      </c>
      <c r="F69" s="2" t="s">
        <v>127</v>
      </c>
      <c r="G69" s="2" t="s">
        <v>53</v>
      </c>
      <c r="H69" s="2">
        <v>15</v>
      </c>
      <c r="I69" s="2" t="s">
        <v>168</v>
      </c>
      <c r="J69" s="2" t="s">
        <v>128</v>
      </c>
      <c r="K69" s="2" t="s">
        <v>30</v>
      </c>
      <c r="L69" s="2" t="s">
        <v>60</v>
      </c>
      <c r="M69" s="2" t="s">
        <v>116</v>
      </c>
      <c r="N69" s="2" t="s">
        <v>130</v>
      </c>
      <c r="O69" s="2" t="s">
        <v>207</v>
      </c>
      <c r="P69" s="2">
        <v>0</v>
      </c>
      <c r="Q69" s="2">
        <f>_xlfn.FLOOR.MATH((((2*VLOOKUP(F69, 'EV and Base'!$A$1:$N$671, 9, FALSE))+$P69)*$H69)/100)+$H69+10</f>
        <v>41</v>
      </c>
      <c r="R69" s="2">
        <f>_xlfn.FLOOR.MATH((_xlfn.FLOOR.MATH((((2*VLOOKUP($F69, 'EV and Base'!$A$1:$N$671, 10, FALSE))+$P69)*$H69)/100)+5)*
IF(OR($I69="Lonely", $I69="Brave", $I69="Adamant", $I69="Naughty"), 1.1,
IF(OR($I69="Bold", $I69="Timid", $I69="Modest", $I69="Calm"), 0.9, 1)))</f>
        <v>18</v>
      </c>
      <c r="S69" s="2">
        <f>_xlfn.FLOOR.MATH((_xlfn.FLOOR.MATH((((2*VLOOKUP($F69, 'EV and Base'!$A$1:$N$671, 11, FALSE))+$P69)*$H69)/100)+5)*
IF(OR($I69="Bold", $I69="Relaxed", $I69="Impish", $I69="Lax"), 1.1,
IF(OR($I69="Lonely", $I69="Hasty", $I69="Mild", $I69="Gentle"), 0.9, 1)))</f>
        <v>17</v>
      </c>
      <c r="T69" s="2">
        <f>_xlfn.FLOOR.MATH((_xlfn.FLOOR.MATH((((2*VLOOKUP($F69, 'EV and Base'!$A$1:$N$671, 12, FALSE))+$P69)*$H69)/100)+5)*
IF(OR($I69="Modest", $I69="Mild", $I69="Quiet", $I69="Rash"), 1.1,
IF(OR($I69="Adamant", $I69="Impish", $I69="Jolly", $I69="Careful"), 0.9, 1)))</f>
        <v>18</v>
      </c>
      <c r="U69" s="2">
        <f>_xlfn.FLOOR.MATH((_xlfn.FLOOR.MATH((((2*VLOOKUP($F69, 'EV and Base'!$A$1:$N$671, 13, FALSE))+$P69)*$H69)/100)+5)*
IF(OR($I69="Calm", $I69="Gentle", $I69="Sassy", $I69="Careful"), 1.1,
IF(OR($I69="Naughty", $I69="Lax", $I69="Naive", $I69="Rash"), 0.9, 1)))</f>
        <v>17</v>
      </c>
      <c r="V69" s="2">
        <f>_xlfn.FLOOR.MATH((_xlfn.FLOOR.MATH((((2*VLOOKUP($F69, 'EV and Base'!$A$1:$N$671, 14, FALSE))+$P69)*$H69)/100)+5)*
IF(OR($I69="Timid", $I69="Hasty", $I69="Jolly", $I69="Naive"), 1.1,
IF(OR($I69="Brave", $I69="Relaxed", $I69="Quiet", $I69="Sassy"), 0.9, 1)))</f>
        <v>28</v>
      </c>
      <c r="AZ69" s="3" t="e" cm="1">
        <f t="array" aca="1" ref="AZ69" ca="1">IF(NOT(ISNUMBER(INDEX($A:$A, LOOKUP(2, 1 / ($A$1:INDIRECT("$A$"&amp;ROW($A69)) &lt;&gt; ""),ROW($A$1:INDIRECT("$A$"&amp;ROW($A69)))), 1))), "",#REF!-INDEX(#REF!, LOOKUP(
2, 1 / (#REF!:INDIRECT("$AV$"&amp;ROW(#REF!)-1) &lt;&gt; ""),ROW(#REF!:INDIRECT("$AV$"&amp;ROW(#REF!)-1))), 1))</f>
        <v>#REF!</v>
      </c>
      <c r="BA69" s="3" t="e" cm="1">
        <f t="array" aca="1" ref="BA69" ca="1">IF(NOT(ISNUMBER(INDEX($A:$A, LOOKUP(2, 1 / ($A$1:INDIRECT("$A$"&amp;ROW($A69)) &lt;&gt; ""),ROW($A$1:INDIRECT("$A$"&amp;ROW($A69)))), 1))), "",
INDEX(#REF!, LOOKUP(2, 1 / (#REF!:INDIRECT("$Y$"&amp;ROW(#REF!)-1) &lt;&gt; ""),ROW(#REF!:INDIRECT("$Y$"&amp;ROW(#REF!)-1))), 1))</f>
        <v>#REF!</v>
      </c>
      <c r="BB69" s="1" t="str">
        <f>IFERROR(VLOOKUP(#REF!, 'Medium-Slow'!$A$1:$B$101, 2, TRUE),"")</f>
        <v/>
      </c>
    </row>
    <row r="70" spans="1:54" x14ac:dyDescent="0.45">
      <c r="A70" s="39"/>
      <c r="B70" s="48"/>
      <c r="C70" s="48" t="str">
        <f t="shared" ref="C70:C71" si="5">$C69</f>
        <v>Single</v>
      </c>
      <c r="D70" s="48"/>
      <c r="E70" s="48"/>
      <c r="F70" s="2" t="s">
        <v>127</v>
      </c>
      <c r="G70" s="2" t="s">
        <v>53</v>
      </c>
      <c r="H70" s="2">
        <v>15</v>
      </c>
      <c r="I70" s="2" t="s">
        <v>168</v>
      </c>
      <c r="J70" s="2" t="s">
        <v>128</v>
      </c>
      <c r="K70" s="2" t="s">
        <v>30</v>
      </c>
      <c r="L70" s="2" t="s">
        <v>60</v>
      </c>
      <c r="M70" s="2" t="s">
        <v>116</v>
      </c>
      <c r="N70" s="2" t="s">
        <v>130</v>
      </c>
      <c r="O70" s="2" t="s">
        <v>207</v>
      </c>
      <c r="P70" s="2">
        <v>0</v>
      </c>
      <c r="Q70" s="2">
        <f>_xlfn.FLOOR.MATH((((2*VLOOKUP(F70, 'EV and Base'!$A$1:$N$671, 9, FALSE))+$P70)*$H70)/100)+$H70+10</f>
        <v>41</v>
      </c>
      <c r="R70" s="2">
        <f>_xlfn.FLOOR.MATH((_xlfn.FLOOR.MATH((((2*VLOOKUP($F70, 'EV and Base'!$A$1:$N$671, 10, FALSE))+$P70)*$H70)/100)+5)*
IF(OR($I70="Lonely", $I70="Brave", $I70="Adamant", $I70="Naughty"), 1.1,
IF(OR($I70="Bold", $I70="Timid", $I70="Modest", $I70="Calm"), 0.9, 1)))</f>
        <v>18</v>
      </c>
      <c r="S70" s="2">
        <f>_xlfn.FLOOR.MATH((_xlfn.FLOOR.MATH((((2*VLOOKUP($F70, 'EV and Base'!$A$1:$N$671, 11, FALSE))+$P70)*$H70)/100)+5)*
IF(OR($I70="Bold", $I70="Relaxed", $I70="Impish", $I70="Lax"), 1.1,
IF(OR($I70="Lonely", $I70="Hasty", $I70="Mild", $I70="Gentle"), 0.9, 1)))</f>
        <v>17</v>
      </c>
      <c r="T70" s="2">
        <f>_xlfn.FLOOR.MATH((_xlfn.FLOOR.MATH((((2*VLOOKUP($F70, 'EV and Base'!$A$1:$N$671, 12, FALSE))+$P70)*$H70)/100)+5)*
IF(OR($I70="Modest", $I70="Mild", $I70="Quiet", $I70="Rash"), 1.1,
IF(OR($I70="Adamant", $I70="Impish", $I70="Jolly", $I70="Careful"), 0.9, 1)))</f>
        <v>18</v>
      </c>
      <c r="U70" s="2">
        <f>_xlfn.FLOOR.MATH((_xlfn.FLOOR.MATH((((2*VLOOKUP($F70, 'EV and Base'!$A$1:$N$671, 13, FALSE))+$P70)*$H70)/100)+5)*
IF(OR($I70="Calm", $I70="Gentle", $I70="Sassy", $I70="Careful"), 1.1,
IF(OR($I70="Naughty", $I70="Lax", $I70="Naive", $I70="Rash"), 0.9, 1)))</f>
        <v>17</v>
      </c>
      <c r="V70" s="2">
        <f>_xlfn.FLOOR.MATH((_xlfn.FLOOR.MATH((((2*VLOOKUP($F70, 'EV and Base'!$A$1:$N$671, 14, FALSE))+$P70)*$H70)/100)+5)*
IF(OR($I70="Timid", $I70="Hasty", $I70="Jolly", $I70="Naive"), 1.1,
IF(OR($I70="Brave", $I70="Relaxed", $I70="Quiet", $I70="Sassy"), 0.9, 1)))</f>
        <v>28</v>
      </c>
      <c r="AZ70" s="3" t="e" cm="1">
        <f t="array" aca="1" ref="AZ70" ca="1">IF(NOT(ISNUMBER(INDEX($A:$A, LOOKUP(2, 1 / ($A$1:INDIRECT("$A$"&amp;ROW($A70)) &lt;&gt; ""),ROW($A$1:INDIRECT("$A$"&amp;ROW($A70)))), 1))), "",#REF!-INDEX(#REF!, LOOKUP(
2, 1 / (#REF!:INDIRECT("$AV$"&amp;ROW(#REF!)-1) &lt;&gt; ""),ROW(#REF!:INDIRECT("$AV$"&amp;ROW(#REF!)-1))), 1))</f>
        <v>#REF!</v>
      </c>
      <c r="BA70" s="3" t="e" cm="1">
        <f t="array" aca="1" ref="BA70" ca="1">IF(NOT(ISNUMBER(INDEX($A:$A, LOOKUP(2, 1 / ($A$1:INDIRECT("$A$"&amp;ROW($A70)) &lt;&gt; ""),ROW($A$1:INDIRECT("$A$"&amp;ROW($A70)))), 1))), "",
INDEX(#REF!, LOOKUP(2, 1 / (#REF!:INDIRECT("$Y$"&amp;ROW(#REF!)-1) &lt;&gt; ""),ROW(#REF!:INDIRECT("$Y$"&amp;ROW(#REF!)-1))), 1))</f>
        <v>#REF!</v>
      </c>
      <c r="BB70" s="1" t="str">
        <f>IFERROR(VLOOKUP(#REF!, 'Medium-Slow'!$A$1:$B$101, 2, TRUE),"")</f>
        <v/>
      </c>
    </row>
    <row r="71" spans="1:54" x14ac:dyDescent="0.45">
      <c r="A71" s="40"/>
      <c r="B71" s="48"/>
      <c r="C71" s="48" t="str">
        <f t="shared" si="5"/>
        <v>Single</v>
      </c>
      <c r="D71" s="48"/>
      <c r="E71" s="48"/>
      <c r="F71" s="2" t="s">
        <v>127</v>
      </c>
      <c r="G71" s="2" t="s">
        <v>53</v>
      </c>
      <c r="H71" s="2">
        <v>15</v>
      </c>
      <c r="I71" s="2" t="s">
        <v>168</v>
      </c>
      <c r="J71" s="2" t="s">
        <v>128</v>
      </c>
      <c r="K71" s="2" t="s">
        <v>30</v>
      </c>
      <c r="L71" s="2" t="s">
        <v>60</v>
      </c>
      <c r="M71" s="2" t="s">
        <v>116</v>
      </c>
      <c r="N71" s="2" t="s">
        <v>130</v>
      </c>
      <c r="O71" s="2" t="s">
        <v>207</v>
      </c>
      <c r="P71" s="2">
        <v>0</v>
      </c>
      <c r="Q71" s="2">
        <f>_xlfn.FLOOR.MATH((((2*VLOOKUP(F71, 'EV and Base'!$A$1:$N$671, 9, FALSE))+$P71)*$H71)/100)+$H71+10</f>
        <v>41</v>
      </c>
      <c r="R71" s="2">
        <f>_xlfn.FLOOR.MATH((_xlfn.FLOOR.MATH((((2*VLOOKUP($F71, 'EV and Base'!$A$1:$N$671, 10, FALSE))+$P71)*$H71)/100)+5)*
IF(OR($I71="Lonely", $I71="Brave", $I71="Adamant", $I71="Naughty"), 1.1,
IF(OR($I71="Bold", $I71="Timid", $I71="Modest", $I71="Calm"), 0.9, 1)))</f>
        <v>18</v>
      </c>
      <c r="S71" s="2">
        <f>_xlfn.FLOOR.MATH((_xlfn.FLOOR.MATH((((2*VLOOKUP($F71, 'EV and Base'!$A$1:$N$671, 11, FALSE))+$P71)*$H71)/100)+5)*
IF(OR($I71="Bold", $I71="Relaxed", $I71="Impish", $I71="Lax"), 1.1,
IF(OR($I71="Lonely", $I71="Hasty", $I71="Mild", $I71="Gentle"), 0.9, 1)))</f>
        <v>17</v>
      </c>
      <c r="T71" s="2">
        <f>_xlfn.FLOOR.MATH((_xlfn.FLOOR.MATH((((2*VLOOKUP($F71, 'EV and Base'!$A$1:$N$671, 12, FALSE))+$P71)*$H71)/100)+5)*
IF(OR($I71="Modest", $I71="Mild", $I71="Quiet", $I71="Rash"), 1.1,
IF(OR($I71="Adamant", $I71="Impish", $I71="Jolly", $I71="Careful"), 0.9, 1)))</f>
        <v>18</v>
      </c>
      <c r="U71" s="2">
        <f>_xlfn.FLOOR.MATH((_xlfn.FLOOR.MATH((((2*VLOOKUP($F71, 'EV and Base'!$A$1:$N$671, 13, FALSE))+$P71)*$H71)/100)+5)*
IF(OR($I71="Calm", $I71="Gentle", $I71="Sassy", $I71="Careful"), 1.1,
IF(OR($I71="Naughty", $I71="Lax", $I71="Naive", $I71="Rash"), 0.9, 1)))</f>
        <v>17</v>
      </c>
      <c r="V71" s="2">
        <f>_xlfn.FLOOR.MATH((_xlfn.FLOOR.MATH((((2*VLOOKUP($F71, 'EV and Base'!$A$1:$N$671, 14, FALSE))+$P71)*$H71)/100)+5)*
IF(OR($I71="Timid", $I71="Hasty", $I71="Jolly", $I71="Naive"), 1.1,
IF(OR($I71="Brave", $I71="Relaxed", $I71="Quiet", $I71="Sassy"), 0.9, 1)))</f>
        <v>28</v>
      </c>
      <c r="AZ71" s="3" t="e" cm="1">
        <f t="array" aca="1" ref="AZ71" ca="1">IF(NOT(ISNUMBER(INDEX($A:$A, LOOKUP(2, 1 / ($A$1:INDIRECT("$A$"&amp;ROW($A71)) &lt;&gt; ""),ROW($A$1:INDIRECT("$A$"&amp;ROW($A71)))), 1))), "",#REF!-INDEX(#REF!, LOOKUP(
2, 1 / (#REF!:INDIRECT("$AV$"&amp;ROW(#REF!)-1) &lt;&gt; ""),ROW(#REF!:INDIRECT("$AV$"&amp;ROW(#REF!)-1))), 1))</f>
        <v>#REF!</v>
      </c>
      <c r="BA71" s="3" t="e" cm="1">
        <f t="array" aca="1" ref="BA71" ca="1">IF(NOT(ISNUMBER(INDEX($A:$A, LOOKUP(2, 1 / ($A$1:INDIRECT("$A$"&amp;ROW($A71)) &lt;&gt; ""),ROW($A$1:INDIRECT("$A$"&amp;ROW($A71)))), 1))), "",
INDEX(#REF!, LOOKUP(2, 1 / (#REF!:INDIRECT("$Y$"&amp;ROW(#REF!)-1) &lt;&gt; ""),ROW(#REF!:INDIRECT("$Y$"&amp;ROW(#REF!)-1))), 1))</f>
        <v>#REF!</v>
      </c>
      <c r="BB71" s="1" t="str">
        <f>IFERROR(VLOOKUP(#REF!, 'Medium-Slow'!$A$1:$B$101, 2, TRUE),"")</f>
        <v/>
      </c>
    </row>
    <row r="72" spans="1:54" x14ac:dyDescent="0.45">
      <c r="A72" s="38">
        <v>44</v>
      </c>
      <c r="B72" s="48" t="s">
        <v>208</v>
      </c>
      <c r="C72" s="48" t="s">
        <v>23</v>
      </c>
      <c r="D72" s="48" t="s">
        <v>167</v>
      </c>
      <c r="E72" s="48" t="s">
        <v>25</v>
      </c>
      <c r="F72" s="2" t="s">
        <v>114</v>
      </c>
      <c r="G72" s="2" t="s">
        <v>53</v>
      </c>
      <c r="H72" s="2">
        <v>16</v>
      </c>
      <c r="I72" s="2" t="s">
        <v>89</v>
      </c>
      <c r="J72" s="2" t="s">
        <v>134</v>
      </c>
      <c r="K72" s="2" t="s">
        <v>30</v>
      </c>
      <c r="L72" s="2" t="s">
        <v>44</v>
      </c>
      <c r="M72" s="2" t="s">
        <v>50</v>
      </c>
      <c r="N72" s="2" t="s">
        <v>123</v>
      </c>
      <c r="O72" s="2" t="s">
        <v>209</v>
      </c>
      <c r="P72" s="2">
        <v>6</v>
      </c>
      <c r="Q72" s="2">
        <f>_xlfn.FLOOR.MATH((((2*VLOOKUP(F72, 'EV and Base'!$A$1:$N$671, 9, FALSE))+$P72)*$H72)/100)+$H72+10</f>
        <v>42</v>
      </c>
      <c r="R72" s="2">
        <f>_xlfn.FLOOR.MATH((_xlfn.FLOOR.MATH((((2*VLOOKUP($F72, 'EV and Base'!$A$1:$N$671, 10, FALSE))+$P72)*$H72)/100)+5)*
IF(OR($I72="Lonely", $I72="Brave", $I72="Adamant", $I72="Naughty"), 1.1,
IF(OR($I72="Bold", $I72="Timid", $I72="Modest", $I72="Calm"), 0.9, 1)))</f>
        <v>23</v>
      </c>
      <c r="S72" s="2">
        <f>_xlfn.FLOOR.MATH((_xlfn.FLOOR.MATH((((2*VLOOKUP($F72, 'EV and Base'!$A$1:$N$671, 11, FALSE))+$P72)*$H72)/100)+5)*
IF(OR($I72="Bold", $I72="Relaxed", $I72="Impish", $I72="Lax"), 1.1,
IF(OR($I72="Lonely", $I72="Hasty", $I72="Mild", $I72="Gentle"), 0.9, 1)))</f>
        <v>21</v>
      </c>
      <c r="T72" s="2">
        <f>_xlfn.FLOOR.MATH((_xlfn.FLOOR.MATH((((2*VLOOKUP($F72, 'EV and Base'!$A$1:$N$671, 12, FALSE))+$P72)*$H72)/100)+5)*
IF(OR($I72="Modest", $I72="Mild", $I72="Quiet", $I72="Rash"), 1.1,
IF(OR($I72="Adamant", $I72="Impish", $I72="Jolly", $I72="Careful"), 0.9, 1)))</f>
        <v>17</v>
      </c>
      <c r="U72" s="2">
        <f>_xlfn.FLOOR.MATH((_xlfn.FLOOR.MATH((((2*VLOOKUP($F72, 'EV and Base'!$A$1:$N$671, 13, FALSE))+$P72)*$H72)/100)+5)*
IF(OR($I72="Calm", $I72="Gentle", $I72="Sassy", $I72="Careful"), 1.1,
IF(OR($I72="Naughty", $I72="Lax", $I72="Naive", $I72="Rash"), 0.9, 1)))</f>
        <v>15</v>
      </c>
      <c r="V72" s="2">
        <f>_xlfn.FLOOR.MATH((_xlfn.FLOOR.MATH((((2*VLOOKUP($F72, 'EV and Base'!$A$1:$N$671, 14, FALSE))+$P72)*$H72)/100)+5)*
IF(OR($I72="Timid", $I72="Hasty", $I72="Jolly", $I72="Naive"), 1.1,
IF(OR($I72="Brave", $I72="Relaxed", $I72="Quiet", $I72="Sassy"), 0.9, 1)))</f>
        <v>19</v>
      </c>
      <c r="AZ72" s="3" t="e" cm="1">
        <f t="array" aca="1" ref="AZ72" ca="1">IF(NOT(ISNUMBER(INDEX($A:$A, LOOKUP(2, 1 / ($A$1:INDIRECT("$A$"&amp;ROW($A72)) &lt;&gt; ""),ROW($A$1:INDIRECT("$A$"&amp;ROW($A72)))), 1))), "",#REF!-INDEX(#REF!, LOOKUP(
2, 1 / (#REF!:INDIRECT("$AV$"&amp;ROW(#REF!)-1) &lt;&gt; ""),ROW(#REF!:INDIRECT("$AV$"&amp;ROW(#REF!)-1))), 1))</f>
        <v>#REF!</v>
      </c>
      <c r="BA72" s="3" t="e" cm="1">
        <f t="array" aca="1" ref="BA72" ca="1">IF(NOT(ISNUMBER(INDEX($A:$A, LOOKUP(2, 1 / ($A$1:INDIRECT("$A$"&amp;ROW($A72)) &lt;&gt; ""),ROW($A$1:INDIRECT("$A$"&amp;ROW($A72)))), 1))), "",
INDEX(#REF!, LOOKUP(2, 1 / (#REF!:INDIRECT("$Y$"&amp;ROW(#REF!)-1) &lt;&gt; ""),ROW(#REF!:INDIRECT("$Y$"&amp;ROW(#REF!)-1))), 1))</f>
        <v>#REF!</v>
      </c>
      <c r="BB72" s="1" t="str">
        <f>IFERROR(VLOOKUP(#REF!, 'Medium-Slow'!$A$1:$B$101, 2, TRUE),"")</f>
        <v/>
      </c>
    </row>
    <row r="73" spans="1:54" x14ac:dyDescent="0.45">
      <c r="A73" s="40"/>
      <c r="B73" s="48"/>
      <c r="C73" s="48" t="str">
        <f>$C72</f>
        <v>Single</v>
      </c>
      <c r="D73" s="48"/>
      <c r="E73" s="48"/>
      <c r="F73" s="2" t="s">
        <v>40</v>
      </c>
      <c r="G73" s="2" t="s">
        <v>53</v>
      </c>
      <c r="H73" s="2">
        <v>16</v>
      </c>
      <c r="I73" s="2" t="s">
        <v>199</v>
      </c>
      <c r="J73" s="2" t="s">
        <v>76</v>
      </c>
      <c r="K73" s="2" t="s">
        <v>30</v>
      </c>
      <c r="L73" s="2" t="s">
        <v>55</v>
      </c>
      <c r="M73" s="2" t="s">
        <v>77</v>
      </c>
      <c r="N73" s="2" t="s">
        <v>111</v>
      </c>
      <c r="O73" s="2" t="s">
        <v>191</v>
      </c>
      <c r="P73" s="2">
        <v>6</v>
      </c>
      <c r="Q73" s="2">
        <f>_xlfn.FLOOR.MATH((((2*VLOOKUP(F73, 'EV and Base'!$A$1:$N$671, 9, FALSE))+$P73)*$H73)/100)+$H73+10</f>
        <v>40</v>
      </c>
      <c r="R73" s="2">
        <f>_xlfn.FLOOR.MATH((_xlfn.FLOOR.MATH((((2*VLOOKUP($F73, 'EV and Base'!$A$1:$N$671, 10, FALSE))+$P73)*$H73)/100)+5)*
IF(OR($I73="Lonely", $I73="Brave", $I73="Adamant", $I73="Naughty"), 1.1,
IF(OR($I73="Bold", $I73="Timid", $I73="Modest", $I73="Calm"), 0.9, 1)))</f>
        <v>18</v>
      </c>
      <c r="S73" s="2">
        <f>_xlfn.FLOOR.MATH((_xlfn.FLOOR.MATH((((2*VLOOKUP($F73, 'EV and Base'!$A$1:$N$671, 11, FALSE))+$P73)*$H73)/100)+5)*
IF(OR($I73="Bold", $I73="Relaxed", $I73="Impish", $I73="Lax"), 1.1,
IF(OR($I73="Lonely", $I73="Hasty", $I73="Mild", $I73="Gentle"), 0.9, 1)))</f>
        <v>17</v>
      </c>
      <c r="T73" s="2">
        <f>_xlfn.FLOOR.MATH((_xlfn.FLOOR.MATH((((2*VLOOKUP($F73, 'EV and Base'!$A$1:$N$671, 12, FALSE))+$P73)*$H73)/100)+5)*
IF(OR($I73="Modest", $I73="Mild", $I73="Quiet", $I73="Rash"), 1.1,
IF(OR($I73="Adamant", $I73="Impish", $I73="Jolly", $I73="Careful"), 0.9, 1)))</f>
        <v>21</v>
      </c>
      <c r="U73" s="2">
        <f>_xlfn.FLOOR.MATH((_xlfn.FLOOR.MATH((((2*VLOOKUP($F73, 'EV and Base'!$A$1:$N$671, 13, FALSE))+$P73)*$H73)/100)+5)*
IF(OR($I73="Calm", $I73="Gentle", $I73="Sassy", $I73="Careful"), 1.1,
IF(OR($I73="Naughty", $I73="Lax", $I73="Naive", $I73="Rash"), 0.9, 1)))</f>
        <v>18</v>
      </c>
      <c r="V73" s="2">
        <f>_xlfn.FLOOR.MATH((_xlfn.FLOOR.MATH((((2*VLOOKUP($F73, 'EV and Base'!$A$1:$N$671, 14, FALSE))+$P73)*$H73)/100)+5)*
IF(OR($I73="Timid", $I73="Hasty", $I73="Jolly", $I73="Naive"), 1.1,
IF(OR($I73="Brave", $I73="Relaxed", $I73="Quiet", $I73="Sassy"), 0.9, 1)))</f>
        <v>27</v>
      </c>
      <c r="AZ73" s="3" t="e" cm="1">
        <f t="array" aca="1" ref="AZ73" ca="1">IF(NOT(ISNUMBER(INDEX($A:$A, LOOKUP(2, 1 / ($A$1:INDIRECT("$A$"&amp;ROW($A73)) &lt;&gt; ""),ROW($A$1:INDIRECT("$A$"&amp;ROW($A73)))), 1))), "",#REF!-INDEX(#REF!, LOOKUP(
2, 1 / (#REF!:INDIRECT("$AV$"&amp;ROW(#REF!)-1) &lt;&gt; ""),ROW(#REF!:INDIRECT("$AV$"&amp;ROW(#REF!)-1))), 1))</f>
        <v>#REF!</v>
      </c>
      <c r="BA73" s="3" t="e" cm="1">
        <f t="array" aca="1" ref="BA73" ca="1">IF(NOT(ISNUMBER(INDEX($A:$A, LOOKUP(2, 1 / ($A$1:INDIRECT("$A$"&amp;ROW($A73)) &lt;&gt; ""),ROW($A$1:INDIRECT("$A$"&amp;ROW($A73)))), 1))), "",
INDEX(#REF!, LOOKUP(2, 1 / (#REF!:INDIRECT("$Y$"&amp;ROW(#REF!)-1) &lt;&gt; ""),ROW(#REF!:INDIRECT("$Y$"&amp;ROW(#REF!)-1))), 1))</f>
        <v>#REF!</v>
      </c>
      <c r="BB73" s="1" t="str">
        <f>IFERROR(VLOOKUP(#REF!, 'Medium-Slow'!$A$1:$B$101, 2, TRUE),"")</f>
        <v/>
      </c>
    </row>
    <row r="74" spans="1:54" x14ac:dyDescent="0.45">
      <c r="A74" s="29">
        <v>45</v>
      </c>
      <c r="B74" s="29" t="s">
        <v>90</v>
      </c>
      <c r="C74" s="29" t="s">
        <v>23</v>
      </c>
      <c r="D74" s="29" t="s">
        <v>167</v>
      </c>
      <c r="E74" s="29" t="s">
        <v>25</v>
      </c>
      <c r="F74" s="2" t="s">
        <v>210</v>
      </c>
      <c r="G74" s="2" t="s">
        <v>27</v>
      </c>
      <c r="H74" s="2">
        <v>16</v>
      </c>
      <c r="I74" s="2" t="s">
        <v>82</v>
      </c>
      <c r="J74" s="2" t="s">
        <v>160</v>
      </c>
      <c r="K74" s="2" t="s">
        <v>30</v>
      </c>
      <c r="L74" s="2" t="s">
        <v>77</v>
      </c>
      <c r="M74" s="2" t="s">
        <v>211</v>
      </c>
      <c r="N74" s="2" t="s">
        <v>212</v>
      </c>
      <c r="O74" s="2" t="s">
        <v>130</v>
      </c>
      <c r="P74" s="2">
        <v>0</v>
      </c>
      <c r="Q74" s="2">
        <f>_xlfn.FLOOR.MATH((((2*VLOOKUP(F74, 'EV and Base'!$A$1:$N$671, 9, FALSE))+$P74)*$H74)/100)+$H74+10</f>
        <v>42</v>
      </c>
      <c r="R74" s="2">
        <f>_xlfn.FLOOR.MATH((_xlfn.FLOOR.MATH((((2*VLOOKUP($F74, 'EV and Base'!$A$1:$N$671, 10, FALSE))+$P74)*$H74)/100)+5)*
IF(OR($I74="Lonely", $I74="Brave", $I74="Adamant", $I74="Naughty"), 1.1,
IF(OR($I74="Bold", $I74="Timid", $I74="Modest", $I74="Calm"), 0.9, 1)))</f>
        <v>28</v>
      </c>
      <c r="S74" s="2">
        <f>_xlfn.FLOOR.MATH((_xlfn.FLOOR.MATH((((2*VLOOKUP($F74, 'EV and Base'!$A$1:$N$671, 11, FALSE))+$P74)*$H74)/100)+5)*
IF(OR($I74="Bold", $I74="Relaxed", $I74="Impish", $I74="Lax"), 1.1,
IF(OR($I74="Lonely", $I74="Hasty", $I74="Mild", $I74="Gentle"), 0.9, 1)))</f>
        <v>16</v>
      </c>
      <c r="T74" s="2">
        <f>_xlfn.FLOOR.MATH((_xlfn.FLOOR.MATH((((2*VLOOKUP($F74, 'EV and Base'!$A$1:$N$671, 12, FALSE))+$P74)*$H74)/100)+5)*
IF(OR($I74="Modest", $I74="Mild", $I74="Quiet", $I74="Rash"), 1.1,
IF(OR($I74="Adamant", $I74="Impish", $I74="Jolly", $I74="Careful"), 0.9, 1)))</f>
        <v>16</v>
      </c>
      <c r="U74" s="2">
        <f>_xlfn.FLOOR.MATH((_xlfn.FLOOR.MATH((((2*VLOOKUP($F74, 'EV and Base'!$A$1:$N$671, 13, FALSE))+$P74)*$H74)/100)+5)*
IF(OR($I74="Calm", $I74="Gentle", $I74="Sassy", $I74="Careful"), 1.1,
IF(OR($I74="Naughty", $I74="Lax", $I74="Naive", $I74="Rash"), 0.9, 1)))</f>
        <v>14</v>
      </c>
      <c r="V74" s="2">
        <f>_xlfn.FLOOR.MATH((_xlfn.FLOOR.MATH((((2*VLOOKUP($F74, 'EV and Base'!$A$1:$N$671, 14, FALSE))+$P74)*$H74)/100)+5)*
IF(OR($I74="Timid", $I74="Hasty", $I74="Jolly", $I74="Naive"), 1.1,
IF(OR($I74="Brave", $I74="Relaxed", $I74="Quiet", $I74="Sassy"), 0.9, 1)))</f>
        <v>27</v>
      </c>
      <c r="AZ74" s="3" t="e" cm="1">
        <f t="array" aca="1" ref="AZ74" ca="1">IF(NOT(ISNUMBER(INDEX($A:$A, LOOKUP(2, 1 / ($A$1:INDIRECT("$A$"&amp;ROW($A74)) &lt;&gt; ""),ROW($A$1:INDIRECT("$A$"&amp;ROW($A74)))), 1))), "",#REF!-INDEX(#REF!, LOOKUP(
2, 1 / (#REF!:INDIRECT("$AV$"&amp;ROW(#REF!)-1) &lt;&gt; ""),ROW(#REF!:INDIRECT("$AV$"&amp;ROW(#REF!)-1))), 1))</f>
        <v>#REF!</v>
      </c>
      <c r="BA74" s="3" t="e" cm="1">
        <f t="array" aca="1" ref="BA74" ca="1">IF(NOT(ISNUMBER(INDEX($A:$A, LOOKUP(2, 1 / ($A$1:INDIRECT("$A$"&amp;ROW($A74)) &lt;&gt; ""),ROW($A$1:INDIRECT("$A$"&amp;ROW($A74)))), 1))), "",
INDEX(#REF!, LOOKUP(2, 1 / (#REF!:INDIRECT("$Y$"&amp;ROW(#REF!)-1) &lt;&gt; ""),ROW(#REF!:INDIRECT("$Y$"&amp;ROW(#REF!)-1))), 1))</f>
        <v>#REF!</v>
      </c>
      <c r="BB74" s="1" t="str">
        <f>IFERROR(VLOOKUP(#REF!, 'Medium-Slow'!$A$1:$B$101, 2, TRUE),"")</f>
        <v/>
      </c>
    </row>
    <row r="75" spans="1:54" x14ac:dyDescent="0.45">
      <c r="A75" s="29">
        <v>46</v>
      </c>
      <c r="B75" s="29" t="s">
        <v>90</v>
      </c>
      <c r="C75" s="29" t="s">
        <v>23</v>
      </c>
      <c r="D75" s="29" t="s">
        <v>167</v>
      </c>
      <c r="E75" s="29" t="s">
        <v>25</v>
      </c>
      <c r="F75" s="2" t="s">
        <v>40</v>
      </c>
      <c r="G75" s="2" t="s">
        <v>53</v>
      </c>
      <c r="H75" s="2">
        <v>16</v>
      </c>
      <c r="I75" s="2" t="s">
        <v>89</v>
      </c>
      <c r="J75" s="2" t="s">
        <v>42</v>
      </c>
      <c r="K75" s="2" t="s">
        <v>30</v>
      </c>
      <c r="L75" s="2" t="s">
        <v>55</v>
      </c>
      <c r="M75" s="2" t="s">
        <v>77</v>
      </c>
      <c r="N75" s="2" t="s">
        <v>111</v>
      </c>
      <c r="O75" s="2" t="s">
        <v>191</v>
      </c>
      <c r="P75" s="2">
        <v>0</v>
      </c>
      <c r="Q75" s="2">
        <f>_xlfn.FLOOR.MATH((((2*VLOOKUP(F75, 'EV and Base'!$A$1:$N$671, 9, FALSE))+$P75)*$H75)/100)+$H75+10</f>
        <v>39</v>
      </c>
      <c r="R75" s="2">
        <f>_xlfn.FLOOR.MATH((_xlfn.FLOOR.MATH((((2*VLOOKUP($F75, 'EV and Base'!$A$1:$N$671, 10, FALSE))+$P75)*$H75)/100)+5)*
IF(OR($I75="Lonely", $I75="Brave", $I75="Adamant", $I75="Naughty"), 1.1,
IF(OR($I75="Bold", $I75="Timid", $I75="Modest", $I75="Calm"), 0.9, 1)))</f>
        <v>21</v>
      </c>
      <c r="S75" s="2">
        <f>_xlfn.FLOOR.MATH((_xlfn.FLOOR.MATH((((2*VLOOKUP($F75, 'EV and Base'!$A$1:$N$671, 11, FALSE))+$P75)*$H75)/100)+5)*
IF(OR($I75="Bold", $I75="Relaxed", $I75="Impish", $I75="Lax"), 1.1,
IF(OR($I75="Lonely", $I75="Hasty", $I75="Mild", $I75="Gentle"), 0.9, 1)))</f>
        <v>16</v>
      </c>
      <c r="T75" s="2">
        <f>_xlfn.FLOOR.MATH((_xlfn.FLOOR.MATH((((2*VLOOKUP($F75, 'EV and Base'!$A$1:$N$671, 12, FALSE))+$P75)*$H75)/100)+5)*
IF(OR($I75="Modest", $I75="Mild", $I75="Quiet", $I75="Rash"), 1.1,
IF(OR($I75="Adamant", $I75="Impish", $I75="Jolly", $I75="Careful"), 0.9, 1)))</f>
        <v>21</v>
      </c>
      <c r="U75" s="2">
        <f>_xlfn.FLOOR.MATH((_xlfn.FLOOR.MATH((((2*VLOOKUP($F75, 'EV and Base'!$A$1:$N$671, 13, FALSE))+$P75)*$H75)/100)+5)*
IF(OR($I75="Calm", $I75="Gentle", $I75="Sassy", $I75="Careful"), 1.1,
IF(OR($I75="Naughty", $I75="Lax", $I75="Naive", $I75="Rash"), 0.9, 1)))</f>
        <v>16</v>
      </c>
      <c r="V75" s="2">
        <f>_xlfn.FLOOR.MATH((_xlfn.FLOOR.MATH((((2*VLOOKUP($F75, 'EV and Base'!$A$1:$N$671, 14, FALSE))+$P75)*$H75)/100)+5)*
IF(OR($I75="Timid", $I75="Hasty", $I75="Jolly", $I75="Naive"), 1.1,
IF(OR($I75="Brave", $I75="Relaxed", $I75="Quiet", $I75="Sassy"), 0.9, 1)))</f>
        <v>26</v>
      </c>
      <c r="AZ75" s="3" t="e" cm="1">
        <f t="array" aca="1" ref="AZ75" ca="1">IF(NOT(ISNUMBER(INDEX($A:$A, LOOKUP(2, 1 / ($A$1:INDIRECT("$A$"&amp;ROW($A75)) &lt;&gt; ""),ROW($A$1:INDIRECT("$A$"&amp;ROW($A75)))), 1))), "",#REF!-INDEX(#REF!, LOOKUP(
2, 1 / (#REF!:INDIRECT("$AV$"&amp;ROW(#REF!)-1) &lt;&gt; ""),ROW(#REF!:INDIRECT("$AV$"&amp;ROW(#REF!)-1))), 1))</f>
        <v>#REF!</v>
      </c>
      <c r="BA75" s="3" t="e" cm="1">
        <f t="array" aca="1" ref="BA75" ca="1">IF(NOT(ISNUMBER(INDEX($A:$A, LOOKUP(2, 1 / ($A$1:INDIRECT("$A$"&amp;ROW($A75)) &lt;&gt; ""),ROW($A$1:INDIRECT("$A$"&amp;ROW($A75)))), 1))), "",
INDEX(#REF!, LOOKUP(2, 1 / (#REF!:INDIRECT("$Y$"&amp;ROW(#REF!)-1) &lt;&gt; ""),ROW(#REF!:INDIRECT("$Y$"&amp;ROW(#REF!)-1))), 1))</f>
        <v>#REF!</v>
      </c>
      <c r="BB75" s="1" t="str">
        <f>IFERROR(VLOOKUP(#REF!, 'Medium-Slow'!$A$1:$B$101, 2, TRUE),"")</f>
        <v/>
      </c>
    </row>
    <row r="76" spans="1:54" x14ac:dyDescent="0.45">
      <c r="A76" s="29">
        <v>47</v>
      </c>
      <c r="B76" s="29" t="s">
        <v>213</v>
      </c>
      <c r="C76" s="29" t="s">
        <v>23</v>
      </c>
      <c r="D76" s="29" t="s">
        <v>167</v>
      </c>
      <c r="E76" s="29" t="s">
        <v>25</v>
      </c>
      <c r="F76" s="2" t="s">
        <v>155</v>
      </c>
      <c r="G76" s="2" t="s">
        <v>27</v>
      </c>
      <c r="H76" s="2">
        <v>18</v>
      </c>
      <c r="I76" s="2" t="s">
        <v>73</v>
      </c>
      <c r="J76" s="2" t="s">
        <v>157</v>
      </c>
      <c r="K76" s="2" t="s">
        <v>30</v>
      </c>
      <c r="L76" s="2" t="s">
        <v>60</v>
      </c>
      <c r="M76" s="2" t="s">
        <v>51</v>
      </c>
      <c r="N76" s="2" t="s">
        <v>192</v>
      </c>
      <c r="O76" s="2" t="s">
        <v>161</v>
      </c>
      <c r="P76" s="2">
        <v>12</v>
      </c>
      <c r="Q76" s="2">
        <f>_xlfn.FLOOR.MATH((((2*VLOOKUP(F76, 'EV and Base'!$A$1:$N$671, 9, FALSE))+$P76)*$H76)/100)+$H76+10</f>
        <v>53</v>
      </c>
      <c r="R76" s="2">
        <f>_xlfn.FLOOR.MATH((_xlfn.FLOOR.MATH((((2*VLOOKUP($F76, 'EV and Base'!$A$1:$N$671, 10, FALSE))+$P76)*$H76)/100)+5)*
IF(OR($I76="Lonely", $I76="Brave", $I76="Adamant", $I76="Naughty"), 1.1,
IF(OR($I76="Bold", $I76="Timid", $I76="Modest", $I76="Calm"), 0.9, 1)))</f>
        <v>35</v>
      </c>
      <c r="S76" s="2">
        <f>_xlfn.FLOOR.MATH((_xlfn.FLOOR.MATH((((2*VLOOKUP($F76, 'EV and Base'!$A$1:$N$671, 11, FALSE))+$P76)*$H76)/100)+5)*
IF(OR($I76="Bold", $I76="Relaxed", $I76="Impish", $I76="Lax"), 1.1,
IF(OR($I76="Lonely", $I76="Hasty", $I76="Mild", $I76="Gentle"), 0.9, 1)))</f>
        <v>30</v>
      </c>
      <c r="T76" s="2">
        <f>_xlfn.FLOOR.MATH((_xlfn.FLOOR.MATH((((2*VLOOKUP($F76, 'EV and Base'!$A$1:$N$671, 12, FALSE))+$P76)*$H76)/100)+5)*
IF(OR($I76="Modest", $I76="Mild", $I76="Quiet", $I76="Rash"), 1.1,
IF(OR($I76="Adamant", $I76="Impish", $I76="Jolly", $I76="Careful"), 0.9, 1)))</f>
        <v>19</v>
      </c>
      <c r="U76" s="2">
        <f>_xlfn.FLOOR.MATH((_xlfn.FLOOR.MATH((((2*VLOOKUP($F76, 'EV and Base'!$A$1:$N$671, 13, FALSE))+$P76)*$H76)/100)+5)*
IF(OR($I76="Calm", $I76="Gentle", $I76="Sassy", $I76="Careful"), 1.1,
IF(OR($I76="Naughty", $I76="Lax", $I76="Naive", $I76="Rash"), 0.9, 1)))</f>
        <v>30</v>
      </c>
      <c r="V76" s="2">
        <f>_xlfn.FLOOR.MATH((_xlfn.FLOOR.MATH((((2*VLOOKUP($F76, 'EV and Base'!$A$1:$N$671, 14, FALSE))+$P76)*$H76)/100)+5)*
IF(OR($I76="Timid", $I76="Hasty", $I76="Jolly", $I76="Naive"), 1.1,
IF(OR($I76="Brave", $I76="Relaxed", $I76="Quiet", $I76="Sassy"), 0.9, 1)))</f>
        <v>28</v>
      </c>
      <c r="AZ76" s="3" t="e" cm="1">
        <f t="array" aca="1" ref="AZ76" ca="1">IF(NOT(ISNUMBER(INDEX($A:$A, LOOKUP(2, 1 / ($A$1:INDIRECT("$A$"&amp;ROW($A76)) &lt;&gt; ""),ROW($A$1:INDIRECT("$A$"&amp;ROW($A76)))), 1))), "",#REF!-INDEX(#REF!, LOOKUP(
2, 1 / (#REF!:INDIRECT("$AV$"&amp;ROW(#REF!)-1) &lt;&gt; ""),ROW(#REF!:INDIRECT("$AV$"&amp;ROW(#REF!)-1))), 1))</f>
        <v>#REF!</v>
      </c>
      <c r="BA76" s="3" t="e" cm="1">
        <f t="array" aca="1" ref="BA76" ca="1">IF(NOT(ISNUMBER(INDEX($A:$A, LOOKUP(2, 1 / ($A$1:INDIRECT("$A$"&amp;ROW($A76)) &lt;&gt; ""),ROW($A$1:INDIRECT("$A$"&amp;ROW($A76)))), 1))), "",
INDEX(#REF!, LOOKUP(2, 1 / (#REF!:INDIRECT("$Y$"&amp;ROW(#REF!)-1) &lt;&gt; ""),ROW(#REF!:INDIRECT("$Y$"&amp;ROW(#REF!)-1))), 1))</f>
        <v>#REF!</v>
      </c>
      <c r="BB76" s="1" t="str">
        <f>IFERROR(VLOOKUP(#REF!, 'Medium-Slow'!$A$1:$B$101, 2, TRUE),"")</f>
        <v/>
      </c>
    </row>
    <row r="77" spans="1:54" x14ac:dyDescent="0.45">
      <c r="A77" s="38">
        <v>48</v>
      </c>
      <c r="B77" s="48" t="s">
        <v>214</v>
      </c>
      <c r="C77" s="48" t="s">
        <v>23</v>
      </c>
      <c r="D77" s="48" t="s">
        <v>167</v>
      </c>
      <c r="E77" s="48" t="s">
        <v>25</v>
      </c>
      <c r="F77" s="2" t="s">
        <v>186</v>
      </c>
      <c r="G77" s="2" t="s">
        <v>27</v>
      </c>
      <c r="H77" s="2">
        <v>16</v>
      </c>
      <c r="I77" s="2" t="s">
        <v>96</v>
      </c>
      <c r="J77" s="2" t="s">
        <v>215</v>
      </c>
      <c r="K77" s="2" t="s">
        <v>30</v>
      </c>
      <c r="L77" s="2" t="s">
        <v>189</v>
      </c>
      <c r="M77" s="2" t="s">
        <v>190</v>
      </c>
      <c r="N77" s="2" t="s">
        <v>191</v>
      </c>
      <c r="O77" s="2" t="s">
        <v>216</v>
      </c>
      <c r="P77" s="2">
        <v>0</v>
      </c>
      <c r="Q77" s="2">
        <f>_xlfn.FLOOR.MATH((((2*VLOOKUP(F77, 'EV and Base'!$A$1:$N$671, 9, FALSE))+$P77)*$H77)/100)+$H77+10</f>
        <v>35</v>
      </c>
      <c r="R77" s="2">
        <f>_xlfn.FLOOR.MATH((_xlfn.FLOOR.MATH((((2*VLOOKUP($F77, 'EV and Base'!$A$1:$N$671, 10, FALSE))+$P77)*$H77)/100)+5)*
IF(OR($I77="Lonely", $I77="Brave", $I77="Adamant", $I77="Naughty"), 1.1,
IF(OR($I77="Bold", $I77="Timid", $I77="Modest", $I77="Calm"), 0.9, 1)))</f>
        <v>20</v>
      </c>
      <c r="S77" s="2">
        <f>_xlfn.FLOOR.MATH((_xlfn.FLOOR.MATH((((2*VLOOKUP($F77, 'EV and Base'!$A$1:$N$671, 11, FALSE))+$P77)*$H77)/100)+5)*
IF(OR($I77="Bold", $I77="Relaxed", $I77="Impish", $I77="Lax"), 1.1,
IF(OR($I77="Lonely", $I77="Hasty", $I77="Mild", $I77="Gentle"), 0.9, 1)))</f>
        <v>23</v>
      </c>
      <c r="T77" s="2">
        <f>_xlfn.FLOOR.MATH((_xlfn.FLOOR.MATH((((2*VLOOKUP($F77, 'EV and Base'!$A$1:$N$671, 12, FALSE))+$P77)*$H77)/100)+5)*
IF(OR($I77="Modest", $I77="Mild", $I77="Quiet", $I77="Rash"), 1.1,
IF(OR($I77="Adamant", $I77="Impish", $I77="Jolly", $I77="Careful"), 0.9, 1)))</f>
        <v>14</v>
      </c>
      <c r="U77" s="2">
        <f>_xlfn.FLOOR.MATH((_xlfn.FLOOR.MATH((((2*VLOOKUP($F77, 'EV and Base'!$A$1:$N$671, 13, FALSE))+$P77)*$H77)/100)+5)*
IF(OR($I77="Calm", $I77="Gentle", $I77="Sassy", $I77="Careful"), 1.1,
IF(OR($I77="Naughty", $I77="Lax", $I77="Naive", $I77="Rash"), 0.9, 1)))</f>
        <v>15</v>
      </c>
      <c r="V77" s="2">
        <f>_xlfn.FLOOR.MATH((_xlfn.FLOOR.MATH((((2*VLOOKUP($F77, 'EV and Base'!$A$1:$N$671, 14, FALSE))+$P77)*$H77)/100)+5)*
IF(OR($I77="Timid", $I77="Hasty", $I77="Jolly", $I77="Naive"), 1.1,
IF(OR($I77="Brave", $I77="Relaxed", $I77="Quiet", $I77="Sassy"), 0.9, 1)))</f>
        <v>23</v>
      </c>
      <c r="AZ77" s="3" t="e" cm="1">
        <f t="array" aca="1" ref="AZ77" ca="1">IF(NOT(ISNUMBER(INDEX($A:$A, LOOKUP(2, 1 / ($A$1:INDIRECT("$A$"&amp;ROW($A77)) &lt;&gt; ""),ROW($A$1:INDIRECT("$A$"&amp;ROW($A77)))), 1))), "",#REF!-INDEX(#REF!, LOOKUP(
2, 1 / (#REF!:INDIRECT("$AV$"&amp;ROW(#REF!)-1) &lt;&gt; ""),ROW(#REF!:INDIRECT("$AV$"&amp;ROW(#REF!)-1))), 1))</f>
        <v>#REF!</v>
      </c>
      <c r="BA77" s="3" t="e" cm="1">
        <f t="array" aca="1" ref="BA77" ca="1">IF(NOT(ISNUMBER(INDEX($A:$A, LOOKUP(2, 1 / ($A$1:INDIRECT("$A$"&amp;ROW($A77)) &lt;&gt; ""),ROW($A$1:INDIRECT("$A$"&amp;ROW($A77)))), 1))), "",
INDEX(#REF!, LOOKUP(2, 1 / (#REF!:INDIRECT("$Y$"&amp;ROW(#REF!)-1) &lt;&gt; ""),ROW(#REF!:INDIRECT("$Y$"&amp;ROW(#REF!)-1))), 1))</f>
        <v>#REF!</v>
      </c>
      <c r="BB77" s="1" t="str">
        <f>IFERROR(VLOOKUP(#REF!, 'Medium-Slow'!$A$1:$B$101, 2, TRUE),"")</f>
        <v/>
      </c>
    </row>
    <row r="78" spans="1:54" x14ac:dyDescent="0.45">
      <c r="A78" s="40"/>
      <c r="B78" s="48"/>
      <c r="C78" s="48" t="str">
        <f>$C77</f>
        <v>Single</v>
      </c>
      <c r="D78" s="48"/>
      <c r="E78" s="48"/>
      <c r="F78" s="2" t="s">
        <v>142</v>
      </c>
      <c r="G78" s="2" t="s">
        <v>27</v>
      </c>
      <c r="H78" s="2">
        <v>16</v>
      </c>
      <c r="I78" s="2" t="s">
        <v>61</v>
      </c>
      <c r="J78" s="2" t="s">
        <v>143</v>
      </c>
      <c r="K78" s="2" t="s">
        <v>30</v>
      </c>
      <c r="L78" s="2" t="s">
        <v>144</v>
      </c>
      <c r="M78" s="2" t="s">
        <v>75</v>
      </c>
      <c r="N78" s="2" t="s">
        <v>145</v>
      </c>
      <c r="O78" s="2" t="s">
        <v>194</v>
      </c>
      <c r="P78" s="2">
        <v>0</v>
      </c>
      <c r="Q78" s="2">
        <f>_xlfn.FLOOR.MATH((((2*VLOOKUP(F78, 'EV and Base'!$A$1:$N$671, 9, FALSE))+$P78)*$H78)/100)+$H78+10</f>
        <v>50</v>
      </c>
      <c r="R78" s="2">
        <f>_xlfn.FLOOR.MATH((_xlfn.FLOOR.MATH((((2*VLOOKUP($F78, 'EV and Base'!$A$1:$N$671, 10, FALSE))+$P78)*$H78)/100)+5)*
IF(OR($I78="Lonely", $I78="Brave", $I78="Adamant", $I78="Naughty"), 1.1,
IF(OR($I78="Bold", $I78="Timid", $I78="Modest", $I78="Calm"), 0.9, 1)))</f>
        <v>30</v>
      </c>
      <c r="S78" s="2">
        <f>_xlfn.FLOOR.MATH((_xlfn.FLOOR.MATH((((2*VLOOKUP($F78, 'EV and Base'!$A$1:$N$671, 11, FALSE))+$P78)*$H78)/100)+5)*
IF(OR($I78="Bold", $I78="Relaxed", $I78="Impish", $I78="Lax"), 1.1,
IF(OR($I78="Lonely", $I78="Hasty", $I78="Mild", $I78="Gentle"), 0.9, 1)))</f>
        <v>19</v>
      </c>
      <c r="T78" s="2">
        <f>_xlfn.FLOOR.MATH((_xlfn.FLOOR.MATH((((2*VLOOKUP($F78, 'EV and Base'!$A$1:$N$671, 12, FALSE))+$P78)*$H78)/100)+5)*
IF(OR($I78="Modest", $I78="Mild", $I78="Quiet", $I78="Rash"), 1.1,
IF(OR($I78="Adamant", $I78="Impish", $I78="Jolly", $I78="Careful"), 0.9, 1)))</f>
        <v>13</v>
      </c>
      <c r="U78" s="2">
        <f>_xlfn.FLOOR.MATH((_xlfn.FLOOR.MATH((((2*VLOOKUP($F78, 'EV and Base'!$A$1:$N$671, 13, FALSE))+$P78)*$H78)/100)+5)*
IF(OR($I78="Calm", $I78="Gentle", $I78="Sassy", $I78="Careful"), 1.1,
IF(OR($I78="Naughty", $I78="Lax", $I78="Naive", $I78="Rash"), 0.9, 1)))</f>
        <v>17</v>
      </c>
      <c r="V78" s="2">
        <f>_xlfn.FLOOR.MATH((_xlfn.FLOOR.MATH((((2*VLOOKUP($F78, 'EV and Base'!$A$1:$N$671, 14, FALSE))+$P78)*$H78)/100)+5)*
IF(OR($I78="Timid", $I78="Hasty", $I78="Jolly", $I78="Naive"), 1.1,
IF(OR($I78="Brave", $I78="Relaxed", $I78="Quiet", $I78="Sassy"), 0.9, 1)))</f>
        <v>16</v>
      </c>
      <c r="AZ78" s="3" t="e" cm="1">
        <f t="array" aca="1" ref="AZ78" ca="1">IF(NOT(ISNUMBER(INDEX($A:$A, LOOKUP(2, 1 / ($A$1:INDIRECT("$A$"&amp;ROW($A78)) &lt;&gt; ""),ROW($A$1:INDIRECT("$A$"&amp;ROW($A78)))), 1))), "",#REF!-INDEX(#REF!, LOOKUP(
2, 1 / (#REF!:INDIRECT("$AV$"&amp;ROW(#REF!)-1) &lt;&gt; ""),ROW(#REF!:INDIRECT("$AV$"&amp;ROW(#REF!)-1))), 1))</f>
        <v>#REF!</v>
      </c>
      <c r="BA78" s="3" t="e" cm="1">
        <f t="array" aca="1" ref="BA78" ca="1">IF(NOT(ISNUMBER(INDEX($A:$A, LOOKUP(2, 1 / ($A$1:INDIRECT("$A$"&amp;ROW($A78)) &lt;&gt; ""),ROW($A$1:INDIRECT("$A$"&amp;ROW($A78)))), 1))), "",
INDEX(#REF!, LOOKUP(2, 1 / (#REF!:INDIRECT("$Y$"&amp;ROW(#REF!)-1) &lt;&gt; ""),ROW(#REF!:INDIRECT("$Y$"&amp;ROW(#REF!)-1))), 1))</f>
        <v>#REF!</v>
      </c>
      <c r="BB78" s="1" t="str">
        <f>IFERROR(VLOOKUP(#REF!, 'Medium-Slow'!$A$1:$B$101, 2, TRUE),"")</f>
        <v/>
      </c>
    </row>
    <row r="79" spans="1:54" x14ac:dyDescent="0.45">
      <c r="A79" s="29">
        <v>49</v>
      </c>
      <c r="B79" s="29" t="s">
        <v>217</v>
      </c>
      <c r="C79" s="29" t="s">
        <v>23</v>
      </c>
      <c r="D79" s="29" t="s">
        <v>167</v>
      </c>
      <c r="E79" s="29" t="s">
        <v>25</v>
      </c>
      <c r="F79" s="2" t="s">
        <v>107</v>
      </c>
      <c r="G79" s="2" t="s">
        <v>27</v>
      </c>
      <c r="H79" s="2">
        <v>18</v>
      </c>
      <c r="I79" s="2" t="s">
        <v>61</v>
      </c>
      <c r="J79" s="2" t="s">
        <v>83</v>
      </c>
      <c r="K79" s="2" t="s">
        <v>30</v>
      </c>
      <c r="L79" s="2" t="s">
        <v>104</v>
      </c>
      <c r="M79" s="2" t="s">
        <v>109</v>
      </c>
      <c r="N79" s="2" t="s">
        <v>111</v>
      </c>
      <c r="O79" s="2" t="s">
        <v>176</v>
      </c>
      <c r="P79" s="2">
        <v>12</v>
      </c>
      <c r="Q79" s="2">
        <f>_xlfn.FLOOR.MATH((((2*VLOOKUP(F79, 'EV and Base'!$A$1:$N$671, 9, FALSE))+$P79)*$H79)/100)+$H79+10</f>
        <v>48</v>
      </c>
      <c r="R79" s="2">
        <f>_xlfn.FLOOR.MATH((_xlfn.FLOOR.MATH((((2*VLOOKUP($F79, 'EV and Base'!$A$1:$N$671, 10, FALSE))+$P79)*$H79)/100)+5)*
IF(OR($I79="Lonely", $I79="Brave", $I79="Adamant", $I79="Naughty"), 1.1,
IF(OR($I79="Bold", $I79="Timid", $I79="Modest", $I79="Calm"), 0.9, 1)))</f>
        <v>26</v>
      </c>
      <c r="S79" s="2">
        <f>_xlfn.FLOOR.MATH((_xlfn.FLOOR.MATH((((2*VLOOKUP($F79, 'EV and Base'!$A$1:$N$671, 11, FALSE))+$P79)*$H79)/100)+5)*
IF(OR($I79="Bold", $I79="Relaxed", $I79="Impish", $I79="Lax"), 1.1,
IF(OR($I79="Lonely", $I79="Hasty", $I79="Mild", $I79="Gentle"), 0.9, 1)))</f>
        <v>21</v>
      </c>
      <c r="T79" s="2">
        <f>_xlfn.FLOOR.MATH((_xlfn.FLOOR.MATH((((2*VLOOKUP($F79, 'EV and Base'!$A$1:$N$671, 12, FALSE))+$P79)*$H79)/100)+5)*
IF(OR($I79="Modest", $I79="Mild", $I79="Quiet", $I79="Rash"), 1.1,
IF(OR($I79="Adamant", $I79="Impish", $I79="Jolly", $I79="Careful"), 0.9, 1)))</f>
        <v>26</v>
      </c>
      <c r="U79" s="2">
        <f>_xlfn.FLOOR.MATH((_xlfn.FLOOR.MATH((((2*VLOOKUP($F79, 'EV and Base'!$A$1:$N$671, 13, FALSE))+$P79)*$H79)/100)+5)*
IF(OR($I79="Calm", $I79="Gentle", $I79="Sassy", $I79="Careful"), 1.1,
IF(OR($I79="Naughty", $I79="Lax", $I79="Naive", $I79="Rash"), 0.9, 1)))</f>
        <v>26</v>
      </c>
      <c r="V79" s="2">
        <f>_xlfn.FLOOR.MATH((_xlfn.FLOOR.MATH((((2*VLOOKUP($F79, 'EV and Base'!$A$1:$N$671, 14, FALSE))+$P79)*$H79)/100)+5)*
IF(OR($I79="Timid", $I79="Hasty", $I79="Jolly", $I79="Naive"), 1.1,
IF(OR($I79="Brave", $I79="Relaxed", $I79="Quiet", $I79="Sassy"), 0.9, 1)))</f>
        <v>30</v>
      </c>
      <c r="AZ79" s="3" t="e" cm="1">
        <f t="array" aca="1" ref="AZ79" ca="1">IF(NOT(ISNUMBER(INDEX($A:$A, LOOKUP(2, 1 / ($A$1:INDIRECT("$A$"&amp;ROW($A79)) &lt;&gt; ""),ROW($A$1:INDIRECT("$A$"&amp;ROW($A79)))), 1))), "",#REF!-INDEX(#REF!, LOOKUP(
2, 1 / (#REF!:INDIRECT("$AV$"&amp;ROW(#REF!)-1) &lt;&gt; ""),ROW(#REF!:INDIRECT("$AV$"&amp;ROW(#REF!)-1))), 1))</f>
        <v>#REF!</v>
      </c>
      <c r="BA79" s="3" t="e" cm="1">
        <f t="array" aca="1" ref="BA79" ca="1">IF(NOT(ISNUMBER(INDEX($A:$A, LOOKUP(2, 1 / ($A$1:INDIRECT("$A$"&amp;ROW($A79)) &lt;&gt; ""),ROW($A$1:INDIRECT("$A$"&amp;ROW($A79)))), 1))), "",
INDEX(#REF!, LOOKUP(2, 1 / (#REF!:INDIRECT("$Y$"&amp;ROW(#REF!)-1) &lt;&gt; ""),ROW(#REF!:INDIRECT("$Y$"&amp;ROW(#REF!)-1))), 1))</f>
        <v>#REF!</v>
      </c>
      <c r="BB79" s="1" t="str">
        <f>IFERROR(VLOOKUP(#REF!, 'Medium-Slow'!$A$1:$B$101, 2, TRUE),"")</f>
        <v/>
      </c>
    </row>
    <row r="80" spans="1:54" x14ac:dyDescent="0.45">
      <c r="A80" s="29">
        <v>50</v>
      </c>
      <c r="B80" s="29" t="s">
        <v>218</v>
      </c>
      <c r="C80" s="29" t="s">
        <v>23</v>
      </c>
      <c r="D80" s="29" t="s">
        <v>167</v>
      </c>
      <c r="E80" s="29" t="s">
        <v>25</v>
      </c>
      <c r="F80" s="2" t="s">
        <v>103</v>
      </c>
      <c r="G80" s="2" t="s">
        <v>27</v>
      </c>
      <c r="H80" s="2">
        <v>18</v>
      </c>
      <c r="I80" s="2" t="s">
        <v>36</v>
      </c>
      <c r="J80" s="2" t="s">
        <v>83</v>
      </c>
      <c r="K80" s="2" t="s">
        <v>30</v>
      </c>
      <c r="L80" s="2" t="s">
        <v>104</v>
      </c>
      <c r="M80" s="2" t="s">
        <v>64</v>
      </c>
      <c r="N80" s="2" t="s">
        <v>111</v>
      </c>
      <c r="O80" s="2" t="s">
        <v>219</v>
      </c>
      <c r="P80" s="2">
        <v>12</v>
      </c>
      <c r="Q80" s="2">
        <f>_xlfn.FLOOR.MATH((((2*VLOOKUP(F80, 'EV and Base'!$A$1:$N$671, 9, FALSE))+$P80)*$H80)/100)+$H80+10</f>
        <v>48</v>
      </c>
      <c r="R80" s="2">
        <f>_xlfn.FLOOR.MATH((_xlfn.FLOOR.MATH((((2*VLOOKUP($F80, 'EV and Base'!$A$1:$N$671, 10, FALSE))+$P80)*$H80)/100)+5)*
IF(OR($I80="Lonely", $I80="Brave", $I80="Adamant", $I80="Naughty"), 1.1,
IF(OR($I80="Bold", $I80="Timid", $I80="Modest", $I80="Calm"), 0.9, 1)))</f>
        <v>26</v>
      </c>
      <c r="S80" s="2">
        <f>_xlfn.FLOOR.MATH((_xlfn.FLOOR.MATH((((2*VLOOKUP($F80, 'EV and Base'!$A$1:$N$671, 11, FALSE))+$P80)*$H80)/100)+5)*
IF(OR($I80="Bold", $I80="Relaxed", $I80="Impish", $I80="Lax"), 1.1,
IF(OR($I80="Lonely", $I80="Hasty", $I80="Mild", $I80="Gentle"), 0.9, 1)))</f>
        <v>26</v>
      </c>
      <c r="T80" s="2">
        <f>_xlfn.FLOOR.MATH((_xlfn.FLOOR.MATH((((2*VLOOKUP($F80, 'EV and Base'!$A$1:$N$671, 12, FALSE))+$P80)*$H80)/100)+5)*
IF(OR($I80="Modest", $I80="Mild", $I80="Quiet", $I80="Rash"), 1.1,
IF(OR($I80="Adamant", $I80="Impish", $I80="Jolly", $I80="Careful"), 0.9, 1)))</f>
        <v>23</v>
      </c>
      <c r="U80" s="2">
        <f>_xlfn.FLOOR.MATH((_xlfn.FLOOR.MATH((((2*VLOOKUP($F80, 'EV and Base'!$A$1:$N$671, 13, FALSE))+$P80)*$H80)/100)+5)*
IF(OR($I80="Calm", $I80="Gentle", $I80="Sassy", $I80="Careful"), 1.1,
IF(OR($I80="Naughty", $I80="Lax", $I80="Naive", $I80="Rash"), 0.9, 1)))</f>
        <v>24</v>
      </c>
      <c r="V80" s="2">
        <f>_xlfn.FLOOR.MATH((_xlfn.FLOOR.MATH((((2*VLOOKUP($F80, 'EV and Base'!$A$1:$N$671, 14, FALSE))+$P80)*$H80)/100)+5)*
IF(OR($I80="Timid", $I80="Hasty", $I80="Jolly", $I80="Naive"), 1.1,
IF(OR($I80="Brave", $I80="Relaxed", $I80="Quiet", $I80="Sassy"), 0.9, 1)))</f>
        <v>30</v>
      </c>
      <c r="AZ80" s="3" t="e" cm="1">
        <f t="array" aca="1" ref="AZ80" ca="1">IF(NOT(ISNUMBER(INDEX($A:$A, LOOKUP(2, 1 / ($A$1:INDIRECT("$A$"&amp;ROW($A80)) &lt;&gt; ""),ROW($A$1:INDIRECT("$A$"&amp;ROW($A80)))), 1))), "",#REF!-INDEX(#REF!, LOOKUP(
2, 1 / (#REF!:INDIRECT("$AV$"&amp;ROW(#REF!)-1) &lt;&gt; ""),ROW(#REF!:INDIRECT("$AV$"&amp;ROW(#REF!)-1))), 1))</f>
        <v>#REF!</v>
      </c>
      <c r="BA80" s="3" t="e" cm="1">
        <f t="array" aca="1" ref="BA80" ca="1">IF(NOT(ISNUMBER(INDEX($A:$A, LOOKUP(2, 1 / ($A$1:INDIRECT("$A$"&amp;ROW($A80)) &lt;&gt; ""),ROW($A$1:INDIRECT("$A$"&amp;ROW($A80)))), 1))), "",
INDEX(#REF!, LOOKUP(2, 1 / (#REF!:INDIRECT("$Y$"&amp;ROW(#REF!)-1) &lt;&gt; ""),ROW(#REF!:INDIRECT("$Y$"&amp;ROW(#REF!)-1))), 1))</f>
        <v>#REF!</v>
      </c>
      <c r="BB80" s="1" t="str">
        <f>IFERROR(VLOOKUP(#REF!, 'Medium-Slow'!$A$1:$B$101, 2, TRUE),"")</f>
        <v/>
      </c>
    </row>
    <row r="81" spans="1:54" x14ac:dyDescent="0.45">
      <c r="A81" s="29">
        <v>51</v>
      </c>
      <c r="B81" s="29" t="s">
        <v>90</v>
      </c>
      <c r="C81" s="29" t="s">
        <v>23</v>
      </c>
      <c r="D81" s="29" t="s">
        <v>167</v>
      </c>
      <c r="E81" s="29" t="s">
        <v>25</v>
      </c>
      <c r="F81" s="2" t="s">
        <v>47</v>
      </c>
      <c r="G81" s="2" t="s">
        <v>27</v>
      </c>
      <c r="H81" s="2">
        <v>16</v>
      </c>
      <c r="I81" s="2" t="s">
        <v>68</v>
      </c>
      <c r="J81" s="2" t="s">
        <v>74</v>
      </c>
      <c r="K81" s="2" t="s">
        <v>30</v>
      </c>
      <c r="L81" s="2" t="s">
        <v>75</v>
      </c>
      <c r="M81" s="2" t="s">
        <v>118</v>
      </c>
      <c r="N81" s="2" t="s">
        <v>77</v>
      </c>
      <c r="O81" s="2" t="s">
        <v>153</v>
      </c>
      <c r="P81" s="2">
        <v>0</v>
      </c>
      <c r="Q81" s="2">
        <f>_xlfn.FLOOR.MATH((((2*VLOOKUP(F81, 'EV and Base'!$A$1:$N$671, 9, FALSE))+$P81)*$H81)/100)+$H81+10</f>
        <v>40</v>
      </c>
      <c r="R81" s="2">
        <f>_xlfn.FLOOR.MATH((_xlfn.FLOOR.MATH((((2*VLOOKUP($F81, 'EV and Base'!$A$1:$N$671, 10, FALSE))+$P81)*$H81)/100)+5)*
IF(OR($I81="Lonely", $I81="Brave", $I81="Adamant", $I81="Naughty"), 1.1,
IF(OR($I81="Bold", $I81="Timid", $I81="Modest", $I81="Calm"), 0.9, 1)))</f>
        <v>19</v>
      </c>
      <c r="S81" s="2">
        <f>_xlfn.FLOOR.MATH((_xlfn.FLOOR.MATH((((2*VLOOKUP($F81, 'EV and Base'!$A$1:$N$671, 11, FALSE))+$P81)*$H81)/100)+5)*
IF(OR($I81="Bold", $I81="Relaxed", $I81="Impish", $I81="Lax"), 1.1,
IF(OR($I81="Lonely", $I81="Hasty", $I81="Mild", $I81="Gentle"), 0.9, 1)))</f>
        <v>17</v>
      </c>
      <c r="T81" s="2">
        <f>_xlfn.FLOOR.MATH((_xlfn.FLOOR.MATH((((2*VLOOKUP($F81, 'EV and Base'!$A$1:$N$671, 12, FALSE))+$P81)*$H81)/100)+5)*
IF(OR($I81="Modest", $I81="Mild", $I81="Quiet", $I81="Rash"), 1.1,
IF(OR($I81="Adamant", $I81="Impish", $I81="Jolly", $I81="Careful"), 0.9, 1)))</f>
        <v>17</v>
      </c>
      <c r="U81" s="2">
        <f>_xlfn.FLOOR.MATH((_xlfn.FLOOR.MATH((((2*VLOOKUP($F81, 'EV and Base'!$A$1:$N$671, 13, FALSE))+$P81)*$H81)/100)+5)*
IF(OR($I81="Calm", $I81="Gentle", $I81="Sassy", $I81="Careful"), 1.1,
IF(OR($I81="Naughty", $I81="Lax", $I81="Naive", $I81="Rash"), 0.9, 1)))</f>
        <v>17</v>
      </c>
      <c r="V81" s="2">
        <f>_xlfn.FLOOR.MATH((_xlfn.FLOOR.MATH((((2*VLOOKUP($F81, 'EV and Base'!$A$1:$N$671, 14, FALSE))+$P81)*$H81)/100)+5)*
IF(OR($I81="Timid", $I81="Hasty", $I81="Jolly", $I81="Naive"), 1.1,
IF(OR($I81="Brave", $I81="Relaxed", $I81="Quiet", $I81="Sassy"), 0.9, 1)))</f>
        <v>18</v>
      </c>
      <c r="AZ81" s="3" t="e" cm="1">
        <f t="array" aca="1" ref="AZ81" ca="1">IF(NOT(ISNUMBER(INDEX($A:$A, LOOKUP(2, 1 / ($A$1:INDIRECT("$A$"&amp;ROW($A81)) &lt;&gt; ""),ROW($A$1:INDIRECT("$A$"&amp;ROW($A81)))), 1))), "",#REF!-INDEX(#REF!, LOOKUP(
2, 1 / (#REF!:INDIRECT("$AV$"&amp;ROW(#REF!)-1) &lt;&gt; ""),ROW(#REF!:INDIRECT("$AV$"&amp;ROW(#REF!)-1))), 1))</f>
        <v>#REF!</v>
      </c>
      <c r="BA81" s="3" t="e" cm="1">
        <f t="array" aca="1" ref="BA81" ca="1">IF(NOT(ISNUMBER(INDEX($A:$A, LOOKUP(2, 1 / ($A$1:INDIRECT("$A$"&amp;ROW($A81)) &lt;&gt; ""),ROW($A$1:INDIRECT("$A$"&amp;ROW($A81)))), 1))), "",
INDEX(#REF!, LOOKUP(2, 1 / (#REF!:INDIRECT("$Y$"&amp;ROW(#REF!)-1) &lt;&gt; ""),ROW(#REF!:INDIRECT("$Y$"&amp;ROW(#REF!)-1))), 1))</f>
        <v>#REF!</v>
      </c>
      <c r="BB81" s="1" t="str">
        <f>IFERROR(VLOOKUP(#REF!, 'Medium-Slow'!$A$1:$B$101, 2, TRUE),"")</f>
        <v/>
      </c>
    </row>
    <row r="82" spans="1:54" x14ac:dyDescent="0.45">
      <c r="A82" s="29">
        <v>52</v>
      </c>
      <c r="B82" s="29" t="s">
        <v>220</v>
      </c>
      <c r="C82" s="29" t="s">
        <v>23</v>
      </c>
      <c r="D82" s="29" t="s">
        <v>167</v>
      </c>
      <c r="E82" s="29" t="s">
        <v>25</v>
      </c>
      <c r="F82" s="2" t="s">
        <v>81</v>
      </c>
      <c r="G82" s="2" t="s">
        <v>27</v>
      </c>
      <c r="H82" s="2">
        <v>18</v>
      </c>
      <c r="I82" s="2" t="s">
        <v>87</v>
      </c>
      <c r="J82" s="2" t="s">
        <v>83</v>
      </c>
      <c r="K82" s="2" t="s">
        <v>30</v>
      </c>
      <c r="L82" s="2" t="s">
        <v>104</v>
      </c>
      <c r="M82" s="2" t="s">
        <v>84</v>
      </c>
      <c r="N82" s="2" t="s">
        <v>111</v>
      </c>
      <c r="O82" s="2" t="s">
        <v>101</v>
      </c>
      <c r="P82" s="2">
        <v>12</v>
      </c>
      <c r="Q82" s="2">
        <f>_xlfn.FLOOR.MATH((((2*VLOOKUP(F82, 'EV and Base'!$A$1:$N$671, 9, FALSE))+$P82)*$H82)/100)+$H82+10</f>
        <v>48</v>
      </c>
      <c r="R82" s="2">
        <f>_xlfn.FLOOR.MATH((_xlfn.FLOOR.MATH((((2*VLOOKUP($F82, 'EV and Base'!$A$1:$N$671, 10, FALSE))+$P82)*$H82)/100)+5)*
IF(OR($I82="Lonely", $I82="Brave", $I82="Adamant", $I82="Naughty"), 1.1,
IF(OR($I82="Bold", $I82="Timid", $I82="Modest", $I82="Calm"), 0.9, 1)))</f>
        <v>28</v>
      </c>
      <c r="S82" s="2">
        <f>_xlfn.FLOOR.MATH((_xlfn.FLOOR.MATH((((2*VLOOKUP($F82, 'EV and Base'!$A$1:$N$671, 11, FALSE))+$P82)*$H82)/100)+5)*
IF(OR($I82="Bold", $I82="Relaxed", $I82="Impish", $I82="Lax"), 1.1,
IF(OR($I82="Lonely", $I82="Hasty", $I82="Mild", $I82="Gentle"), 0.9, 1)))</f>
        <v>24</v>
      </c>
      <c r="T82" s="2">
        <f>_xlfn.FLOOR.MATH((_xlfn.FLOOR.MATH((((2*VLOOKUP($F82, 'EV and Base'!$A$1:$N$671, 12, FALSE))+$P82)*$H82)/100)+5)*
IF(OR($I82="Modest", $I82="Mild", $I82="Quiet", $I82="Rash"), 1.1,
IF(OR($I82="Adamant", $I82="Impish", $I82="Jolly", $I82="Careful"), 0.9, 1)))</f>
        <v>26</v>
      </c>
      <c r="U82" s="2">
        <f>_xlfn.FLOOR.MATH((_xlfn.FLOOR.MATH((((2*VLOOKUP($F82, 'EV and Base'!$A$1:$N$671, 13, FALSE))+$P82)*$H82)/100)+5)*
IF(OR($I82="Calm", $I82="Gentle", $I82="Sassy", $I82="Careful"), 1.1,
IF(OR($I82="Naughty", $I82="Lax", $I82="Naive", $I82="Rash"), 0.9, 1)))</f>
        <v>24</v>
      </c>
      <c r="V82" s="2">
        <f>_xlfn.FLOOR.MATH((_xlfn.FLOOR.MATH((((2*VLOOKUP($F82, 'EV and Base'!$A$1:$N$671, 14, FALSE))+$P82)*$H82)/100)+5)*
IF(OR($I82="Timid", $I82="Hasty", $I82="Jolly", $I82="Naive"), 1.1,
IF(OR($I82="Brave", $I82="Relaxed", $I82="Quiet", $I82="Sassy"), 0.9, 1)))</f>
        <v>27</v>
      </c>
      <c r="AZ82" s="3" t="e" cm="1">
        <f t="array" aca="1" ref="AZ82" ca="1">IF(NOT(ISNUMBER(INDEX($A:$A, LOOKUP(2, 1 / ($A$1:INDIRECT("$A$"&amp;ROW($A82)) &lt;&gt; ""),ROW($A$1:INDIRECT("$A$"&amp;ROW($A82)))), 1))), "",#REF!-INDEX(#REF!, LOOKUP(
2, 1 / (#REF!:INDIRECT("$AV$"&amp;ROW(#REF!)-1) &lt;&gt; ""),ROW(#REF!:INDIRECT("$AV$"&amp;ROW(#REF!)-1))), 1))</f>
        <v>#REF!</v>
      </c>
      <c r="BA82" s="3" t="e" cm="1">
        <f t="array" aca="1" ref="BA82" ca="1">IF(NOT(ISNUMBER(INDEX($A:$A, LOOKUP(2, 1 / ($A$1:INDIRECT("$A$"&amp;ROW($A82)) &lt;&gt; ""),ROW($A$1:INDIRECT("$A$"&amp;ROW($A82)))), 1))), "",
INDEX(#REF!, LOOKUP(2, 1 / (#REF!:INDIRECT("$Y$"&amp;ROW(#REF!)-1) &lt;&gt; ""),ROW(#REF!:INDIRECT("$Y$"&amp;ROW(#REF!)-1))), 1))</f>
        <v>#REF!</v>
      </c>
      <c r="BB82" s="1" t="str">
        <f>IFERROR(VLOOKUP(#REF!, 'Medium-Slow'!$A$1:$B$101, 2, TRUE),"")</f>
        <v/>
      </c>
    </row>
    <row r="83" spans="1:54" x14ac:dyDescent="0.45">
      <c r="A83" s="38">
        <v>53</v>
      </c>
      <c r="B83" s="48" t="s">
        <v>90</v>
      </c>
      <c r="C83" s="48" t="s">
        <v>23</v>
      </c>
      <c r="D83" s="48" t="s">
        <v>167</v>
      </c>
      <c r="E83" s="48" t="s">
        <v>25</v>
      </c>
      <c r="F83" s="2" t="s">
        <v>47</v>
      </c>
      <c r="G83" s="2" t="s">
        <v>27</v>
      </c>
      <c r="H83" s="2">
        <v>14</v>
      </c>
      <c r="I83" s="2" t="s">
        <v>173</v>
      </c>
      <c r="J83" s="2" t="s">
        <v>74</v>
      </c>
      <c r="K83" s="2" t="s">
        <v>30</v>
      </c>
      <c r="L83" s="2" t="s">
        <v>51</v>
      </c>
      <c r="M83" s="2" t="s">
        <v>75</v>
      </c>
      <c r="N83" s="2" t="s">
        <v>118</v>
      </c>
      <c r="O83" s="2" t="s">
        <v>77</v>
      </c>
      <c r="P83" s="2">
        <v>0</v>
      </c>
      <c r="Q83" s="2">
        <f>_xlfn.FLOOR.MATH((((2*VLOOKUP(F83, 'EV and Base'!$A$1:$N$671, 9, FALSE))+$P83)*$H83)/100)+$H83+10</f>
        <v>36</v>
      </c>
      <c r="R83" s="2">
        <f>_xlfn.FLOOR.MATH((_xlfn.FLOOR.MATH((((2*VLOOKUP($F83, 'EV and Base'!$A$1:$N$671, 10, FALSE))+$P83)*$H83)/100)+5)*
IF(OR($I83="Lonely", $I83="Brave", $I83="Adamant", $I83="Naughty"), 1.1,
IF(OR($I83="Bold", $I83="Timid", $I83="Modest", $I83="Calm"), 0.9, 1)))</f>
        <v>20</v>
      </c>
      <c r="S83" s="2">
        <f>_xlfn.FLOOR.MATH((_xlfn.FLOOR.MATH((((2*VLOOKUP($F83, 'EV and Base'!$A$1:$N$671, 11, FALSE))+$P83)*$H83)/100)+5)*
IF(OR($I83="Bold", $I83="Relaxed", $I83="Impish", $I83="Lax"), 1.1,
IF(OR($I83="Lonely", $I83="Hasty", $I83="Mild", $I83="Gentle"), 0.9, 1)))</f>
        <v>13</v>
      </c>
      <c r="T83" s="2">
        <f>_xlfn.FLOOR.MATH((_xlfn.FLOOR.MATH((((2*VLOOKUP($F83, 'EV and Base'!$A$1:$N$671, 12, FALSE))+$P83)*$H83)/100)+5)*
IF(OR($I83="Modest", $I83="Mild", $I83="Quiet", $I83="Rash"), 1.1,
IF(OR($I83="Adamant", $I83="Impish", $I83="Jolly", $I83="Careful"), 0.9, 1)))</f>
        <v>15</v>
      </c>
      <c r="U83" s="2">
        <f>_xlfn.FLOOR.MATH((_xlfn.FLOOR.MATH((((2*VLOOKUP($F83, 'EV and Base'!$A$1:$N$671, 13, FALSE))+$P83)*$H83)/100)+5)*
IF(OR($I83="Calm", $I83="Gentle", $I83="Sassy", $I83="Careful"), 1.1,
IF(OR($I83="Naughty", $I83="Lax", $I83="Naive", $I83="Rash"), 0.9, 1)))</f>
        <v>15</v>
      </c>
      <c r="V83" s="2">
        <f>_xlfn.FLOOR.MATH((_xlfn.FLOOR.MATH((((2*VLOOKUP($F83, 'EV and Base'!$A$1:$N$671, 14, FALSE))+$P83)*$H83)/100)+5)*
IF(OR($I83="Timid", $I83="Hasty", $I83="Jolly", $I83="Naive"), 1.1,
IF(OR($I83="Brave", $I83="Relaxed", $I83="Quiet", $I83="Sassy"), 0.9, 1)))</f>
        <v>16</v>
      </c>
      <c r="AZ83" s="3" t="e" cm="1">
        <f t="array" aca="1" ref="AZ83" ca="1">IF(NOT(ISNUMBER(INDEX($A:$A, LOOKUP(2, 1 / ($A$1:INDIRECT("$A$"&amp;ROW($A83)) &lt;&gt; ""),ROW($A$1:INDIRECT("$A$"&amp;ROW($A83)))), 1))), "",#REF!-INDEX(#REF!, LOOKUP(
2, 1 / (#REF!:INDIRECT("$AV$"&amp;ROW(#REF!)-1) &lt;&gt; ""),ROW(#REF!:INDIRECT("$AV$"&amp;ROW(#REF!)-1))), 1))</f>
        <v>#REF!</v>
      </c>
      <c r="BA83" s="3" t="e" cm="1">
        <f t="array" aca="1" ref="BA83" ca="1">IF(NOT(ISNUMBER(INDEX($A:$A, LOOKUP(2, 1 / ($A$1:INDIRECT("$A$"&amp;ROW($A83)) &lt;&gt; ""),ROW($A$1:INDIRECT("$A$"&amp;ROW($A83)))), 1))), "",
INDEX(#REF!, LOOKUP(2, 1 / (#REF!:INDIRECT("$Y$"&amp;ROW(#REF!)-1) &lt;&gt; ""),ROW(#REF!:INDIRECT("$Y$"&amp;ROW(#REF!)-1))), 1))</f>
        <v>#REF!</v>
      </c>
      <c r="BB83" s="1" t="str">
        <f>IFERROR(VLOOKUP(#REF!, 'Medium-Slow'!$A$1:$B$101, 2, TRUE),"")</f>
        <v/>
      </c>
    </row>
    <row r="84" spans="1:54" x14ac:dyDescent="0.45">
      <c r="A84" s="39"/>
      <c r="B84" s="48"/>
      <c r="C84" s="48" t="str">
        <f t="shared" ref="C84:C85" si="6">$C83</f>
        <v>Single</v>
      </c>
      <c r="D84" s="48"/>
      <c r="E84" s="48"/>
      <c r="F84" s="2" t="s">
        <v>47</v>
      </c>
      <c r="G84" s="2" t="s">
        <v>27</v>
      </c>
      <c r="H84" s="2">
        <v>14</v>
      </c>
      <c r="I84" s="2" t="s">
        <v>173</v>
      </c>
      <c r="J84" s="2" t="s">
        <v>74</v>
      </c>
      <c r="K84" s="2" t="s">
        <v>30</v>
      </c>
      <c r="L84" s="2" t="s">
        <v>51</v>
      </c>
      <c r="M84" s="2" t="s">
        <v>75</v>
      </c>
      <c r="N84" s="2" t="s">
        <v>118</v>
      </c>
      <c r="O84" s="2" t="s">
        <v>77</v>
      </c>
      <c r="P84" s="2">
        <v>0</v>
      </c>
      <c r="Q84" s="2">
        <f>_xlfn.FLOOR.MATH((((2*VLOOKUP(F84, 'EV and Base'!$A$1:$N$671, 9, FALSE))+$P84)*$H84)/100)+$H84+10</f>
        <v>36</v>
      </c>
      <c r="R84" s="2">
        <f>_xlfn.FLOOR.MATH((_xlfn.FLOOR.MATH((((2*VLOOKUP($F84, 'EV and Base'!$A$1:$N$671, 10, FALSE))+$P84)*$H84)/100)+5)*
IF(OR($I84="Lonely", $I84="Brave", $I84="Adamant", $I84="Naughty"), 1.1,
IF(OR($I84="Bold", $I84="Timid", $I84="Modest", $I84="Calm"), 0.9, 1)))</f>
        <v>20</v>
      </c>
      <c r="S84" s="2">
        <f>_xlfn.FLOOR.MATH((_xlfn.FLOOR.MATH((((2*VLOOKUP($F84, 'EV and Base'!$A$1:$N$671, 11, FALSE))+$P84)*$H84)/100)+5)*
IF(OR($I84="Bold", $I84="Relaxed", $I84="Impish", $I84="Lax"), 1.1,
IF(OR($I84="Lonely", $I84="Hasty", $I84="Mild", $I84="Gentle"), 0.9, 1)))</f>
        <v>13</v>
      </c>
      <c r="T84" s="2">
        <f>_xlfn.FLOOR.MATH((_xlfn.FLOOR.MATH((((2*VLOOKUP($F84, 'EV and Base'!$A$1:$N$671, 12, FALSE))+$P84)*$H84)/100)+5)*
IF(OR($I84="Modest", $I84="Mild", $I84="Quiet", $I84="Rash"), 1.1,
IF(OR($I84="Adamant", $I84="Impish", $I84="Jolly", $I84="Careful"), 0.9, 1)))</f>
        <v>15</v>
      </c>
      <c r="U84" s="2">
        <f>_xlfn.FLOOR.MATH((_xlfn.FLOOR.MATH((((2*VLOOKUP($F84, 'EV and Base'!$A$1:$N$671, 13, FALSE))+$P84)*$H84)/100)+5)*
IF(OR($I84="Calm", $I84="Gentle", $I84="Sassy", $I84="Careful"), 1.1,
IF(OR($I84="Naughty", $I84="Lax", $I84="Naive", $I84="Rash"), 0.9, 1)))</f>
        <v>15</v>
      </c>
      <c r="V84" s="2">
        <f>_xlfn.FLOOR.MATH((_xlfn.FLOOR.MATH((((2*VLOOKUP($F84, 'EV and Base'!$A$1:$N$671, 14, FALSE))+$P84)*$H84)/100)+5)*
IF(OR($I84="Timid", $I84="Hasty", $I84="Jolly", $I84="Naive"), 1.1,
IF(OR($I84="Brave", $I84="Relaxed", $I84="Quiet", $I84="Sassy"), 0.9, 1)))</f>
        <v>16</v>
      </c>
      <c r="AZ84" s="3" t="e" cm="1">
        <f t="array" aca="1" ref="AZ84" ca="1">IF(NOT(ISNUMBER(INDEX($A:$A, LOOKUP(2, 1 / ($A$1:INDIRECT("$A$"&amp;ROW($A84)) &lt;&gt; ""),ROW($A$1:INDIRECT("$A$"&amp;ROW($A84)))), 1))), "",#REF!-INDEX(#REF!, LOOKUP(
2, 1 / (#REF!:INDIRECT("$AV$"&amp;ROW(#REF!)-1) &lt;&gt; ""),ROW(#REF!:INDIRECT("$AV$"&amp;ROW(#REF!)-1))), 1))</f>
        <v>#REF!</v>
      </c>
      <c r="BA84" s="3" t="e" cm="1">
        <f t="array" aca="1" ref="BA84" ca="1">IF(NOT(ISNUMBER(INDEX($A:$A, LOOKUP(2, 1 / ($A$1:INDIRECT("$A$"&amp;ROW($A84)) &lt;&gt; ""),ROW($A$1:INDIRECT("$A$"&amp;ROW($A84)))), 1))), "",
INDEX(#REF!, LOOKUP(2, 1 / (#REF!:INDIRECT("$Y$"&amp;ROW(#REF!)-1) &lt;&gt; ""),ROW(#REF!:INDIRECT("$Y$"&amp;ROW(#REF!)-1))), 1))</f>
        <v>#REF!</v>
      </c>
      <c r="BB84" s="1" t="str">
        <f>IFERROR(VLOOKUP(#REF!, 'Medium-Slow'!$A$1:$B$101, 2, TRUE),"")</f>
        <v/>
      </c>
    </row>
    <row r="85" spans="1:54" x14ac:dyDescent="0.45">
      <c r="A85" s="40"/>
      <c r="B85" s="48"/>
      <c r="C85" s="48" t="str">
        <f t="shared" si="6"/>
        <v>Single</v>
      </c>
      <c r="D85" s="48"/>
      <c r="E85" s="48"/>
      <c r="F85" s="2" t="s">
        <v>210</v>
      </c>
      <c r="G85" s="2" t="s">
        <v>27</v>
      </c>
      <c r="H85" s="2">
        <v>14</v>
      </c>
      <c r="I85" s="2" t="s">
        <v>82</v>
      </c>
      <c r="J85" s="2" t="s">
        <v>160</v>
      </c>
      <c r="K85" s="2" t="s">
        <v>30</v>
      </c>
      <c r="L85" s="2" t="s">
        <v>51</v>
      </c>
      <c r="M85" s="2" t="s">
        <v>77</v>
      </c>
      <c r="N85" s="2" t="s">
        <v>211</v>
      </c>
      <c r="O85" s="2" t="s">
        <v>212</v>
      </c>
      <c r="P85" s="2">
        <v>0</v>
      </c>
      <c r="Q85" s="2">
        <f>_xlfn.FLOOR.MATH((((2*VLOOKUP(F85, 'EV and Base'!$A$1:$N$671, 9, FALSE))+$P85)*$H85)/100)+$H85+10</f>
        <v>38</v>
      </c>
      <c r="R85" s="2">
        <f>_xlfn.FLOOR.MATH((_xlfn.FLOOR.MATH((((2*VLOOKUP($F85, 'EV and Base'!$A$1:$N$671, 10, FALSE))+$P85)*$H85)/100)+5)*
IF(OR($I85="Lonely", $I85="Brave", $I85="Adamant", $I85="Naughty"), 1.1,
IF(OR($I85="Bold", $I85="Timid", $I85="Modest", $I85="Calm"), 0.9, 1)))</f>
        <v>25</v>
      </c>
      <c r="S85" s="2">
        <f>_xlfn.FLOOR.MATH((_xlfn.FLOOR.MATH((((2*VLOOKUP($F85, 'EV and Base'!$A$1:$N$671, 11, FALSE))+$P85)*$H85)/100)+5)*
IF(OR($I85="Bold", $I85="Relaxed", $I85="Impish", $I85="Lax"), 1.1,
IF(OR($I85="Lonely", $I85="Hasty", $I85="Mild", $I85="Gentle"), 0.9, 1)))</f>
        <v>14</v>
      </c>
      <c r="T85" s="2">
        <f>_xlfn.FLOOR.MATH((_xlfn.FLOOR.MATH((((2*VLOOKUP($F85, 'EV and Base'!$A$1:$N$671, 12, FALSE))+$P85)*$H85)/100)+5)*
IF(OR($I85="Modest", $I85="Mild", $I85="Quiet", $I85="Rash"), 1.1,
IF(OR($I85="Adamant", $I85="Impish", $I85="Jolly", $I85="Careful"), 0.9, 1)))</f>
        <v>14</v>
      </c>
      <c r="U85" s="2">
        <f>_xlfn.FLOOR.MATH((_xlfn.FLOOR.MATH((((2*VLOOKUP($F85, 'EV and Base'!$A$1:$N$671, 13, FALSE))+$P85)*$H85)/100)+5)*
IF(OR($I85="Calm", $I85="Gentle", $I85="Sassy", $I85="Careful"), 1.1,
IF(OR($I85="Naughty", $I85="Lax", $I85="Naive", $I85="Rash"), 0.9, 1)))</f>
        <v>12</v>
      </c>
      <c r="V85" s="2">
        <f>_xlfn.FLOOR.MATH((_xlfn.FLOOR.MATH((((2*VLOOKUP($F85, 'EV and Base'!$A$1:$N$671, 14, FALSE))+$P85)*$H85)/100)+5)*
IF(OR($I85="Timid", $I85="Hasty", $I85="Jolly", $I85="Naive"), 1.1,
IF(OR($I85="Brave", $I85="Relaxed", $I85="Quiet", $I85="Sassy"), 0.9, 1)))</f>
        <v>25</v>
      </c>
      <c r="AZ85" s="3" t="e" cm="1">
        <f t="array" aca="1" ref="AZ85" ca="1">IF(NOT(ISNUMBER(INDEX($A:$A, LOOKUP(2, 1 / ($A$1:INDIRECT("$A$"&amp;ROW($A85)) &lt;&gt; ""),ROW($A$1:INDIRECT("$A$"&amp;ROW($A85)))), 1))), "",#REF!-INDEX(#REF!, LOOKUP(
2, 1 / (#REF!:INDIRECT("$AV$"&amp;ROW(#REF!)-1) &lt;&gt; ""),ROW(#REF!:INDIRECT("$AV$"&amp;ROW(#REF!)-1))), 1))</f>
        <v>#REF!</v>
      </c>
      <c r="BA85" s="3" t="e" cm="1">
        <f t="array" aca="1" ref="BA85" ca="1">IF(NOT(ISNUMBER(INDEX($A:$A, LOOKUP(2, 1 / ($A$1:INDIRECT("$A$"&amp;ROW($A85)) &lt;&gt; ""),ROW($A$1:INDIRECT("$A$"&amp;ROW($A85)))), 1))), "",
INDEX(#REF!, LOOKUP(2, 1 / (#REF!:INDIRECT("$Y$"&amp;ROW(#REF!)-1) &lt;&gt; ""),ROW(#REF!:INDIRECT("$Y$"&amp;ROW(#REF!)-1))), 1))</f>
        <v>#REF!</v>
      </c>
      <c r="BB85" s="1" t="str">
        <f>IFERROR(VLOOKUP(#REF!, 'Medium-Slow'!$A$1:$B$101, 2, TRUE),"")</f>
        <v/>
      </c>
    </row>
    <row r="86" spans="1:54" x14ac:dyDescent="0.45">
      <c r="A86" s="29">
        <v>54</v>
      </c>
      <c r="B86" s="29" t="s">
        <v>221</v>
      </c>
      <c r="C86" s="29" t="s">
        <v>23</v>
      </c>
      <c r="D86" s="29" t="s">
        <v>222</v>
      </c>
      <c r="E86" s="29" t="s">
        <v>25</v>
      </c>
      <c r="F86" s="2" t="s">
        <v>155</v>
      </c>
      <c r="G86" s="2" t="s">
        <v>53</v>
      </c>
      <c r="H86" s="2">
        <v>19</v>
      </c>
      <c r="I86" s="2" t="s">
        <v>63</v>
      </c>
      <c r="J86" s="2" t="s">
        <v>160</v>
      </c>
      <c r="K86" s="2" t="s">
        <v>30</v>
      </c>
      <c r="L86" s="2" t="s">
        <v>60</v>
      </c>
      <c r="M86" s="2" t="s">
        <v>51</v>
      </c>
      <c r="N86" s="2" t="s">
        <v>192</v>
      </c>
      <c r="O86" s="2" t="s">
        <v>161</v>
      </c>
      <c r="P86" s="2">
        <v>0</v>
      </c>
      <c r="Q86" s="2">
        <f>_xlfn.FLOOR.MATH((((2*VLOOKUP(F86, 'EV and Base'!$A$1:$N$671, 9, FALSE))+$P86)*$H86)/100)+$H86+10</f>
        <v>53</v>
      </c>
      <c r="R86" s="2">
        <f>_xlfn.FLOOR.MATH((_xlfn.FLOOR.MATH((((2*VLOOKUP($F86, 'EV and Base'!$A$1:$N$671, 10, FALSE))+$P86)*$H86)/100)+5)*
IF(OR($I86="Lonely", $I86="Brave", $I86="Adamant", $I86="Naughty"), 1.1,
IF(OR($I86="Bold", $I86="Timid", $I86="Modest", $I86="Calm"), 0.9, 1)))</f>
        <v>35</v>
      </c>
      <c r="S86" s="2">
        <f>_xlfn.FLOOR.MATH((_xlfn.FLOOR.MATH((((2*VLOOKUP($F86, 'EV and Base'!$A$1:$N$671, 11, FALSE))+$P86)*$H86)/100)+5)*
IF(OR($I86="Bold", $I86="Relaxed", $I86="Impish", $I86="Lax"), 1.1,
IF(OR($I86="Lonely", $I86="Hasty", $I86="Mild", $I86="Gentle"), 0.9, 1)))</f>
        <v>29</v>
      </c>
      <c r="T86" s="2">
        <f>_xlfn.FLOOR.MATH((_xlfn.FLOOR.MATH((((2*VLOOKUP($F86, 'EV and Base'!$A$1:$N$671, 12, FALSE))+$P86)*$H86)/100)+5)*
IF(OR($I86="Modest", $I86="Mild", $I86="Quiet", $I86="Rash"), 1.1,
IF(OR($I86="Adamant", $I86="Impish", $I86="Jolly", $I86="Careful"), 0.9, 1)))</f>
        <v>18</v>
      </c>
      <c r="U86" s="2">
        <f>_xlfn.FLOOR.MATH((_xlfn.FLOOR.MATH((((2*VLOOKUP($F86, 'EV and Base'!$A$1:$N$671, 13, FALSE))+$P86)*$H86)/100)+5)*
IF(OR($I86="Calm", $I86="Gentle", $I86="Sassy", $I86="Careful"), 1.1,
IF(OR($I86="Naughty", $I86="Lax", $I86="Naive", $I86="Rash"), 0.9, 1)))</f>
        <v>31</v>
      </c>
      <c r="V86" s="2">
        <f>_xlfn.FLOOR.MATH((_xlfn.FLOOR.MATH((((2*VLOOKUP($F86, 'EV and Base'!$A$1:$N$671, 14, FALSE))+$P86)*$H86)/100)+5)*
IF(OR($I86="Timid", $I86="Hasty", $I86="Jolly", $I86="Naive"), 1.1,
IF(OR($I86="Brave", $I86="Relaxed", $I86="Quiet", $I86="Sassy"), 0.9, 1)))</f>
        <v>24</v>
      </c>
      <c r="AZ86" s="3" t="e" cm="1">
        <f t="array" aca="1" ref="AZ86" ca="1">IF(NOT(ISNUMBER(INDEX($A:$A, LOOKUP(2, 1 / ($A$1:INDIRECT("$A$"&amp;ROW($A86)) &lt;&gt; ""),ROW($A$1:INDIRECT("$A$"&amp;ROW($A86)))), 1))), "",#REF!-INDEX(#REF!, LOOKUP(
2, 1 / (#REF!:INDIRECT("$AV$"&amp;ROW(#REF!)-1) &lt;&gt; ""),ROW(#REF!:INDIRECT("$AV$"&amp;ROW(#REF!)-1))), 1))</f>
        <v>#REF!</v>
      </c>
      <c r="BA86" s="3" t="e" cm="1">
        <f t="array" aca="1" ref="BA86" ca="1">IF(NOT(ISNUMBER(INDEX($A:$A, LOOKUP(2, 1 / ($A$1:INDIRECT("$A$"&amp;ROW($A86)) &lt;&gt; ""),ROW($A$1:INDIRECT("$A$"&amp;ROW($A86)))), 1))), "",
INDEX(#REF!, LOOKUP(2, 1 / (#REF!:INDIRECT("$Y$"&amp;ROW(#REF!)-1) &lt;&gt; ""),ROW(#REF!:INDIRECT("$Y$"&amp;ROW(#REF!)-1))), 1))</f>
        <v>#REF!</v>
      </c>
      <c r="BB86" s="1" t="str">
        <f>IFERROR(VLOOKUP(#REF!, 'Medium-Slow'!$A$1:$B$101, 2, TRUE),"")</f>
        <v/>
      </c>
    </row>
    <row r="87" spans="1:54" x14ac:dyDescent="0.45">
      <c r="A87" s="29">
        <v>55</v>
      </c>
      <c r="B87" s="29" t="s">
        <v>223</v>
      </c>
      <c r="C87" s="29" t="s">
        <v>23</v>
      </c>
      <c r="D87" s="29" t="s">
        <v>222</v>
      </c>
      <c r="E87" s="29" t="s">
        <v>25</v>
      </c>
      <c r="F87" s="2" t="s">
        <v>142</v>
      </c>
      <c r="G87" s="2" t="s">
        <v>27</v>
      </c>
      <c r="H87" s="2">
        <v>19</v>
      </c>
      <c r="I87" s="2" t="s">
        <v>133</v>
      </c>
      <c r="J87" s="2" t="s">
        <v>143</v>
      </c>
      <c r="K87" s="2" t="s">
        <v>30</v>
      </c>
      <c r="L87" s="2" t="s">
        <v>144</v>
      </c>
      <c r="M87" s="2" t="s">
        <v>75</v>
      </c>
      <c r="N87" s="2" t="s">
        <v>145</v>
      </c>
      <c r="O87" s="2" t="s">
        <v>194</v>
      </c>
      <c r="P87" s="2">
        <v>0</v>
      </c>
      <c r="Q87" s="2">
        <f>_xlfn.FLOOR.MATH((((2*VLOOKUP(F87, 'EV and Base'!$A$1:$N$671, 9, FALSE))+$P87)*$H87)/100)+$H87+10</f>
        <v>57</v>
      </c>
      <c r="R87" s="2">
        <f>_xlfn.FLOOR.MATH((_xlfn.FLOOR.MATH((((2*VLOOKUP($F87, 'EV and Base'!$A$1:$N$671, 10, FALSE))+$P87)*$H87)/100)+5)*
IF(OR($I87="Lonely", $I87="Brave", $I87="Adamant", $I87="Naughty"), 1.1,
IF(OR($I87="Bold", $I87="Timid", $I87="Modest", $I87="Calm"), 0.9, 1)))</f>
        <v>35</v>
      </c>
      <c r="S87" s="2">
        <f>_xlfn.FLOOR.MATH((_xlfn.FLOOR.MATH((((2*VLOOKUP($F87, 'EV and Base'!$A$1:$N$671, 11, FALSE))+$P87)*$H87)/100)+5)*
IF(OR($I87="Bold", $I87="Relaxed", $I87="Impish", $I87="Lax"), 1.1,
IF(OR($I87="Lonely", $I87="Hasty", $I87="Mild", $I87="Gentle"), 0.9, 1)))</f>
        <v>25</v>
      </c>
      <c r="T87" s="2">
        <f>_xlfn.FLOOR.MATH((_xlfn.FLOOR.MATH((((2*VLOOKUP($F87, 'EV and Base'!$A$1:$N$671, 12, FALSE))+$P87)*$H87)/100)+5)*
IF(OR($I87="Modest", $I87="Mild", $I87="Quiet", $I87="Rash"), 1.1,
IF(OR($I87="Adamant", $I87="Impish", $I87="Jolly", $I87="Careful"), 0.9, 1)))</f>
        <v>14</v>
      </c>
      <c r="U87" s="2">
        <f>_xlfn.FLOOR.MATH((_xlfn.FLOOR.MATH((((2*VLOOKUP($F87, 'EV and Base'!$A$1:$N$671, 13, FALSE))+$P87)*$H87)/100)+5)*
IF(OR($I87="Calm", $I87="Gentle", $I87="Sassy", $I87="Careful"), 1.1,
IF(OR($I87="Naughty", $I87="Lax", $I87="Naive", $I87="Rash"), 0.9, 1)))</f>
        <v>18</v>
      </c>
      <c r="V87" s="2">
        <f>_xlfn.FLOOR.MATH((_xlfn.FLOOR.MATH((((2*VLOOKUP($F87, 'EV and Base'!$A$1:$N$671, 14, FALSE))+$P87)*$H87)/100)+5)*
IF(OR($I87="Timid", $I87="Hasty", $I87="Jolly", $I87="Naive"), 1.1,
IF(OR($I87="Brave", $I87="Relaxed", $I87="Quiet", $I87="Sassy"), 0.9, 1)))</f>
        <v>18</v>
      </c>
      <c r="AZ87" s="3" t="e" cm="1">
        <f t="array" aca="1" ref="AZ87" ca="1">IF(NOT(ISNUMBER(INDEX($A:$A, LOOKUP(2, 1 / ($A$1:INDIRECT("$A$"&amp;ROW($A87)) &lt;&gt; ""),ROW($A$1:INDIRECT("$A$"&amp;ROW($A87)))), 1))), "",#REF!-INDEX(#REF!, LOOKUP(
2, 1 / (#REF!:INDIRECT("$AV$"&amp;ROW(#REF!)-1) &lt;&gt; ""),ROW(#REF!:INDIRECT("$AV$"&amp;ROW(#REF!)-1))), 1))</f>
        <v>#REF!</v>
      </c>
      <c r="BA87" s="3" t="e" cm="1">
        <f t="array" aca="1" ref="BA87" ca="1">IF(NOT(ISNUMBER(INDEX($A:$A, LOOKUP(2, 1 / ($A$1:INDIRECT("$A$"&amp;ROW($A87)) &lt;&gt; ""),ROW($A$1:INDIRECT("$A$"&amp;ROW($A87)))), 1))), "",
INDEX(#REF!, LOOKUP(2, 1 / (#REF!:INDIRECT("$Y$"&amp;ROW(#REF!)-1) &lt;&gt; ""),ROW(#REF!:INDIRECT("$Y$"&amp;ROW(#REF!)-1))), 1))</f>
        <v>#REF!</v>
      </c>
      <c r="BB87" s="1" t="str">
        <f>IFERROR(VLOOKUP(#REF!, 'Medium-Slow'!$A$1:$B$101, 2, TRUE),"")</f>
        <v/>
      </c>
    </row>
    <row r="88" spans="1:54" x14ac:dyDescent="0.45">
      <c r="A88" s="29">
        <v>56</v>
      </c>
      <c r="B88" s="29" t="s">
        <v>224</v>
      </c>
      <c r="C88" s="29" t="s">
        <v>23</v>
      </c>
      <c r="D88" s="29" t="s">
        <v>222</v>
      </c>
      <c r="E88" s="29" t="s">
        <v>25</v>
      </c>
      <c r="F88" s="2" t="s">
        <v>135</v>
      </c>
      <c r="G88" s="2" t="s">
        <v>27</v>
      </c>
      <c r="H88" s="2">
        <v>19</v>
      </c>
      <c r="I88" s="2" t="s">
        <v>108</v>
      </c>
      <c r="J88" s="2" t="s">
        <v>137</v>
      </c>
      <c r="K88" s="2" t="s">
        <v>30</v>
      </c>
      <c r="L88" s="2" t="s">
        <v>77</v>
      </c>
      <c r="M88" s="2" t="s">
        <v>139</v>
      </c>
      <c r="N88" s="2" t="s">
        <v>183</v>
      </c>
      <c r="O88" s="2" t="s">
        <v>225</v>
      </c>
      <c r="P88" s="2">
        <v>12</v>
      </c>
      <c r="Q88" s="2">
        <f>_xlfn.FLOOR.MATH((((2*VLOOKUP(F88, 'EV and Base'!$A$1:$N$671, 9, FALSE))+$P88)*$H88)/100)+$H88+10</f>
        <v>52</v>
      </c>
      <c r="R88" s="2">
        <f>_xlfn.FLOOR.MATH((_xlfn.FLOOR.MATH((((2*VLOOKUP($F88, 'EV and Base'!$A$1:$N$671, 10, FALSE))+$P88)*$H88)/100)+5)*
IF(OR($I88="Lonely", $I88="Brave", $I88="Adamant", $I88="Naughty"), 1.1,
IF(OR($I88="Bold", $I88="Timid", $I88="Modest", $I88="Calm"), 0.9, 1)))</f>
        <v>35</v>
      </c>
      <c r="S88" s="2">
        <f>_xlfn.FLOOR.MATH((_xlfn.FLOOR.MATH((((2*VLOOKUP($F88, 'EV and Base'!$A$1:$N$671, 11, FALSE))+$P88)*$H88)/100)+5)*
IF(OR($I88="Bold", $I88="Relaxed", $I88="Impish", $I88="Lax"), 1.1,
IF(OR($I88="Lonely", $I88="Hasty", $I88="Mild", $I88="Gentle"), 0.9, 1)))</f>
        <v>42</v>
      </c>
      <c r="T88" s="2">
        <f>_xlfn.FLOOR.MATH((_xlfn.FLOOR.MATH((((2*VLOOKUP($F88, 'EV and Base'!$A$1:$N$671, 12, FALSE))+$P88)*$H88)/100)+5)*
IF(OR($I88="Modest", $I88="Mild", $I88="Quiet", $I88="Rash"), 1.1,
IF(OR($I88="Adamant", $I88="Impish", $I88="Jolly", $I88="Careful"), 0.9, 1)))</f>
        <v>16</v>
      </c>
      <c r="U88" s="2">
        <f>_xlfn.FLOOR.MATH((_xlfn.FLOOR.MATH((((2*VLOOKUP($F88, 'EV and Base'!$A$1:$N$671, 13, FALSE))+$P88)*$H88)/100)+5)*
IF(OR($I88="Calm", $I88="Gentle", $I88="Sassy", $I88="Careful"), 1.1,
IF(OR($I88="Naughty", $I88="Lax", $I88="Naive", $I88="Rash"), 0.9, 1)))</f>
        <v>16</v>
      </c>
      <c r="V88" s="2">
        <f>_xlfn.FLOOR.MATH((_xlfn.FLOOR.MATH((((2*VLOOKUP($F88, 'EV and Base'!$A$1:$N$671, 14, FALSE))+$P88)*$H88)/100)+5)*
IF(OR($I88="Timid", $I88="Hasty", $I88="Jolly", $I88="Naive"), 1.1,
IF(OR($I88="Brave", $I88="Relaxed", $I88="Quiet", $I88="Sassy"), 0.9, 1)))</f>
        <v>10</v>
      </c>
      <c r="AZ88" s="3" t="e" cm="1">
        <f t="array" aca="1" ref="AZ88" ca="1">IF(NOT(ISNUMBER(INDEX($A:$A, LOOKUP(2, 1 / ($A$1:INDIRECT("$A$"&amp;ROW($A88)) &lt;&gt; ""),ROW($A$1:INDIRECT("$A$"&amp;ROW($A88)))), 1))), "",#REF!-INDEX(#REF!, LOOKUP(
2, 1 / (#REF!:INDIRECT("$AV$"&amp;ROW(#REF!)-1) &lt;&gt; ""),ROW(#REF!:INDIRECT("$AV$"&amp;ROW(#REF!)-1))), 1))</f>
        <v>#REF!</v>
      </c>
      <c r="BA88" s="3" t="e" cm="1">
        <f t="array" aca="1" ref="BA88" ca="1">IF(NOT(ISNUMBER(INDEX($A:$A, LOOKUP(2, 1 / ($A$1:INDIRECT("$A$"&amp;ROW($A88)) &lt;&gt; ""),ROW($A$1:INDIRECT("$A$"&amp;ROW($A88)))), 1))), "",
INDEX(#REF!, LOOKUP(2, 1 / (#REF!:INDIRECT("$Y$"&amp;ROW(#REF!)-1) &lt;&gt; ""),ROW(#REF!:INDIRECT("$Y$"&amp;ROW(#REF!)-1))), 1))</f>
        <v>#REF!</v>
      </c>
      <c r="BB88" s="1" t="str">
        <f>IFERROR(VLOOKUP(#REF!, 'Medium-Slow'!$A$1:$B$101, 2, TRUE),"")</f>
        <v/>
      </c>
    </row>
    <row r="89" spans="1:54" x14ac:dyDescent="0.45">
      <c r="A89" s="38">
        <v>57</v>
      </c>
      <c r="B89" s="48" t="s">
        <v>226</v>
      </c>
      <c r="C89" s="48" t="s">
        <v>23</v>
      </c>
      <c r="D89" s="48" t="s">
        <v>222</v>
      </c>
      <c r="E89" s="48" t="s">
        <v>25</v>
      </c>
      <c r="F89" s="2" t="s">
        <v>227</v>
      </c>
      <c r="G89" s="2" t="s">
        <v>27</v>
      </c>
      <c r="H89" s="2">
        <v>17</v>
      </c>
      <c r="I89" s="2" t="s">
        <v>199</v>
      </c>
      <c r="J89" s="2" t="s">
        <v>228</v>
      </c>
      <c r="K89" s="2" t="s">
        <v>30</v>
      </c>
      <c r="L89" s="2" t="s">
        <v>139</v>
      </c>
      <c r="M89" s="2" t="s">
        <v>51</v>
      </c>
      <c r="N89" s="2" t="s">
        <v>229</v>
      </c>
      <c r="O89" s="2" t="s">
        <v>230</v>
      </c>
      <c r="P89" s="2">
        <v>0</v>
      </c>
      <c r="Q89" s="2">
        <f>_xlfn.FLOOR.MATH((((2*VLOOKUP(F89, 'EV and Base'!$A$1:$N$671, 9, FALSE))+$P89)*$H89)/100)+$H89+10</f>
        <v>50</v>
      </c>
      <c r="R89" s="2">
        <f>_xlfn.FLOOR.MATH((_xlfn.FLOOR.MATH((((2*VLOOKUP($F89, 'EV and Base'!$A$1:$N$671, 10, FALSE))+$P89)*$H89)/100)+5)*
IF(OR($I89="Lonely", $I89="Brave", $I89="Adamant", $I89="Naughty"), 1.1,
IF(OR($I89="Bold", $I89="Timid", $I89="Modest", $I89="Calm"), 0.9, 1)))</f>
        <v>32</v>
      </c>
      <c r="S89" s="2">
        <f>_xlfn.FLOOR.MATH((_xlfn.FLOOR.MATH((((2*VLOOKUP($F89, 'EV and Base'!$A$1:$N$671, 11, FALSE))+$P89)*$H89)/100)+5)*
IF(OR($I89="Bold", $I89="Relaxed", $I89="Impish", $I89="Lax"), 1.1,
IF(OR($I89="Lonely", $I89="Hasty", $I89="Mild", $I89="Gentle"), 0.9, 1)))</f>
        <v>27</v>
      </c>
      <c r="T89" s="2">
        <f>_xlfn.FLOOR.MATH((_xlfn.FLOOR.MATH((((2*VLOOKUP($F89, 'EV and Base'!$A$1:$N$671, 12, FALSE))+$P89)*$H89)/100)+5)*
IF(OR($I89="Modest", $I89="Mild", $I89="Quiet", $I89="Rash"), 1.1,
IF(OR($I89="Adamant", $I89="Impish", $I89="Jolly", $I89="Careful"), 0.9, 1)))</f>
        <v>32</v>
      </c>
      <c r="U89" s="2">
        <f>_xlfn.FLOOR.MATH((_xlfn.FLOOR.MATH((((2*VLOOKUP($F89, 'EV and Base'!$A$1:$N$671, 13, FALSE))+$P89)*$H89)/100)+5)*
IF(OR($I89="Calm", $I89="Gentle", $I89="Sassy", $I89="Careful"), 1.1,
IF(OR($I89="Naughty", $I89="Lax", $I89="Naive", $I89="Rash"), 0.9, 1)))</f>
        <v>25</v>
      </c>
      <c r="V89" s="2">
        <f>_xlfn.FLOOR.MATH((_xlfn.FLOOR.MATH((((2*VLOOKUP($F89, 'EV and Base'!$A$1:$N$671, 14, FALSE))+$P89)*$H89)/100)+5)*
IF(OR($I89="Timid", $I89="Hasty", $I89="Jolly", $I89="Naive"), 1.1,
IF(OR($I89="Brave", $I89="Relaxed", $I89="Quiet", $I89="Sassy"), 0.9, 1)))</f>
        <v>38</v>
      </c>
      <c r="AZ89" s="3" t="e" cm="1">
        <f t="array" aca="1" ref="AZ89" ca="1">IF(NOT(ISNUMBER(INDEX($A:$A, LOOKUP(2, 1 / ($A$1:INDIRECT("$A$"&amp;ROW($A89)) &lt;&gt; ""),ROW($A$1:INDIRECT("$A$"&amp;ROW($A89)))), 1))), "",#REF!-INDEX(#REF!, LOOKUP(
2, 1 / (#REF!:INDIRECT("$AV$"&amp;ROW(#REF!)-1) &lt;&gt; ""),ROW(#REF!:INDIRECT("$AV$"&amp;ROW(#REF!)-1))), 1))</f>
        <v>#REF!</v>
      </c>
      <c r="BA89" s="3" t="e" cm="1">
        <f t="array" aca="1" ref="BA89" ca="1">IF(NOT(ISNUMBER(INDEX($A:$A, LOOKUP(2, 1 / ($A$1:INDIRECT("$A$"&amp;ROW($A89)) &lt;&gt; ""),ROW($A$1:INDIRECT("$A$"&amp;ROW($A89)))), 1))), "",
INDEX(#REF!, LOOKUP(2, 1 / (#REF!:INDIRECT("$Y$"&amp;ROW(#REF!)-1) &lt;&gt; ""),ROW(#REF!:INDIRECT("$Y$"&amp;ROW(#REF!)-1))), 1))</f>
        <v>#REF!</v>
      </c>
      <c r="BB89" s="1" t="str">
        <f>IFERROR(VLOOKUP(#REF!, 'Medium-Slow'!$A$1:$B$101, 2, TRUE),"")</f>
        <v/>
      </c>
    </row>
    <row r="90" spans="1:54" x14ac:dyDescent="0.45">
      <c r="A90" s="39"/>
      <c r="B90" s="48"/>
      <c r="C90" s="48" t="str">
        <f t="shared" ref="C90:C91" si="7">$C89</f>
        <v>Single</v>
      </c>
      <c r="D90" s="48"/>
      <c r="E90" s="48"/>
      <c r="F90" s="2" t="s">
        <v>231</v>
      </c>
      <c r="G90" s="2" t="s">
        <v>27</v>
      </c>
      <c r="H90" s="2">
        <v>17</v>
      </c>
      <c r="I90" s="2" t="s">
        <v>199</v>
      </c>
      <c r="J90" s="2" t="s">
        <v>228</v>
      </c>
      <c r="K90" s="2" t="s">
        <v>30</v>
      </c>
      <c r="L90" s="2" t="s">
        <v>139</v>
      </c>
      <c r="M90" s="2" t="s">
        <v>51</v>
      </c>
      <c r="N90" s="2" t="s">
        <v>229</v>
      </c>
      <c r="O90" s="2" t="s">
        <v>230</v>
      </c>
      <c r="P90" s="2">
        <v>0</v>
      </c>
      <c r="Q90" s="2">
        <f>_xlfn.FLOOR.MATH((((2*VLOOKUP(F90, 'EV and Base'!$A$1:$N$671, 9, FALSE))+$P90)*$H90)/100)+$H90+10</f>
        <v>50</v>
      </c>
      <c r="R90" s="2">
        <f>_xlfn.FLOOR.MATH((_xlfn.FLOOR.MATH((((2*VLOOKUP($F90, 'EV and Base'!$A$1:$N$671, 10, FALSE))+$P90)*$H90)/100)+5)*
IF(OR($I90="Lonely", $I90="Brave", $I90="Adamant", $I90="Naughty"), 1.1,
IF(OR($I90="Bold", $I90="Timid", $I90="Modest", $I90="Calm"), 0.9, 1)))</f>
        <v>32</v>
      </c>
      <c r="S90" s="2">
        <f>_xlfn.FLOOR.MATH((_xlfn.FLOOR.MATH((((2*VLOOKUP($F90, 'EV and Base'!$A$1:$N$671, 11, FALSE))+$P90)*$H90)/100)+5)*
IF(OR($I90="Bold", $I90="Relaxed", $I90="Impish", $I90="Lax"), 1.1,
IF(OR($I90="Lonely", $I90="Hasty", $I90="Mild", $I90="Gentle"), 0.9, 1)))</f>
        <v>27</v>
      </c>
      <c r="T90" s="2">
        <f>_xlfn.FLOOR.MATH((_xlfn.FLOOR.MATH((((2*VLOOKUP($F90, 'EV and Base'!$A$1:$N$671, 12, FALSE))+$P90)*$H90)/100)+5)*
IF(OR($I90="Modest", $I90="Mild", $I90="Quiet", $I90="Rash"), 1.1,
IF(OR($I90="Adamant", $I90="Impish", $I90="Jolly", $I90="Careful"), 0.9, 1)))</f>
        <v>32</v>
      </c>
      <c r="U90" s="2">
        <f>_xlfn.FLOOR.MATH((_xlfn.FLOOR.MATH((((2*VLOOKUP($F90, 'EV and Base'!$A$1:$N$671, 13, FALSE))+$P90)*$H90)/100)+5)*
IF(OR($I90="Calm", $I90="Gentle", $I90="Sassy", $I90="Careful"), 1.1,
IF(OR($I90="Naughty", $I90="Lax", $I90="Naive", $I90="Rash"), 0.9, 1)))</f>
        <v>25</v>
      </c>
      <c r="V90" s="2">
        <f>_xlfn.FLOOR.MATH((_xlfn.FLOOR.MATH((((2*VLOOKUP($F90, 'EV and Base'!$A$1:$N$671, 14, FALSE))+$P90)*$H90)/100)+5)*
IF(OR($I90="Timid", $I90="Hasty", $I90="Jolly", $I90="Naive"), 1.1,
IF(OR($I90="Brave", $I90="Relaxed", $I90="Quiet", $I90="Sassy"), 0.9, 1)))</f>
        <v>38</v>
      </c>
      <c r="AZ90" s="3" t="e" cm="1">
        <f t="array" aca="1" ref="AZ90" ca="1">IF(NOT(ISNUMBER(INDEX($A:$A, LOOKUP(2, 1 / ($A$1:INDIRECT("$A$"&amp;ROW($A90)) &lt;&gt; ""),ROW($A$1:INDIRECT("$A$"&amp;ROW($A90)))), 1))), "",#REF!-INDEX(#REF!, LOOKUP(
2, 1 / (#REF!:INDIRECT("$AV$"&amp;ROW(#REF!)-1) &lt;&gt; ""),ROW(#REF!:INDIRECT("$AV$"&amp;ROW(#REF!)-1))), 1))</f>
        <v>#REF!</v>
      </c>
      <c r="BA90" s="3" t="e" cm="1">
        <f t="array" aca="1" ref="BA90" ca="1">IF(NOT(ISNUMBER(INDEX($A:$A, LOOKUP(2, 1 / ($A$1:INDIRECT("$A$"&amp;ROW($A90)) &lt;&gt; ""),ROW($A$1:INDIRECT("$A$"&amp;ROW($A90)))), 1))), "",
INDEX(#REF!, LOOKUP(2, 1 / (#REF!:INDIRECT("$Y$"&amp;ROW(#REF!)-1) &lt;&gt; ""),ROW(#REF!:INDIRECT("$Y$"&amp;ROW(#REF!)-1))), 1))</f>
        <v>#REF!</v>
      </c>
      <c r="BB90" s="1" t="str">
        <f>IFERROR(VLOOKUP(#REF!, 'Medium-Slow'!$A$1:$B$101, 2, TRUE),"")</f>
        <v/>
      </c>
    </row>
    <row r="91" spans="1:54" x14ac:dyDescent="0.45">
      <c r="A91" s="40"/>
      <c r="B91" s="48"/>
      <c r="C91" s="48" t="str">
        <f t="shared" si="7"/>
        <v>Single</v>
      </c>
      <c r="D91" s="48"/>
      <c r="E91" s="48"/>
      <c r="F91" s="2" t="s">
        <v>227</v>
      </c>
      <c r="G91" s="2" t="s">
        <v>27</v>
      </c>
      <c r="H91" s="2">
        <v>17</v>
      </c>
      <c r="I91" s="2" t="s">
        <v>199</v>
      </c>
      <c r="J91" s="2" t="s">
        <v>228</v>
      </c>
      <c r="K91" s="2" t="s">
        <v>30</v>
      </c>
      <c r="L91" s="2" t="s">
        <v>139</v>
      </c>
      <c r="M91" s="2" t="s">
        <v>51</v>
      </c>
      <c r="N91" s="2" t="s">
        <v>229</v>
      </c>
      <c r="O91" s="2" t="s">
        <v>230</v>
      </c>
      <c r="P91" s="2">
        <v>0</v>
      </c>
      <c r="Q91" s="2">
        <f>_xlfn.FLOOR.MATH((((2*VLOOKUP(F91, 'EV and Base'!$A$1:$N$671, 9, FALSE))+$P91)*$H91)/100)+$H91+10</f>
        <v>50</v>
      </c>
      <c r="R91" s="2">
        <f>_xlfn.FLOOR.MATH((_xlfn.FLOOR.MATH((((2*VLOOKUP($F91, 'EV and Base'!$A$1:$N$671, 10, FALSE))+$P91)*$H91)/100)+5)*
IF(OR($I91="Lonely", $I91="Brave", $I91="Adamant", $I91="Naughty"), 1.1,
IF(OR($I91="Bold", $I91="Timid", $I91="Modest", $I91="Calm"), 0.9, 1)))</f>
        <v>32</v>
      </c>
      <c r="S91" s="2">
        <f>_xlfn.FLOOR.MATH((_xlfn.FLOOR.MATH((((2*VLOOKUP($F91, 'EV and Base'!$A$1:$N$671, 11, FALSE))+$P91)*$H91)/100)+5)*
IF(OR($I91="Bold", $I91="Relaxed", $I91="Impish", $I91="Lax"), 1.1,
IF(OR($I91="Lonely", $I91="Hasty", $I91="Mild", $I91="Gentle"), 0.9, 1)))</f>
        <v>27</v>
      </c>
      <c r="T91" s="2">
        <f>_xlfn.FLOOR.MATH((_xlfn.FLOOR.MATH((((2*VLOOKUP($F91, 'EV and Base'!$A$1:$N$671, 12, FALSE))+$P91)*$H91)/100)+5)*
IF(OR($I91="Modest", $I91="Mild", $I91="Quiet", $I91="Rash"), 1.1,
IF(OR($I91="Adamant", $I91="Impish", $I91="Jolly", $I91="Careful"), 0.9, 1)))</f>
        <v>32</v>
      </c>
      <c r="U91" s="2">
        <f>_xlfn.FLOOR.MATH((_xlfn.FLOOR.MATH((((2*VLOOKUP($F91, 'EV and Base'!$A$1:$N$671, 13, FALSE))+$P91)*$H91)/100)+5)*
IF(OR($I91="Calm", $I91="Gentle", $I91="Sassy", $I91="Careful"), 1.1,
IF(OR($I91="Naughty", $I91="Lax", $I91="Naive", $I91="Rash"), 0.9, 1)))</f>
        <v>25</v>
      </c>
      <c r="V91" s="2">
        <f>_xlfn.FLOOR.MATH((_xlfn.FLOOR.MATH((((2*VLOOKUP($F91, 'EV and Base'!$A$1:$N$671, 14, FALSE))+$P91)*$H91)/100)+5)*
IF(OR($I91="Timid", $I91="Hasty", $I91="Jolly", $I91="Naive"), 1.1,
IF(OR($I91="Brave", $I91="Relaxed", $I91="Quiet", $I91="Sassy"), 0.9, 1)))</f>
        <v>38</v>
      </c>
      <c r="AZ91" s="3" t="e" cm="1">
        <f t="array" aca="1" ref="AZ91" ca="1">IF(NOT(ISNUMBER(INDEX($A:$A, LOOKUP(2, 1 / ($A$1:INDIRECT("$A$"&amp;ROW($A91)) &lt;&gt; ""),ROW($A$1:INDIRECT("$A$"&amp;ROW($A91)))), 1))), "",#REF!-INDEX(#REF!, LOOKUP(
2, 1 / (#REF!:INDIRECT("$AV$"&amp;ROW(#REF!)-1) &lt;&gt; ""),ROW(#REF!:INDIRECT("$AV$"&amp;ROW(#REF!)-1))), 1))</f>
        <v>#REF!</v>
      </c>
      <c r="BA91" s="3" t="e" cm="1">
        <f t="array" aca="1" ref="BA91" ca="1">IF(NOT(ISNUMBER(INDEX($A:$A, LOOKUP(2, 1 / ($A$1:INDIRECT("$A$"&amp;ROW($A91)) &lt;&gt; ""),ROW($A$1:INDIRECT("$A$"&amp;ROW($A91)))), 1))), "",
INDEX(#REF!, LOOKUP(2, 1 / (#REF!:INDIRECT("$Y$"&amp;ROW(#REF!)-1) &lt;&gt; ""),ROW(#REF!:INDIRECT("$Y$"&amp;ROW(#REF!)-1))), 1))</f>
        <v>#REF!</v>
      </c>
      <c r="BB91" s="1" t="str">
        <f>IFERROR(VLOOKUP(#REF!, 'Medium-Slow'!$A$1:$B$101, 2, TRUE),"")</f>
        <v/>
      </c>
    </row>
    <row r="92" spans="1:54" x14ac:dyDescent="0.45">
      <c r="A92" s="38">
        <v>58</v>
      </c>
      <c r="B92" s="48" t="s">
        <v>232</v>
      </c>
      <c r="C92" s="48" t="s">
        <v>23</v>
      </c>
      <c r="D92" s="48" t="s">
        <v>222</v>
      </c>
      <c r="E92" s="48" t="s">
        <v>25</v>
      </c>
      <c r="F92" s="2" t="s">
        <v>179</v>
      </c>
      <c r="G92" s="2" t="s">
        <v>53</v>
      </c>
      <c r="H92" s="2">
        <v>18</v>
      </c>
      <c r="I92" s="2" t="s">
        <v>82</v>
      </c>
      <c r="J92" s="2" t="s">
        <v>233</v>
      </c>
      <c r="K92" s="2" t="s">
        <v>30</v>
      </c>
      <c r="L92" s="2" t="s">
        <v>176</v>
      </c>
      <c r="M92" s="2" t="s">
        <v>181</v>
      </c>
      <c r="N92" s="2" t="s">
        <v>178</v>
      </c>
      <c r="O92" s="2" t="s">
        <v>234</v>
      </c>
      <c r="P92" s="2">
        <v>0</v>
      </c>
      <c r="Q92" s="2">
        <f>_xlfn.FLOOR.MATH((((2*VLOOKUP(F92, 'EV and Base'!$A$1:$N$671, 9, FALSE))+$P92)*$H92)/100)+$H92+10</f>
        <v>44</v>
      </c>
      <c r="R92" s="2">
        <f>_xlfn.FLOOR.MATH((_xlfn.FLOOR.MATH((((2*VLOOKUP($F92, 'EV and Base'!$A$1:$N$671, 10, FALSE))+$P92)*$H92)/100)+5)*
IF(OR($I92="Lonely", $I92="Brave", $I92="Adamant", $I92="Naughty"), 1.1,
IF(OR($I92="Bold", $I92="Timid", $I92="Modest", $I92="Calm"), 0.9, 1)))</f>
        <v>17</v>
      </c>
      <c r="S92" s="2">
        <f>_xlfn.FLOOR.MATH((_xlfn.FLOOR.MATH((((2*VLOOKUP($F92, 'EV and Base'!$A$1:$N$671, 11, FALSE))+$P92)*$H92)/100)+5)*
IF(OR($I92="Bold", $I92="Relaxed", $I92="Impish", $I92="Lax"), 1.1,
IF(OR($I92="Lonely", $I92="Hasty", $I92="Mild", $I92="Gentle"), 0.9, 1)))</f>
        <v>23</v>
      </c>
      <c r="T92" s="2">
        <f>_xlfn.FLOOR.MATH((_xlfn.FLOOR.MATH((((2*VLOOKUP($F92, 'EV and Base'!$A$1:$N$671, 12, FALSE))+$P92)*$H92)/100)+5)*
IF(OR($I92="Modest", $I92="Mild", $I92="Quiet", $I92="Rash"), 1.1,
IF(OR($I92="Adamant", $I92="Impish", $I92="Jolly", $I92="Careful"), 0.9, 1)))</f>
        <v>30</v>
      </c>
      <c r="U92" s="2">
        <f>_xlfn.FLOOR.MATH((_xlfn.FLOOR.MATH((((2*VLOOKUP($F92, 'EV and Base'!$A$1:$N$671, 13, FALSE))+$P92)*$H92)/100)+5)*
IF(OR($I92="Calm", $I92="Gentle", $I92="Sassy", $I92="Careful"), 1.1,
IF(OR($I92="Naughty", $I92="Lax", $I92="Naive", $I92="Rash"), 0.9, 1)))</f>
        <v>20</v>
      </c>
      <c r="V92" s="2">
        <f>_xlfn.FLOOR.MATH((_xlfn.FLOOR.MATH((((2*VLOOKUP($F92, 'EV and Base'!$A$1:$N$671, 14, FALSE))+$P92)*$H92)/100)+5)*
IF(OR($I92="Timid", $I92="Hasty", $I92="Jolly", $I92="Naive"), 1.1,
IF(OR($I92="Brave", $I92="Relaxed", $I92="Quiet", $I92="Sassy"), 0.9, 1)))</f>
        <v>16</v>
      </c>
      <c r="AZ92" s="3" t="e" cm="1">
        <f t="array" aca="1" ref="AZ92" ca="1">IF(NOT(ISNUMBER(INDEX($A:$A, LOOKUP(2, 1 / ($A$1:INDIRECT("$A$"&amp;ROW($A92)) &lt;&gt; ""),ROW($A$1:INDIRECT("$A$"&amp;ROW($A92)))), 1))), "",#REF!-INDEX(#REF!, LOOKUP(
2, 1 / (#REF!:INDIRECT("$AV$"&amp;ROW(#REF!)-1) &lt;&gt; ""),ROW(#REF!:INDIRECT("$AV$"&amp;ROW(#REF!)-1))), 1))</f>
        <v>#REF!</v>
      </c>
      <c r="BA92" s="3" t="e" cm="1">
        <f t="array" aca="1" ref="BA92" ca="1">IF(NOT(ISNUMBER(INDEX($A:$A, LOOKUP(2, 1 / ($A$1:INDIRECT("$A$"&amp;ROW($A92)) &lt;&gt; ""),ROW($A$1:INDIRECT("$A$"&amp;ROW($A92)))), 1))), "",
INDEX(#REF!, LOOKUP(2, 1 / (#REF!:INDIRECT("$Y$"&amp;ROW(#REF!)-1) &lt;&gt; ""),ROW(#REF!:INDIRECT("$Y$"&amp;ROW(#REF!)-1))), 1))</f>
        <v>#REF!</v>
      </c>
      <c r="BB92" s="1" t="str">
        <f>IFERROR(VLOOKUP(#REF!, 'Medium-Slow'!$A$1:$B$101, 2, TRUE),"")</f>
        <v/>
      </c>
    </row>
    <row r="93" spans="1:54" x14ac:dyDescent="0.45">
      <c r="A93" s="40"/>
      <c r="B93" s="48"/>
      <c r="C93" s="48" t="str">
        <f>$C92</f>
        <v>Single</v>
      </c>
      <c r="D93" s="48"/>
      <c r="E93" s="48"/>
      <c r="F93" s="2" t="s">
        <v>172</v>
      </c>
      <c r="G93" s="2" t="s">
        <v>53</v>
      </c>
      <c r="H93" s="2">
        <v>18</v>
      </c>
      <c r="I93" s="2" t="s">
        <v>96</v>
      </c>
      <c r="J93" s="2" t="s">
        <v>235</v>
      </c>
      <c r="K93" s="2" t="s">
        <v>30</v>
      </c>
      <c r="L93" s="2" t="s">
        <v>176</v>
      </c>
      <c r="M93" s="2" t="s">
        <v>177</v>
      </c>
      <c r="N93" s="2" t="s">
        <v>178</v>
      </c>
      <c r="O93" s="2" t="s">
        <v>236</v>
      </c>
      <c r="P93" s="2">
        <v>0</v>
      </c>
      <c r="Q93" s="2">
        <f>_xlfn.FLOOR.MATH((((2*VLOOKUP(F93, 'EV and Base'!$A$1:$N$671, 9, FALSE))+$P93)*$H93)/100)+$H93+10</f>
        <v>42</v>
      </c>
      <c r="R93" s="2">
        <f>_xlfn.FLOOR.MATH((_xlfn.FLOOR.MATH((((2*VLOOKUP($F93, 'EV and Base'!$A$1:$N$671, 10, FALSE))+$P93)*$H93)/100)+5)*
IF(OR($I93="Lonely", $I93="Brave", $I93="Adamant", $I93="Naughty"), 1.1,
IF(OR($I93="Bold", $I93="Timid", $I93="Modest", $I93="Calm"), 0.9, 1)))</f>
        <v>15</v>
      </c>
      <c r="S93" s="2">
        <f>_xlfn.FLOOR.MATH((_xlfn.FLOOR.MATH((((2*VLOOKUP($F93, 'EV and Base'!$A$1:$N$671, 11, FALSE))+$P93)*$H93)/100)+5)*
IF(OR($I93="Bold", $I93="Relaxed", $I93="Impish", $I93="Lax"), 1.1,
IF(OR($I93="Lonely", $I93="Hasty", $I93="Mild", $I93="Gentle"), 0.9, 1)))</f>
        <v>26</v>
      </c>
      <c r="T93" s="2">
        <f>_xlfn.FLOOR.MATH((_xlfn.FLOOR.MATH((((2*VLOOKUP($F93, 'EV and Base'!$A$1:$N$671, 12, FALSE))+$P93)*$H93)/100)+5)*
IF(OR($I93="Modest", $I93="Mild", $I93="Quiet", $I93="Rash"), 1.1,
IF(OR($I93="Adamant", $I93="Impish", $I93="Jolly", $I93="Careful"), 0.9, 1)))</f>
        <v>18</v>
      </c>
      <c r="U93" s="2">
        <f>_xlfn.FLOOR.MATH((_xlfn.FLOOR.MATH((((2*VLOOKUP($F93, 'EV and Base'!$A$1:$N$671, 13, FALSE))+$P93)*$H93)/100)+5)*
IF(OR($I93="Calm", $I93="Gentle", $I93="Sassy", $I93="Careful"), 1.1,
IF(OR($I93="Naughty", $I93="Lax", $I93="Naive", $I93="Rash"), 0.9, 1)))</f>
        <v>20</v>
      </c>
      <c r="V93" s="2">
        <f>_xlfn.FLOOR.MATH((_xlfn.FLOOR.MATH((((2*VLOOKUP($F93, 'EV and Base'!$A$1:$N$671, 14, FALSE))+$P93)*$H93)/100)+5)*
IF(OR($I93="Timid", $I93="Hasty", $I93="Jolly", $I93="Naive"), 1.1,
IF(OR($I93="Brave", $I93="Relaxed", $I93="Quiet", $I93="Sassy"), 0.9, 1)))</f>
        <v>28</v>
      </c>
      <c r="AZ93" s="3" t="e" cm="1">
        <f t="array" aca="1" ref="AZ93" ca="1">IF(NOT(ISNUMBER(INDEX($A:$A, LOOKUP(2, 1 / ($A$1:INDIRECT("$A$"&amp;ROW($A93)) &lt;&gt; ""),ROW($A$1:INDIRECT("$A$"&amp;ROW($A93)))), 1))), "",#REF!-INDEX(#REF!, LOOKUP(
2, 1 / (#REF!:INDIRECT("$AV$"&amp;ROW(#REF!)-1) &lt;&gt; ""),ROW(#REF!:INDIRECT("$AV$"&amp;ROW(#REF!)-1))), 1))</f>
        <v>#REF!</v>
      </c>
      <c r="BA93" s="3" t="e" cm="1">
        <f t="array" aca="1" ref="BA93" ca="1">IF(NOT(ISNUMBER(INDEX($A:$A, LOOKUP(2, 1 / ($A$1:INDIRECT("$A$"&amp;ROW($A93)) &lt;&gt; ""),ROW($A$1:INDIRECT("$A$"&amp;ROW($A93)))), 1))), "",
INDEX(#REF!, LOOKUP(2, 1 / (#REF!:INDIRECT("$Y$"&amp;ROW(#REF!)-1) &lt;&gt; ""),ROW(#REF!:INDIRECT("$Y$"&amp;ROW(#REF!)-1))), 1))</f>
        <v>#REF!</v>
      </c>
      <c r="BB93" s="1" t="str">
        <f>IFERROR(VLOOKUP(#REF!, 'Medium-Slow'!$A$1:$B$101, 2, TRUE),"")</f>
        <v/>
      </c>
    </row>
    <row r="94" spans="1:54" x14ac:dyDescent="0.45">
      <c r="A94" s="29">
        <v>59</v>
      </c>
      <c r="B94" s="29" t="s">
        <v>237</v>
      </c>
      <c r="C94" s="29" t="s">
        <v>23</v>
      </c>
      <c r="D94" s="29" t="s">
        <v>222</v>
      </c>
      <c r="E94" s="29" t="s">
        <v>25</v>
      </c>
      <c r="F94" s="2" t="s">
        <v>127</v>
      </c>
      <c r="G94" s="2" t="s">
        <v>27</v>
      </c>
      <c r="H94" s="2">
        <v>20</v>
      </c>
      <c r="I94" s="2" t="s">
        <v>133</v>
      </c>
      <c r="J94" s="2" t="s">
        <v>238</v>
      </c>
      <c r="K94" s="2" t="s">
        <v>30</v>
      </c>
      <c r="L94" s="2" t="s">
        <v>116</v>
      </c>
      <c r="M94" s="2" t="s">
        <v>130</v>
      </c>
      <c r="N94" s="2" t="s">
        <v>207</v>
      </c>
      <c r="O94" s="2" t="s">
        <v>170</v>
      </c>
      <c r="P94" s="2">
        <v>0</v>
      </c>
      <c r="Q94" s="2">
        <f>_xlfn.FLOOR.MATH((((2*VLOOKUP(F94, 'EV and Base'!$A$1:$N$671, 9, FALSE))+$P94)*$H94)/100)+$H94+10</f>
        <v>52</v>
      </c>
      <c r="R94" s="2">
        <f>_xlfn.FLOOR.MATH((_xlfn.FLOOR.MATH((((2*VLOOKUP($F94, 'EV and Base'!$A$1:$N$671, 10, FALSE))+$P94)*$H94)/100)+5)*
IF(OR($I94="Lonely", $I94="Brave", $I94="Adamant", $I94="Naughty"), 1.1,
IF(OR($I94="Bold", $I94="Timid", $I94="Modest", $I94="Calm"), 0.9, 1)))</f>
        <v>23</v>
      </c>
      <c r="S94" s="2">
        <f>_xlfn.FLOOR.MATH((_xlfn.FLOOR.MATH((((2*VLOOKUP($F94, 'EV and Base'!$A$1:$N$671, 11, FALSE))+$P94)*$H94)/100)+5)*
IF(OR($I94="Bold", $I94="Relaxed", $I94="Impish", $I94="Lax"), 1.1,
IF(OR($I94="Lonely", $I94="Hasty", $I94="Mild", $I94="Gentle"), 0.9, 1)))</f>
        <v>22</v>
      </c>
      <c r="T94" s="2">
        <f>_xlfn.FLOOR.MATH((_xlfn.FLOOR.MATH((((2*VLOOKUP($F94, 'EV and Base'!$A$1:$N$671, 12, FALSE))+$P94)*$H94)/100)+5)*
IF(OR($I94="Modest", $I94="Mild", $I94="Quiet", $I94="Rash"), 1.1,
IF(OR($I94="Adamant", $I94="Impish", $I94="Jolly", $I94="Careful"), 0.9, 1)))</f>
        <v>27</v>
      </c>
      <c r="U94" s="2">
        <f>_xlfn.FLOOR.MATH((_xlfn.FLOOR.MATH((((2*VLOOKUP($F94, 'EV and Base'!$A$1:$N$671, 13, FALSE))+$P94)*$H94)/100)+5)*
IF(OR($I94="Calm", $I94="Gentle", $I94="Sassy", $I94="Careful"), 1.1,
IF(OR($I94="Naughty", $I94="Lax", $I94="Naive", $I94="Rash"), 0.9, 1)))</f>
        <v>22</v>
      </c>
      <c r="V94" s="2">
        <f>_xlfn.FLOOR.MATH((_xlfn.FLOOR.MATH((((2*VLOOKUP($F94, 'EV and Base'!$A$1:$N$671, 14, FALSE))+$P94)*$H94)/100)+5)*
IF(OR($I94="Timid", $I94="Hasty", $I94="Jolly", $I94="Naive"), 1.1,
IF(OR($I94="Brave", $I94="Relaxed", $I94="Quiet", $I94="Sassy"), 0.9, 1)))</f>
        <v>33</v>
      </c>
      <c r="AZ94" s="3" t="e" cm="1">
        <f t="array" aca="1" ref="AZ94" ca="1">IF(NOT(ISNUMBER(INDEX($A:$A, LOOKUP(2, 1 / ($A$1:INDIRECT("$A$"&amp;ROW($A94)) &lt;&gt; ""),ROW($A$1:INDIRECT("$A$"&amp;ROW($A94)))), 1))), "",#REF!-INDEX(#REF!, LOOKUP(
2, 1 / (#REF!:INDIRECT("$AV$"&amp;ROW(#REF!)-1) &lt;&gt; ""),ROW(#REF!:INDIRECT("$AV$"&amp;ROW(#REF!)-1))), 1))</f>
        <v>#REF!</v>
      </c>
      <c r="BA94" s="3" t="e" cm="1">
        <f t="array" aca="1" ref="BA94" ca="1">IF(NOT(ISNUMBER(INDEX($A:$A, LOOKUP(2, 1 / ($A$1:INDIRECT("$A$"&amp;ROW($A94)) &lt;&gt; ""),ROW($A$1:INDIRECT("$A$"&amp;ROW($A94)))), 1))), "",
INDEX(#REF!, LOOKUP(2, 1 / (#REF!:INDIRECT("$Y$"&amp;ROW(#REF!)-1) &lt;&gt; ""),ROW(#REF!:INDIRECT("$Y$"&amp;ROW(#REF!)-1))), 1))</f>
        <v>#REF!</v>
      </c>
      <c r="BB94" s="1" t="str">
        <f>IFERROR(VLOOKUP(#REF!, 'Medium-Slow'!$A$1:$B$101, 2, TRUE),"")</f>
        <v/>
      </c>
    </row>
    <row r="95" spans="1:54" x14ac:dyDescent="0.45">
      <c r="A95" s="29">
        <v>60</v>
      </c>
      <c r="B95" s="29" t="s">
        <v>239</v>
      </c>
      <c r="C95" s="29" t="s">
        <v>23</v>
      </c>
      <c r="D95" s="29" t="s">
        <v>222</v>
      </c>
      <c r="E95" s="29" t="s">
        <v>25</v>
      </c>
      <c r="F95" s="2" t="s">
        <v>95</v>
      </c>
      <c r="G95" s="2" t="s">
        <v>53</v>
      </c>
      <c r="H95" s="2">
        <v>20</v>
      </c>
      <c r="I95" s="2" t="s">
        <v>199</v>
      </c>
      <c r="J95" s="2" t="s">
        <v>204</v>
      </c>
      <c r="K95" s="2" t="s">
        <v>30</v>
      </c>
      <c r="L95" s="2" t="s">
        <v>169</v>
      </c>
      <c r="M95" s="2" t="s">
        <v>170</v>
      </c>
      <c r="N95" s="2" t="s">
        <v>205</v>
      </c>
      <c r="O95" s="2" t="s">
        <v>165</v>
      </c>
      <c r="P95" s="2">
        <v>12</v>
      </c>
      <c r="Q95" s="2">
        <f>_xlfn.FLOOR.MATH((((2*VLOOKUP(F95, 'EV and Base'!$A$1:$N$671, 9, FALSE))+$P95)*$H95)/100)+$H95+10</f>
        <v>62</v>
      </c>
      <c r="R95" s="2">
        <f>_xlfn.FLOOR.MATH((_xlfn.FLOOR.MATH((((2*VLOOKUP($F95, 'EV and Base'!$A$1:$N$671, 10, FALSE))+$P95)*$H95)/100)+5)*
IF(OR($I95="Lonely", $I95="Brave", $I95="Adamant", $I95="Naughty"), 1.1,
IF(OR($I95="Bold", $I95="Timid", $I95="Modest", $I95="Calm"), 0.9, 1)))</f>
        <v>15</v>
      </c>
      <c r="S95" s="2">
        <f>_xlfn.FLOOR.MATH((_xlfn.FLOOR.MATH((((2*VLOOKUP($F95, 'EV and Base'!$A$1:$N$671, 11, FALSE))+$P95)*$H95)/100)+5)*
IF(OR($I95="Bold", $I95="Relaxed", $I95="Impish", $I95="Lax"), 1.1,
IF(OR($I95="Lonely", $I95="Hasty", $I95="Mild", $I95="Gentle"), 0.9, 1)))</f>
        <v>25</v>
      </c>
      <c r="T95" s="2">
        <f>_xlfn.FLOOR.MATH((_xlfn.FLOOR.MATH((((2*VLOOKUP($F95, 'EV and Base'!$A$1:$N$671, 12, FALSE))+$P95)*$H95)/100)+5)*
IF(OR($I95="Modest", $I95="Mild", $I95="Quiet", $I95="Rash"), 1.1,
IF(OR($I95="Adamant", $I95="Impish", $I95="Jolly", $I95="Careful"), 0.9, 1)))</f>
        <v>34</v>
      </c>
      <c r="U95" s="2">
        <f>_xlfn.FLOOR.MATH((_xlfn.FLOOR.MATH((((2*VLOOKUP($F95, 'EV and Base'!$A$1:$N$671, 13, FALSE))+$P95)*$H95)/100)+5)*
IF(OR($I95="Calm", $I95="Gentle", $I95="Sassy", $I95="Careful"), 1.1,
IF(OR($I95="Naughty", $I95="Lax", $I95="Naive", $I95="Rash"), 0.9, 1)))</f>
        <v>31</v>
      </c>
      <c r="V95" s="2">
        <f>_xlfn.FLOOR.MATH((_xlfn.FLOOR.MATH((((2*VLOOKUP($F95, 'EV and Base'!$A$1:$N$671, 14, FALSE))+$P95)*$H95)/100)+5)*
IF(OR($I95="Timid", $I95="Hasty", $I95="Jolly", $I95="Naive"), 1.1,
IF(OR($I95="Brave", $I95="Relaxed", $I95="Quiet", $I95="Sassy"), 0.9, 1)))</f>
        <v>17</v>
      </c>
      <c r="AZ95" s="3" t="e" cm="1">
        <f t="array" aca="1" ref="AZ95" ca="1">IF(NOT(ISNUMBER(INDEX($A:$A, LOOKUP(2, 1 / ($A$1:INDIRECT("$A$"&amp;ROW($A95)) &lt;&gt; ""),ROW($A$1:INDIRECT("$A$"&amp;ROW($A95)))), 1))), "",#REF!-INDEX(#REF!, LOOKUP(
2, 1 / (#REF!:INDIRECT("$AV$"&amp;ROW(#REF!)-1) &lt;&gt; ""),ROW(#REF!:INDIRECT("$AV$"&amp;ROW(#REF!)-1))), 1))</f>
        <v>#REF!</v>
      </c>
      <c r="BA95" s="3" t="e" cm="1">
        <f t="array" aca="1" ref="BA95" ca="1">IF(NOT(ISNUMBER(INDEX($A:$A, LOOKUP(2, 1 / ($A$1:INDIRECT("$A$"&amp;ROW($A95)) &lt;&gt; ""),ROW($A$1:INDIRECT("$A$"&amp;ROW($A95)))), 1))), "",
INDEX(#REF!, LOOKUP(2, 1 / (#REF!:INDIRECT("$Y$"&amp;ROW(#REF!)-1) &lt;&gt; ""),ROW(#REF!:INDIRECT("$Y$"&amp;ROW(#REF!)-1))), 1))</f>
        <v>#REF!</v>
      </c>
      <c r="BB95" s="1" t="str">
        <f>IFERROR(VLOOKUP(#REF!, 'Medium-Slow'!$A$1:$B$101, 2, TRUE),"")</f>
        <v/>
      </c>
    </row>
    <row r="96" spans="1:54" x14ac:dyDescent="0.45">
      <c r="A96" s="29">
        <v>61</v>
      </c>
      <c r="B96" s="29" t="s">
        <v>240</v>
      </c>
      <c r="C96" s="29" t="s">
        <v>23</v>
      </c>
      <c r="D96" s="29" t="s">
        <v>222</v>
      </c>
      <c r="E96" s="29" t="s">
        <v>25</v>
      </c>
      <c r="F96" s="2" t="s">
        <v>198</v>
      </c>
      <c r="G96" s="2" t="s">
        <v>27</v>
      </c>
      <c r="H96" s="2">
        <v>20</v>
      </c>
      <c r="I96" s="2" t="s">
        <v>58</v>
      </c>
      <c r="J96" s="2" t="s">
        <v>187</v>
      </c>
      <c r="K96" s="2" t="s">
        <v>30</v>
      </c>
      <c r="L96" s="2" t="s">
        <v>31</v>
      </c>
      <c r="M96" s="2" t="s">
        <v>200</v>
      </c>
      <c r="N96" s="2" t="s">
        <v>201</v>
      </c>
      <c r="O96" s="2" t="s">
        <v>202</v>
      </c>
      <c r="P96" s="2">
        <v>12</v>
      </c>
      <c r="Q96" s="2">
        <f>_xlfn.FLOOR.MATH((((2*VLOOKUP(F96, 'EV and Base'!$A$1:$N$671, 9, FALSE))+$P96)*$H96)/100)+$H96+10</f>
        <v>50</v>
      </c>
      <c r="R96" s="2">
        <f>_xlfn.FLOOR.MATH((_xlfn.FLOOR.MATH((((2*VLOOKUP($F96, 'EV and Base'!$A$1:$N$671, 10, FALSE))+$P96)*$H96)/100)+5)*
IF(OR($I96="Lonely", $I96="Brave", $I96="Adamant", $I96="Naughty"), 1.1,
IF(OR($I96="Bold", $I96="Timid", $I96="Modest", $I96="Calm"), 0.9, 1)))</f>
        <v>28</v>
      </c>
      <c r="S96" s="2">
        <f>_xlfn.FLOOR.MATH((_xlfn.FLOOR.MATH((((2*VLOOKUP($F96, 'EV and Base'!$A$1:$N$671, 11, FALSE))+$P96)*$H96)/100)+5)*
IF(OR($I96="Bold", $I96="Relaxed", $I96="Impish", $I96="Lax"), 1.1,
IF(OR($I96="Lonely", $I96="Hasty", $I96="Mild", $I96="Gentle"), 0.9, 1)))</f>
        <v>35</v>
      </c>
      <c r="T96" s="2">
        <f>_xlfn.FLOOR.MATH((_xlfn.FLOOR.MATH((((2*VLOOKUP($F96, 'EV and Base'!$A$1:$N$671, 12, FALSE))+$P96)*$H96)/100)+5)*
IF(OR($I96="Modest", $I96="Mild", $I96="Quiet", $I96="Rash"), 1.1,
IF(OR($I96="Adamant", $I96="Impish", $I96="Jolly", $I96="Careful"), 0.9, 1)))</f>
        <v>25</v>
      </c>
      <c r="U96" s="2">
        <f>_xlfn.FLOOR.MATH((_xlfn.FLOOR.MATH((((2*VLOOKUP($F96, 'EV and Base'!$A$1:$N$671, 13, FALSE))+$P96)*$H96)/100)+5)*
IF(OR($I96="Calm", $I96="Gentle", $I96="Sassy", $I96="Careful"), 1.1,
IF(OR($I96="Naughty", $I96="Lax", $I96="Naive", $I96="Rash"), 0.9, 1)))</f>
        <v>31</v>
      </c>
      <c r="V96" s="2">
        <f>_xlfn.FLOOR.MATH((_xlfn.FLOOR.MATH((((2*VLOOKUP($F96, 'EV and Base'!$A$1:$N$671, 14, FALSE))+$P96)*$H96)/100)+5)*
IF(OR($I96="Timid", $I96="Hasty", $I96="Jolly", $I96="Naive"), 1.1,
IF(OR($I96="Brave", $I96="Relaxed", $I96="Quiet", $I96="Sassy"), 0.9, 1)))</f>
        <v>21</v>
      </c>
      <c r="AZ96" s="3" t="e" cm="1">
        <f t="array" aca="1" ref="AZ96" ca="1">IF(NOT(ISNUMBER(INDEX($A:$A, LOOKUP(2, 1 / ($A$1:INDIRECT("$A$"&amp;ROW($A96)) &lt;&gt; ""),ROW($A$1:INDIRECT("$A$"&amp;ROW($A96)))), 1))), "",#REF!-INDEX(#REF!, LOOKUP(
2, 1 / (#REF!:INDIRECT("$AV$"&amp;ROW(#REF!)-1) &lt;&gt; ""),ROW(#REF!:INDIRECT("$AV$"&amp;ROW(#REF!)-1))), 1))</f>
        <v>#REF!</v>
      </c>
      <c r="BA96" s="3" t="e" cm="1">
        <f t="array" aca="1" ref="BA96" ca="1">IF(NOT(ISNUMBER(INDEX($A:$A, LOOKUP(2, 1 / ($A$1:INDIRECT("$A$"&amp;ROW($A96)) &lt;&gt; ""),ROW($A$1:INDIRECT("$A$"&amp;ROW($A96)))), 1))), "",
INDEX(#REF!, LOOKUP(2, 1 / (#REF!:INDIRECT("$Y$"&amp;ROW(#REF!)-1) &lt;&gt; ""),ROW(#REF!:INDIRECT("$Y$"&amp;ROW(#REF!)-1))), 1))</f>
        <v>#REF!</v>
      </c>
      <c r="BB96" s="1" t="str">
        <f>IFERROR(VLOOKUP(#REF!, 'Medium-Slow'!$A$1:$B$101, 2, TRUE),"")</f>
        <v/>
      </c>
    </row>
    <row r="97" spans="1:54" x14ac:dyDescent="0.45">
      <c r="A97" s="38">
        <v>62</v>
      </c>
      <c r="B97" s="48" t="s">
        <v>241</v>
      </c>
      <c r="C97" s="48" t="s">
        <v>23</v>
      </c>
      <c r="D97" s="48" t="s">
        <v>222</v>
      </c>
      <c r="E97" s="48" t="s">
        <v>25</v>
      </c>
      <c r="F97" s="2" t="s">
        <v>81</v>
      </c>
      <c r="G97" s="2" t="s">
        <v>27</v>
      </c>
      <c r="H97" s="2">
        <v>19</v>
      </c>
      <c r="I97" s="2" t="s">
        <v>173</v>
      </c>
      <c r="J97" s="2" t="s">
        <v>83</v>
      </c>
      <c r="K97" s="2" t="s">
        <v>30</v>
      </c>
      <c r="L97" s="2" t="s">
        <v>84</v>
      </c>
      <c r="M97" s="2" t="s">
        <v>111</v>
      </c>
      <c r="N97" s="2" t="s">
        <v>101</v>
      </c>
      <c r="O97" s="2" t="s">
        <v>51</v>
      </c>
      <c r="P97" s="2">
        <v>6</v>
      </c>
      <c r="Q97" s="2">
        <f>_xlfn.FLOOR.MATH((((2*VLOOKUP(F97, 'EV and Base'!$A$1:$N$671, 9, FALSE))+$P97)*$H97)/100)+$H97+10</f>
        <v>49</v>
      </c>
      <c r="R97" s="2">
        <f>_xlfn.FLOOR.MATH((_xlfn.FLOOR.MATH((((2*VLOOKUP($F97, 'EV and Base'!$A$1:$N$671, 10, FALSE))+$P97)*$H97)/100)+5)*
IF(OR($I97="Lonely", $I97="Brave", $I97="Adamant", $I97="Naughty"), 1.1,
IF(OR($I97="Bold", $I97="Timid", $I97="Modest", $I97="Calm"), 0.9, 1)))</f>
        <v>26</v>
      </c>
      <c r="S97" s="2">
        <f>_xlfn.FLOOR.MATH((_xlfn.FLOOR.MATH((((2*VLOOKUP($F97, 'EV and Base'!$A$1:$N$671, 11, FALSE))+$P97)*$H97)/100)+5)*
IF(OR($I97="Bold", $I97="Relaxed", $I97="Impish", $I97="Lax"), 1.1,
IF(OR($I97="Lonely", $I97="Hasty", $I97="Mild", $I97="Gentle"), 0.9, 1)))</f>
        <v>21</v>
      </c>
      <c r="T97" s="2">
        <f>_xlfn.FLOOR.MATH((_xlfn.FLOOR.MATH((((2*VLOOKUP($F97, 'EV and Base'!$A$1:$N$671, 12, FALSE))+$P97)*$H97)/100)+5)*
IF(OR($I97="Modest", $I97="Mild", $I97="Quiet", $I97="Rash"), 1.1,
IF(OR($I97="Adamant", $I97="Impish", $I97="Jolly", $I97="Careful"), 0.9, 1)))</f>
        <v>28</v>
      </c>
      <c r="U97" s="2">
        <f>_xlfn.FLOOR.MATH((_xlfn.FLOOR.MATH((((2*VLOOKUP($F97, 'EV and Base'!$A$1:$N$671, 13, FALSE))+$P97)*$H97)/100)+5)*
IF(OR($I97="Calm", $I97="Gentle", $I97="Sassy", $I97="Careful"), 1.1,
IF(OR($I97="Naughty", $I97="Lax", $I97="Naive", $I97="Rash"), 0.9, 1)))</f>
        <v>24</v>
      </c>
      <c r="V97" s="2">
        <f>_xlfn.FLOOR.MATH((_xlfn.FLOOR.MATH((((2*VLOOKUP($F97, 'EV and Base'!$A$1:$N$671, 14, FALSE))+$P97)*$H97)/100)+5)*
IF(OR($I97="Timid", $I97="Hasty", $I97="Jolly", $I97="Naive"), 1.1,
IF(OR($I97="Brave", $I97="Relaxed", $I97="Quiet", $I97="Sassy"), 0.9, 1)))</f>
        <v>30</v>
      </c>
      <c r="AZ97" s="3" t="e" cm="1">
        <f t="array" aca="1" ref="AZ97" ca="1">IF(NOT(ISNUMBER(INDEX($A:$A, LOOKUP(2, 1 / ($A$1:INDIRECT("$A$"&amp;ROW($A97)) &lt;&gt; ""),ROW($A$1:INDIRECT("$A$"&amp;ROW($A97)))), 1))), "",#REF!-INDEX(#REF!, LOOKUP(
2, 1 / (#REF!:INDIRECT("$AV$"&amp;ROW(#REF!)-1) &lt;&gt; ""),ROW(#REF!:INDIRECT("$AV$"&amp;ROW(#REF!)-1))), 1))</f>
        <v>#REF!</v>
      </c>
      <c r="BA97" s="3" t="e" cm="1">
        <f t="array" aca="1" ref="BA97" ca="1">IF(NOT(ISNUMBER(INDEX($A:$A, LOOKUP(2, 1 / ($A$1:INDIRECT("$A$"&amp;ROW($A97)) &lt;&gt; ""),ROW($A$1:INDIRECT("$A$"&amp;ROW($A97)))), 1))), "",
INDEX(#REF!, LOOKUP(2, 1 / (#REF!:INDIRECT("$Y$"&amp;ROW(#REF!)-1) &lt;&gt; ""),ROW(#REF!:INDIRECT("$Y$"&amp;ROW(#REF!)-1))), 1))</f>
        <v>#REF!</v>
      </c>
      <c r="BB97" s="1" t="str">
        <f>IFERROR(VLOOKUP(#REF!, 'Medium-Slow'!$A$1:$B$101, 2, TRUE),"")</f>
        <v/>
      </c>
    </row>
    <row r="98" spans="1:54" x14ac:dyDescent="0.45">
      <c r="A98" s="39"/>
      <c r="B98" s="48"/>
      <c r="C98" s="48" t="str">
        <f t="shared" ref="C98:C99" si="8">$C97</f>
        <v>Single</v>
      </c>
      <c r="D98" s="48"/>
      <c r="E98" s="48"/>
      <c r="F98" s="2" t="s">
        <v>103</v>
      </c>
      <c r="G98" s="2" t="s">
        <v>27</v>
      </c>
      <c r="H98" s="2">
        <v>19</v>
      </c>
      <c r="I98" s="2" t="s">
        <v>73</v>
      </c>
      <c r="J98" s="2" t="s">
        <v>83</v>
      </c>
      <c r="K98" s="2" t="s">
        <v>30</v>
      </c>
      <c r="L98" s="2" t="s">
        <v>64</v>
      </c>
      <c r="M98" s="2" t="s">
        <v>111</v>
      </c>
      <c r="N98" s="2" t="s">
        <v>219</v>
      </c>
      <c r="O98" s="2" t="s">
        <v>51</v>
      </c>
      <c r="P98" s="2">
        <v>6</v>
      </c>
      <c r="Q98" s="2">
        <f>_xlfn.FLOOR.MATH((((2*VLOOKUP(F98, 'EV and Base'!$A$1:$N$671, 9, FALSE))+$P98)*$H98)/100)+$H98+10</f>
        <v>49</v>
      </c>
      <c r="R98" s="2">
        <f>_xlfn.FLOOR.MATH((_xlfn.FLOOR.MATH((((2*VLOOKUP($F98, 'EV and Base'!$A$1:$N$671, 10, FALSE))+$P98)*$H98)/100)+5)*
IF(OR($I98="Lonely", $I98="Brave", $I98="Adamant", $I98="Naughty"), 1.1,
IF(OR($I98="Bold", $I98="Timid", $I98="Modest", $I98="Calm"), 0.9, 1)))</f>
        <v>26</v>
      </c>
      <c r="S98" s="2">
        <f>_xlfn.FLOOR.MATH((_xlfn.FLOOR.MATH((((2*VLOOKUP($F98, 'EV and Base'!$A$1:$N$671, 11, FALSE))+$P98)*$H98)/100)+5)*
IF(OR($I98="Bold", $I98="Relaxed", $I98="Impish", $I98="Lax"), 1.1,
IF(OR($I98="Lonely", $I98="Hasty", $I98="Mild", $I98="Gentle"), 0.9, 1)))</f>
        <v>24</v>
      </c>
      <c r="T98" s="2">
        <f>_xlfn.FLOOR.MATH((_xlfn.FLOOR.MATH((((2*VLOOKUP($F98, 'EV and Base'!$A$1:$N$671, 12, FALSE))+$P98)*$H98)/100)+5)*
IF(OR($I98="Modest", $I98="Mild", $I98="Quiet", $I98="Rash"), 1.1,
IF(OR($I98="Adamant", $I98="Impish", $I98="Jolly", $I98="Careful"), 0.9, 1)))</f>
        <v>26</v>
      </c>
      <c r="U98" s="2">
        <f>_xlfn.FLOOR.MATH((_xlfn.FLOOR.MATH((((2*VLOOKUP($F98, 'EV and Base'!$A$1:$N$671, 13, FALSE))+$P98)*$H98)/100)+5)*
IF(OR($I98="Calm", $I98="Gentle", $I98="Sassy", $I98="Careful"), 1.1,
IF(OR($I98="Naughty", $I98="Lax", $I98="Naive", $I98="Rash"), 0.9, 1)))</f>
        <v>24</v>
      </c>
      <c r="V98" s="2">
        <f>_xlfn.FLOOR.MATH((_xlfn.FLOOR.MATH((((2*VLOOKUP($F98, 'EV and Base'!$A$1:$N$671, 14, FALSE))+$P98)*$H98)/100)+5)*
IF(OR($I98="Timid", $I98="Hasty", $I98="Jolly", $I98="Naive"), 1.1,
IF(OR($I98="Brave", $I98="Relaxed", $I98="Quiet", $I98="Sassy"), 0.9, 1)))</f>
        <v>30</v>
      </c>
      <c r="AZ98" s="3" t="e" cm="1">
        <f t="array" aca="1" ref="AZ98" ca="1">IF(NOT(ISNUMBER(INDEX($A:$A, LOOKUP(2, 1 / ($A$1:INDIRECT("$A$"&amp;ROW($A98)) &lt;&gt; ""),ROW($A$1:INDIRECT("$A$"&amp;ROW($A98)))), 1))), "",#REF!-INDEX(#REF!, LOOKUP(
2, 1 / (#REF!:INDIRECT("$AV$"&amp;ROW(#REF!)-1) &lt;&gt; ""),ROW(#REF!:INDIRECT("$AV$"&amp;ROW(#REF!)-1))), 1))</f>
        <v>#REF!</v>
      </c>
      <c r="BA98" s="3" t="e" cm="1">
        <f t="array" aca="1" ref="BA98" ca="1">IF(NOT(ISNUMBER(INDEX($A:$A, LOOKUP(2, 1 / ($A$1:INDIRECT("$A$"&amp;ROW($A98)) &lt;&gt; ""),ROW($A$1:INDIRECT("$A$"&amp;ROW($A98)))), 1))), "",
INDEX(#REF!, LOOKUP(2, 1 / (#REF!:INDIRECT("$Y$"&amp;ROW(#REF!)-1) &lt;&gt; ""),ROW(#REF!:INDIRECT("$Y$"&amp;ROW(#REF!)-1))), 1))</f>
        <v>#REF!</v>
      </c>
      <c r="BB98" s="1" t="str">
        <f>IFERROR(VLOOKUP(#REF!, 'Medium-Slow'!$A$1:$B$101, 2, TRUE),"")</f>
        <v/>
      </c>
    </row>
    <row r="99" spans="1:54" x14ac:dyDescent="0.45">
      <c r="A99" s="40"/>
      <c r="B99" s="48"/>
      <c r="C99" s="48" t="str">
        <f t="shared" si="8"/>
        <v>Single</v>
      </c>
      <c r="D99" s="48"/>
      <c r="E99" s="48"/>
      <c r="F99" s="2" t="s">
        <v>107</v>
      </c>
      <c r="G99" s="2" t="s">
        <v>27</v>
      </c>
      <c r="H99" s="2">
        <v>19</v>
      </c>
      <c r="I99" s="2" t="s">
        <v>108</v>
      </c>
      <c r="J99" s="2" t="s">
        <v>83</v>
      </c>
      <c r="K99" s="2" t="s">
        <v>30</v>
      </c>
      <c r="L99" s="2" t="s">
        <v>109</v>
      </c>
      <c r="M99" s="2" t="s">
        <v>111</v>
      </c>
      <c r="N99" s="2" t="s">
        <v>176</v>
      </c>
      <c r="O99" s="2" t="s">
        <v>51</v>
      </c>
      <c r="P99" s="2">
        <v>6</v>
      </c>
      <c r="Q99" s="2">
        <f>_xlfn.FLOOR.MATH((((2*VLOOKUP(F99, 'EV and Base'!$A$1:$N$671, 9, FALSE))+$P99)*$H99)/100)+$H99+10</f>
        <v>49</v>
      </c>
      <c r="R99" s="2">
        <f>_xlfn.FLOOR.MATH((_xlfn.FLOOR.MATH((((2*VLOOKUP($F99, 'EV and Base'!$A$1:$N$671, 10, FALSE))+$P99)*$H99)/100)+5)*
IF(OR($I99="Lonely", $I99="Brave", $I99="Adamant", $I99="Naughty"), 1.1,
IF(OR($I99="Bold", $I99="Timid", $I99="Modest", $I99="Calm"), 0.9, 1)))</f>
        <v>26</v>
      </c>
      <c r="S99" s="2">
        <f>_xlfn.FLOOR.MATH((_xlfn.FLOOR.MATH((((2*VLOOKUP($F99, 'EV and Base'!$A$1:$N$671, 11, FALSE))+$P99)*$H99)/100)+5)*
IF(OR($I99="Bold", $I99="Relaxed", $I99="Impish", $I99="Lax"), 1.1,
IF(OR($I99="Lonely", $I99="Hasty", $I99="Mild", $I99="Gentle"), 0.9, 1)))</f>
        <v>26</v>
      </c>
      <c r="T99" s="2">
        <f>_xlfn.FLOOR.MATH((_xlfn.FLOOR.MATH((((2*VLOOKUP($F99, 'EV and Base'!$A$1:$N$671, 12, FALSE))+$P99)*$H99)/100)+5)*
IF(OR($I99="Modest", $I99="Mild", $I99="Quiet", $I99="Rash"), 1.1,
IF(OR($I99="Adamant", $I99="Impish", $I99="Jolly", $I99="Careful"), 0.9, 1)))</f>
        <v>26</v>
      </c>
      <c r="U99" s="2">
        <f>_xlfn.FLOOR.MATH((_xlfn.FLOOR.MATH((((2*VLOOKUP($F99, 'EV and Base'!$A$1:$N$671, 13, FALSE))+$P99)*$H99)/100)+5)*
IF(OR($I99="Calm", $I99="Gentle", $I99="Sassy", $I99="Careful"), 1.1,
IF(OR($I99="Naughty", $I99="Lax", $I99="Naive", $I99="Rash"), 0.9, 1)))</f>
        <v>24</v>
      </c>
      <c r="V99" s="2">
        <f>_xlfn.FLOOR.MATH((_xlfn.FLOOR.MATH((((2*VLOOKUP($F99, 'EV and Base'!$A$1:$N$671, 14, FALSE))+$P99)*$H99)/100)+5)*
IF(OR($I99="Timid", $I99="Hasty", $I99="Jolly", $I99="Naive"), 1.1,
IF(OR($I99="Brave", $I99="Relaxed", $I99="Quiet", $I99="Sassy"), 0.9, 1)))</f>
        <v>27</v>
      </c>
      <c r="AZ99" s="3" t="e" cm="1">
        <f t="array" aca="1" ref="AZ99" ca="1">IF(NOT(ISNUMBER(INDEX($A:$A, LOOKUP(2, 1 / ($A$1:INDIRECT("$A$"&amp;ROW($A99)) &lt;&gt; ""),ROW($A$1:INDIRECT("$A$"&amp;ROW($A99)))), 1))), "",#REF!-INDEX(#REF!, LOOKUP(
2, 1 / (#REF!:INDIRECT("$AV$"&amp;ROW(#REF!)-1) &lt;&gt; ""),ROW(#REF!:INDIRECT("$AV$"&amp;ROW(#REF!)-1))), 1))</f>
        <v>#REF!</v>
      </c>
      <c r="BA99" s="3" t="e" cm="1">
        <f t="array" aca="1" ref="BA99" ca="1">IF(NOT(ISNUMBER(INDEX($A:$A, LOOKUP(2, 1 / ($A$1:INDIRECT("$A$"&amp;ROW($A99)) &lt;&gt; ""),ROW($A$1:INDIRECT("$A$"&amp;ROW($A99)))), 1))), "",
INDEX(#REF!, LOOKUP(2, 1 / (#REF!:INDIRECT("$Y$"&amp;ROW(#REF!)-1) &lt;&gt; ""),ROW(#REF!:INDIRECT("$Y$"&amp;ROW(#REF!)-1))), 1))</f>
        <v>#REF!</v>
      </c>
      <c r="BB99" s="1" t="str">
        <f>IFERROR(VLOOKUP(#REF!, 'Medium-Slow'!$A$1:$B$101, 2, TRUE),"")</f>
        <v/>
      </c>
    </row>
    <row r="100" spans="1:54" x14ac:dyDescent="0.45">
      <c r="A100" s="38">
        <v>63</v>
      </c>
      <c r="B100" s="48" t="s">
        <v>242</v>
      </c>
      <c r="C100" s="48" t="s">
        <v>23</v>
      </c>
      <c r="D100" s="48" t="s">
        <v>222</v>
      </c>
      <c r="E100" s="48" t="s">
        <v>25</v>
      </c>
      <c r="F100" s="2" t="s">
        <v>243</v>
      </c>
      <c r="G100" s="2" t="s">
        <v>27</v>
      </c>
      <c r="H100" s="2">
        <v>20</v>
      </c>
      <c r="I100" s="2" t="s">
        <v>87</v>
      </c>
      <c r="J100" s="2" t="s">
        <v>244</v>
      </c>
      <c r="K100" s="2" t="s">
        <v>30</v>
      </c>
      <c r="L100" s="2" t="s">
        <v>245</v>
      </c>
      <c r="M100" s="2" t="s">
        <v>246</v>
      </c>
      <c r="N100" s="2" t="s">
        <v>247</v>
      </c>
      <c r="O100" s="2" t="s">
        <v>248</v>
      </c>
      <c r="P100" s="2">
        <v>12</v>
      </c>
      <c r="Q100" s="2">
        <f>_xlfn.FLOOR.MATH((((2*VLOOKUP(F100, 'EV and Base'!$A$1:$N$671, 9, FALSE))+$P100)*$H100)/100)+$H100+10</f>
        <v>52</v>
      </c>
      <c r="R100" s="2">
        <f>_xlfn.FLOOR.MATH((_xlfn.FLOOR.MATH((((2*VLOOKUP($F100, 'EV and Base'!$A$1:$N$671, 10, FALSE))+$P100)*$H100)/100)+5)*
IF(OR($I100="Lonely", $I100="Brave", $I100="Adamant", $I100="Naughty"), 1.1,
IF(OR($I100="Bold", $I100="Timid", $I100="Modest", $I100="Calm"), 0.9, 1)))</f>
        <v>29</v>
      </c>
      <c r="S100" s="2">
        <f>_xlfn.FLOOR.MATH((_xlfn.FLOOR.MATH((((2*VLOOKUP($F100, 'EV and Base'!$A$1:$N$671, 11, FALSE))+$P100)*$H100)/100)+5)*
IF(OR($I100="Bold", $I100="Relaxed", $I100="Impish", $I100="Lax"), 1.1,
IF(OR($I100="Lonely", $I100="Hasty", $I100="Mild", $I100="Gentle"), 0.9, 1)))</f>
        <v>32</v>
      </c>
      <c r="T100" s="2">
        <f>_xlfn.FLOOR.MATH((_xlfn.FLOOR.MATH((((2*VLOOKUP($F100, 'EV and Base'!$A$1:$N$671, 12, FALSE))+$P100)*$H100)/100)+5)*
IF(OR($I100="Modest", $I100="Mild", $I100="Quiet", $I100="Rash"), 1.1,
IF(OR($I100="Adamant", $I100="Impish", $I100="Jolly", $I100="Careful"), 0.9, 1)))</f>
        <v>23</v>
      </c>
      <c r="U100" s="2">
        <f>_xlfn.FLOOR.MATH((_xlfn.FLOOR.MATH((((2*VLOOKUP($F100, 'EV and Base'!$A$1:$N$671, 13, FALSE))+$P100)*$H100)/100)+5)*
IF(OR($I100="Calm", $I100="Gentle", $I100="Sassy", $I100="Careful"), 1.1,
IF(OR($I100="Naughty", $I100="Lax", $I100="Naive", $I100="Rash"), 0.9, 1)))</f>
        <v>32</v>
      </c>
      <c r="V100" s="2">
        <f>_xlfn.FLOOR.MATH((_xlfn.FLOOR.MATH((((2*VLOOKUP($F100, 'EV and Base'!$A$1:$N$671, 14, FALSE))+$P100)*$H100)/100)+5)*
IF(OR($I100="Timid", $I100="Hasty", $I100="Jolly", $I100="Naive"), 1.1,
IF(OR($I100="Brave", $I100="Relaxed", $I100="Quiet", $I100="Sassy"), 0.9, 1)))</f>
        <v>29</v>
      </c>
      <c r="AZ100" s="3" t="e" cm="1">
        <f t="array" aca="1" ref="AZ100" ca="1">IF(NOT(ISNUMBER(INDEX($A:$A, LOOKUP(2, 1 / ($A$1:INDIRECT("$A$"&amp;ROW($A100)) &lt;&gt; ""),ROW($A$1:INDIRECT("$A$"&amp;ROW($A100)))), 1))), "",#REF!-INDEX(#REF!, LOOKUP(
2, 1 / (#REF!:INDIRECT("$AV$"&amp;ROW(#REF!)-1) &lt;&gt; ""),ROW(#REF!:INDIRECT("$AV$"&amp;ROW(#REF!)-1))), 1))</f>
        <v>#REF!</v>
      </c>
      <c r="BA100" s="3" t="e" cm="1">
        <f t="array" aca="1" ref="BA100" ca="1">IF(NOT(ISNUMBER(INDEX($A:$A, LOOKUP(2, 1 / ($A$1:INDIRECT("$A$"&amp;ROW($A100)) &lt;&gt; ""),ROW($A$1:INDIRECT("$A$"&amp;ROW($A100)))), 1))), "",
INDEX(#REF!, LOOKUP(2, 1 / (#REF!:INDIRECT("$Y$"&amp;ROW(#REF!)-1) &lt;&gt; ""),ROW(#REF!:INDIRECT("$Y$"&amp;ROW(#REF!)-1))), 1))</f>
        <v>#REF!</v>
      </c>
      <c r="BB100" s="1" t="str">
        <f>IFERROR(VLOOKUP(#REF!, 'Medium-Slow'!$A$1:$B$101, 2, TRUE),"")</f>
        <v/>
      </c>
    </row>
    <row r="101" spans="1:54" x14ac:dyDescent="0.45">
      <c r="A101" s="40"/>
      <c r="B101" s="48"/>
      <c r="C101" s="48" t="str">
        <f>$C100</f>
        <v>Single</v>
      </c>
      <c r="D101" s="48"/>
      <c r="E101" s="48"/>
      <c r="F101" s="2" t="s">
        <v>249</v>
      </c>
      <c r="G101" s="2" t="s">
        <v>53</v>
      </c>
      <c r="H101" s="2">
        <v>20</v>
      </c>
      <c r="I101" s="2" t="s">
        <v>48</v>
      </c>
      <c r="J101" s="2" t="s">
        <v>250</v>
      </c>
      <c r="K101" s="2" t="s">
        <v>30</v>
      </c>
      <c r="L101" s="2" t="s">
        <v>251</v>
      </c>
      <c r="M101" s="2" t="s">
        <v>247</v>
      </c>
      <c r="N101" s="2" t="s">
        <v>252</v>
      </c>
      <c r="O101" s="2" t="s">
        <v>253</v>
      </c>
      <c r="P101" s="2">
        <v>12</v>
      </c>
      <c r="Q101" s="2">
        <f>_xlfn.FLOOR.MATH((((2*VLOOKUP(F101, 'EV and Base'!$A$1:$N$671, 9, FALSE))+$P101)*$H101)/100)+$H101+10</f>
        <v>54</v>
      </c>
      <c r="R101" s="2">
        <f>_xlfn.FLOOR.MATH((_xlfn.FLOOR.MATH((((2*VLOOKUP($F101, 'EV and Base'!$A$1:$N$671, 10, FALSE))+$P101)*$H101)/100)+5)*
IF(OR($I101="Lonely", $I101="Brave", $I101="Adamant", $I101="Naughty"), 1.1,
IF(OR($I101="Bold", $I101="Timid", $I101="Modest", $I101="Calm"), 0.9, 1)))</f>
        <v>27</v>
      </c>
      <c r="S101" s="2">
        <f>_xlfn.FLOOR.MATH((_xlfn.FLOOR.MATH((((2*VLOOKUP($F101, 'EV and Base'!$A$1:$N$671, 11, FALSE))+$P101)*$H101)/100)+5)*
IF(OR($I101="Bold", $I101="Relaxed", $I101="Impish", $I101="Lax"), 1.1,
IF(OR($I101="Lonely", $I101="Hasty", $I101="Mild", $I101="Gentle"), 0.9, 1)))</f>
        <v>23</v>
      </c>
      <c r="T101" s="2">
        <f>_xlfn.FLOOR.MATH((_xlfn.FLOOR.MATH((((2*VLOOKUP($F101, 'EV and Base'!$A$1:$N$671, 12, FALSE))+$P101)*$H101)/100)+5)*
IF(OR($I101="Modest", $I101="Mild", $I101="Quiet", $I101="Rash"), 1.1,
IF(OR($I101="Adamant", $I101="Impish", $I101="Jolly", $I101="Careful"), 0.9, 1)))</f>
        <v>23</v>
      </c>
      <c r="U101" s="2">
        <f>_xlfn.FLOOR.MATH((_xlfn.FLOOR.MATH((((2*VLOOKUP($F101, 'EV and Base'!$A$1:$N$671, 13, FALSE))+$P101)*$H101)/100)+5)*
IF(OR($I101="Calm", $I101="Gentle", $I101="Sassy", $I101="Careful"), 1.1,
IF(OR($I101="Naughty", $I101="Lax", $I101="Naive", $I101="Rash"), 0.9, 1)))</f>
        <v>23</v>
      </c>
      <c r="V101" s="2">
        <f>_xlfn.FLOOR.MATH((_xlfn.FLOOR.MATH((((2*VLOOKUP($F101, 'EV and Base'!$A$1:$N$671, 14, FALSE))+$P101)*$H101)/100)+5)*
IF(OR($I101="Timid", $I101="Hasty", $I101="Jolly", $I101="Naive"), 1.1,
IF(OR($I101="Brave", $I101="Relaxed", $I101="Quiet", $I101="Sassy"), 0.9, 1)))</f>
        <v>37</v>
      </c>
      <c r="AZ101" s="3" t="e" cm="1">
        <f t="array" aca="1" ref="AZ101" ca="1">IF(NOT(ISNUMBER(INDEX($A:$A, LOOKUP(2, 1 / ($A$1:INDIRECT("$A$"&amp;ROW($A101)) &lt;&gt; ""),ROW($A$1:INDIRECT("$A$"&amp;ROW($A101)))), 1))), "",#REF!-INDEX(#REF!, LOOKUP(
2, 1 / (#REF!:INDIRECT("$AV$"&amp;ROW(#REF!)-1) &lt;&gt; ""),ROW(#REF!:INDIRECT("$AV$"&amp;ROW(#REF!)-1))), 1))</f>
        <v>#REF!</v>
      </c>
      <c r="BA101" s="3" t="e" cm="1">
        <f t="array" aca="1" ref="BA101" ca="1">IF(NOT(ISNUMBER(INDEX($A:$A, LOOKUP(2, 1 / ($A$1:INDIRECT("$A$"&amp;ROW($A101)) &lt;&gt; ""),ROW($A$1:INDIRECT("$A$"&amp;ROW($A101)))), 1))), "",
INDEX(#REF!, LOOKUP(2, 1 / (#REF!:INDIRECT("$Y$"&amp;ROW(#REF!)-1) &lt;&gt; ""),ROW(#REF!:INDIRECT("$Y$"&amp;ROW(#REF!)-1))), 1))</f>
        <v>#REF!</v>
      </c>
      <c r="BB101" s="1" t="str">
        <f>IFERROR(VLOOKUP(#REF!, 'Medium-Slow'!$A$1:$B$101, 2, TRUE),"")</f>
        <v/>
      </c>
    </row>
    <row r="102" spans="1:54" x14ac:dyDescent="0.45">
      <c r="A102" s="29">
        <v>64</v>
      </c>
      <c r="B102" s="29" t="s">
        <v>254</v>
      </c>
      <c r="C102" s="29" t="s">
        <v>23</v>
      </c>
      <c r="D102" s="29" t="s">
        <v>222</v>
      </c>
      <c r="E102" s="29" t="s">
        <v>25</v>
      </c>
      <c r="F102" s="2" t="s">
        <v>107</v>
      </c>
      <c r="G102" s="2" t="s">
        <v>27</v>
      </c>
      <c r="H102" s="2">
        <v>21</v>
      </c>
      <c r="I102" s="2" t="s">
        <v>87</v>
      </c>
      <c r="J102" s="2" t="s">
        <v>83</v>
      </c>
      <c r="K102" s="2" t="s">
        <v>30</v>
      </c>
      <c r="L102" s="2" t="s">
        <v>109</v>
      </c>
      <c r="M102" s="2" t="s">
        <v>111</v>
      </c>
      <c r="N102" s="2" t="s">
        <v>176</v>
      </c>
      <c r="O102" s="2" t="s">
        <v>51</v>
      </c>
      <c r="P102" s="2">
        <v>0</v>
      </c>
      <c r="Q102" s="2">
        <f>_xlfn.FLOOR.MATH((((2*VLOOKUP(F102, 'EV and Base'!$A$1:$N$671, 9, FALSE))+$P102)*$H102)/100)+$H102+10</f>
        <v>52</v>
      </c>
      <c r="R102" s="2">
        <f>_xlfn.FLOOR.MATH((_xlfn.FLOOR.MATH((((2*VLOOKUP($F102, 'EV and Base'!$A$1:$N$671, 10, FALSE))+$P102)*$H102)/100)+5)*
IF(OR($I102="Lonely", $I102="Brave", $I102="Adamant", $I102="Naughty"), 1.1,
IF(OR($I102="Bold", $I102="Timid", $I102="Modest", $I102="Calm"), 0.9, 1)))</f>
        <v>29</v>
      </c>
      <c r="S102" s="2">
        <f>_xlfn.FLOOR.MATH((_xlfn.FLOOR.MATH((((2*VLOOKUP($F102, 'EV and Base'!$A$1:$N$671, 11, FALSE))+$P102)*$H102)/100)+5)*
IF(OR($I102="Bold", $I102="Relaxed", $I102="Impish", $I102="Lax"), 1.1,
IF(OR($I102="Lonely", $I102="Hasty", $I102="Mild", $I102="Gentle"), 0.9, 1)))</f>
        <v>25</v>
      </c>
      <c r="T102" s="2">
        <f>_xlfn.FLOOR.MATH((_xlfn.FLOOR.MATH((((2*VLOOKUP($F102, 'EV and Base'!$A$1:$N$671, 12, FALSE))+$P102)*$H102)/100)+5)*
IF(OR($I102="Modest", $I102="Mild", $I102="Quiet", $I102="Rash"), 1.1,
IF(OR($I102="Adamant", $I102="Impish", $I102="Jolly", $I102="Careful"), 0.9, 1)))</f>
        <v>27</v>
      </c>
      <c r="U102" s="2">
        <f>_xlfn.FLOOR.MATH((_xlfn.FLOOR.MATH((((2*VLOOKUP($F102, 'EV and Base'!$A$1:$N$671, 13, FALSE))+$P102)*$H102)/100)+5)*
IF(OR($I102="Calm", $I102="Gentle", $I102="Sassy", $I102="Careful"), 1.1,
IF(OR($I102="Naughty", $I102="Lax", $I102="Naive", $I102="Rash"), 0.9, 1)))</f>
        <v>25</v>
      </c>
      <c r="V102" s="2">
        <f>_xlfn.FLOOR.MATH((_xlfn.FLOOR.MATH((((2*VLOOKUP($F102, 'EV and Base'!$A$1:$N$671, 14, FALSE))+$P102)*$H102)/100)+5)*
IF(OR($I102="Timid", $I102="Hasty", $I102="Jolly", $I102="Naive"), 1.1,
IF(OR($I102="Brave", $I102="Relaxed", $I102="Quiet", $I102="Sassy"), 0.9, 1)))</f>
        <v>27</v>
      </c>
      <c r="AZ102" s="3" t="e" cm="1">
        <f t="array" aca="1" ref="AZ102" ca="1">IF(NOT(ISNUMBER(INDEX($A:$A, LOOKUP(2, 1 / ($A$1:INDIRECT("$A$"&amp;ROW($A102)) &lt;&gt; ""),ROW($A$1:INDIRECT("$A$"&amp;ROW($A102)))), 1))), "",#REF!-INDEX(#REF!, LOOKUP(
2, 1 / (#REF!:INDIRECT("$AV$"&amp;ROW(#REF!)-1) &lt;&gt; ""),ROW(#REF!:INDIRECT("$AV$"&amp;ROW(#REF!)-1))), 1))</f>
        <v>#REF!</v>
      </c>
      <c r="BA102" s="3" t="e" cm="1">
        <f t="array" aca="1" ref="BA102" ca="1">IF(NOT(ISNUMBER(INDEX($A:$A, LOOKUP(2, 1 / ($A$1:INDIRECT("$A$"&amp;ROW($A102)) &lt;&gt; ""),ROW($A$1:INDIRECT("$A$"&amp;ROW($A102)))), 1))), "",
INDEX(#REF!, LOOKUP(2, 1 / (#REF!:INDIRECT("$Y$"&amp;ROW(#REF!)-1) &lt;&gt; ""),ROW(#REF!:INDIRECT("$Y$"&amp;ROW(#REF!)-1))), 1))</f>
        <v>#REF!</v>
      </c>
      <c r="BB102" s="1" t="str">
        <f>IFERROR(VLOOKUP(#REF!, 'Medium-Slow'!$A$1:$B$101, 2, TRUE),"")</f>
        <v/>
      </c>
    </row>
    <row r="103" spans="1:54" x14ac:dyDescent="0.45">
      <c r="A103" s="29">
        <v>65</v>
      </c>
      <c r="B103" s="29" t="s">
        <v>255</v>
      </c>
      <c r="C103" s="29" t="s">
        <v>23</v>
      </c>
      <c r="D103" s="29" t="s">
        <v>222</v>
      </c>
      <c r="E103" s="29" t="s">
        <v>25</v>
      </c>
      <c r="F103" s="2" t="s">
        <v>103</v>
      </c>
      <c r="G103" s="2" t="s">
        <v>27</v>
      </c>
      <c r="H103" s="2">
        <v>21</v>
      </c>
      <c r="I103" s="2" t="s">
        <v>110</v>
      </c>
      <c r="J103" s="2" t="s">
        <v>83</v>
      </c>
      <c r="K103" s="2" t="s">
        <v>30</v>
      </c>
      <c r="L103" s="2" t="s">
        <v>64</v>
      </c>
      <c r="M103" s="2" t="s">
        <v>111</v>
      </c>
      <c r="N103" s="2" t="s">
        <v>219</v>
      </c>
      <c r="O103" s="2" t="s">
        <v>51</v>
      </c>
      <c r="P103" s="2">
        <v>0</v>
      </c>
      <c r="Q103" s="2">
        <f>_xlfn.FLOOR.MATH((((2*VLOOKUP(F103, 'EV and Base'!$A$1:$N$671, 9, FALSE))+$P103)*$H103)/100)+$H103+10</f>
        <v>52</v>
      </c>
      <c r="R103" s="2">
        <f>_xlfn.FLOOR.MATH((_xlfn.FLOOR.MATH((((2*VLOOKUP($F103, 'EV and Base'!$A$1:$N$671, 10, FALSE))+$P103)*$H103)/100)+5)*
IF(OR($I103="Lonely", $I103="Brave", $I103="Adamant", $I103="Naughty"), 1.1,
IF(OR($I103="Bold", $I103="Timid", $I103="Modest", $I103="Calm"), 0.9, 1)))</f>
        <v>29</v>
      </c>
      <c r="S103" s="2">
        <f>_xlfn.FLOOR.MATH((_xlfn.FLOOR.MATH((((2*VLOOKUP($F103, 'EV and Base'!$A$1:$N$671, 11, FALSE))+$P103)*$H103)/100)+5)*
IF(OR($I103="Bold", $I103="Relaxed", $I103="Impish", $I103="Lax"), 1.1,
IF(OR($I103="Lonely", $I103="Hasty", $I103="Mild", $I103="Gentle"), 0.9, 1)))</f>
        <v>25</v>
      </c>
      <c r="T103" s="2">
        <f>_xlfn.FLOOR.MATH((_xlfn.FLOOR.MATH((((2*VLOOKUP($F103, 'EV and Base'!$A$1:$N$671, 12, FALSE))+$P103)*$H103)/100)+5)*
IF(OR($I103="Modest", $I103="Mild", $I103="Quiet", $I103="Rash"), 1.1,
IF(OR($I103="Adamant", $I103="Impish", $I103="Jolly", $I103="Careful"), 0.9, 1)))</f>
        <v>24</v>
      </c>
      <c r="U103" s="2">
        <f>_xlfn.FLOOR.MATH((_xlfn.FLOOR.MATH((((2*VLOOKUP($F103, 'EV and Base'!$A$1:$N$671, 13, FALSE))+$P103)*$H103)/100)+5)*
IF(OR($I103="Calm", $I103="Gentle", $I103="Sassy", $I103="Careful"), 1.1,
IF(OR($I103="Naughty", $I103="Lax", $I103="Naive", $I103="Rash"), 0.9, 1)))</f>
        <v>25</v>
      </c>
      <c r="V103" s="2">
        <f>_xlfn.FLOOR.MATH((_xlfn.FLOOR.MATH((((2*VLOOKUP($F103, 'EV and Base'!$A$1:$N$671, 14, FALSE))+$P103)*$H103)/100)+5)*
IF(OR($I103="Timid", $I103="Hasty", $I103="Jolly", $I103="Naive"), 1.1,
IF(OR($I103="Brave", $I103="Relaxed", $I103="Quiet", $I103="Sassy"), 0.9, 1)))</f>
        <v>31</v>
      </c>
      <c r="AZ103" s="3" t="e" cm="1">
        <f t="array" aca="1" ref="AZ103" ca="1">IF(NOT(ISNUMBER(INDEX($A:$A, LOOKUP(2, 1 / ($A$1:INDIRECT("$A$"&amp;ROW($A103)) &lt;&gt; ""),ROW($A$1:INDIRECT("$A$"&amp;ROW($A103)))), 1))), "",#REF!-INDEX(#REF!, LOOKUP(
2, 1 / (#REF!:INDIRECT("$AV$"&amp;ROW(#REF!)-1) &lt;&gt; ""),ROW(#REF!:INDIRECT("$AV$"&amp;ROW(#REF!)-1))), 1))</f>
        <v>#REF!</v>
      </c>
      <c r="BA103" s="3" t="e" cm="1">
        <f t="array" aca="1" ref="BA103" ca="1">IF(NOT(ISNUMBER(INDEX($A:$A, LOOKUP(2, 1 / ($A$1:INDIRECT("$A$"&amp;ROW($A103)) &lt;&gt; ""),ROW($A$1:INDIRECT("$A$"&amp;ROW($A103)))), 1))), "",
INDEX(#REF!, LOOKUP(2, 1 / (#REF!:INDIRECT("$Y$"&amp;ROW(#REF!)-1) &lt;&gt; ""),ROW(#REF!:INDIRECT("$Y$"&amp;ROW(#REF!)-1))), 1))</f>
        <v>#REF!</v>
      </c>
      <c r="BB103" s="1" t="str">
        <f>IFERROR(VLOOKUP(#REF!, 'Medium-Slow'!$A$1:$B$101, 2, TRUE),"")</f>
        <v/>
      </c>
    </row>
    <row r="104" spans="1:54" x14ac:dyDescent="0.45">
      <c r="A104" s="29">
        <v>66</v>
      </c>
      <c r="B104" s="29" t="s">
        <v>256</v>
      </c>
      <c r="C104" s="29" t="s">
        <v>23</v>
      </c>
      <c r="D104" s="29" t="s">
        <v>222</v>
      </c>
      <c r="E104" s="29" t="s">
        <v>25</v>
      </c>
      <c r="F104" s="2" t="s">
        <v>81</v>
      </c>
      <c r="G104" s="2" t="s">
        <v>27</v>
      </c>
      <c r="H104" s="2">
        <v>21</v>
      </c>
      <c r="I104" s="2" t="s">
        <v>87</v>
      </c>
      <c r="J104" s="2" t="s">
        <v>83</v>
      </c>
      <c r="K104" s="2" t="s">
        <v>30</v>
      </c>
      <c r="L104" s="2" t="s">
        <v>84</v>
      </c>
      <c r="M104" s="2" t="s">
        <v>111</v>
      </c>
      <c r="N104" s="2" t="s">
        <v>101</v>
      </c>
      <c r="O104" s="2" t="s">
        <v>51</v>
      </c>
      <c r="P104" s="2">
        <v>0</v>
      </c>
      <c r="Q104" s="2">
        <f>_xlfn.FLOOR.MATH((((2*VLOOKUP(F104, 'EV and Base'!$A$1:$N$671, 9, FALSE))+$P104)*$H104)/100)+$H104+10</f>
        <v>52</v>
      </c>
      <c r="R104" s="2">
        <f>_xlfn.FLOOR.MATH((_xlfn.FLOOR.MATH((((2*VLOOKUP($F104, 'EV and Base'!$A$1:$N$671, 10, FALSE))+$P104)*$H104)/100)+5)*
IF(OR($I104="Lonely", $I104="Brave", $I104="Adamant", $I104="Naughty"), 1.1,
IF(OR($I104="Bold", $I104="Timid", $I104="Modest", $I104="Calm"), 0.9, 1)))</f>
        <v>29</v>
      </c>
      <c r="S104" s="2">
        <f>_xlfn.FLOOR.MATH((_xlfn.FLOOR.MATH((((2*VLOOKUP($F104, 'EV and Base'!$A$1:$N$671, 11, FALSE))+$P104)*$H104)/100)+5)*
IF(OR($I104="Bold", $I104="Relaxed", $I104="Impish", $I104="Lax"), 1.1,
IF(OR($I104="Lonely", $I104="Hasty", $I104="Mild", $I104="Gentle"), 0.9, 1)))</f>
        <v>25</v>
      </c>
      <c r="T104" s="2">
        <f>_xlfn.FLOOR.MATH((_xlfn.FLOOR.MATH((((2*VLOOKUP($F104, 'EV and Base'!$A$1:$N$671, 12, FALSE))+$P104)*$H104)/100)+5)*
IF(OR($I104="Modest", $I104="Mild", $I104="Quiet", $I104="Rash"), 1.1,
IF(OR($I104="Adamant", $I104="Impish", $I104="Jolly", $I104="Careful"), 0.9, 1)))</f>
        <v>27</v>
      </c>
      <c r="U104" s="2">
        <f>_xlfn.FLOOR.MATH((_xlfn.FLOOR.MATH((((2*VLOOKUP($F104, 'EV and Base'!$A$1:$N$671, 13, FALSE))+$P104)*$H104)/100)+5)*
IF(OR($I104="Calm", $I104="Gentle", $I104="Sassy", $I104="Careful"), 1.1,
IF(OR($I104="Naughty", $I104="Lax", $I104="Naive", $I104="Rash"), 0.9, 1)))</f>
        <v>25</v>
      </c>
      <c r="V104" s="2">
        <f>_xlfn.FLOOR.MATH((_xlfn.FLOOR.MATH((((2*VLOOKUP($F104, 'EV and Base'!$A$1:$N$671, 14, FALSE))+$P104)*$H104)/100)+5)*
IF(OR($I104="Timid", $I104="Hasty", $I104="Jolly", $I104="Naive"), 1.1,
IF(OR($I104="Brave", $I104="Relaxed", $I104="Quiet", $I104="Sassy"), 0.9, 1)))</f>
        <v>27</v>
      </c>
      <c r="AZ104" s="3" t="e" cm="1">
        <f t="array" aca="1" ref="AZ104" ca="1">IF(NOT(ISNUMBER(INDEX($A:$A, LOOKUP(2, 1 / ($A$1:INDIRECT("$A$"&amp;ROW($A104)) &lt;&gt; ""),ROW($A$1:INDIRECT("$A$"&amp;ROW($A104)))), 1))), "",#REF!-INDEX(#REF!, LOOKUP(
2, 1 / (#REF!:INDIRECT("$AV$"&amp;ROW(#REF!)-1) &lt;&gt; ""),ROW(#REF!:INDIRECT("$AV$"&amp;ROW(#REF!)-1))), 1))</f>
        <v>#REF!</v>
      </c>
      <c r="BA104" s="3" t="e" cm="1">
        <f t="array" aca="1" ref="BA104" ca="1">IF(NOT(ISNUMBER(INDEX($A:$A, LOOKUP(2, 1 / ($A$1:INDIRECT("$A$"&amp;ROW($A104)) &lt;&gt; ""),ROW($A$1:INDIRECT("$A$"&amp;ROW($A104)))), 1))), "",
INDEX(#REF!, LOOKUP(2, 1 / (#REF!:INDIRECT("$Y$"&amp;ROW(#REF!)-1) &lt;&gt; ""),ROW(#REF!:INDIRECT("$Y$"&amp;ROW(#REF!)-1))), 1))</f>
        <v>#REF!</v>
      </c>
      <c r="BB104" s="1" t="str">
        <f>IFERROR(VLOOKUP(#REF!, 'Medium-Slow'!$A$1:$B$101, 2, TRUE),"")</f>
        <v/>
      </c>
    </row>
    <row r="105" spans="1:54" x14ac:dyDescent="0.45">
      <c r="A105" s="38">
        <v>67</v>
      </c>
      <c r="B105" s="48" t="s">
        <v>90</v>
      </c>
      <c r="C105" s="48" t="s">
        <v>23</v>
      </c>
      <c r="D105" s="48" t="s">
        <v>222</v>
      </c>
      <c r="E105" s="48" t="s">
        <v>25</v>
      </c>
      <c r="F105" s="2" t="s">
        <v>210</v>
      </c>
      <c r="G105" s="2" t="s">
        <v>27</v>
      </c>
      <c r="H105" s="2">
        <v>17</v>
      </c>
      <c r="I105" s="2" t="s">
        <v>58</v>
      </c>
      <c r="J105" s="2" t="s">
        <v>257</v>
      </c>
      <c r="K105" s="2" t="s">
        <v>30</v>
      </c>
      <c r="L105" s="2" t="s">
        <v>77</v>
      </c>
      <c r="M105" s="2" t="s">
        <v>211</v>
      </c>
      <c r="N105" s="2" t="s">
        <v>212</v>
      </c>
      <c r="O105" s="2" t="s">
        <v>130</v>
      </c>
      <c r="P105" s="2">
        <v>0</v>
      </c>
      <c r="Q105" s="2">
        <f>_xlfn.FLOOR.MATH((((2*VLOOKUP(F105, 'EV and Base'!$A$1:$N$671, 9, FALSE))+$P105)*$H105)/100)+$H105+10</f>
        <v>44</v>
      </c>
      <c r="R105" s="2">
        <f>_xlfn.FLOOR.MATH((_xlfn.FLOOR.MATH((((2*VLOOKUP($F105, 'EV and Base'!$A$1:$N$671, 10, FALSE))+$P105)*$H105)/100)+5)*
IF(OR($I105="Lonely", $I105="Brave", $I105="Adamant", $I105="Naughty"), 1.1,
IF(OR($I105="Bold", $I105="Timid", $I105="Modest", $I105="Calm"), 0.9, 1)))</f>
        <v>29</v>
      </c>
      <c r="S105" s="2">
        <f>_xlfn.FLOOR.MATH((_xlfn.FLOOR.MATH((((2*VLOOKUP($F105, 'EV and Base'!$A$1:$N$671, 11, FALSE))+$P105)*$H105)/100)+5)*
IF(OR($I105="Bold", $I105="Relaxed", $I105="Impish", $I105="Lax"), 1.1,
IF(OR($I105="Lonely", $I105="Hasty", $I105="Mild", $I105="Gentle"), 0.9, 1)))</f>
        <v>16</v>
      </c>
      <c r="T105" s="2">
        <f>_xlfn.FLOOR.MATH((_xlfn.FLOOR.MATH((((2*VLOOKUP($F105, 'EV and Base'!$A$1:$N$671, 12, FALSE))+$P105)*$H105)/100)+5)*
IF(OR($I105="Modest", $I105="Mild", $I105="Quiet", $I105="Rash"), 1.1,
IF(OR($I105="Adamant", $I105="Impish", $I105="Jolly", $I105="Careful"), 0.9, 1)))</f>
        <v>17</v>
      </c>
      <c r="U105" s="2">
        <f>_xlfn.FLOOR.MATH((_xlfn.FLOOR.MATH((((2*VLOOKUP($F105, 'EV and Base'!$A$1:$N$671, 13, FALSE))+$P105)*$H105)/100)+5)*
IF(OR($I105="Calm", $I105="Gentle", $I105="Sassy", $I105="Careful"), 1.1,
IF(OR($I105="Naughty", $I105="Lax", $I105="Naive", $I105="Rash"), 0.9, 1)))</f>
        <v>16</v>
      </c>
      <c r="V105" s="2">
        <f>_xlfn.FLOOR.MATH((_xlfn.FLOOR.MATH((((2*VLOOKUP($F105, 'EV and Base'!$A$1:$N$671, 14, FALSE))+$P105)*$H105)/100)+5)*
IF(OR($I105="Timid", $I105="Hasty", $I105="Jolly", $I105="Naive"), 1.1,
IF(OR($I105="Brave", $I105="Relaxed", $I105="Quiet", $I105="Sassy"), 0.9, 1)))</f>
        <v>24</v>
      </c>
      <c r="AZ105" s="3" t="e" cm="1">
        <f t="array" aca="1" ref="AZ105" ca="1">IF(NOT(ISNUMBER(INDEX($A:$A, LOOKUP(2, 1 / ($A$1:INDIRECT("$A$"&amp;ROW($A105)) &lt;&gt; ""),ROW($A$1:INDIRECT("$A$"&amp;ROW($A105)))), 1))), "",#REF!-INDEX(#REF!, LOOKUP(
2, 1 / (#REF!:INDIRECT("$AV$"&amp;ROW(#REF!)-1) &lt;&gt; ""),ROW(#REF!:INDIRECT("$AV$"&amp;ROW(#REF!)-1))), 1))</f>
        <v>#REF!</v>
      </c>
      <c r="BA105" s="3" t="e" cm="1">
        <f t="array" aca="1" ref="BA105" ca="1">IF(NOT(ISNUMBER(INDEX($A:$A, LOOKUP(2, 1 / ($A$1:INDIRECT("$A$"&amp;ROW($A105)) &lt;&gt; ""),ROW($A$1:INDIRECT("$A$"&amp;ROW($A105)))), 1))), "",
INDEX(#REF!, LOOKUP(2, 1 / (#REF!:INDIRECT("$Y$"&amp;ROW(#REF!)-1) &lt;&gt; ""),ROW(#REF!:INDIRECT("$Y$"&amp;ROW(#REF!)-1))), 1))</f>
        <v>#REF!</v>
      </c>
      <c r="BB105" s="1" t="str">
        <f>IFERROR(VLOOKUP(#REF!, 'Medium-Slow'!$A$1:$B$101, 2, TRUE),"")</f>
        <v/>
      </c>
    </row>
    <row r="106" spans="1:54" x14ac:dyDescent="0.45">
      <c r="A106" s="40"/>
      <c r="B106" s="48"/>
      <c r="C106" s="48" t="str">
        <f>$C105</f>
        <v>Single</v>
      </c>
      <c r="D106" s="48"/>
      <c r="E106" s="48"/>
      <c r="F106" s="2" t="s">
        <v>210</v>
      </c>
      <c r="G106" s="2" t="s">
        <v>27</v>
      </c>
      <c r="H106" s="2">
        <v>17</v>
      </c>
      <c r="I106" s="2" t="s">
        <v>58</v>
      </c>
      <c r="J106" s="2" t="s">
        <v>257</v>
      </c>
      <c r="K106" s="2" t="s">
        <v>30</v>
      </c>
      <c r="L106" s="2" t="s">
        <v>77</v>
      </c>
      <c r="M106" s="2" t="s">
        <v>211</v>
      </c>
      <c r="N106" s="2" t="s">
        <v>212</v>
      </c>
      <c r="O106" s="2" t="s">
        <v>130</v>
      </c>
      <c r="P106" s="2">
        <v>0</v>
      </c>
      <c r="Q106" s="2">
        <f>_xlfn.FLOOR.MATH((((2*VLOOKUP(F106, 'EV and Base'!$A$1:$N$671, 9, FALSE))+$P106)*$H106)/100)+$H106+10</f>
        <v>44</v>
      </c>
      <c r="R106" s="2">
        <f>_xlfn.FLOOR.MATH((_xlfn.FLOOR.MATH((((2*VLOOKUP($F106, 'EV and Base'!$A$1:$N$671, 10, FALSE))+$P106)*$H106)/100)+5)*
IF(OR($I106="Lonely", $I106="Brave", $I106="Adamant", $I106="Naughty"), 1.1,
IF(OR($I106="Bold", $I106="Timid", $I106="Modest", $I106="Calm"), 0.9, 1)))</f>
        <v>29</v>
      </c>
      <c r="S106" s="2">
        <f>_xlfn.FLOOR.MATH((_xlfn.FLOOR.MATH((((2*VLOOKUP($F106, 'EV and Base'!$A$1:$N$671, 11, FALSE))+$P106)*$H106)/100)+5)*
IF(OR($I106="Bold", $I106="Relaxed", $I106="Impish", $I106="Lax"), 1.1,
IF(OR($I106="Lonely", $I106="Hasty", $I106="Mild", $I106="Gentle"), 0.9, 1)))</f>
        <v>16</v>
      </c>
      <c r="T106" s="2">
        <f>_xlfn.FLOOR.MATH((_xlfn.FLOOR.MATH((((2*VLOOKUP($F106, 'EV and Base'!$A$1:$N$671, 12, FALSE))+$P106)*$H106)/100)+5)*
IF(OR($I106="Modest", $I106="Mild", $I106="Quiet", $I106="Rash"), 1.1,
IF(OR($I106="Adamant", $I106="Impish", $I106="Jolly", $I106="Careful"), 0.9, 1)))</f>
        <v>17</v>
      </c>
      <c r="U106" s="2">
        <f>_xlfn.FLOOR.MATH((_xlfn.FLOOR.MATH((((2*VLOOKUP($F106, 'EV and Base'!$A$1:$N$671, 13, FALSE))+$P106)*$H106)/100)+5)*
IF(OR($I106="Calm", $I106="Gentle", $I106="Sassy", $I106="Careful"), 1.1,
IF(OR($I106="Naughty", $I106="Lax", $I106="Naive", $I106="Rash"), 0.9, 1)))</f>
        <v>16</v>
      </c>
      <c r="V106" s="2">
        <f>_xlfn.FLOOR.MATH((_xlfn.FLOOR.MATH((((2*VLOOKUP($F106, 'EV and Base'!$A$1:$N$671, 14, FALSE))+$P106)*$H106)/100)+5)*
IF(OR($I106="Timid", $I106="Hasty", $I106="Jolly", $I106="Naive"), 1.1,
IF(OR($I106="Brave", $I106="Relaxed", $I106="Quiet", $I106="Sassy"), 0.9, 1)))</f>
        <v>24</v>
      </c>
      <c r="AZ106" s="3" t="e" cm="1">
        <f t="array" aca="1" ref="AZ106" ca="1">IF(NOT(ISNUMBER(INDEX($A:$A, LOOKUP(2, 1 / ($A$1:INDIRECT("$A$"&amp;ROW($A106)) &lt;&gt; ""),ROW($A$1:INDIRECT("$A$"&amp;ROW($A106)))), 1))), "",#REF!-INDEX(#REF!, LOOKUP(
2, 1 / (#REF!:INDIRECT("$AV$"&amp;ROW(#REF!)-1) &lt;&gt; ""),ROW(#REF!:INDIRECT("$AV$"&amp;ROW(#REF!)-1))), 1))</f>
        <v>#REF!</v>
      </c>
      <c r="BA106" s="3" t="e" cm="1">
        <f t="array" aca="1" ref="BA106" ca="1">IF(NOT(ISNUMBER(INDEX($A:$A, LOOKUP(2, 1 / ($A$1:INDIRECT("$A$"&amp;ROW($A106)) &lt;&gt; ""),ROW($A$1:INDIRECT("$A$"&amp;ROW($A106)))), 1))), "",
INDEX(#REF!, LOOKUP(2, 1 / (#REF!:INDIRECT("$Y$"&amp;ROW(#REF!)-1) &lt;&gt; ""),ROW(#REF!:INDIRECT("$Y$"&amp;ROW(#REF!)-1))), 1))</f>
        <v>#REF!</v>
      </c>
      <c r="BB106" s="1" t="str">
        <f>IFERROR(VLOOKUP(#REF!, 'Medium-Slow'!$A$1:$B$101, 2, TRUE),"")</f>
        <v/>
      </c>
    </row>
    <row r="107" spans="1:54" x14ac:dyDescent="0.45">
      <c r="A107" s="38">
        <v>68</v>
      </c>
      <c r="B107" s="48" t="s">
        <v>258</v>
      </c>
      <c r="C107" s="48" t="s">
        <v>23</v>
      </c>
      <c r="D107" s="48" t="s">
        <v>259</v>
      </c>
      <c r="E107" s="48" t="s">
        <v>25</v>
      </c>
      <c r="F107" s="2" t="s">
        <v>198</v>
      </c>
      <c r="G107" s="2" t="s">
        <v>27</v>
      </c>
      <c r="H107" s="2">
        <v>20</v>
      </c>
      <c r="I107" s="2" t="s">
        <v>110</v>
      </c>
      <c r="J107" s="2" t="s">
        <v>180</v>
      </c>
      <c r="K107" s="2" t="s">
        <v>30</v>
      </c>
      <c r="L107" s="2" t="s">
        <v>31</v>
      </c>
      <c r="M107" s="2" t="s">
        <v>200</v>
      </c>
      <c r="N107" s="2" t="s">
        <v>201</v>
      </c>
      <c r="O107" s="2" t="s">
        <v>202</v>
      </c>
      <c r="P107" s="2">
        <v>6</v>
      </c>
      <c r="Q107" s="2">
        <f>_xlfn.FLOOR.MATH((((2*VLOOKUP(F107, 'EV and Base'!$A$1:$N$671, 9, FALSE))+$P107)*$H107)/100)+$H107+10</f>
        <v>49</v>
      </c>
      <c r="R107" s="2">
        <f>_xlfn.FLOOR.MATH((_xlfn.FLOOR.MATH((((2*VLOOKUP($F107, 'EV and Base'!$A$1:$N$671, 10, FALSE))+$P107)*$H107)/100)+5)*
IF(OR($I107="Lonely", $I107="Brave", $I107="Adamant", $I107="Naughty"), 1.1,
IF(OR($I107="Bold", $I107="Timid", $I107="Modest", $I107="Calm"), 0.9, 1)))</f>
        <v>29</v>
      </c>
      <c r="S107" s="2">
        <f>_xlfn.FLOOR.MATH((_xlfn.FLOOR.MATH((((2*VLOOKUP($F107, 'EV and Base'!$A$1:$N$671, 11, FALSE))+$P107)*$H107)/100)+5)*
IF(OR($I107="Bold", $I107="Relaxed", $I107="Impish", $I107="Lax"), 1.1,
IF(OR($I107="Lonely", $I107="Hasty", $I107="Mild", $I107="Gentle"), 0.9, 1)))</f>
        <v>34</v>
      </c>
      <c r="T107" s="2">
        <f>_xlfn.FLOOR.MATH((_xlfn.FLOOR.MATH((((2*VLOOKUP($F107, 'EV and Base'!$A$1:$N$671, 12, FALSE))+$P107)*$H107)/100)+5)*
IF(OR($I107="Modest", $I107="Mild", $I107="Quiet", $I107="Rash"), 1.1,
IF(OR($I107="Adamant", $I107="Impish", $I107="Jolly", $I107="Careful"), 0.9, 1)))</f>
        <v>19</v>
      </c>
      <c r="U107" s="2">
        <f>_xlfn.FLOOR.MATH((_xlfn.FLOOR.MATH((((2*VLOOKUP($F107, 'EV and Base'!$A$1:$N$671, 13, FALSE))+$P107)*$H107)/100)+5)*
IF(OR($I107="Calm", $I107="Gentle", $I107="Sassy", $I107="Careful"), 1.1,
IF(OR($I107="Naughty", $I107="Lax", $I107="Naive", $I107="Rash"), 0.9, 1)))</f>
        <v>30</v>
      </c>
      <c r="V107" s="2">
        <f>_xlfn.FLOOR.MATH((_xlfn.FLOOR.MATH((((2*VLOOKUP($F107, 'EV and Base'!$A$1:$N$671, 14, FALSE))+$P107)*$H107)/100)+5)*
IF(OR($I107="Timid", $I107="Hasty", $I107="Jolly", $I107="Naive"), 1.1,
IF(OR($I107="Brave", $I107="Relaxed", $I107="Quiet", $I107="Sassy"), 0.9, 1)))</f>
        <v>23</v>
      </c>
      <c r="AZ107" s="3" t="e" cm="1">
        <f t="array" aca="1" ref="AZ107" ca="1">IF(NOT(ISNUMBER(INDEX($A:$A, LOOKUP(2, 1 / ($A$1:INDIRECT("$A$"&amp;ROW($A107)) &lt;&gt; ""),ROW($A$1:INDIRECT("$A$"&amp;ROW($A107)))), 1))), "",#REF!-INDEX(#REF!, LOOKUP(
2, 1 / (#REF!:INDIRECT("$AV$"&amp;ROW(#REF!)-1) &lt;&gt; ""),ROW(#REF!:INDIRECT("$AV$"&amp;ROW(#REF!)-1))), 1))</f>
        <v>#REF!</v>
      </c>
      <c r="BA107" s="3" t="e" cm="1">
        <f t="array" aca="1" ref="BA107" ca="1">IF(NOT(ISNUMBER(INDEX($A:$A, LOOKUP(2, 1 / ($A$1:INDIRECT("$A$"&amp;ROW($A107)) &lt;&gt; ""),ROW($A$1:INDIRECT("$A$"&amp;ROW($A107)))), 1))), "",
INDEX(#REF!, LOOKUP(2, 1 / (#REF!:INDIRECT("$Y$"&amp;ROW(#REF!)-1) &lt;&gt; ""),ROW(#REF!:INDIRECT("$Y$"&amp;ROW(#REF!)-1))), 1))</f>
        <v>#REF!</v>
      </c>
      <c r="BB107" s="1" t="str">
        <f>IFERROR(VLOOKUP(#REF!, 'Medium-Slow'!$A$1:$B$101, 2, TRUE),"")</f>
        <v/>
      </c>
    </row>
    <row r="108" spans="1:54" x14ac:dyDescent="0.45">
      <c r="A108" s="40"/>
      <c r="B108" s="48"/>
      <c r="C108" s="48" t="str">
        <f>$C107</f>
        <v>Single</v>
      </c>
      <c r="D108" s="48"/>
      <c r="E108" s="48"/>
      <c r="F108" s="2" t="s">
        <v>186</v>
      </c>
      <c r="G108" s="2" t="s">
        <v>27</v>
      </c>
      <c r="H108" s="2">
        <v>20</v>
      </c>
      <c r="I108" s="2" t="s">
        <v>133</v>
      </c>
      <c r="J108" s="2" t="s">
        <v>215</v>
      </c>
      <c r="K108" s="2" t="s">
        <v>30</v>
      </c>
      <c r="L108" s="2" t="s">
        <v>190</v>
      </c>
      <c r="M108" s="2" t="s">
        <v>191</v>
      </c>
      <c r="N108" s="2" t="s">
        <v>216</v>
      </c>
      <c r="O108" s="2" t="s">
        <v>260</v>
      </c>
      <c r="P108" s="2">
        <v>6</v>
      </c>
      <c r="Q108" s="2">
        <f>_xlfn.FLOOR.MATH((((2*VLOOKUP(F108, 'EV and Base'!$A$1:$N$671, 9, FALSE))+$P108)*$H108)/100)+$H108+10</f>
        <v>43</v>
      </c>
      <c r="R108" s="2">
        <f>_xlfn.FLOOR.MATH((_xlfn.FLOOR.MATH((((2*VLOOKUP($F108, 'EV and Base'!$A$1:$N$671, 10, FALSE))+$P108)*$H108)/100)+5)*
IF(OR($I108="Lonely", $I108="Brave", $I108="Adamant", $I108="Naughty"), 1.1,
IF(OR($I108="Bold", $I108="Timid", $I108="Modest", $I108="Calm"), 0.9, 1)))</f>
        <v>24</v>
      </c>
      <c r="S108" s="2">
        <f>_xlfn.FLOOR.MATH((_xlfn.FLOOR.MATH((((2*VLOOKUP($F108, 'EV and Base'!$A$1:$N$671, 11, FALSE))+$P108)*$H108)/100)+5)*
IF(OR($I108="Bold", $I108="Relaxed", $I108="Impish", $I108="Lax"), 1.1,
IF(OR($I108="Lonely", $I108="Hasty", $I108="Mild", $I108="Gentle"), 0.9, 1)))</f>
        <v>29</v>
      </c>
      <c r="T108" s="2">
        <f>_xlfn.FLOOR.MATH((_xlfn.FLOOR.MATH((((2*VLOOKUP($F108, 'EV and Base'!$A$1:$N$671, 12, FALSE))+$P108)*$H108)/100)+5)*
IF(OR($I108="Modest", $I108="Mild", $I108="Quiet", $I108="Rash"), 1.1,
IF(OR($I108="Adamant", $I108="Impish", $I108="Jolly", $I108="Careful"), 0.9, 1)))</f>
        <v>18</v>
      </c>
      <c r="U108" s="2">
        <f>_xlfn.FLOOR.MATH((_xlfn.FLOOR.MATH((((2*VLOOKUP($F108, 'EV and Base'!$A$1:$N$671, 13, FALSE))+$P108)*$H108)/100)+5)*
IF(OR($I108="Calm", $I108="Gentle", $I108="Sassy", $I108="Careful"), 1.1,
IF(OR($I108="Naughty", $I108="Lax", $I108="Naive", $I108="Rash"), 0.9, 1)))</f>
        <v>21</v>
      </c>
      <c r="V108" s="2">
        <f>_xlfn.FLOOR.MATH((_xlfn.FLOOR.MATH((((2*VLOOKUP($F108, 'EV and Base'!$A$1:$N$671, 14, FALSE))+$P108)*$H108)/100)+5)*
IF(OR($I108="Timid", $I108="Hasty", $I108="Jolly", $I108="Naive"), 1.1,
IF(OR($I108="Brave", $I108="Relaxed", $I108="Quiet", $I108="Sassy"), 0.9, 1)))</f>
        <v>29</v>
      </c>
      <c r="AZ108" s="3" t="e" cm="1">
        <f t="array" aca="1" ref="AZ108" ca="1">IF(NOT(ISNUMBER(INDEX($A:$A, LOOKUP(2, 1 / ($A$1:INDIRECT("$A$"&amp;ROW($A108)) &lt;&gt; ""),ROW($A$1:INDIRECT("$A$"&amp;ROW($A108)))), 1))), "",#REF!-INDEX(#REF!, LOOKUP(
2, 1 / (#REF!:INDIRECT("$AV$"&amp;ROW(#REF!)-1) &lt;&gt; ""),ROW(#REF!:INDIRECT("$AV$"&amp;ROW(#REF!)-1))), 1))</f>
        <v>#REF!</v>
      </c>
      <c r="BA108" s="3" t="e" cm="1">
        <f t="array" aca="1" ref="BA108" ca="1">IF(NOT(ISNUMBER(INDEX($A:$A, LOOKUP(2, 1 / ($A$1:INDIRECT("$A$"&amp;ROW($A108)) &lt;&gt; ""),ROW($A$1:INDIRECT("$A$"&amp;ROW($A108)))), 1))), "",
INDEX(#REF!, LOOKUP(2, 1 / (#REF!:INDIRECT("$Y$"&amp;ROW(#REF!)-1) &lt;&gt; ""),ROW(#REF!:INDIRECT("$Y$"&amp;ROW(#REF!)-1))), 1))</f>
        <v>#REF!</v>
      </c>
      <c r="BB108" s="1" t="str">
        <f>IFERROR(VLOOKUP(#REF!, 'Medium-Slow'!$A$1:$B$101, 2, TRUE),"")</f>
        <v/>
      </c>
    </row>
    <row r="109" spans="1:54" x14ac:dyDescent="0.45">
      <c r="A109" s="38">
        <v>69</v>
      </c>
      <c r="B109" s="48" t="s">
        <v>261</v>
      </c>
      <c r="C109" s="48" t="s">
        <v>23</v>
      </c>
      <c r="D109" s="48" t="s">
        <v>259</v>
      </c>
      <c r="E109" s="48" t="s">
        <v>25</v>
      </c>
      <c r="F109" s="2" t="s">
        <v>198</v>
      </c>
      <c r="G109" s="2" t="s">
        <v>27</v>
      </c>
      <c r="H109" s="2">
        <v>20</v>
      </c>
      <c r="I109" s="2" t="s">
        <v>133</v>
      </c>
      <c r="J109" s="2" t="s">
        <v>187</v>
      </c>
      <c r="K109" s="2" t="s">
        <v>30</v>
      </c>
      <c r="L109" s="2" t="s">
        <v>202</v>
      </c>
      <c r="M109" s="2" t="s">
        <v>201</v>
      </c>
      <c r="N109" s="2" t="s">
        <v>200</v>
      </c>
      <c r="O109" s="2" t="s">
        <v>31</v>
      </c>
      <c r="P109" s="2">
        <v>6</v>
      </c>
      <c r="Q109" s="2">
        <f>_xlfn.FLOOR.MATH((((2*VLOOKUP(F109, 'EV and Base'!$A$1:$N$671, 9, FALSE))+$P109)*$H109)/100)+$H109+10</f>
        <v>49</v>
      </c>
      <c r="R109" s="2">
        <f>_xlfn.FLOOR.MATH((_xlfn.FLOOR.MATH((((2*VLOOKUP($F109, 'EV and Base'!$A$1:$N$671, 10, FALSE))+$P109)*$H109)/100)+5)*
IF(OR($I109="Lonely", $I109="Brave", $I109="Adamant", $I109="Naughty"), 1.1,
IF(OR($I109="Bold", $I109="Timid", $I109="Modest", $I109="Calm"), 0.9, 1)))</f>
        <v>27</v>
      </c>
      <c r="S109" s="2">
        <f>_xlfn.FLOOR.MATH((_xlfn.FLOOR.MATH((((2*VLOOKUP($F109, 'EV and Base'!$A$1:$N$671, 11, FALSE))+$P109)*$H109)/100)+5)*
IF(OR($I109="Bold", $I109="Relaxed", $I109="Impish", $I109="Lax"), 1.1,
IF(OR($I109="Lonely", $I109="Hasty", $I109="Mild", $I109="Gentle"), 0.9, 1)))</f>
        <v>34</v>
      </c>
      <c r="T109" s="2">
        <f>_xlfn.FLOOR.MATH((_xlfn.FLOOR.MATH((((2*VLOOKUP($F109, 'EV and Base'!$A$1:$N$671, 12, FALSE))+$P109)*$H109)/100)+5)*
IF(OR($I109="Modest", $I109="Mild", $I109="Quiet", $I109="Rash"), 1.1,
IF(OR($I109="Adamant", $I109="Impish", $I109="Jolly", $I109="Careful"), 0.9, 1)))</f>
        <v>22</v>
      </c>
      <c r="U109" s="2">
        <f>_xlfn.FLOOR.MATH((_xlfn.FLOOR.MATH((((2*VLOOKUP($F109, 'EV and Base'!$A$1:$N$671, 13, FALSE))+$P109)*$H109)/100)+5)*
IF(OR($I109="Calm", $I109="Gentle", $I109="Sassy", $I109="Careful"), 1.1,
IF(OR($I109="Naughty", $I109="Lax", $I109="Naive", $I109="Rash"), 0.9, 1)))</f>
        <v>30</v>
      </c>
      <c r="V109" s="2">
        <f>_xlfn.FLOOR.MATH((_xlfn.FLOOR.MATH((((2*VLOOKUP($F109, 'EV and Base'!$A$1:$N$671, 14, FALSE))+$P109)*$H109)/100)+5)*
IF(OR($I109="Timid", $I109="Hasty", $I109="Jolly", $I109="Naive"), 1.1,
IF(OR($I109="Brave", $I109="Relaxed", $I109="Quiet", $I109="Sassy"), 0.9, 1)))</f>
        <v>23</v>
      </c>
      <c r="AZ109" s="3" t="e" cm="1">
        <f t="array" aca="1" ref="AZ109" ca="1">IF(NOT(ISNUMBER(INDEX($A:$A, LOOKUP(2, 1 / ($A$1:INDIRECT("$A$"&amp;ROW($A109)) &lt;&gt; ""),ROW($A$1:INDIRECT("$A$"&amp;ROW($A109)))), 1))), "",#REF!-INDEX(#REF!, LOOKUP(
2, 1 / (#REF!:INDIRECT("$AV$"&amp;ROW(#REF!)-1) &lt;&gt; ""),ROW(#REF!:INDIRECT("$AV$"&amp;ROW(#REF!)-1))), 1))</f>
        <v>#REF!</v>
      </c>
      <c r="BA109" s="3" t="e" cm="1">
        <f t="array" aca="1" ref="BA109" ca="1">IF(NOT(ISNUMBER(INDEX($A:$A, LOOKUP(2, 1 / ($A$1:INDIRECT("$A$"&amp;ROW($A109)) &lt;&gt; ""),ROW($A$1:INDIRECT("$A$"&amp;ROW($A109)))), 1))), "",
INDEX(#REF!, LOOKUP(2, 1 / (#REF!:INDIRECT("$Y$"&amp;ROW(#REF!)-1) &lt;&gt; ""),ROW(#REF!:INDIRECT("$Y$"&amp;ROW(#REF!)-1))), 1))</f>
        <v>#REF!</v>
      </c>
      <c r="BB109" s="1" t="str">
        <f>IFERROR(VLOOKUP(#REF!, 'Medium-Slow'!$A$1:$B$101, 2, TRUE),"")</f>
        <v/>
      </c>
    </row>
    <row r="110" spans="1:54" x14ac:dyDescent="0.45">
      <c r="A110" s="40"/>
      <c r="B110" s="48"/>
      <c r="C110" s="48" t="str">
        <f>$C109</f>
        <v>Single</v>
      </c>
      <c r="D110" s="48"/>
      <c r="E110" s="48"/>
      <c r="F110" s="2" t="s">
        <v>262</v>
      </c>
      <c r="G110" s="2" t="s">
        <v>27</v>
      </c>
      <c r="H110" s="2">
        <v>20</v>
      </c>
      <c r="I110" s="2" t="s">
        <v>28</v>
      </c>
      <c r="J110" s="2" t="s">
        <v>137</v>
      </c>
      <c r="K110" s="2" t="s">
        <v>30</v>
      </c>
      <c r="L110" s="2" t="s">
        <v>263</v>
      </c>
      <c r="M110" s="2" t="s">
        <v>183</v>
      </c>
      <c r="N110" s="2" t="s">
        <v>264</v>
      </c>
      <c r="O110" s="19" t="s">
        <v>33</v>
      </c>
      <c r="P110" s="19">
        <v>6</v>
      </c>
      <c r="Q110" s="2">
        <f>_xlfn.FLOOR.MATH((((2*VLOOKUP(F110, 'EV and Base'!$A$1:$N$671, 9, FALSE))+$P110)*$H110)/100)+$H110+10</f>
        <v>51</v>
      </c>
      <c r="R110" s="2">
        <f>_xlfn.FLOOR.MATH((_xlfn.FLOOR.MATH((((2*VLOOKUP($F110, 'EV and Base'!$A$1:$N$671, 10, FALSE))+$P110)*$H110)/100)+5)*
IF(OR($I110="Lonely", $I110="Brave", $I110="Adamant", $I110="Naughty"), 1.1,
IF(OR($I110="Bold", $I110="Timid", $I110="Modest", $I110="Calm"), 0.9, 1)))</f>
        <v>32</v>
      </c>
      <c r="S110" s="2">
        <f>_xlfn.FLOOR.MATH((_xlfn.FLOOR.MATH((((2*VLOOKUP($F110, 'EV and Base'!$A$1:$N$671, 11, FALSE))+$P110)*$H110)/100)+5)*
IF(OR($I110="Bold", $I110="Relaxed", $I110="Impish", $I110="Lax"), 1.1,
IF(OR($I110="Lonely", $I110="Hasty", $I110="Mild", $I110="Gentle"), 0.9, 1)))</f>
        <v>44</v>
      </c>
      <c r="T110" s="2">
        <f>_xlfn.FLOOR.MATH((_xlfn.FLOOR.MATH((((2*VLOOKUP($F110, 'EV and Base'!$A$1:$N$671, 12, FALSE))+$P110)*$H110)/100)+5)*
IF(OR($I110="Modest", $I110="Mild", $I110="Quiet", $I110="Rash"), 1.1,
IF(OR($I110="Adamant", $I110="Impish", $I110="Jolly", $I110="Careful"), 0.9, 1)))</f>
        <v>20</v>
      </c>
      <c r="U110" s="2">
        <f>_xlfn.FLOOR.MATH((_xlfn.FLOOR.MATH((((2*VLOOKUP($F110, 'EV and Base'!$A$1:$N$671, 13, FALSE))+$P110)*$H110)/100)+5)*
IF(OR($I110="Calm", $I110="Gentle", $I110="Sassy", $I110="Careful"), 1.1,
IF(OR($I110="Naughty", $I110="Lax", $I110="Naive", $I110="Rash"), 0.9, 1)))</f>
        <v>18</v>
      </c>
      <c r="V110" s="2">
        <f>_xlfn.FLOOR.MATH((_xlfn.FLOOR.MATH((((2*VLOOKUP($F110, 'EV and Base'!$A$1:$N$671, 14, FALSE))+$P110)*$H110)/100)+5)*
IF(OR($I110="Timid", $I110="Hasty", $I110="Jolly", $I110="Naive"), 1.1,
IF(OR($I110="Brave", $I110="Relaxed", $I110="Quiet", $I110="Sassy"), 0.9, 1)))</f>
        <v>28</v>
      </c>
      <c r="AZ110" s="3" t="e" cm="1">
        <f t="array" aca="1" ref="AZ110" ca="1">IF(NOT(ISNUMBER(INDEX($A:$A, LOOKUP(2, 1 / ($A$1:INDIRECT("$A$"&amp;ROW($A110)) &lt;&gt; ""),ROW($A$1:INDIRECT("$A$"&amp;ROW($A110)))), 1))), "",#REF!-INDEX(#REF!, LOOKUP(
2, 1 / (#REF!:INDIRECT("$AV$"&amp;ROW(#REF!)-1) &lt;&gt; ""),ROW(#REF!:INDIRECT("$AV$"&amp;ROW(#REF!)-1))), 1))</f>
        <v>#REF!</v>
      </c>
      <c r="BA110" s="3" t="e" cm="1">
        <f t="array" aca="1" ref="BA110" ca="1">IF(NOT(ISNUMBER(INDEX($A:$A, LOOKUP(2, 1 / ($A$1:INDIRECT("$A$"&amp;ROW($A110)) &lt;&gt; ""),ROW($A$1:INDIRECT("$A$"&amp;ROW($A110)))), 1))), "",
INDEX(#REF!, LOOKUP(2, 1 / (#REF!:INDIRECT("$Y$"&amp;ROW(#REF!)-1) &lt;&gt; ""),ROW(#REF!:INDIRECT("$Y$"&amp;ROW(#REF!)-1))), 1))</f>
        <v>#REF!</v>
      </c>
      <c r="BB110" s="1" t="str">
        <f>IFERROR(VLOOKUP(#REF!, 'Medium-Slow'!$A$1:$B$101, 2, TRUE),"")</f>
        <v/>
      </c>
    </row>
    <row r="111" spans="1:54" x14ac:dyDescent="0.45">
      <c r="A111" s="29">
        <v>70</v>
      </c>
      <c r="B111" s="29" t="s">
        <v>265</v>
      </c>
      <c r="C111" s="29" t="s">
        <v>23</v>
      </c>
      <c r="D111" s="29" t="s">
        <v>259</v>
      </c>
      <c r="E111" s="29" t="s">
        <v>25</v>
      </c>
      <c r="F111" s="2" t="s">
        <v>198</v>
      </c>
      <c r="G111" s="2" t="s">
        <v>27</v>
      </c>
      <c r="H111" s="2">
        <v>21</v>
      </c>
      <c r="I111" s="2" t="s">
        <v>96</v>
      </c>
      <c r="J111" s="2" t="s">
        <v>180</v>
      </c>
      <c r="K111" s="2" t="s">
        <v>30</v>
      </c>
      <c r="L111" s="2" t="s">
        <v>31</v>
      </c>
      <c r="M111" s="2" t="s">
        <v>200</v>
      </c>
      <c r="N111" s="2" t="s">
        <v>201</v>
      </c>
      <c r="O111" s="2" t="s">
        <v>202</v>
      </c>
      <c r="P111" s="2">
        <v>6</v>
      </c>
      <c r="Q111" s="2">
        <f>_xlfn.FLOOR.MATH((((2*VLOOKUP(F111, 'EV and Base'!$A$1:$N$671, 9, FALSE))+$P111)*$H111)/100)+$H111+10</f>
        <v>51</v>
      </c>
      <c r="R111" s="2">
        <f>_xlfn.FLOOR.MATH((_xlfn.FLOOR.MATH((((2*VLOOKUP($F111, 'EV and Base'!$A$1:$N$671, 10, FALSE))+$P111)*$H111)/100)+5)*
IF(OR($I111="Lonely", $I111="Brave", $I111="Adamant", $I111="Naughty"), 1.1,
IF(OR($I111="Bold", $I111="Timid", $I111="Modest", $I111="Calm"), 0.9, 1)))</f>
        <v>30</v>
      </c>
      <c r="S111" s="2">
        <f>_xlfn.FLOOR.MATH((_xlfn.FLOOR.MATH((((2*VLOOKUP($F111, 'EV and Base'!$A$1:$N$671, 11, FALSE))+$P111)*$H111)/100)+5)*
IF(OR($I111="Bold", $I111="Relaxed", $I111="Impish", $I111="Lax"), 1.1,
IF(OR($I111="Lonely", $I111="Hasty", $I111="Mild", $I111="Gentle"), 0.9, 1)))</f>
        <v>35</v>
      </c>
      <c r="T111" s="2">
        <f>_xlfn.FLOOR.MATH((_xlfn.FLOOR.MATH((((2*VLOOKUP($F111, 'EV and Base'!$A$1:$N$671, 12, FALSE))+$P111)*$H111)/100)+5)*
IF(OR($I111="Modest", $I111="Mild", $I111="Quiet", $I111="Rash"), 1.1,
IF(OR($I111="Adamant", $I111="Impish", $I111="Jolly", $I111="Careful"), 0.9, 1)))</f>
        <v>23</v>
      </c>
      <c r="U111" s="2">
        <f>_xlfn.FLOOR.MATH((_xlfn.FLOOR.MATH((((2*VLOOKUP($F111, 'EV and Base'!$A$1:$N$671, 13, FALSE))+$P111)*$H111)/100)+5)*
IF(OR($I111="Calm", $I111="Gentle", $I111="Sassy", $I111="Careful"), 1.1,
IF(OR($I111="Naughty", $I111="Lax", $I111="Naive", $I111="Rash"), 0.9, 1)))</f>
        <v>27</v>
      </c>
      <c r="V111" s="2">
        <f>_xlfn.FLOOR.MATH((_xlfn.FLOOR.MATH((((2*VLOOKUP($F111, 'EV and Base'!$A$1:$N$671, 14, FALSE))+$P111)*$H111)/100)+5)*
IF(OR($I111="Timid", $I111="Hasty", $I111="Jolly", $I111="Naive"), 1.1,
IF(OR($I111="Brave", $I111="Relaxed", $I111="Quiet", $I111="Sassy"), 0.9, 1)))</f>
        <v>23</v>
      </c>
      <c r="AZ111" s="3" t="e" cm="1">
        <f t="array" aca="1" ref="AZ111" ca="1">IF(NOT(ISNUMBER(INDEX($A:$A, LOOKUP(2, 1 / ($A$1:INDIRECT("$A$"&amp;ROW($A111)) &lt;&gt; ""),ROW($A$1:INDIRECT("$A$"&amp;ROW($A111)))), 1))), "",#REF!-INDEX(#REF!, LOOKUP(
2, 1 / (#REF!:INDIRECT("$AV$"&amp;ROW(#REF!)-1) &lt;&gt; ""),ROW(#REF!:INDIRECT("$AV$"&amp;ROW(#REF!)-1))), 1))</f>
        <v>#REF!</v>
      </c>
      <c r="BA111" s="3" t="e" cm="1">
        <f t="array" aca="1" ref="BA111" ca="1">IF(NOT(ISNUMBER(INDEX($A:$A, LOOKUP(2, 1 / ($A$1:INDIRECT("$A$"&amp;ROW($A111)) &lt;&gt; ""),ROW($A$1:INDIRECT("$A$"&amp;ROW($A111)))), 1))), "",
INDEX(#REF!, LOOKUP(2, 1 / (#REF!:INDIRECT("$Y$"&amp;ROW(#REF!)-1) &lt;&gt; ""),ROW(#REF!:INDIRECT("$Y$"&amp;ROW(#REF!)-1))), 1))</f>
        <v>#REF!</v>
      </c>
      <c r="BB111" s="1" t="str">
        <f>IFERROR(VLOOKUP(#REF!, 'Medium-Slow'!$A$1:$B$101, 2, TRUE),"")</f>
        <v/>
      </c>
    </row>
    <row r="112" spans="1:54" x14ac:dyDescent="0.45">
      <c r="A112" s="38">
        <v>71</v>
      </c>
      <c r="B112" s="48" t="s">
        <v>266</v>
      </c>
      <c r="C112" s="48" t="s">
        <v>23</v>
      </c>
      <c r="D112" s="48" t="s">
        <v>259</v>
      </c>
      <c r="E112" s="48" t="s">
        <v>25</v>
      </c>
      <c r="F112" s="2" t="s">
        <v>186</v>
      </c>
      <c r="G112" s="2" t="s">
        <v>27</v>
      </c>
      <c r="H112" s="2">
        <v>20</v>
      </c>
      <c r="I112" s="2" t="s">
        <v>96</v>
      </c>
      <c r="J112" s="2" t="s">
        <v>187</v>
      </c>
      <c r="K112" s="2" t="s">
        <v>30</v>
      </c>
      <c r="L112" s="2" t="s">
        <v>190</v>
      </c>
      <c r="M112" s="2" t="s">
        <v>191</v>
      </c>
      <c r="N112" s="2" t="s">
        <v>216</v>
      </c>
      <c r="O112" s="2" t="s">
        <v>260</v>
      </c>
      <c r="P112" s="2">
        <v>6</v>
      </c>
      <c r="Q112" s="2">
        <f>_xlfn.FLOOR.MATH((((2*VLOOKUP(F112, 'EV and Base'!$A$1:$N$671, 9, FALSE))+$P112)*$H112)/100)+$H112+10</f>
        <v>43</v>
      </c>
      <c r="R112" s="2">
        <f>_xlfn.FLOOR.MATH((_xlfn.FLOOR.MATH((((2*VLOOKUP($F112, 'EV and Base'!$A$1:$N$671, 10, FALSE))+$P112)*$H112)/100)+5)*
IF(OR($I112="Lonely", $I112="Brave", $I112="Adamant", $I112="Naughty"), 1.1,
IF(OR($I112="Bold", $I112="Timid", $I112="Modest", $I112="Calm"), 0.9, 1)))</f>
        <v>26</v>
      </c>
      <c r="S112" s="2">
        <f>_xlfn.FLOOR.MATH((_xlfn.FLOOR.MATH((((2*VLOOKUP($F112, 'EV and Base'!$A$1:$N$671, 11, FALSE))+$P112)*$H112)/100)+5)*
IF(OR($I112="Bold", $I112="Relaxed", $I112="Impish", $I112="Lax"), 1.1,
IF(OR($I112="Lonely", $I112="Hasty", $I112="Mild", $I112="Gentle"), 0.9, 1)))</f>
        <v>29</v>
      </c>
      <c r="T112" s="2">
        <f>_xlfn.FLOOR.MATH((_xlfn.FLOOR.MATH((((2*VLOOKUP($F112, 'EV and Base'!$A$1:$N$671, 12, FALSE))+$P112)*$H112)/100)+5)*
IF(OR($I112="Modest", $I112="Mild", $I112="Quiet", $I112="Rash"), 1.1,
IF(OR($I112="Adamant", $I112="Impish", $I112="Jolly", $I112="Careful"), 0.9, 1)))</f>
        <v>18</v>
      </c>
      <c r="U112" s="2">
        <f>_xlfn.FLOOR.MATH((_xlfn.FLOOR.MATH((((2*VLOOKUP($F112, 'EV and Base'!$A$1:$N$671, 13, FALSE))+$P112)*$H112)/100)+5)*
IF(OR($I112="Calm", $I112="Gentle", $I112="Sassy", $I112="Careful"), 1.1,
IF(OR($I112="Naughty", $I112="Lax", $I112="Naive", $I112="Rash"), 0.9, 1)))</f>
        <v>18</v>
      </c>
      <c r="V112" s="2">
        <f>_xlfn.FLOOR.MATH((_xlfn.FLOOR.MATH((((2*VLOOKUP($F112, 'EV and Base'!$A$1:$N$671, 14, FALSE))+$P112)*$H112)/100)+5)*
IF(OR($I112="Timid", $I112="Hasty", $I112="Jolly", $I112="Naive"), 1.1,
IF(OR($I112="Brave", $I112="Relaxed", $I112="Quiet", $I112="Sassy"), 0.9, 1)))</f>
        <v>29</v>
      </c>
      <c r="AZ112" s="3" t="e" cm="1">
        <f t="array" aca="1" ref="AZ112" ca="1">IF(NOT(ISNUMBER(INDEX($A:$A, LOOKUP(2, 1 / ($A$1:INDIRECT("$A$"&amp;ROW($A112)) &lt;&gt; ""),ROW($A$1:INDIRECT("$A$"&amp;ROW($A112)))), 1))), "",#REF!-INDEX(#REF!, LOOKUP(
2, 1 / (#REF!:INDIRECT("$AV$"&amp;ROW(#REF!)-1) &lt;&gt; ""),ROW(#REF!:INDIRECT("$AV$"&amp;ROW(#REF!)-1))), 1))</f>
        <v>#REF!</v>
      </c>
      <c r="BA112" s="3" t="e" cm="1">
        <f t="array" aca="1" ref="BA112" ca="1">IF(NOT(ISNUMBER(INDEX($A:$A, LOOKUP(2, 1 / ($A$1:INDIRECT("$A$"&amp;ROW($A112)) &lt;&gt; ""),ROW($A$1:INDIRECT("$A$"&amp;ROW($A112)))), 1))), "",
INDEX(#REF!, LOOKUP(2, 1 / (#REF!:INDIRECT("$Y$"&amp;ROW(#REF!)-1) &lt;&gt; ""),ROW(#REF!:INDIRECT("$Y$"&amp;ROW(#REF!)-1))), 1))</f>
        <v>#REF!</v>
      </c>
      <c r="BB112" s="1" t="str">
        <f>IFERROR(VLOOKUP(#REF!, 'Medium-Slow'!$A$1:$B$101, 2, TRUE),"")</f>
        <v/>
      </c>
    </row>
    <row r="113" spans="1:54" x14ac:dyDescent="0.45">
      <c r="A113" s="40"/>
      <c r="B113" s="48"/>
      <c r="C113" s="48" t="str">
        <f>$C112</f>
        <v>Single</v>
      </c>
      <c r="D113" s="48"/>
      <c r="E113" s="48"/>
      <c r="F113" s="2" t="s">
        <v>198</v>
      </c>
      <c r="G113" s="2" t="s">
        <v>27</v>
      </c>
      <c r="H113" s="2">
        <v>20</v>
      </c>
      <c r="I113" s="2" t="s">
        <v>113</v>
      </c>
      <c r="J113" s="2" t="s">
        <v>180</v>
      </c>
      <c r="K113" s="2" t="s">
        <v>30</v>
      </c>
      <c r="L113" s="2" t="s">
        <v>31</v>
      </c>
      <c r="M113" s="2" t="s">
        <v>200</v>
      </c>
      <c r="N113" s="2" t="s">
        <v>201</v>
      </c>
      <c r="O113" s="2" t="s">
        <v>202</v>
      </c>
      <c r="P113" s="2">
        <v>6</v>
      </c>
      <c r="Q113" s="2">
        <f>_xlfn.FLOOR.MATH((((2*VLOOKUP(F113, 'EV and Base'!$A$1:$N$671, 9, FALSE))+$P113)*$H113)/100)+$H113+10</f>
        <v>49</v>
      </c>
      <c r="R113" s="2">
        <f>_xlfn.FLOOR.MATH((_xlfn.FLOOR.MATH((((2*VLOOKUP($F113, 'EV and Base'!$A$1:$N$671, 10, FALSE))+$P113)*$H113)/100)+5)*
IF(OR($I113="Lonely", $I113="Brave", $I113="Adamant", $I113="Naughty"), 1.1,
IF(OR($I113="Bold", $I113="Timid", $I113="Modest", $I113="Calm"), 0.9, 1)))</f>
        <v>29</v>
      </c>
      <c r="S113" s="2">
        <f>_xlfn.FLOOR.MATH((_xlfn.FLOOR.MATH((((2*VLOOKUP($F113, 'EV and Base'!$A$1:$N$671, 11, FALSE))+$P113)*$H113)/100)+5)*
IF(OR($I113="Bold", $I113="Relaxed", $I113="Impish", $I113="Lax"), 1.1,
IF(OR($I113="Lonely", $I113="Hasty", $I113="Mild", $I113="Gentle"), 0.9, 1)))</f>
        <v>30</v>
      </c>
      <c r="T113" s="2">
        <f>_xlfn.FLOOR.MATH((_xlfn.FLOOR.MATH((((2*VLOOKUP($F113, 'EV and Base'!$A$1:$N$671, 12, FALSE))+$P113)*$H113)/100)+5)*
IF(OR($I113="Modest", $I113="Mild", $I113="Quiet", $I113="Rash"), 1.1,
IF(OR($I113="Adamant", $I113="Impish", $I113="Jolly", $I113="Careful"), 0.9, 1)))</f>
        <v>22</v>
      </c>
      <c r="U113" s="2">
        <f>_xlfn.FLOOR.MATH((_xlfn.FLOOR.MATH((((2*VLOOKUP($F113, 'EV and Base'!$A$1:$N$671, 13, FALSE))+$P113)*$H113)/100)+5)*
IF(OR($I113="Calm", $I113="Gentle", $I113="Sassy", $I113="Careful"), 1.1,
IF(OR($I113="Naughty", $I113="Lax", $I113="Naive", $I113="Rash"), 0.9, 1)))</f>
        <v>30</v>
      </c>
      <c r="V113" s="2">
        <f>_xlfn.FLOOR.MATH((_xlfn.FLOOR.MATH((((2*VLOOKUP($F113, 'EV and Base'!$A$1:$N$671, 14, FALSE))+$P113)*$H113)/100)+5)*
IF(OR($I113="Timid", $I113="Hasty", $I113="Jolly", $I113="Naive"), 1.1,
IF(OR($I113="Brave", $I113="Relaxed", $I113="Quiet", $I113="Sassy"), 0.9, 1)))</f>
        <v>23</v>
      </c>
      <c r="AZ113" s="3" t="e" cm="1">
        <f t="array" aca="1" ref="AZ113" ca="1">IF(NOT(ISNUMBER(INDEX($A:$A, LOOKUP(2, 1 / ($A$1:INDIRECT("$A$"&amp;ROW($A113)) &lt;&gt; ""),ROW($A$1:INDIRECT("$A$"&amp;ROW($A113)))), 1))), "",#REF!-INDEX(#REF!, LOOKUP(
2, 1 / (#REF!:INDIRECT("$AV$"&amp;ROW(#REF!)-1) &lt;&gt; ""),ROW(#REF!:INDIRECT("$AV$"&amp;ROW(#REF!)-1))), 1))</f>
        <v>#REF!</v>
      </c>
      <c r="BA113" s="3" t="e" cm="1">
        <f t="array" aca="1" ref="BA113" ca="1">IF(NOT(ISNUMBER(INDEX($A:$A, LOOKUP(2, 1 / ($A$1:INDIRECT("$A$"&amp;ROW($A113)) &lt;&gt; ""),ROW($A$1:INDIRECT("$A$"&amp;ROW($A113)))), 1))), "",
INDEX(#REF!, LOOKUP(2, 1 / (#REF!:INDIRECT("$Y$"&amp;ROW(#REF!)-1) &lt;&gt; ""),ROW(#REF!:INDIRECT("$Y$"&amp;ROW(#REF!)-1))), 1))</f>
        <v>#REF!</v>
      </c>
      <c r="BB113" s="1" t="str">
        <f>IFERROR(VLOOKUP(#REF!, 'Medium-Slow'!$A$1:$B$101, 2, TRUE),"")</f>
        <v/>
      </c>
    </row>
    <row r="114" spans="1:54" x14ac:dyDescent="0.45">
      <c r="A114" s="38">
        <v>72</v>
      </c>
      <c r="B114" s="48" t="s">
        <v>267</v>
      </c>
      <c r="C114" s="48" t="s">
        <v>23</v>
      </c>
      <c r="D114" s="48" t="s">
        <v>259</v>
      </c>
      <c r="E114" s="48" t="s">
        <v>25</v>
      </c>
      <c r="F114" s="2" t="s">
        <v>268</v>
      </c>
      <c r="G114" s="2" t="s">
        <v>27</v>
      </c>
      <c r="H114" s="2">
        <v>21</v>
      </c>
      <c r="I114" s="2" t="s">
        <v>58</v>
      </c>
      <c r="J114" s="2" t="s">
        <v>187</v>
      </c>
      <c r="K114" s="2" t="s">
        <v>30</v>
      </c>
      <c r="L114" s="2" t="s">
        <v>260</v>
      </c>
      <c r="M114" s="2" t="s">
        <v>269</v>
      </c>
      <c r="N114" s="2" t="s">
        <v>191</v>
      </c>
      <c r="O114" s="2" t="s">
        <v>190</v>
      </c>
      <c r="P114" s="2">
        <v>12</v>
      </c>
      <c r="Q114" s="2">
        <f>_xlfn.FLOOR.MATH((((2*VLOOKUP(F114, 'EV and Base'!$A$1:$N$671, 9, FALSE))+$P114)*$H114)/100)+$H114+10</f>
        <v>50</v>
      </c>
      <c r="R114" s="2">
        <f>_xlfn.FLOOR.MATH((_xlfn.FLOOR.MATH((((2*VLOOKUP($F114, 'EV and Base'!$A$1:$N$671, 10, FALSE))+$P114)*$H114)/100)+5)*
IF(OR($I114="Lonely", $I114="Brave", $I114="Adamant", $I114="Naughty"), 1.1,
IF(OR($I114="Bold", $I114="Timid", $I114="Modest", $I114="Calm"), 0.9, 1)))</f>
        <v>30</v>
      </c>
      <c r="S114" s="2">
        <f>_xlfn.FLOOR.MATH((_xlfn.FLOOR.MATH((((2*VLOOKUP($F114, 'EV and Base'!$A$1:$N$671, 11, FALSE))+$P114)*$H114)/100)+5)*
IF(OR($I114="Bold", $I114="Relaxed", $I114="Impish", $I114="Lax"), 1.1,
IF(OR($I114="Lonely", $I114="Hasty", $I114="Mild", $I114="Gentle"), 0.9, 1)))</f>
        <v>49</v>
      </c>
      <c r="T114" s="2">
        <f>_xlfn.FLOOR.MATH((_xlfn.FLOOR.MATH((((2*VLOOKUP($F114, 'EV and Base'!$A$1:$N$671, 12, FALSE))+$P114)*$H114)/100)+5)*
IF(OR($I114="Modest", $I114="Mild", $I114="Quiet", $I114="Rash"), 1.1,
IF(OR($I114="Adamant", $I114="Impish", $I114="Jolly", $I114="Careful"), 0.9, 1)))</f>
        <v>26</v>
      </c>
      <c r="U114" s="2">
        <f>_xlfn.FLOOR.MATH((_xlfn.FLOOR.MATH((((2*VLOOKUP($F114, 'EV and Base'!$A$1:$N$671, 13, FALSE))+$P114)*$H114)/100)+5)*
IF(OR($I114="Calm", $I114="Gentle", $I114="Sassy", $I114="Careful"), 1.1,
IF(OR($I114="Naughty", $I114="Lax", $I114="Naive", $I114="Rash"), 0.9, 1)))</f>
        <v>40</v>
      </c>
      <c r="V114" s="2">
        <f>_xlfn.FLOOR.MATH((_xlfn.FLOOR.MATH((((2*VLOOKUP($F114, 'EV and Base'!$A$1:$N$671, 14, FALSE))+$P114)*$H114)/100)+5)*
IF(OR($I114="Timid", $I114="Hasty", $I114="Jolly", $I114="Naive"), 1.1,
IF(OR($I114="Brave", $I114="Relaxed", $I114="Quiet", $I114="Sassy"), 0.9, 1)))</f>
        <v>24</v>
      </c>
      <c r="AZ114" s="3" t="e" cm="1">
        <f t="array" aca="1" ref="AZ114" ca="1">IF(NOT(ISNUMBER(INDEX($A:$A, LOOKUP(2, 1 / ($A$1:INDIRECT("$A$"&amp;ROW($A114)) &lt;&gt; ""),ROW($A$1:INDIRECT("$A$"&amp;ROW($A114)))), 1))), "",#REF!-INDEX(#REF!, LOOKUP(
2, 1 / (#REF!:INDIRECT("$AV$"&amp;ROW(#REF!)-1) &lt;&gt; ""),ROW(#REF!:INDIRECT("$AV$"&amp;ROW(#REF!)-1))), 1))</f>
        <v>#REF!</v>
      </c>
      <c r="BA114" s="3" t="e" cm="1">
        <f t="array" aca="1" ref="BA114" ca="1">IF(NOT(ISNUMBER(INDEX($A:$A, LOOKUP(2, 1 / ($A$1:INDIRECT("$A$"&amp;ROW($A114)) &lt;&gt; ""),ROW($A$1:INDIRECT("$A$"&amp;ROW($A114)))), 1))), "",
INDEX(#REF!, LOOKUP(2, 1 / (#REF!:INDIRECT("$Y$"&amp;ROW(#REF!)-1) &lt;&gt; ""),ROW(#REF!:INDIRECT("$Y$"&amp;ROW(#REF!)-1))), 1))</f>
        <v>#REF!</v>
      </c>
      <c r="BB114" s="1" t="str">
        <f>IFERROR(VLOOKUP(#REF!, 'Medium-Slow'!$A$1:$B$101, 2, TRUE),"")</f>
        <v/>
      </c>
    </row>
    <row r="115" spans="1:54" x14ac:dyDescent="0.45">
      <c r="A115" s="39"/>
      <c r="B115" s="48"/>
      <c r="C115" s="48" t="str">
        <f t="shared" ref="C115:C116" si="9">$C114</f>
        <v>Single</v>
      </c>
      <c r="D115" s="48"/>
      <c r="E115" s="48"/>
      <c r="F115" s="2" t="s">
        <v>262</v>
      </c>
      <c r="G115" s="2" t="s">
        <v>27</v>
      </c>
      <c r="H115" s="2">
        <v>21</v>
      </c>
      <c r="I115" s="2" t="s">
        <v>199</v>
      </c>
      <c r="J115" s="2" t="s">
        <v>270</v>
      </c>
      <c r="K115" s="2" t="s">
        <v>30</v>
      </c>
      <c r="L115" s="2" t="s">
        <v>271</v>
      </c>
      <c r="M115" s="2" t="s">
        <v>269</v>
      </c>
      <c r="N115" s="2" t="s">
        <v>264</v>
      </c>
      <c r="O115" s="2" t="s">
        <v>77</v>
      </c>
      <c r="P115" s="2">
        <v>12</v>
      </c>
      <c r="Q115" s="2">
        <f>_xlfn.FLOOR.MATH((((2*VLOOKUP(F115, 'EV and Base'!$A$1:$N$671, 9, FALSE))+$P115)*$H115)/100)+$H115+10</f>
        <v>54</v>
      </c>
      <c r="R115" s="2">
        <f>_xlfn.FLOOR.MATH((_xlfn.FLOOR.MATH((((2*VLOOKUP($F115, 'EV and Base'!$A$1:$N$671, 10, FALSE))+$P115)*$H115)/100)+5)*
IF(OR($I115="Lonely", $I115="Brave", $I115="Adamant", $I115="Naughty"), 1.1,
IF(OR($I115="Bold", $I115="Timid", $I115="Modest", $I115="Calm"), 0.9, 1)))</f>
        <v>30</v>
      </c>
      <c r="S115" s="2">
        <f>_xlfn.FLOOR.MATH((_xlfn.FLOOR.MATH((((2*VLOOKUP($F115, 'EV and Base'!$A$1:$N$671, 11, FALSE))+$P115)*$H115)/100)+5)*
IF(OR($I115="Bold", $I115="Relaxed", $I115="Impish", $I115="Lax"), 1.1,
IF(OR($I115="Lonely", $I115="Hasty", $I115="Mild", $I115="Gentle"), 0.9, 1)))</f>
        <v>43</v>
      </c>
      <c r="T115" s="2">
        <f>_xlfn.FLOOR.MATH((_xlfn.FLOOR.MATH((((2*VLOOKUP($F115, 'EV and Base'!$A$1:$N$671, 12, FALSE))+$P115)*$H115)/100)+5)*
IF(OR($I115="Modest", $I115="Mild", $I115="Quiet", $I115="Rash"), 1.1,
IF(OR($I115="Adamant", $I115="Impish", $I115="Jolly", $I115="Careful"), 0.9, 1)))</f>
        <v>22</v>
      </c>
      <c r="U115" s="2">
        <f>_xlfn.FLOOR.MATH((_xlfn.FLOOR.MATH((((2*VLOOKUP($F115, 'EV and Base'!$A$1:$N$671, 13, FALSE))+$P115)*$H115)/100)+5)*
IF(OR($I115="Calm", $I115="Gentle", $I115="Sassy", $I115="Careful"), 1.1,
IF(OR($I115="Naughty", $I115="Lax", $I115="Naive", $I115="Rash"), 0.9, 1)))</f>
        <v>24</v>
      </c>
      <c r="V115" s="2">
        <f>_xlfn.FLOOR.MATH((_xlfn.FLOOR.MATH((((2*VLOOKUP($F115, 'EV and Base'!$A$1:$N$671, 14, FALSE))+$P115)*$H115)/100)+5)*
IF(OR($I115="Timid", $I115="Hasty", $I115="Jolly", $I115="Naive"), 1.1,
IF(OR($I115="Brave", $I115="Relaxed", $I115="Quiet", $I115="Sassy"), 0.9, 1)))</f>
        <v>30</v>
      </c>
      <c r="AZ115" s="3" t="e" cm="1">
        <f t="array" aca="1" ref="AZ115" ca="1">IF(NOT(ISNUMBER(INDEX($A:$A, LOOKUP(2, 1 / ($A$1:INDIRECT("$A$"&amp;ROW($A115)) &lt;&gt; ""),ROW($A$1:INDIRECT("$A$"&amp;ROW($A115)))), 1))), "",#REF!-INDEX(#REF!, LOOKUP(
2, 1 / (#REF!:INDIRECT("$AV$"&amp;ROW(#REF!)-1) &lt;&gt; ""),ROW(#REF!:INDIRECT("$AV$"&amp;ROW(#REF!)-1))), 1))</f>
        <v>#REF!</v>
      </c>
      <c r="BA115" s="3" t="e" cm="1">
        <f t="array" aca="1" ref="BA115" ca="1">IF(NOT(ISNUMBER(INDEX($A:$A, LOOKUP(2, 1 / ($A$1:INDIRECT("$A$"&amp;ROW($A115)) &lt;&gt; ""),ROW($A$1:INDIRECT("$A$"&amp;ROW($A115)))), 1))), "",
INDEX(#REF!, LOOKUP(2, 1 / (#REF!:INDIRECT("$Y$"&amp;ROW(#REF!)-1) &lt;&gt; ""),ROW(#REF!:INDIRECT("$Y$"&amp;ROW(#REF!)-1))), 1))</f>
        <v>#REF!</v>
      </c>
      <c r="BB115" s="1" t="str">
        <f>IFERROR(VLOOKUP(#REF!, 'Medium-Slow'!$A$1:$B$101, 2, TRUE),"")</f>
        <v/>
      </c>
    </row>
    <row r="116" spans="1:54" x14ac:dyDescent="0.45">
      <c r="A116" s="40"/>
      <c r="B116" s="48"/>
      <c r="C116" s="48" t="str">
        <f t="shared" si="9"/>
        <v>Single</v>
      </c>
      <c r="D116" s="48"/>
      <c r="E116" s="48"/>
      <c r="F116" s="2" t="s">
        <v>272</v>
      </c>
      <c r="G116" s="2" t="s">
        <v>27</v>
      </c>
      <c r="H116" s="2">
        <v>23</v>
      </c>
      <c r="I116" s="2" t="s">
        <v>108</v>
      </c>
      <c r="J116" s="2" t="s">
        <v>187</v>
      </c>
      <c r="K116" s="2" t="s">
        <v>30</v>
      </c>
      <c r="L116" s="2" t="s">
        <v>202</v>
      </c>
      <c r="M116" s="2" t="s">
        <v>269</v>
      </c>
      <c r="N116" s="2" t="s">
        <v>200</v>
      </c>
      <c r="O116" s="2" t="s">
        <v>216</v>
      </c>
      <c r="P116" s="2">
        <v>18</v>
      </c>
      <c r="Q116" s="2">
        <f>_xlfn.FLOOR.MATH((((2*VLOOKUP(F116, 'EV and Base'!$A$1:$N$671, 9, FALSE))+$P116)*$H116)/100)+$H116+10</f>
        <v>71</v>
      </c>
      <c r="R116" s="2">
        <f>_xlfn.FLOOR.MATH((_xlfn.FLOOR.MATH((((2*VLOOKUP($F116, 'EV and Base'!$A$1:$N$671, 10, FALSE))+$P116)*$H116)/100)+5)*
IF(OR($I116="Lonely", $I116="Brave", $I116="Adamant", $I116="Naughty"), 1.1,
IF(OR($I116="Bold", $I116="Timid", $I116="Modest", $I116="Calm"), 0.9, 1)))</f>
        <v>56</v>
      </c>
      <c r="S116" s="2">
        <f>_xlfn.FLOOR.MATH((_xlfn.FLOOR.MATH((((2*VLOOKUP($F116, 'EV and Base'!$A$1:$N$671, 11, FALSE))+$P116)*$H116)/100)+5)*
IF(OR($I116="Bold", $I116="Relaxed", $I116="Impish", $I116="Lax"), 1.1,
IF(OR($I116="Lonely", $I116="Hasty", $I116="Mild", $I116="Gentle"), 0.9, 1)))</f>
        <v>49</v>
      </c>
      <c r="T116" s="2">
        <f>_xlfn.FLOOR.MATH((_xlfn.FLOOR.MATH((((2*VLOOKUP($F116, 'EV and Base'!$A$1:$N$671, 12, FALSE))+$P116)*$H116)/100)+5)*
IF(OR($I116="Modest", $I116="Mild", $I116="Quiet", $I116="Rash"), 1.1,
IF(OR($I116="Adamant", $I116="Impish", $I116="Jolly", $I116="Careful"), 0.9, 1)))</f>
        <v>41</v>
      </c>
      <c r="U116" s="2">
        <f>_xlfn.FLOOR.MATH((_xlfn.FLOOR.MATH((((2*VLOOKUP($F116, 'EV and Base'!$A$1:$N$671, 13, FALSE))+$P116)*$H116)/100)+5)*
IF(OR($I116="Calm", $I116="Gentle", $I116="Sassy", $I116="Careful"), 1.1,
IF(OR($I116="Naughty", $I116="Lax", $I116="Naive", $I116="Rash"), 0.9, 1)))</f>
        <v>41</v>
      </c>
      <c r="V116" s="2">
        <f>_xlfn.FLOOR.MATH((_xlfn.FLOOR.MATH((((2*VLOOKUP($F116, 'EV and Base'!$A$1:$N$671, 14, FALSE))+$P116)*$H116)/100)+5)*
IF(OR($I116="Timid", $I116="Hasty", $I116="Jolly", $I116="Naive"), 1.1,
IF(OR($I116="Brave", $I116="Relaxed", $I116="Quiet", $I116="Sassy"), 0.9, 1)))</f>
        <v>45</v>
      </c>
      <c r="AZ116" s="3" t="e" cm="1">
        <f t="array" aca="1" ref="AZ116" ca="1">IF(NOT(ISNUMBER(INDEX($A:$A, LOOKUP(2, 1 / ($A$1:INDIRECT("$A$"&amp;ROW($A116)) &lt;&gt; ""),ROW($A$1:INDIRECT("$A$"&amp;ROW($A116)))), 1))), "",#REF!-INDEX(#REF!, LOOKUP(
2, 1 / (#REF!:INDIRECT("$AV$"&amp;ROW(#REF!)-1) &lt;&gt; ""),ROW(#REF!:INDIRECT("$AV$"&amp;ROW(#REF!)-1))), 1))</f>
        <v>#REF!</v>
      </c>
      <c r="BA116" s="3" t="e" cm="1">
        <f t="array" aca="1" ref="BA116" ca="1">IF(NOT(ISNUMBER(INDEX($A:$A, LOOKUP(2, 1 / ($A$1:INDIRECT("$A$"&amp;ROW($A116)) &lt;&gt; ""),ROW($A$1:INDIRECT("$A$"&amp;ROW($A116)))), 1))), "",
INDEX(#REF!, LOOKUP(2, 1 / (#REF!:INDIRECT("$Y$"&amp;ROW(#REF!)-1) &lt;&gt; ""),ROW(#REF!:INDIRECT("$Y$"&amp;ROW(#REF!)-1))), 1))</f>
        <v>#REF!</v>
      </c>
      <c r="BB116" s="1" t="str">
        <f>IFERROR(VLOOKUP(#REF!, 'Medium-Slow'!$A$1:$B$101, 2, TRUE),"")</f>
        <v/>
      </c>
    </row>
    <row r="117" spans="1:54" x14ac:dyDescent="0.45">
      <c r="A117" s="38">
        <v>73</v>
      </c>
      <c r="B117" s="48" t="s">
        <v>22</v>
      </c>
      <c r="C117" s="48" t="s">
        <v>23</v>
      </c>
      <c r="D117" s="48" t="s">
        <v>222</v>
      </c>
      <c r="E117" s="48" t="s">
        <v>25</v>
      </c>
      <c r="F117" s="2" t="s">
        <v>155</v>
      </c>
      <c r="G117" s="2" t="s">
        <v>53</v>
      </c>
      <c r="H117" s="2">
        <v>18</v>
      </c>
      <c r="I117" s="2" t="s">
        <v>82</v>
      </c>
      <c r="J117" s="2" t="s">
        <v>160</v>
      </c>
      <c r="K117" s="2" t="s">
        <v>30</v>
      </c>
      <c r="L117" s="2" t="s">
        <v>60</v>
      </c>
      <c r="M117" s="2" t="s">
        <v>51</v>
      </c>
      <c r="N117" s="2" t="s">
        <v>192</v>
      </c>
      <c r="O117" s="2" t="s">
        <v>161</v>
      </c>
      <c r="P117" s="2">
        <v>6</v>
      </c>
      <c r="Q117" s="2">
        <f>_xlfn.FLOOR.MATH((((2*VLOOKUP(F117, 'EV and Base'!$A$1:$N$671, 9, FALSE))+$P117)*$H117)/100)+$H117+10</f>
        <v>52</v>
      </c>
      <c r="R117" s="2">
        <f>_xlfn.FLOOR.MATH((_xlfn.FLOOR.MATH((((2*VLOOKUP($F117, 'EV and Base'!$A$1:$N$671, 10, FALSE))+$P117)*$H117)/100)+5)*
IF(OR($I117="Lonely", $I117="Brave", $I117="Adamant", $I117="Naughty"), 1.1,
IF(OR($I117="Bold", $I117="Timid", $I117="Modest", $I117="Calm"), 0.9, 1)))</f>
        <v>34</v>
      </c>
      <c r="S117" s="2">
        <f>_xlfn.FLOOR.MATH((_xlfn.FLOOR.MATH((((2*VLOOKUP($F117, 'EV and Base'!$A$1:$N$671, 11, FALSE))+$P117)*$H117)/100)+5)*
IF(OR($I117="Bold", $I117="Relaxed", $I117="Impish", $I117="Lax"), 1.1,
IF(OR($I117="Lonely", $I117="Hasty", $I117="Mild", $I117="Gentle"), 0.9, 1)))</f>
        <v>29</v>
      </c>
      <c r="T117" s="2">
        <f>_xlfn.FLOOR.MATH((_xlfn.FLOOR.MATH((((2*VLOOKUP($F117, 'EV and Base'!$A$1:$N$671, 12, FALSE))+$P117)*$H117)/100)+5)*
IF(OR($I117="Modest", $I117="Mild", $I117="Quiet", $I117="Rash"), 1.1,
IF(OR($I117="Adamant", $I117="Impish", $I117="Jolly", $I117="Careful"), 0.9, 1)))</f>
        <v>18</v>
      </c>
      <c r="U117" s="2">
        <f>_xlfn.FLOOR.MATH((_xlfn.FLOOR.MATH((((2*VLOOKUP($F117, 'EV and Base'!$A$1:$N$671, 13, FALSE))+$P117)*$H117)/100)+5)*
IF(OR($I117="Calm", $I117="Gentle", $I117="Sassy", $I117="Careful"), 1.1,
IF(OR($I117="Naughty", $I117="Lax", $I117="Naive", $I117="Rash"), 0.9, 1)))</f>
        <v>26</v>
      </c>
      <c r="V117" s="2">
        <f>_xlfn.FLOOR.MATH((_xlfn.FLOOR.MATH((((2*VLOOKUP($F117, 'EV and Base'!$A$1:$N$671, 14, FALSE))+$P117)*$H117)/100)+5)*
IF(OR($I117="Timid", $I117="Hasty", $I117="Jolly", $I117="Naive"), 1.1,
IF(OR($I117="Brave", $I117="Relaxed", $I117="Quiet", $I117="Sassy"), 0.9, 1)))</f>
        <v>29</v>
      </c>
      <c r="AZ117" s="3" t="e" cm="1">
        <f t="array" aca="1" ref="AZ117" ca="1">IF(NOT(ISNUMBER(INDEX($A:$A, LOOKUP(2, 1 / ($A$1:INDIRECT("$A$"&amp;ROW($A117)) &lt;&gt; ""),ROW($A$1:INDIRECT("$A$"&amp;ROW($A117)))), 1))), "",#REF!-INDEX(#REF!, LOOKUP(
2, 1 / (#REF!:INDIRECT("$AV$"&amp;ROW(#REF!)-1) &lt;&gt; ""),ROW(#REF!:INDIRECT("$AV$"&amp;ROW(#REF!)-1))), 1))</f>
        <v>#REF!</v>
      </c>
      <c r="BA117" s="3" t="e" cm="1">
        <f t="array" aca="1" ref="BA117" ca="1">IF(NOT(ISNUMBER(INDEX($A:$A, LOOKUP(2, 1 / ($A$1:INDIRECT("$A$"&amp;ROW($A117)) &lt;&gt; ""),ROW($A$1:INDIRECT("$A$"&amp;ROW($A117)))), 1))), "",
INDEX(#REF!, LOOKUP(2, 1 / (#REF!:INDIRECT("$Y$"&amp;ROW(#REF!)-1) &lt;&gt; ""),ROW(#REF!:INDIRECT("$Y$"&amp;ROW(#REF!)-1))), 1))</f>
        <v>#REF!</v>
      </c>
      <c r="BB117" s="1" t="str">
        <f>IFERROR(VLOOKUP(#REF!, 'Medium-Slow'!$A$1:$B$101, 2, TRUE),"")</f>
        <v/>
      </c>
    </row>
    <row r="118" spans="1:54" x14ac:dyDescent="0.45">
      <c r="A118" s="39"/>
      <c r="B118" s="48"/>
      <c r="C118" s="48" t="str">
        <f t="shared" ref="C118:C120" si="10">$C117</f>
        <v>Single</v>
      </c>
      <c r="D118" s="48"/>
      <c r="E118" s="48"/>
      <c r="F118" s="2" t="s">
        <v>273</v>
      </c>
      <c r="G118" s="2" t="s">
        <v>27</v>
      </c>
      <c r="H118" s="2">
        <v>20</v>
      </c>
      <c r="I118" s="2" t="s">
        <v>63</v>
      </c>
      <c r="J118" s="2" t="s">
        <v>29</v>
      </c>
      <c r="K118" s="2" t="s">
        <v>30</v>
      </c>
      <c r="L118" s="2" t="s">
        <v>219</v>
      </c>
      <c r="M118" s="2" t="s">
        <v>144</v>
      </c>
      <c r="N118" s="2" t="s">
        <v>274</v>
      </c>
      <c r="O118" s="2" t="s">
        <v>263</v>
      </c>
      <c r="P118" s="2">
        <v>6</v>
      </c>
      <c r="Q118" s="2">
        <f>_xlfn.FLOOR.MATH((((2*VLOOKUP(F118, 'EV and Base'!$A$1:$N$671, 9, FALSE))+$P118)*$H118)/100)+$H118+10</f>
        <v>61</v>
      </c>
      <c r="R118" s="2">
        <f>_xlfn.FLOOR.MATH((_xlfn.FLOOR.MATH((((2*VLOOKUP($F118, 'EV and Base'!$A$1:$N$671, 10, FALSE))+$P118)*$H118)/100)+5)*
IF(OR($I118="Lonely", $I118="Brave", $I118="Adamant", $I118="Naughty"), 1.1,
IF(OR($I118="Bold", $I118="Timid", $I118="Modest", $I118="Calm"), 0.9, 1)))</f>
        <v>36</v>
      </c>
      <c r="S118" s="2">
        <f>_xlfn.FLOOR.MATH((_xlfn.FLOOR.MATH((((2*VLOOKUP($F118, 'EV and Base'!$A$1:$N$671, 11, FALSE))+$P118)*$H118)/100)+5)*
IF(OR($I118="Bold", $I118="Relaxed", $I118="Impish", $I118="Lax"), 1.1,
IF(OR($I118="Lonely", $I118="Hasty", $I118="Mild", $I118="Gentle"), 0.9, 1)))</f>
        <v>30</v>
      </c>
      <c r="T118" s="2">
        <f>_xlfn.FLOOR.MATH((_xlfn.FLOOR.MATH((((2*VLOOKUP($F118, 'EV and Base'!$A$1:$N$671, 12, FALSE))+$P118)*$H118)/100)+5)*
IF(OR($I118="Modest", $I118="Mild", $I118="Quiet", $I118="Rash"), 1.1,
IF(OR($I118="Adamant", $I118="Impish", $I118="Jolly", $I118="Careful"), 0.9, 1)))</f>
        <v>39</v>
      </c>
      <c r="U118" s="2">
        <f>_xlfn.FLOOR.MATH((_xlfn.FLOOR.MATH((((2*VLOOKUP($F118, 'EV and Base'!$A$1:$N$671, 13, FALSE))+$P118)*$H118)/100)+5)*
IF(OR($I118="Calm", $I118="Gentle", $I118="Sassy", $I118="Careful"), 1.1,
IF(OR($I118="Naughty", $I118="Lax", $I118="Naive", $I118="Rash"), 0.9, 1)))</f>
        <v>33</v>
      </c>
      <c r="V118" s="2">
        <f>_xlfn.FLOOR.MATH((_xlfn.FLOOR.MATH((((2*VLOOKUP($F118, 'EV and Base'!$A$1:$N$671, 14, FALSE))+$P118)*$H118)/100)+5)*
IF(OR($I118="Timid", $I118="Hasty", $I118="Jolly", $I118="Naive"), 1.1,
IF(OR($I118="Brave", $I118="Relaxed", $I118="Quiet", $I118="Sassy"), 0.9, 1)))</f>
        <v>27</v>
      </c>
      <c r="AZ118" s="3" t="e" cm="1">
        <f t="array" aca="1" ref="AZ118" ca="1">IF(NOT(ISNUMBER(INDEX($A:$A, LOOKUP(2, 1 / ($A$1:INDIRECT("$A$"&amp;ROW($A118)) &lt;&gt; ""),ROW($A$1:INDIRECT("$A$"&amp;ROW($A118)))), 1))), "",#REF!-INDEX(#REF!, LOOKUP(
2, 1 / (#REF!:INDIRECT("$AV$"&amp;ROW(#REF!)-1) &lt;&gt; ""),ROW(#REF!:INDIRECT("$AV$"&amp;ROW(#REF!)-1))), 1))</f>
        <v>#REF!</v>
      </c>
      <c r="BA118" s="3" t="e" cm="1">
        <f t="array" aca="1" ref="BA118" ca="1">IF(NOT(ISNUMBER(INDEX($A:$A, LOOKUP(2, 1 / ($A$1:INDIRECT("$A$"&amp;ROW($A118)) &lt;&gt; ""),ROW($A$1:INDIRECT("$A$"&amp;ROW($A118)))), 1))), "",
INDEX(#REF!, LOOKUP(2, 1 / (#REF!:INDIRECT("$Y$"&amp;ROW(#REF!)-1) &lt;&gt; ""),ROW(#REF!:INDIRECT("$Y$"&amp;ROW(#REF!)-1))), 1))</f>
        <v>#REF!</v>
      </c>
      <c r="BB118" s="1" t="str">
        <f>IFERROR(VLOOKUP(#REF!, 'Medium-Slow'!$A$1:$B$101, 2, TRUE),"")</f>
        <v/>
      </c>
    </row>
    <row r="119" spans="1:54" x14ac:dyDescent="0.45">
      <c r="A119" s="39"/>
      <c r="B119" s="48"/>
      <c r="C119" s="48" t="str">
        <f t="shared" si="10"/>
        <v>Single</v>
      </c>
      <c r="D119" s="48"/>
      <c r="E119" s="48"/>
      <c r="F119" s="2" t="s">
        <v>95</v>
      </c>
      <c r="G119" s="2" t="s">
        <v>53</v>
      </c>
      <c r="H119" s="2">
        <v>18</v>
      </c>
      <c r="I119" s="2" t="s">
        <v>63</v>
      </c>
      <c r="J119" s="2" t="s">
        <v>204</v>
      </c>
      <c r="K119" s="2" t="s">
        <v>30</v>
      </c>
      <c r="L119" s="2" t="s">
        <v>101</v>
      </c>
      <c r="M119" s="2" t="s">
        <v>169</v>
      </c>
      <c r="N119" s="2" t="s">
        <v>170</v>
      </c>
      <c r="O119" s="2" t="s">
        <v>205</v>
      </c>
      <c r="P119" s="2">
        <v>6</v>
      </c>
      <c r="Q119" s="2">
        <f>_xlfn.FLOOR.MATH((((2*VLOOKUP(F119, 'EV and Base'!$A$1:$N$671, 9, FALSE))+$P119)*$H119)/100)+$H119+10</f>
        <v>56</v>
      </c>
      <c r="R119" s="2">
        <f>_xlfn.FLOOR.MATH((_xlfn.FLOOR.MATH((((2*VLOOKUP($F119, 'EV and Base'!$A$1:$N$671, 10, FALSE))+$P119)*$H119)/100)+5)*
IF(OR($I119="Lonely", $I119="Brave", $I119="Adamant", $I119="Naughty"), 1.1,
IF(OR($I119="Bold", $I119="Timid", $I119="Modest", $I119="Calm"), 0.9, 1)))</f>
        <v>15</v>
      </c>
      <c r="S119" s="2">
        <f>_xlfn.FLOOR.MATH((_xlfn.FLOOR.MATH((((2*VLOOKUP($F119, 'EV and Base'!$A$1:$N$671, 11, FALSE))+$P119)*$H119)/100)+5)*
IF(OR($I119="Bold", $I119="Relaxed", $I119="Impish", $I119="Lax"), 1.1,
IF(OR($I119="Lonely", $I119="Hasty", $I119="Mild", $I119="Gentle"), 0.9, 1)))</f>
        <v>22</v>
      </c>
      <c r="T119" s="2">
        <f>_xlfn.FLOOR.MATH((_xlfn.FLOOR.MATH((((2*VLOOKUP($F119, 'EV and Base'!$A$1:$N$671, 12, FALSE))+$P119)*$H119)/100)+5)*
IF(OR($I119="Modest", $I119="Mild", $I119="Quiet", $I119="Rash"), 1.1,
IF(OR($I119="Adamant", $I119="Impish", $I119="Jolly", $I119="Careful"), 0.9, 1)))</f>
        <v>30</v>
      </c>
      <c r="U119" s="2">
        <f>_xlfn.FLOOR.MATH((_xlfn.FLOOR.MATH((((2*VLOOKUP($F119, 'EV and Base'!$A$1:$N$671, 13, FALSE))+$P119)*$H119)/100)+5)*
IF(OR($I119="Calm", $I119="Gentle", $I119="Sassy", $I119="Careful"), 1.1,
IF(OR($I119="Naughty", $I119="Lax", $I119="Naive", $I119="Rash"), 0.9, 1)))</f>
        <v>27</v>
      </c>
      <c r="V119" s="2">
        <f>_xlfn.FLOOR.MATH((_xlfn.FLOOR.MATH((((2*VLOOKUP($F119, 'EV and Base'!$A$1:$N$671, 14, FALSE))+$P119)*$H119)/100)+5)*
IF(OR($I119="Timid", $I119="Hasty", $I119="Jolly", $I119="Naive"), 1.1,
IF(OR($I119="Brave", $I119="Relaxed", $I119="Quiet", $I119="Sassy"), 0.9, 1)))</f>
        <v>12</v>
      </c>
      <c r="AZ119" s="3" t="e" cm="1">
        <f t="array" aca="1" ref="AZ119" ca="1">IF(NOT(ISNUMBER(INDEX($A:$A, LOOKUP(2, 1 / ($A$1:INDIRECT("$A$"&amp;ROW($A119)) &lt;&gt; ""),ROW($A$1:INDIRECT("$A$"&amp;ROW($A119)))), 1))), "",#REF!-INDEX(#REF!, LOOKUP(
2, 1 / (#REF!:INDIRECT("$AV$"&amp;ROW(#REF!)-1) &lt;&gt; ""),ROW(#REF!:INDIRECT("$AV$"&amp;ROW(#REF!)-1))), 1))</f>
        <v>#REF!</v>
      </c>
      <c r="BA119" s="3" t="e" cm="1">
        <f t="array" aca="1" ref="BA119" ca="1">IF(NOT(ISNUMBER(INDEX($A:$A, LOOKUP(2, 1 / ($A$1:INDIRECT("$A$"&amp;ROW($A119)) &lt;&gt; ""),ROW($A$1:INDIRECT("$A$"&amp;ROW($A119)))), 1))), "",
INDEX(#REF!, LOOKUP(2, 1 / (#REF!:INDIRECT("$Y$"&amp;ROW(#REF!)-1) &lt;&gt; ""),ROW(#REF!:INDIRECT("$Y$"&amp;ROW(#REF!)-1))), 1))</f>
        <v>#REF!</v>
      </c>
      <c r="BB119" s="1" t="str">
        <f>IFERROR(VLOOKUP(#REF!, 'Medium-Slow'!$A$1:$B$101, 2, TRUE),"")</f>
        <v/>
      </c>
    </row>
    <row r="120" spans="1:54" x14ac:dyDescent="0.45">
      <c r="A120" s="40"/>
      <c r="B120" s="48"/>
      <c r="C120" s="48" t="str">
        <f t="shared" si="10"/>
        <v>Single</v>
      </c>
      <c r="D120" s="48"/>
      <c r="E120" s="48"/>
      <c r="F120" s="2" t="s">
        <v>81</v>
      </c>
      <c r="G120" s="2" t="s">
        <v>27</v>
      </c>
      <c r="H120" s="2">
        <v>18</v>
      </c>
      <c r="I120" s="2" t="s">
        <v>48</v>
      </c>
      <c r="J120" s="2" t="s">
        <v>83</v>
      </c>
      <c r="K120" s="2" t="s">
        <v>30</v>
      </c>
      <c r="L120" s="2" t="s">
        <v>104</v>
      </c>
      <c r="M120" s="2" t="s">
        <v>84</v>
      </c>
      <c r="N120" s="2" t="s">
        <v>111</v>
      </c>
      <c r="O120" s="2" t="s">
        <v>101</v>
      </c>
      <c r="P120" s="2">
        <v>6</v>
      </c>
      <c r="Q120" s="2">
        <f>_xlfn.FLOOR.MATH((((2*VLOOKUP(F120, 'EV and Base'!$A$1:$N$671, 9, FALSE))+$P120)*$H120)/100)+$H120+10</f>
        <v>47</v>
      </c>
      <c r="R120" s="2">
        <f>_xlfn.FLOOR.MATH((_xlfn.FLOOR.MATH((((2*VLOOKUP($F120, 'EV and Base'!$A$1:$N$671, 10, FALSE))+$P120)*$H120)/100)+5)*
IF(OR($I120="Lonely", $I120="Brave", $I120="Adamant", $I120="Naughty"), 1.1,
IF(OR($I120="Bold", $I120="Timid", $I120="Modest", $I120="Calm"), 0.9, 1)))</f>
        <v>25</v>
      </c>
      <c r="S120" s="2">
        <f>_xlfn.FLOOR.MATH((_xlfn.FLOOR.MATH((((2*VLOOKUP($F120, 'EV and Base'!$A$1:$N$671, 11, FALSE))+$P120)*$H120)/100)+5)*
IF(OR($I120="Bold", $I120="Relaxed", $I120="Impish", $I120="Lax"), 1.1,
IF(OR($I120="Lonely", $I120="Hasty", $I120="Mild", $I120="Gentle"), 0.9, 1)))</f>
        <v>23</v>
      </c>
      <c r="T120" s="2">
        <f>_xlfn.FLOOR.MATH((_xlfn.FLOOR.MATH((((2*VLOOKUP($F120, 'EV and Base'!$A$1:$N$671, 12, FALSE))+$P120)*$H120)/100)+5)*
IF(OR($I120="Modest", $I120="Mild", $I120="Quiet", $I120="Rash"), 1.1,
IF(OR($I120="Adamant", $I120="Impish", $I120="Jolly", $I120="Careful"), 0.9, 1)))</f>
        <v>25</v>
      </c>
      <c r="U120" s="2">
        <f>_xlfn.FLOOR.MATH((_xlfn.FLOOR.MATH((((2*VLOOKUP($F120, 'EV and Base'!$A$1:$N$671, 13, FALSE))+$P120)*$H120)/100)+5)*
IF(OR($I120="Calm", $I120="Gentle", $I120="Sassy", $I120="Careful"), 1.1,
IF(OR($I120="Naughty", $I120="Lax", $I120="Naive", $I120="Rash"), 0.9, 1)))</f>
        <v>23</v>
      </c>
      <c r="V120" s="2">
        <f>_xlfn.FLOOR.MATH((_xlfn.FLOOR.MATH((((2*VLOOKUP($F120, 'EV and Base'!$A$1:$N$671, 14, FALSE))+$P120)*$H120)/100)+5)*
IF(OR($I120="Timid", $I120="Hasty", $I120="Jolly", $I120="Naive"), 1.1,
IF(OR($I120="Brave", $I120="Relaxed", $I120="Quiet", $I120="Sassy"), 0.9, 1)))</f>
        <v>29</v>
      </c>
      <c r="AZ120" s="3" t="e" cm="1">
        <f t="array" aca="1" ref="AZ120" ca="1">IF(NOT(ISNUMBER(INDEX($A:$A, LOOKUP(2, 1 / ($A$1:INDIRECT("$A$"&amp;ROW($A120)) &lt;&gt; ""),ROW($A$1:INDIRECT("$A$"&amp;ROW($A120)))), 1))), "",#REF!-INDEX(#REF!, LOOKUP(
2, 1 / (#REF!:INDIRECT("$AV$"&amp;ROW(#REF!)-1) &lt;&gt; ""),ROW(#REF!:INDIRECT("$AV$"&amp;ROW(#REF!)-1))), 1))</f>
        <v>#REF!</v>
      </c>
      <c r="BA120" s="3" t="e" cm="1">
        <f t="array" aca="1" ref="BA120" ca="1">IF(NOT(ISNUMBER(INDEX($A:$A, LOOKUP(2, 1 / ($A$1:INDIRECT("$A$"&amp;ROW($A120)) &lt;&gt; ""),ROW($A$1:INDIRECT("$A$"&amp;ROW($A120)))), 1))), "",
INDEX(#REF!, LOOKUP(2, 1 / (#REF!:INDIRECT("$Y$"&amp;ROW(#REF!)-1) &lt;&gt; ""),ROW(#REF!:INDIRECT("$Y$"&amp;ROW(#REF!)-1))), 1))</f>
        <v>#REF!</v>
      </c>
      <c r="BB120" s="1" t="str">
        <f>IFERROR(VLOOKUP(#REF!, 'Medium-Slow'!$A$1:$B$101, 2, TRUE),"")</f>
        <v/>
      </c>
    </row>
    <row r="121" spans="1:54" x14ac:dyDescent="0.45">
      <c r="A121" s="38">
        <v>74</v>
      </c>
      <c r="B121" s="48" t="s">
        <v>275</v>
      </c>
      <c r="C121" s="48" t="s">
        <v>23</v>
      </c>
      <c r="D121" s="48" t="s">
        <v>276</v>
      </c>
      <c r="E121" s="48" t="s">
        <v>277</v>
      </c>
      <c r="F121" s="2" t="s">
        <v>231</v>
      </c>
      <c r="G121" s="2" t="s">
        <v>27</v>
      </c>
      <c r="H121" s="2">
        <v>18</v>
      </c>
      <c r="I121" s="2" t="s">
        <v>156</v>
      </c>
      <c r="J121" s="2" t="s">
        <v>278</v>
      </c>
      <c r="K121" s="2" t="s">
        <v>30</v>
      </c>
      <c r="L121" s="2" t="s">
        <v>139</v>
      </c>
      <c r="M121" s="2" t="s">
        <v>51</v>
      </c>
      <c r="N121" s="2" t="s">
        <v>229</v>
      </c>
      <c r="O121" s="2" t="s">
        <v>230</v>
      </c>
      <c r="P121" s="2">
        <v>0</v>
      </c>
      <c r="Q121" s="2">
        <f>_xlfn.FLOOR.MATH((((2*VLOOKUP(F121, 'EV and Base'!$A$1:$N$671, 9, FALSE))+$P121)*$H121)/100)+$H121+10</f>
        <v>53</v>
      </c>
      <c r="R121" s="2">
        <f>_xlfn.FLOOR.MATH((_xlfn.FLOOR.MATH((((2*VLOOKUP($F121, 'EV and Base'!$A$1:$N$671, 10, FALSE))+$P121)*$H121)/100)+5)*
IF(OR($I121="Lonely", $I121="Brave", $I121="Adamant", $I121="Naughty"), 1.1,
IF(OR($I121="Bold", $I121="Timid", $I121="Modest", $I121="Calm"), 0.9, 1)))</f>
        <v>38</v>
      </c>
      <c r="S121" s="2">
        <f>_xlfn.FLOOR.MATH((_xlfn.FLOOR.MATH((((2*VLOOKUP($F121, 'EV and Base'!$A$1:$N$671, 11, FALSE))+$P121)*$H121)/100)+5)*
IF(OR($I121="Bold", $I121="Relaxed", $I121="Impish", $I121="Lax"), 1.1,
IF(OR($I121="Lonely", $I121="Hasty", $I121="Mild", $I121="Gentle"), 0.9, 1)))</f>
        <v>25</v>
      </c>
      <c r="T121" s="2">
        <f>_xlfn.FLOOR.MATH((_xlfn.FLOOR.MATH((((2*VLOOKUP($F121, 'EV and Base'!$A$1:$N$671, 12, FALSE))+$P121)*$H121)/100)+5)*
IF(OR($I121="Modest", $I121="Mild", $I121="Quiet", $I121="Rash"), 1.1,
IF(OR($I121="Adamant", $I121="Impish", $I121="Jolly", $I121="Careful"), 0.9, 1)))</f>
        <v>33</v>
      </c>
      <c r="U121" s="2">
        <f>_xlfn.FLOOR.MATH((_xlfn.FLOOR.MATH((((2*VLOOKUP($F121, 'EV and Base'!$A$1:$N$671, 13, FALSE))+$P121)*$H121)/100)+5)*
IF(OR($I121="Calm", $I121="Gentle", $I121="Sassy", $I121="Careful"), 1.1,
IF(OR($I121="Naughty", $I121="Lax", $I121="Naive", $I121="Rash"), 0.9, 1)))</f>
        <v>24</v>
      </c>
      <c r="V121" s="2">
        <f>_xlfn.FLOOR.MATH((_xlfn.FLOOR.MATH((((2*VLOOKUP($F121, 'EV and Base'!$A$1:$N$671, 14, FALSE))+$P121)*$H121)/100)+5)*
IF(OR($I121="Timid", $I121="Hasty", $I121="Jolly", $I121="Naive"), 1.1,
IF(OR($I121="Brave", $I121="Relaxed", $I121="Quiet", $I121="Sassy"), 0.9, 1)))</f>
        <v>44</v>
      </c>
      <c r="AZ121" s="3" t="e" cm="1">
        <f t="array" aca="1" ref="AZ121" ca="1">IF(NOT(ISNUMBER(INDEX($A:$A, LOOKUP(2, 1 / ($A$1:INDIRECT("$A$"&amp;ROW($A121)) &lt;&gt; ""),ROW($A$1:INDIRECT("$A$"&amp;ROW($A121)))), 1))), "",#REF!-INDEX(#REF!, LOOKUP(
2, 1 / (#REF!:INDIRECT("$AV$"&amp;ROW(#REF!)-1) &lt;&gt; ""),ROW(#REF!:INDIRECT("$AV$"&amp;ROW(#REF!)-1))), 1))</f>
        <v>#REF!</v>
      </c>
      <c r="BA121" s="3" t="e" cm="1">
        <f t="array" aca="1" ref="BA121" ca="1">IF(NOT(ISNUMBER(INDEX($A:$A, LOOKUP(2, 1 / ($A$1:INDIRECT("$A$"&amp;ROW($A121)) &lt;&gt; ""),ROW($A$1:INDIRECT("$A$"&amp;ROW($A121)))), 1))), "",
INDEX(#REF!, LOOKUP(2, 1 / (#REF!:INDIRECT("$Y$"&amp;ROW(#REF!)-1) &lt;&gt; ""),ROW(#REF!:INDIRECT("$Y$"&amp;ROW(#REF!)-1))), 1))</f>
        <v>#REF!</v>
      </c>
      <c r="BB121" s="1" t="str">
        <f>IFERROR(VLOOKUP(#REF!, 'Medium-Slow'!$A$1:$B$101, 2, TRUE),"")</f>
        <v/>
      </c>
    </row>
    <row r="122" spans="1:54" x14ac:dyDescent="0.45">
      <c r="A122" s="40"/>
      <c r="B122" s="48"/>
      <c r="C122" s="48" t="str">
        <f>$C121</f>
        <v>Single</v>
      </c>
      <c r="D122" s="48"/>
      <c r="E122" s="48"/>
      <c r="F122" s="2" t="s">
        <v>227</v>
      </c>
      <c r="G122" s="2" t="s">
        <v>27</v>
      </c>
      <c r="H122" s="2">
        <v>18</v>
      </c>
      <c r="I122" s="2" t="s">
        <v>156</v>
      </c>
      <c r="J122" s="2" t="s">
        <v>278</v>
      </c>
      <c r="K122" s="2" t="s">
        <v>30</v>
      </c>
      <c r="L122" s="2" t="s">
        <v>139</v>
      </c>
      <c r="M122" s="2" t="s">
        <v>51</v>
      </c>
      <c r="N122" s="2" t="s">
        <v>229</v>
      </c>
      <c r="O122" s="2" t="s">
        <v>230</v>
      </c>
      <c r="P122" s="2">
        <v>0</v>
      </c>
      <c r="Q122" s="2">
        <f>_xlfn.FLOOR.MATH((((2*VLOOKUP(F122, 'EV and Base'!$A$1:$N$671, 9, FALSE))+$P122)*$H122)/100)+$H122+10</f>
        <v>53</v>
      </c>
      <c r="R122" s="2">
        <f>_xlfn.FLOOR.MATH((_xlfn.FLOOR.MATH((((2*VLOOKUP($F122, 'EV and Base'!$A$1:$N$671, 10, FALSE))+$P122)*$H122)/100)+5)*
IF(OR($I122="Lonely", $I122="Brave", $I122="Adamant", $I122="Naughty"), 1.1,
IF(OR($I122="Bold", $I122="Timid", $I122="Modest", $I122="Calm"), 0.9, 1)))</f>
        <v>38</v>
      </c>
      <c r="S122" s="2">
        <f>_xlfn.FLOOR.MATH((_xlfn.FLOOR.MATH((((2*VLOOKUP($F122, 'EV and Base'!$A$1:$N$671, 11, FALSE))+$P122)*$H122)/100)+5)*
IF(OR($I122="Bold", $I122="Relaxed", $I122="Impish", $I122="Lax"), 1.1,
IF(OR($I122="Lonely", $I122="Hasty", $I122="Mild", $I122="Gentle"), 0.9, 1)))</f>
        <v>25</v>
      </c>
      <c r="T122" s="2">
        <f>_xlfn.FLOOR.MATH((_xlfn.FLOOR.MATH((((2*VLOOKUP($F122, 'EV and Base'!$A$1:$N$671, 12, FALSE))+$P122)*$H122)/100)+5)*
IF(OR($I122="Modest", $I122="Mild", $I122="Quiet", $I122="Rash"), 1.1,
IF(OR($I122="Adamant", $I122="Impish", $I122="Jolly", $I122="Careful"), 0.9, 1)))</f>
        <v>33</v>
      </c>
      <c r="U122" s="2">
        <f>_xlfn.FLOOR.MATH((_xlfn.FLOOR.MATH((((2*VLOOKUP($F122, 'EV and Base'!$A$1:$N$671, 13, FALSE))+$P122)*$H122)/100)+5)*
IF(OR($I122="Calm", $I122="Gentle", $I122="Sassy", $I122="Careful"), 1.1,
IF(OR($I122="Naughty", $I122="Lax", $I122="Naive", $I122="Rash"), 0.9, 1)))</f>
        <v>24</v>
      </c>
      <c r="V122" s="2">
        <f>_xlfn.FLOOR.MATH((_xlfn.FLOOR.MATH((((2*VLOOKUP($F122, 'EV and Base'!$A$1:$N$671, 14, FALSE))+$P122)*$H122)/100)+5)*
IF(OR($I122="Timid", $I122="Hasty", $I122="Jolly", $I122="Naive"), 1.1,
IF(OR($I122="Brave", $I122="Relaxed", $I122="Quiet", $I122="Sassy"), 0.9, 1)))</f>
        <v>44</v>
      </c>
      <c r="AZ122" s="3" t="e" cm="1">
        <f t="array" aca="1" ref="AZ122" ca="1">IF(NOT(ISNUMBER(INDEX($A:$A, LOOKUP(2, 1 / ($A$1:INDIRECT("$A$"&amp;ROW($A122)) &lt;&gt; ""),ROW($A$1:INDIRECT("$A$"&amp;ROW($A122)))), 1))), "",#REF!-INDEX(#REF!, LOOKUP(
2, 1 / (#REF!:INDIRECT("$AV$"&amp;ROW(#REF!)-1) &lt;&gt; ""),ROW(#REF!:INDIRECT("$AV$"&amp;ROW(#REF!)-1))), 1))</f>
        <v>#REF!</v>
      </c>
      <c r="BA122" s="3" t="e" cm="1">
        <f t="array" aca="1" ref="BA122" ca="1">IF(NOT(ISNUMBER(INDEX($A:$A, LOOKUP(2, 1 / ($A$1:INDIRECT("$A$"&amp;ROW($A122)) &lt;&gt; ""),ROW($A$1:INDIRECT("$A$"&amp;ROW($A122)))), 1))), "",
INDEX(#REF!, LOOKUP(2, 1 / (#REF!:INDIRECT("$Y$"&amp;ROW(#REF!)-1) &lt;&gt; ""),ROW(#REF!:INDIRECT("$Y$"&amp;ROW(#REF!)-1))), 1))</f>
        <v>#REF!</v>
      </c>
      <c r="BB122" s="1" t="str">
        <f>IFERROR(VLOOKUP(#REF!, 'Medium-Slow'!$A$1:$B$101, 2, TRUE),"")</f>
        <v/>
      </c>
    </row>
    <row r="123" spans="1:54" x14ac:dyDescent="0.45">
      <c r="A123" s="38">
        <v>75</v>
      </c>
      <c r="B123" s="48" t="s">
        <v>279</v>
      </c>
      <c r="C123" s="48" t="s">
        <v>23</v>
      </c>
      <c r="D123" s="48" t="s">
        <v>276</v>
      </c>
      <c r="E123" s="48" t="s">
        <v>277</v>
      </c>
      <c r="F123" s="2" t="s">
        <v>227</v>
      </c>
      <c r="G123" s="2" t="s">
        <v>27</v>
      </c>
      <c r="H123" s="2">
        <v>16</v>
      </c>
      <c r="I123" s="2" t="s">
        <v>73</v>
      </c>
      <c r="J123" s="2" t="s">
        <v>278</v>
      </c>
      <c r="K123" s="2" t="s">
        <v>30</v>
      </c>
      <c r="L123" s="2" t="s">
        <v>139</v>
      </c>
      <c r="M123" s="2" t="s">
        <v>51</v>
      </c>
      <c r="N123" s="2" t="s">
        <v>229</v>
      </c>
      <c r="O123" s="2" t="s">
        <v>230</v>
      </c>
      <c r="P123" s="2">
        <v>0</v>
      </c>
      <c r="Q123" s="2">
        <f>_xlfn.FLOOR.MATH((((2*VLOOKUP(F123, 'EV and Base'!$A$1:$N$671, 9, FALSE))+$P123)*$H123)/100)+$H123+10</f>
        <v>48</v>
      </c>
      <c r="R123" s="2">
        <f>_xlfn.FLOOR.MATH((_xlfn.FLOOR.MATH((((2*VLOOKUP($F123, 'EV and Base'!$A$1:$N$671, 10, FALSE))+$P123)*$H123)/100)+5)*
IF(OR($I123="Lonely", $I123="Brave", $I123="Adamant", $I123="Naughty"), 1.1,
IF(OR($I123="Bold", $I123="Timid", $I123="Modest", $I123="Calm"), 0.9, 1)))</f>
        <v>34</v>
      </c>
      <c r="S123" s="2">
        <f>_xlfn.FLOOR.MATH((_xlfn.FLOOR.MATH((((2*VLOOKUP($F123, 'EV and Base'!$A$1:$N$671, 11, FALSE))+$P123)*$H123)/100)+5)*
IF(OR($I123="Bold", $I123="Relaxed", $I123="Impish", $I123="Lax"), 1.1,
IF(OR($I123="Lonely", $I123="Hasty", $I123="Mild", $I123="Gentle"), 0.9, 1)))</f>
        <v>25</v>
      </c>
      <c r="T123" s="2">
        <f>_xlfn.FLOOR.MATH((_xlfn.FLOOR.MATH((((2*VLOOKUP($F123, 'EV and Base'!$A$1:$N$671, 12, FALSE))+$P123)*$H123)/100)+5)*
IF(OR($I123="Modest", $I123="Mild", $I123="Quiet", $I123="Rash"), 1.1,
IF(OR($I123="Adamant", $I123="Impish", $I123="Jolly", $I123="Careful"), 0.9, 1)))</f>
        <v>30</v>
      </c>
      <c r="U123" s="2">
        <f>_xlfn.FLOOR.MATH((_xlfn.FLOOR.MATH((((2*VLOOKUP($F123, 'EV and Base'!$A$1:$N$671, 13, FALSE))+$P123)*$H123)/100)+5)*
IF(OR($I123="Calm", $I123="Gentle", $I123="Sassy", $I123="Careful"), 1.1,
IF(OR($I123="Naughty", $I123="Lax", $I123="Naive", $I123="Rash"), 0.9, 1)))</f>
        <v>22</v>
      </c>
      <c r="V123" s="2">
        <f>_xlfn.FLOOR.MATH((_xlfn.FLOOR.MATH((((2*VLOOKUP($F123, 'EV and Base'!$A$1:$N$671, 14, FALSE))+$P123)*$H123)/100)+5)*
IF(OR($I123="Timid", $I123="Hasty", $I123="Jolly", $I123="Naive"), 1.1,
IF(OR($I123="Brave", $I123="Relaxed", $I123="Quiet", $I123="Sassy"), 0.9, 1)))</f>
        <v>36</v>
      </c>
      <c r="AZ123" s="3" t="e" cm="1">
        <f t="array" aca="1" ref="AZ123" ca="1">IF(NOT(ISNUMBER(INDEX($A:$A, LOOKUP(2, 1 / ($A$1:INDIRECT("$A$"&amp;ROW($A123)) &lt;&gt; ""),ROW($A$1:INDIRECT("$A$"&amp;ROW($A123)))), 1))), "",#REF!-INDEX(#REF!, LOOKUP(
2, 1 / (#REF!:INDIRECT("$AV$"&amp;ROW(#REF!)-1) &lt;&gt; ""),ROW(#REF!:INDIRECT("$AV$"&amp;ROW(#REF!)-1))), 1))</f>
        <v>#REF!</v>
      </c>
      <c r="BA123" s="3" t="e" cm="1">
        <f t="array" aca="1" ref="BA123" ca="1">IF(NOT(ISNUMBER(INDEX($A:$A, LOOKUP(2, 1 / ($A$1:INDIRECT("$A$"&amp;ROW($A123)) &lt;&gt; ""),ROW($A$1:INDIRECT("$A$"&amp;ROW($A123)))), 1))), "",
INDEX(#REF!, LOOKUP(2, 1 / (#REF!:INDIRECT("$Y$"&amp;ROW(#REF!)-1) &lt;&gt; ""),ROW(#REF!:INDIRECT("$Y$"&amp;ROW(#REF!)-1))), 1))</f>
        <v>#REF!</v>
      </c>
      <c r="BB123" s="1" t="str">
        <f>IFERROR(VLOOKUP(#REF!, 'Medium-Slow'!$A$1:$B$101, 2, TRUE),"")</f>
        <v/>
      </c>
    </row>
    <row r="124" spans="1:54" x14ac:dyDescent="0.45">
      <c r="A124" s="39"/>
      <c r="B124" s="48"/>
      <c r="C124" s="48" t="str">
        <f t="shared" ref="C124:C126" si="11">$C123</f>
        <v>Single</v>
      </c>
      <c r="D124" s="48"/>
      <c r="E124" s="48"/>
      <c r="F124" s="2" t="s">
        <v>231</v>
      </c>
      <c r="G124" s="2" t="s">
        <v>27</v>
      </c>
      <c r="H124" s="2">
        <v>16</v>
      </c>
      <c r="I124" s="2" t="s">
        <v>73</v>
      </c>
      <c r="J124" s="2" t="s">
        <v>278</v>
      </c>
      <c r="K124" s="2" t="s">
        <v>30</v>
      </c>
      <c r="L124" s="2" t="s">
        <v>139</v>
      </c>
      <c r="M124" s="2" t="s">
        <v>51</v>
      </c>
      <c r="N124" s="2" t="s">
        <v>229</v>
      </c>
      <c r="O124" s="2" t="s">
        <v>230</v>
      </c>
      <c r="P124" s="2">
        <v>0</v>
      </c>
      <c r="Q124" s="2">
        <f>_xlfn.FLOOR.MATH((((2*VLOOKUP(F124, 'EV and Base'!$A$1:$N$671, 9, FALSE))+$P124)*$H124)/100)+$H124+10</f>
        <v>48</v>
      </c>
      <c r="R124" s="2">
        <f>_xlfn.FLOOR.MATH((_xlfn.FLOOR.MATH((((2*VLOOKUP($F124, 'EV and Base'!$A$1:$N$671, 10, FALSE))+$P124)*$H124)/100)+5)*
IF(OR($I124="Lonely", $I124="Brave", $I124="Adamant", $I124="Naughty"), 1.1,
IF(OR($I124="Bold", $I124="Timid", $I124="Modest", $I124="Calm"), 0.9, 1)))</f>
        <v>34</v>
      </c>
      <c r="S124" s="2">
        <f>_xlfn.FLOOR.MATH((_xlfn.FLOOR.MATH((((2*VLOOKUP($F124, 'EV and Base'!$A$1:$N$671, 11, FALSE))+$P124)*$H124)/100)+5)*
IF(OR($I124="Bold", $I124="Relaxed", $I124="Impish", $I124="Lax"), 1.1,
IF(OR($I124="Lonely", $I124="Hasty", $I124="Mild", $I124="Gentle"), 0.9, 1)))</f>
        <v>25</v>
      </c>
      <c r="T124" s="2">
        <f>_xlfn.FLOOR.MATH((_xlfn.FLOOR.MATH((((2*VLOOKUP($F124, 'EV and Base'!$A$1:$N$671, 12, FALSE))+$P124)*$H124)/100)+5)*
IF(OR($I124="Modest", $I124="Mild", $I124="Quiet", $I124="Rash"), 1.1,
IF(OR($I124="Adamant", $I124="Impish", $I124="Jolly", $I124="Careful"), 0.9, 1)))</f>
        <v>30</v>
      </c>
      <c r="U124" s="2">
        <f>_xlfn.FLOOR.MATH((_xlfn.FLOOR.MATH((((2*VLOOKUP($F124, 'EV and Base'!$A$1:$N$671, 13, FALSE))+$P124)*$H124)/100)+5)*
IF(OR($I124="Calm", $I124="Gentle", $I124="Sassy", $I124="Careful"), 1.1,
IF(OR($I124="Naughty", $I124="Lax", $I124="Naive", $I124="Rash"), 0.9, 1)))</f>
        <v>22</v>
      </c>
      <c r="V124" s="2">
        <f>_xlfn.FLOOR.MATH((_xlfn.FLOOR.MATH((((2*VLOOKUP($F124, 'EV and Base'!$A$1:$N$671, 14, FALSE))+$P124)*$H124)/100)+5)*
IF(OR($I124="Timid", $I124="Hasty", $I124="Jolly", $I124="Naive"), 1.1,
IF(OR($I124="Brave", $I124="Relaxed", $I124="Quiet", $I124="Sassy"), 0.9, 1)))</f>
        <v>36</v>
      </c>
      <c r="AZ124" s="3" t="e" cm="1">
        <f t="array" aca="1" ref="AZ124" ca="1">IF(NOT(ISNUMBER(INDEX($A:$A, LOOKUP(2, 1 / ($A$1:INDIRECT("$A$"&amp;ROW($A124)) &lt;&gt; ""),ROW($A$1:INDIRECT("$A$"&amp;ROW($A124)))), 1))), "",#REF!-INDEX(#REF!, LOOKUP(
2, 1 / (#REF!:INDIRECT("$AV$"&amp;ROW(#REF!)-1) &lt;&gt; ""),ROW(#REF!:INDIRECT("$AV$"&amp;ROW(#REF!)-1))), 1))</f>
        <v>#REF!</v>
      </c>
      <c r="BA124" s="3" t="e" cm="1">
        <f t="array" aca="1" ref="BA124" ca="1">IF(NOT(ISNUMBER(INDEX($A:$A, LOOKUP(2, 1 / ($A$1:INDIRECT("$A$"&amp;ROW($A124)) &lt;&gt; ""),ROW($A$1:INDIRECT("$A$"&amp;ROW($A124)))), 1))), "",
INDEX(#REF!, LOOKUP(2, 1 / (#REF!:INDIRECT("$Y$"&amp;ROW(#REF!)-1) &lt;&gt; ""),ROW(#REF!:INDIRECT("$Y$"&amp;ROW(#REF!)-1))), 1))</f>
        <v>#REF!</v>
      </c>
      <c r="BB124" s="1" t="str">
        <f>IFERROR(VLOOKUP(#REF!, 'Medium-Slow'!$A$1:$B$101, 2, TRUE),"")</f>
        <v/>
      </c>
    </row>
    <row r="125" spans="1:54" x14ac:dyDescent="0.45">
      <c r="A125" s="39"/>
      <c r="B125" s="48"/>
      <c r="C125" s="48" t="str">
        <f t="shared" si="11"/>
        <v>Single</v>
      </c>
      <c r="D125" s="48"/>
      <c r="E125" s="48"/>
      <c r="F125" s="2" t="s">
        <v>227</v>
      </c>
      <c r="G125" s="2" t="s">
        <v>27</v>
      </c>
      <c r="H125" s="2">
        <v>16</v>
      </c>
      <c r="I125" s="2" t="s">
        <v>73</v>
      </c>
      <c r="J125" s="2" t="s">
        <v>278</v>
      </c>
      <c r="K125" s="2" t="s">
        <v>30</v>
      </c>
      <c r="L125" s="2" t="s">
        <v>139</v>
      </c>
      <c r="M125" s="2" t="s">
        <v>51</v>
      </c>
      <c r="N125" s="2" t="s">
        <v>229</v>
      </c>
      <c r="O125" s="2" t="s">
        <v>230</v>
      </c>
      <c r="P125" s="2">
        <v>0</v>
      </c>
      <c r="Q125" s="2">
        <f>_xlfn.FLOOR.MATH((((2*VLOOKUP(F125, 'EV and Base'!$A$1:$N$671, 9, FALSE))+$P125)*$H125)/100)+$H125+10</f>
        <v>48</v>
      </c>
      <c r="R125" s="2">
        <f>_xlfn.FLOOR.MATH((_xlfn.FLOOR.MATH((((2*VLOOKUP($F125, 'EV and Base'!$A$1:$N$671, 10, FALSE))+$P125)*$H125)/100)+5)*
IF(OR($I125="Lonely", $I125="Brave", $I125="Adamant", $I125="Naughty"), 1.1,
IF(OR($I125="Bold", $I125="Timid", $I125="Modest", $I125="Calm"), 0.9, 1)))</f>
        <v>34</v>
      </c>
      <c r="S125" s="2">
        <f>_xlfn.FLOOR.MATH((_xlfn.FLOOR.MATH((((2*VLOOKUP($F125, 'EV and Base'!$A$1:$N$671, 11, FALSE))+$P125)*$H125)/100)+5)*
IF(OR($I125="Bold", $I125="Relaxed", $I125="Impish", $I125="Lax"), 1.1,
IF(OR($I125="Lonely", $I125="Hasty", $I125="Mild", $I125="Gentle"), 0.9, 1)))</f>
        <v>25</v>
      </c>
      <c r="T125" s="2">
        <f>_xlfn.FLOOR.MATH((_xlfn.FLOOR.MATH((((2*VLOOKUP($F125, 'EV and Base'!$A$1:$N$671, 12, FALSE))+$P125)*$H125)/100)+5)*
IF(OR($I125="Modest", $I125="Mild", $I125="Quiet", $I125="Rash"), 1.1,
IF(OR($I125="Adamant", $I125="Impish", $I125="Jolly", $I125="Careful"), 0.9, 1)))</f>
        <v>30</v>
      </c>
      <c r="U125" s="2">
        <f>_xlfn.FLOOR.MATH((_xlfn.FLOOR.MATH((((2*VLOOKUP($F125, 'EV and Base'!$A$1:$N$671, 13, FALSE))+$P125)*$H125)/100)+5)*
IF(OR($I125="Calm", $I125="Gentle", $I125="Sassy", $I125="Careful"), 1.1,
IF(OR($I125="Naughty", $I125="Lax", $I125="Naive", $I125="Rash"), 0.9, 1)))</f>
        <v>22</v>
      </c>
      <c r="V125" s="2">
        <f>_xlfn.FLOOR.MATH((_xlfn.FLOOR.MATH((((2*VLOOKUP($F125, 'EV and Base'!$A$1:$N$671, 14, FALSE))+$P125)*$H125)/100)+5)*
IF(OR($I125="Timid", $I125="Hasty", $I125="Jolly", $I125="Naive"), 1.1,
IF(OR($I125="Brave", $I125="Relaxed", $I125="Quiet", $I125="Sassy"), 0.9, 1)))</f>
        <v>36</v>
      </c>
      <c r="AZ125" s="3" t="e" cm="1">
        <f t="array" aca="1" ref="AZ125" ca="1">IF(NOT(ISNUMBER(INDEX($A:$A, LOOKUP(2, 1 / ($A$1:INDIRECT("$A$"&amp;ROW($A125)) &lt;&gt; ""),ROW($A$1:INDIRECT("$A$"&amp;ROW($A125)))), 1))), "",#REF!-INDEX(#REF!, LOOKUP(
2, 1 / (#REF!:INDIRECT("$AV$"&amp;ROW(#REF!)-1) &lt;&gt; ""),ROW(#REF!:INDIRECT("$AV$"&amp;ROW(#REF!)-1))), 1))</f>
        <v>#REF!</v>
      </c>
      <c r="BA125" s="3" t="e" cm="1">
        <f t="array" aca="1" ref="BA125" ca="1">IF(NOT(ISNUMBER(INDEX($A:$A, LOOKUP(2, 1 / ($A$1:INDIRECT("$A$"&amp;ROW($A125)) &lt;&gt; ""),ROW($A$1:INDIRECT("$A$"&amp;ROW($A125)))), 1))), "",
INDEX(#REF!, LOOKUP(2, 1 / (#REF!:INDIRECT("$Y$"&amp;ROW(#REF!)-1) &lt;&gt; ""),ROW(#REF!:INDIRECT("$Y$"&amp;ROW(#REF!)-1))), 1))</f>
        <v>#REF!</v>
      </c>
      <c r="BB125" s="1" t="str">
        <f>IFERROR(VLOOKUP(#REF!, 'Medium-Slow'!$A$1:$B$101, 2, TRUE),"")</f>
        <v/>
      </c>
    </row>
    <row r="126" spans="1:54" x14ac:dyDescent="0.45">
      <c r="A126" s="40"/>
      <c r="B126" s="48"/>
      <c r="C126" s="48" t="str">
        <f t="shared" si="11"/>
        <v>Single</v>
      </c>
      <c r="D126" s="48"/>
      <c r="E126" s="48"/>
      <c r="F126" s="2" t="s">
        <v>231</v>
      </c>
      <c r="G126" s="2" t="s">
        <v>27</v>
      </c>
      <c r="H126" s="2">
        <v>16</v>
      </c>
      <c r="I126" s="2" t="s">
        <v>73</v>
      </c>
      <c r="J126" s="2" t="s">
        <v>278</v>
      </c>
      <c r="K126" s="2" t="s">
        <v>30</v>
      </c>
      <c r="L126" s="2" t="s">
        <v>139</v>
      </c>
      <c r="M126" s="2" t="s">
        <v>51</v>
      </c>
      <c r="N126" s="2" t="s">
        <v>229</v>
      </c>
      <c r="O126" s="2" t="s">
        <v>230</v>
      </c>
      <c r="P126" s="2">
        <v>0</v>
      </c>
      <c r="Q126" s="2">
        <f>_xlfn.FLOOR.MATH((((2*VLOOKUP(F126, 'EV and Base'!$A$1:$N$671, 9, FALSE))+$P126)*$H126)/100)+$H126+10</f>
        <v>48</v>
      </c>
      <c r="R126" s="2">
        <f>_xlfn.FLOOR.MATH((_xlfn.FLOOR.MATH((((2*VLOOKUP($F126, 'EV and Base'!$A$1:$N$671, 10, FALSE))+$P126)*$H126)/100)+5)*
IF(OR($I126="Lonely", $I126="Brave", $I126="Adamant", $I126="Naughty"), 1.1,
IF(OR($I126="Bold", $I126="Timid", $I126="Modest", $I126="Calm"), 0.9, 1)))</f>
        <v>34</v>
      </c>
      <c r="S126" s="2">
        <f>_xlfn.FLOOR.MATH((_xlfn.FLOOR.MATH((((2*VLOOKUP($F126, 'EV and Base'!$A$1:$N$671, 11, FALSE))+$P126)*$H126)/100)+5)*
IF(OR($I126="Bold", $I126="Relaxed", $I126="Impish", $I126="Lax"), 1.1,
IF(OR($I126="Lonely", $I126="Hasty", $I126="Mild", $I126="Gentle"), 0.9, 1)))</f>
        <v>25</v>
      </c>
      <c r="T126" s="2">
        <f>_xlfn.FLOOR.MATH((_xlfn.FLOOR.MATH((((2*VLOOKUP($F126, 'EV and Base'!$A$1:$N$671, 12, FALSE))+$P126)*$H126)/100)+5)*
IF(OR($I126="Modest", $I126="Mild", $I126="Quiet", $I126="Rash"), 1.1,
IF(OR($I126="Adamant", $I126="Impish", $I126="Jolly", $I126="Careful"), 0.9, 1)))</f>
        <v>30</v>
      </c>
      <c r="U126" s="2">
        <f>_xlfn.FLOOR.MATH((_xlfn.FLOOR.MATH((((2*VLOOKUP($F126, 'EV and Base'!$A$1:$N$671, 13, FALSE))+$P126)*$H126)/100)+5)*
IF(OR($I126="Calm", $I126="Gentle", $I126="Sassy", $I126="Careful"), 1.1,
IF(OR($I126="Naughty", $I126="Lax", $I126="Naive", $I126="Rash"), 0.9, 1)))</f>
        <v>22</v>
      </c>
      <c r="V126" s="2">
        <f>_xlfn.FLOOR.MATH((_xlfn.FLOOR.MATH((((2*VLOOKUP($F126, 'EV and Base'!$A$1:$N$671, 14, FALSE))+$P126)*$H126)/100)+5)*
IF(OR($I126="Timid", $I126="Hasty", $I126="Jolly", $I126="Naive"), 1.1,
IF(OR($I126="Brave", $I126="Relaxed", $I126="Quiet", $I126="Sassy"), 0.9, 1)))</f>
        <v>36</v>
      </c>
      <c r="AZ126" s="3" t="e" cm="1">
        <f t="array" aca="1" ref="AZ126" ca="1">IF(NOT(ISNUMBER(INDEX($A:$A, LOOKUP(2, 1 / ($A$1:INDIRECT("$A$"&amp;ROW($A126)) &lt;&gt; ""),ROW($A$1:INDIRECT("$A$"&amp;ROW($A126)))), 1))), "",#REF!-INDEX(#REF!, LOOKUP(
2, 1 / (#REF!:INDIRECT("$AV$"&amp;ROW(#REF!)-1) &lt;&gt; ""),ROW(#REF!:INDIRECT("$AV$"&amp;ROW(#REF!)-1))), 1))</f>
        <v>#REF!</v>
      </c>
      <c r="BA126" s="3" t="e" cm="1">
        <f t="array" aca="1" ref="BA126" ca="1">IF(NOT(ISNUMBER(INDEX($A:$A, LOOKUP(2, 1 / ($A$1:INDIRECT("$A$"&amp;ROW($A126)) &lt;&gt; ""),ROW($A$1:INDIRECT("$A$"&amp;ROW($A126)))), 1))), "",
INDEX(#REF!, LOOKUP(2, 1 / (#REF!:INDIRECT("$Y$"&amp;ROW(#REF!)-1) &lt;&gt; ""),ROW(#REF!:INDIRECT("$Y$"&amp;ROW(#REF!)-1))), 1))</f>
        <v>#REF!</v>
      </c>
      <c r="BB126" s="1" t="str">
        <f>IFERROR(VLOOKUP(#REF!, 'Medium-Slow'!$A$1:$B$101, 2, TRUE),"")</f>
        <v/>
      </c>
    </row>
    <row r="127" spans="1:54" x14ac:dyDescent="0.45">
      <c r="A127" s="38">
        <v>76</v>
      </c>
      <c r="B127" s="48" t="s">
        <v>280</v>
      </c>
      <c r="C127" s="48" t="s">
        <v>23</v>
      </c>
      <c r="D127" s="48" t="s">
        <v>276</v>
      </c>
      <c r="E127" s="48" t="s">
        <v>277</v>
      </c>
      <c r="F127" s="2" t="s">
        <v>146</v>
      </c>
      <c r="G127" s="2" t="s">
        <v>53</v>
      </c>
      <c r="H127" s="2">
        <v>18</v>
      </c>
      <c r="I127" s="2" t="s">
        <v>133</v>
      </c>
      <c r="J127" s="2" t="s">
        <v>147</v>
      </c>
      <c r="K127" s="2" t="s">
        <v>30</v>
      </c>
      <c r="L127" s="2" t="s">
        <v>148</v>
      </c>
      <c r="M127" s="2" t="s">
        <v>149</v>
      </c>
      <c r="N127" s="2" t="s">
        <v>150</v>
      </c>
      <c r="O127" s="2" t="s">
        <v>281</v>
      </c>
      <c r="P127" s="2">
        <v>0</v>
      </c>
      <c r="Q127" s="2">
        <f>_xlfn.FLOOR.MATH((((2*VLOOKUP(F127, 'EV and Base'!$A$1:$N$671, 9, FALSE))+$P127)*$H127)/100)+$H127+10</f>
        <v>46</v>
      </c>
      <c r="R127" s="2">
        <f>_xlfn.FLOOR.MATH((_xlfn.FLOOR.MATH((((2*VLOOKUP($F127, 'EV and Base'!$A$1:$N$671, 10, FALSE))+$P127)*$H127)/100)+5)*
IF(OR($I127="Lonely", $I127="Brave", $I127="Adamant", $I127="Naughty"), 1.1,
IF(OR($I127="Bold", $I127="Timid", $I127="Modest", $I127="Calm"), 0.9, 1)))</f>
        <v>23</v>
      </c>
      <c r="S127" s="2">
        <f>_xlfn.FLOOR.MATH((_xlfn.FLOOR.MATH((((2*VLOOKUP($F127, 'EV and Base'!$A$1:$N$671, 11, FALSE))+$P127)*$H127)/100)+5)*
IF(OR($I127="Bold", $I127="Relaxed", $I127="Impish", $I127="Lax"), 1.1,
IF(OR($I127="Lonely", $I127="Hasty", $I127="Mild", $I127="Gentle"), 0.9, 1)))</f>
        <v>19</v>
      </c>
      <c r="T127" s="2">
        <f>_xlfn.FLOOR.MATH((_xlfn.FLOOR.MATH((((2*VLOOKUP($F127, 'EV and Base'!$A$1:$N$671, 12, FALSE))+$P127)*$H127)/100)+5)*
IF(OR($I127="Modest", $I127="Mild", $I127="Quiet", $I127="Rash"), 1.1,
IF(OR($I127="Adamant", $I127="Impish", $I127="Jolly", $I127="Careful"), 0.9, 1)))</f>
        <v>23</v>
      </c>
      <c r="U127" s="2">
        <f>_xlfn.FLOOR.MATH((_xlfn.FLOOR.MATH((((2*VLOOKUP($F127, 'EV and Base'!$A$1:$N$671, 13, FALSE))+$P127)*$H127)/100)+5)*
IF(OR($I127="Calm", $I127="Gentle", $I127="Sassy", $I127="Careful"), 1.1,
IF(OR($I127="Naughty", $I127="Lax", $I127="Naive", $I127="Rash"), 0.9, 1)))</f>
        <v>19</v>
      </c>
      <c r="V127" s="2">
        <f>_xlfn.FLOOR.MATH((_xlfn.FLOOR.MATH((((2*VLOOKUP($F127, 'EV and Base'!$A$1:$N$671, 14, FALSE))+$P127)*$H127)/100)+5)*
IF(OR($I127="Timid", $I127="Hasty", $I127="Jolly", $I127="Naive"), 1.1,
IF(OR($I127="Brave", $I127="Relaxed", $I127="Quiet", $I127="Sassy"), 0.9, 1)))</f>
        <v>28</v>
      </c>
      <c r="AZ127" s="3" t="e" cm="1">
        <f t="array" aca="1" ref="AZ127" ca="1">IF(NOT(ISNUMBER(INDEX($A:$A, LOOKUP(2, 1 / ($A$1:INDIRECT("$A$"&amp;ROW($A127)) &lt;&gt; ""),ROW($A$1:INDIRECT("$A$"&amp;ROW($A127)))), 1))), "",#REF!-INDEX(#REF!, LOOKUP(
2, 1 / (#REF!:INDIRECT("$AV$"&amp;ROW(#REF!)-1) &lt;&gt; ""),ROW(#REF!:INDIRECT("$AV$"&amp;ROW(#REF!)-1))), 1))</f>
        <v>#REF!</v>
      </c>
      <c r="BA127" s="3" t="e" cm="1">
        <f t="array" aca="1" ref="BA127" ca="1">IF(NOT(ISNUMBER(INDEX($A:$A, LOOKUP(2, 1 / ($A$1:INDIRECT("$A$"&amp;ROW($A127)) &lt;&gt; ""),ROW($A$1:INDIRECT("$A$"&amp;ROW($A127)))), 1))), "",
INDEX(#REF!, LOOKUP(2, 1 / (#REF!:INDIRECT("$Y$"&amp;ROW(#REF!)-1) &lt;&gt; ""),ROW(#REF!:INDIRECT("$Y$"&amp;ROW(#REF!)-1))), 1))</f>
        <v>#REF!</v>
      </c>
      <c r="BB127" s="1" t="str">
        <f>IFERROR(VLOOKUP(#REF!, 'Medium-Slow'!$A$1:$B$101, 2, TRUE),"")</f>
        <v/>
      </c>
    </row>
    <row r="128" spans="1:54" x14ac:dyDescent="0.45">
      <c r="A128" s="40"/>
      <c r="B128" s="48"/>
      <c r="C128" s="48" t="str">
        <f>$C127</f>
        <v>Single</v>
      </c>
      <c r="D128" s="48"/>
      <c r="E128" s="48"/>
      <c r="F128" s="2" t="s">
        <v>146</v>
      </c>
      <c r="G128" s="2" t="s">
        <v>53</v>
      </c>
      <c r="H128" s="2">
        <v>18</v>
      </c>
      <c r="I128" s="2" t="s">
        <v>133</v>
      </c>
      <c r="J128" s="2" t="s">
        <v>147</v>
      </c>
      <c r="K128" s="2" t="s">
        <v>30</v>
      </c>
      <c r="L128" s="2" t="s">
        <v>148</v>
      </c>
      <c r="M128" s="2" t="s">
        <v>149</v>
      </c>
      <c r="N128" s="2" t="s">
        <v>150</v>
      </c>
      <c r="O128" s="2" t="s">
        <v>281</v>
      </c>
      <c r="P128" s="2">
        <v>0</v>
      </c>
      <c r="Q128" s="2">
        <f>_xlfn.FLOOR.MATH((((2*VLOOKUP(F128, 'EV and Base'!$A$1:$N$671, 9, FALSE))+$P128)*$H128)/100)+$H128+10</f>
        <v>46</v>
      </c>
      <c r="R128" s="2">
        <f>_xlfn.FLOOR.MATH((_xlfn.FLOOR.MATH((((2*VLOOKUP($F128, 'EV and Base'!$A$1:$N$671, 10, FALSE))+$P128)*$H128)/100)+5)*
IF(OR($I128="Lonely", $I128="Brave", $I128="Adamant", $I128="Naughty"), 1.1,
IF(OR($I128="Bold", $I128="Timid", $I128="Modest", $I128="Calm"), 0.9, 1)))</f>
        <v>23</v>
      </c>
      <c r="S128" s="2">
        <f>_xlfn.FLOOR.MATH((_xlfn.FLOOR.MATH((((2*VLOOKUP($F128, 'EV and Base'!$A$1:$N$671, 11, FALSE))+$P128)*$H128)/100)+5)*
IF(OR($I128="Bold", $I128="Relaxed", $I128="Impish", $I128="Lax"), 1.1,
IF(OR($I128="Lonely", $I128="Hasty", $I128="Mild", $I128="Gentle"), 0.9, 1)))</f>
        <v>19</v>
      </c>
      <c r="T128" s="2">
        <f>_xlfn.FLOOR.MATH((_xlfn.FLOOR.MATH((((2*VLOOKUP($F128, 'EV and Base'!$A$1:$N$671, 12, FALSE))+$P128)*$H128)/100)+5)*
IF(OR($I128="Modest", $I128="Mild", $I128="Quiet", $I128="Rash"), 1.1,
IF(OR($I128="Adamant", $I128="Impish", $I128="Jolly", $I128="Careful"), 0.9, 1)))</f>
        <v>23</v>
      </c>
      <c r="U128" s="2">
        <f>_xlfn.FLOOR.MATH((_xlfn.FLOOR.MATH((((2*VLOOKUP($F128, 'EV and Base'!$A$1:$N$671, 13, FALSE))+$P128)*$H128)/100)+5)*
IF(OR($I128="Calm", $I128="Gentle", $I128="Sassy", $I128="Careful"), 1.1,
IF(OR($I128="Naughty", $I128="Lax", $I128="Naive", $I128="Rash"), 0.9, 1)))</f>
        <v>19</v>
      </c>
      <c r="V128" s="2">
        <f>_xlfn.FLOOR.MATH((_xlfn.FLOOR.MATH((((2*VLOOKUP($F128, 'EV and Base'!$A$1:$N$671, 14, FALSE))+$P128)*$H128)/100)+5)*
IF(OR($I128="Timid", $I128="Hasty", $I128="Jolly", $I128="Naive"), 1.1,
IF(OR($I128="Brave", $I128="Relaxed", $I128="Quiet", $I128="Sassy"), 0.9, 1)))</f>
        <v>28</v>
      </c>
      <c r="AZ128" s="3" t="e" cm="1">
        <f t="array" aca="1" ref="AZ128" ca="1">IF(NOT(ISNUMBER(INDEX($A:$A, LOOKUP(2, 1 / ($A$1:INDIRECT("$A$"&amp;ROW($A128)) &lt;&gt; ""),ROW($A$1:INDIRECT("$A$"&amp;ROW($A128)))), 1))), "",#REF!-INDEX(#REF!, LOOKUP(
2, 1 / (#REF!:INDIRECT("$AV$"&amp;ROW(#REF!)-1) &lt;&gt; ""),ROW(#REF!:INDIRECT("$AV$"&amp;ROW(#REF!)-1))), 1))</f>
        <v>#REF!</v>
      </c>
      <c r="BA128" s="3" t="e" cm="1">
        <f t="array" aca="1" ref="BA128" ca="1">IF(NOT(ISNUMBER(INDEX($A:$A, LOOKUP(2, 1 / ($A$1:INDIRECT("$A$"&amp;ROW($A128)) &lt;&gt; ""),ROW($A$1:INDIRECT("$A$"&amp;ROW($A128)))), 1))), "",
INDEX(#REF!, LOOKUP(2, 1 / (#REF!:INDIRECT("$Y$"&amp;ROW(#REF!)-1) &lt;&gt; ""),ROW(#REF!:INDIRECT("$Y$"&amp;ROW(#REF!)-1))), 1))</f>
        <v>#REF!</v>
      </c>
      <c r="BB128" s="1" t="str">
        <f>IFERROR(VLOOKUP(#REF!, 'Medium-Slow'!$A$1:$B$101, 2, TRUE),"")</f>
        <v/>
      </c>
    </row>
    <row r="129" spans="1:54" x14ac:dyDescent="0.45">
      <c r="A129" s="38">
        <v>77</v>
      </c>
      <c r="B129" s="48" t="s">
        <v>282</v>
      </c>
      <c r="C129" s="48" t="s">
        <v>23</v>
      </c>
      <c r="D129" s="48" t="s">
        <v>276</v>
      </c>
      <c r="E129" s="48" t="s">
        <v>277</v>
      </c>
      <c r="F129" s="2" t="s">
        <v>135</v>
      </c>
      <c r="G129" s="2" t="s">
        <v>27</v>
      </c>
      <c r="H129" s="2">
        <v>17</v>
      </c>
      <c r="I129" s="2" t="s">
        <v>68</v>
      </c>
      <c r="J129" s="2" t="s">
        <v>137</v>
      </c>
      <c r="K129" s="2" t="s">
        <v>30</v>
      </c>
      <c r="L129" s="2" t="s">
        <v>77</v>
      </c>
      <c r="M129" s="2" t="s">
        <v>139</v>
      </c>
      <c r="N129" s="2" t="s">
        <v>183</v>
      </c>
      <c r="O129" s="2" t="s">
        <v>225</v>
      </c>
      <c r="P129" s="2">
        <v>0</v>
      </c>
      <c r="Q129" s="2">
        <f>_xlfn.FLOOR.MATH((((2*VLOOKUP(F129, 'EV and Base'!$A$1:$N$671, 9, FALSE))+$P129)*$H129)/100)+$H129+10</f>
        <v>45</v>
      </c>
      <c r="R129" s="2">
        <f>_xlfn.FLOOR.MATH((_xlfn.FLOOR.MATH((((2*VLOOKUP($F129, 'EV and Base'!$A$1:$N$671, 10, FALSE))+$P129)*$H129)/100)+5)*
IF(OR($I129="Lonely", $I129="Brave", $I129="Adamant", $I129="Naughty"), 1.1,
IF(OR($I129="Bold", $I129="Timid", $I129="Modest", $I129="Calm"), 0.9, 1)))</f>
        <v>27</v>
      </c>
      <c r="S129" s="2">
        <f>_xlfn.FLOOR.MATH((_xlfn.FLOOR.MATH((((2*VLOOKUP($F129, 'EV and Base'!$A$1:$N$671, 11, FALSE))+$P129)*$H129)/100)+5)*
IF(OR($I129="Bold", $I129="Relaxed", $I129="Impish", $I129="Lax"), 1.1,
IF(OR($I129="Lonely", $I129="Hasty", $I129="Mild", $I129="Gentle"), 0.9, 1)))</f>
        <v>33</v>
      </c>
      <c r="T129" s="2">
        <f>_xlfn.FLOOR.MATH((_xlfn.FLOOR.MATH((((2*VLOOKUP($F129, 'EV and Base'!$A$1:$N$671, 12, FALSE))+$P129)*$H129)/100)+5)*
IF(OR($I129="Modest", $I129="Mild", $I129="Quiet", $I129="Rash"), 1.1,
IF(OR($I129="Adamant", $I129="Impish", $I129="Jolly", $I129="Careful"), 0.9, 1)))</f>
        <v>14</v>
      </c>
      <c r="U129" s="2">
        <f>_xlfn.FLOOR.MATH((_xlfn.FLOOR.MATH((((2*VLOOKUP($F129, 'EV and Base'!$A$1:$N$671, 13, FALSE))+$P129)*$H129)/100)+5)*
IF(OR($I129="Calm", $I129="Gentle", $I129="Sassy", $I129="Careful"), 1.1,
IF(OR($I129="Naughty", $I129="Lax", $I129="Naive", $I129="Rash"), 0.9, 1)))</f>
        <v>13</v>
      </c>
      <c r="V129" s="2">
        <f>_xlfn.FLOOR.MATH((_xlfn.FLOOR.MATH((((2*VLOOKUP($F129, 'EV and Base'!$A$1:$N$671, 14, FALSE))+$P129)*$H129)/100)+5)*
IF(OR($I129="Timid", $I129="Hasty", $I129="Jolly", $I129="Naive"), 1.1,
IF(OR($I129="Brave", $I129="Relaxed", $I129="Quiet", $I129="Sassy"), 0.9, 1)))</f>
        <v>10</v>
      </c>
      <c r="AZ129" s="3" t="e" cm="1">
        <f t="array" aca="1" ref="AZ129" ca="1">IF(NOT(ISNUMBER(INDEX($A:$A, LOOKUP(2, 1 / ($A$1:INDIRECT("$A$"&amp;ROW($A129)) &lt;&gt; ""),ROW($A$1:INDIRECT("$A$"&amp;ROW($A129)))), 1))), "",#REF!-INDEX(#REF!, LOOKUP(
2, 1 / (#REF!:INDIRECT("$AV$"&amp;ROW(#REF!)-1) &lt;&gt; ""),ROW(#REF!:INDIRECT("$AV$"&amp;ROW(#REF!)-1))), 1))</f>
        <v>#REF!</v>
      </c>
      <c r="BA129" s="3" t="e" cm="1">
        <f t="array" aca="1" ref="BA129" ca="1">IF(NOT(ISNUMBER(INDEX($A:$A, LOOKUP(2, 1 / ($A$1:INDIRECT("$A$"&amp;ROW($A129)) &lt;&gt; ""),ROW($A$1:INDIRECT("$A$"&amp;ROW($A129)))), 1))), "",
INDEX(#REF!, LOOKUP(2, 1 / (#REF!:INDIRECT("$Y$"&amp;ROW(#REF!)-1) &lt;&gt; ""),ROW(#REF!:INDIRECT("$Y$"&amp;ROW(#REF!)-1))), 1))</f>
        <v>#REF!</v>
      </c>
      <c r="BB129" s="1" t="str">
        <f>IFERROR(VLOOKUP(#REF!, 'Medium-Slow'!$A$1:$B$101, 2, TRUE),"")</f>
        <v/>
      </c>
    </row>
    <row r="130" spans="1:54" x14ac:dyDescent="0.45">
      <c r="A130" s="39"/>
      <c r="B130" s="48"/>
      <c r="C130" s="48" t="str">
        <f t="shared" ref="C130:C131" si="12">$C129</f>
        <v>Single</v>
      </c>
      <c r="D130" s="48"/>
      <c r="E130" s="48"/>
      <c r="F130" s="2" t="s">
        <v>142</v>
      </c>
      <c r="G130" s="2" t="s">
        <v>27</v>
      </c>
      <c r="H130" s="2">
        <v>17</v>
      </c>
      <c r="I130" s="2" t="s">
        <v>87</v>
      </c>
      <c r="J130" s="2" t="s">
        <v>283</v>
      </c>
      <c r="K130" s="2" t="s">
        <v>30</v>
      </c>
      <c r="L130" s="2" t="s">
        <v>144</v>
      </c>
      <c r="M130" s="2" t="s">
        <v>75</v>
      </c>
      <c r="N130" s="2" t="s">
        <v>145</v>
      </c>
      <c r="O130" s="2" t="s">
        <v>194</v>
      </c>
      <c r="P130" s="2">
        <v>0</v>
      </c>
      <c r="Q130" s="2">
        <f>_xlfn.FLOOR.MATH((((2*VLOOKUP(F130, 'EV and Base'!$A$1:$N$671, 9, FALSE))+$P130)*$H130)/100)+$H130+10</f>
        <v>52</v>
      </c>
      <c r="R130" s="2">
        <f>_xlfn.FLOOR.MATH((_xlfn.FLOOR.MATH((((2*VLOOKUP($F130, 'EV and Base'!$A$1:$N$671, 10, FALSE))+$P130)*$H130)/100)+5)*
IF(OR($I130="Lonely", $I130="Brave", $I130="Adamant", $I130="Naughty"), 1.1,
IF(OR($I130="Bold", $I130="Timid", $I130="Modest", $I130="Calm"), 0.9, 1)))</f>
        <v>35</v>
      </c>
      <c r="S130" s="2">
        <f>_xlfn.FLOOR.MATH((_xlfn.FLOOR.MATH((((2*VLOOKUP($F130, 'EV and Base'!$A$1:$N$671, 11, FALSE))+$P130)*$H130)/100)+5)*
IF(OR($I130="Bold", $I130="Relaxed", $I130="Impish", $I130="Lax"), 1.1,
IF(OR($I130="Lonely", $I130="Hasty", $I130="Mild", $I130="Gentle"), 0.9, 1)))</f>
        <v>23</v>
      </c>
      <c r="T130" s="2">
        <f>_xlfn.FLOOR.MATH((_xlfn.FLOOR.MATH((((2*VLOOKUP($F130, 'EV and Base'!$A$1:$N$671, 12, FALSE))+$P130)*$H130)/100)+5)*
IF(OR($I130="Modest", $I130="Mild", $I130="Quiet", $I130="Rash"), 1.1,
IF(OR($I130="Adamant", $I130="Impish", $I130="Jolly", $I130="Careful"), 0.9, 1)))</f>
        <v>13</v>
      </c>
      <c r="U130" s="2">
        <f>_xlfn.FLOOR.MATH((_xlfn.FLOOR.MATH((((2*VLOOKUP($F130, 'EV and Base'!$A$1:$N$671, 13, FALSE))+$P130)*$H130)/100)+5)*
IF(OR($I130="Calm", $I130="Gentle", $I130="Sassy", $I130="Careful"), 1.1,
IF(OR($I130="Naughty", $I130="Lax", $I130="Naive", $I130="Rash"), 0.9, 1)))</f>
        <v>16</v>
      </c>
      <c r="V130" s="2">
        <f>_xlfn.FLOOR.MATH((_xlfn.FLOOR.MATH((((2*VLOOKUP($F130, 'EV and Base'!$A$1:$N$671, 14, FALSE))+$P130)*$H130)/100)+5)*
IF(OR($I130="Timid", $I130="Hasty", $I130="Jolly", $I130="Naive"), 1.1,
IF(OR($I130="Brave", $I130="Relaxed", $I130="Quiet", $I130="Sassy"), 0.9, 1)))</f>
        <v>14</v>
      </c>
      <c r="AZ130" s="3" t="e" cm="1">
        <f t="array" aca="1" ref="AZ130" ca="1">IF(NOT(ISNUMBER(INDEX($A:$A, LOOKUP(2, 1 / ($A$1:INDIRECT("$A$"&amp;ROW($A130)) &lt;&gt; ""),ROW($A$1:INDIRECT("$A$"&amp;ROW($A130)))), 1))), "",#REF!-INDEX(#REF!, LOOKUP(
2, 1 / (#REF!:INDIRECT("$AV$"&amp;ROW(#REF!)-1) &lt;&gt; ""),ROW(#REF!:INDIRECT("$AV$"&amp;ROW(#REF!)-1))), 1))</f>
        <v>#REF!</v>
      </c>
      <c r="BA130" s="3" t="e" cm="1">
        <f t="array" aca="1" ref="BA130" ca="1">IF(NOT(ISNUMBER(INDEX($A:$A, LOOKUP(2, 1 / ($A$1:INDIRECT("$A$"&amp;ROW($A130)) &lt;&gt; ""),ROW($A$1:INDIRECT("$A$"&amp;ROW($A130)))), 1))), "",
INDEX(#REF!, LOOKUP(2, 1 / (#REF!:INDIRECT("$Y$"&amp;ROW(#REF!)-1) &lt;&gt; ""),ROW(#REF!:INDIRECT("$Y$"&amp;ROW(#REF!)-1))), 1))</f>
        <v>#REF!</v>
      </c>
      <c r="BB130" s="1" t="str">
        <f>IFERROR(VLOOKUP(#REF!, 'Medium-Slow'!$A$1:$B$101, 2, TRUE),"")</f>
        <v/>
      </c>
    </row>
    <row r="131" spans="1:54" x14ac:dyDescent="0.45">
      <c r="A131" s="40"/>
      <c r="B131" s="48"/>
      <c r="C131" s="48" t="str">
        <f t="shared" si="12"/>
        <v>Single</v>
      </c>
      <c r="D131" s="48"/>
      <c r="E131" s="48"/>
      <c r="F131" s="2" t="s">
        <v>135</v>
      </c>
      <c r="G131" s="2" t="s">
        <v>27</v>
      </c>
      <c r="H131" s="2">
        <v>17</v>
      </c>
      <c r="I131" s="2" t="s">
        <v>68</v>
      </c>
      <c r="J131" s="2" t="s">
        <v>137</v>
      </c>
      <c r="K131" s="2" t="s">
        <v>30</v>
      </c>
      <c r="L131" s="2" t="s">
        <v>77</v>
      </c>
      <c r="M131" s="2" t="s">
        <v>139</v>
      </c>
      <c r="N131" s="2" t="s">
        <v>183</v>
      </c>
      <c r="O131" s="2" t="s">
        <v>225</v>
      </c>
      <c r="P131" s="2">
        <v>0</v>
      </c>
      <c r="Q131" s="2">
        <f>_xlfn.FLOOR.MATH((((2*VLOOKUP(F131, 'EV and Base'!$A$1:$N$671, 9, FALSE))+$P131)*$H131)/100)+$H131+10</f>
        <v>45</v>
      </c>
      <c r="R131" s="2">
        <f>_xlfn.FLOOR.MATH((_xlfn.FLOOR.MATH((((2*VLOOKUP($F131, 'EV and Base'!$A$1:$N$671, 10, FALSE))+$P131)*$H131)/100)+5)*
IF(OR($I131="Lonely", $I131="Brave", $I131="Adamant", $I131="Naughty"), 1.1,
IF(OR($I131="Bold", $I131="Timid", $I131="Modest", $I131="Calm"), 0.9, 1)))</f>
        <v>27</v>
      </c>
      <c r="S131" s="2">
        <f>_xlfn.FLOOR.MATH((_xlfn.FLOOR.MATH((((2*VLOOKUP($F131, 'EV and Base'!$A$1:$N$671, 11, FALSE))+$P131)*$H131)/100)+5)*
IF(OR($I131="Bold", $I131="Relaxed", $I131="Impish", $I131="Lax"), 1.1,
IF(OR($I131="Lonely", $I131="Hasty", $I131="Mild", $I131="Gentle"), 0.9, 1)))</f>
        <v>33</v>
      </c>
      <c r="T131" s="2">
        <f>_xlfn.FLOOR.MATH((_xlfn.FLOOR.MATH((((2*VLOOKUP($F131, 'EV and Base'!$A$1:$N$671, 12, FALSE))+$P131)*$H131)/100)+5)*
IF(OR($I131="Modest", $I131="Mild", $I131="Quiet", $I131="Rash"), 1.1,
IF(OR($I131="Adamant", $I131="Impish", $I131="Jolly", $I131="Careful"), 0.9, 1)))</f>
        <v>14</v>
      </c>
      <c r="U131" s="2">
        <f>_xlfn.FLOOR.MATH((_xlfn.FLOOR.MATH((((2*VLOOKUP($F131, 'EV and Base'!$A$1:$N$671, 13, FALSE))+$P131)*$H131)/100)+5)*
IF(OR($I131="Calm", $I131="Gentle", $I131="Sassy", $I131="Careful"), 1.1,
IF(OR($I131="Naughty", $I131="Lax", $I131="Naive", $I131="Rash"), 0.9, 1)))</f>
        <v>13</v>
      </c>
      <c r="V131" s="2">
        <f>_xlfn.FLOOR.MATH((_xlfn.FLOOR.MATH((((2*VLOOKUP($F131, 'EV and Base'!$A$1:$N$671, 14, FALSE))+$P131)*$H131)/100)+5)*
IF(OR($I131="Timid", $I131="Hasty", $I131="Jolly", $I131="Naive"), 1.1,
IF(OR($I131="Brave", $I131="Relaxed", $I131="Quiet", $I131="Sassy"), 0.9, 1)))</f>
        <v>10</v>
      </c>
      <c r="AZ131" s="3" t="e" cm="1">
        <f t="array" aca="1" ref="AZ131" ca="1">IF(NOT(ISNUMBER(INDEX($A:$A, LOOKUP(2, 1 / ($A$1:INDIRECT("$A$"&amp;ROW($A131)) &lt;&gt; ""),ROW($A$1:INDIRECT("$A$"&amp;ROW($A131)))), 1))), "",#REF!-INDEX(#REF!, LOOKUP(
2, 1 / (#REF!:INDIRECT("$AV$"&amp;ROW(#REF!)-1) &lt;&gt; ""),ROW(#REF!:INDIRECT("$AV$"&amp;ROW(#REF!)-1))), 1))</f>
        <v>#REF!</v>
      </c>
      <c r="BA131" s="3" t="e" cm="1">
        <f t="array" aca="1" ref="BA131" ca="1">IF(NOT(ISNUMBER(INDEX($A:$A, LOOKUP(2, 1 / ($A$1:INDIRECT("$A$"&amp;ROW($A131)) &lt;&gt; ""),ROW($A$1:INDIRECT("$A$"&amp;ROW($A131)))), 1))), "",
INDEX(#REF!, LOOKUP(2, 1 / (#REF!:INDIRECT("$Y$"&amp;ROW(#REF!)-1) &lt;&gt; ""),ROW(#REF!:INDIRECT("$Y$"&amp;ROW(#REF!)-1))), 1))</f>
        <v>#REF!</v>
      </c>
      <c r="BB131" s="1" t="str">
        <f>IFERROR(VLOOKUP(#REF!, 'Medium-Slow'!$A$1:$B$101, 2, TRUE),"")</f>
        <v/>
      </c>
    </row>
    <row r="132" spans="1:54" x14ac:dyDescent="0.45">
      <c r="A132" s="29">
        <v>78</v>
      </c>
      <c r="B132" s="29" t="s">
        <v>284</v>
      </c>
      <c r="C132" s="29" t="s">
        <v>23</v>
      </c>
      <c r="D132" s="29" t="s">
        <v>276</v>
      </c>
      <c r="E132" s="29" t="s">
        <v>277</v>
      </c>
      <c r="F132" s="2" t="s">
        <v>142</v>
      </c>
      <c r="G132" s="2" t="s">
        <v>27</v>
      </c>
      <c r="H132" s="2">
        <v>19</v>
      </c>
      <c r="I132" s="2" t="s">
        <v>54</v>
      </c>
      <c r="J132" s="2" t="s">
        <v>143</v>
      </c>
      <c r="K132" s="2" t="s">
        <v>30</v>
      </c>
      <c r="L132" s="2" t="s">
        <v>144</v>
      </c>
      <c r="M132" s="2" t="s">
        <v>75</v>
      </c>
      <c r="N132" s="2" t="s">
        <v>145</v>
      </c>
      <c r="O132" s="2" t="s">
        <v>194</v>
      </c>
      <c r="P132" s="2">
        <v>0</v>
      </c>
      <c r="Q132" s="2">
        <f>_xlfn.FLOOR.MATH((((2*VLOOKUP(F132, 'EV and Base'!$A$1:$N$671, 9, FALSE))+$P132)*$H132)/100)+$H132+10</f>
        <v>57</v>
      </c>
      <c r="R132" s="2">
        <f>_xlfn.FLOOR.MATH((_xlfn.FLOOR.MATH((((2*VLOOKUP($F132, 'EV and Base'!$A$1:$N$671, 10, FALSE))+$P132)*$H132)/100)+5)*
IF(OR($I132="Lonely", $I132="Brave", $I132="Adamant", $I132="Naughty"), 1.1,
IF(OR($I132="Bold", $I132="Timid", $I132="Modest", $I132="Calm"), 0.9, 1)))</f>
        <v>35</v>
      </c>
      <c r="S132" s="2">
        <f>_xlfn.FLOOR.MATH((_xlfn.FLOOR.MATH((((2*VLOOKUP($F132, 'EV and Base'!$A$1:$N$671, 11, FALSE))+$P132)*$H132)/100)+5)*
IF(OR($I132="Bold", $I132="Relaxed", $I132="Impish", $I132="Lax"), 1.1,
IF(OR($I132="Lonely", $I132="Hasty", $I132="Mild", $I132="Gentle"), 0.9, 1)))</f>
        <v>25</v>
      </c>
      <c r="T132" s="2">
        <f>_xlfn.FLOOR.MATH((_xlfn.FLOOR.MATH((((2*VLOOKUP($F132, 'EV and Base'!$A$1:$N$671, 12, FALSE))+$P132)*$H132)/100)+5)*
IF(OR($I132="Modest", $I132="Mild", $I132="Quiet", $I132="Rash"), 1.1,
IF(OR($I132="Adamant", $I132="Impish", $I132="Jolly", $I132="Careful"), 0.9, 1)))</f>
        <v>14</v>
      </c>
      <c r="U132" s="2">
        <f>_xlfn.FLOOR.MATH((_xlfn.FLOOR.MATH((((2*VLOOKUP($F132, 'EV and Base'!$A$1:$N$671, 13, FALSE))+$P132)*$H132)/100)+5)*
IF(OR($I132="Calm", $I132="Gentle", $I132="Sassy", $I132="Careful"), 1.1,
IF(OR($I132="Naughty", $I132="Lax", $I132="Naive", $I132="Rash"), 0.9, 1)))</f>
        <v>18</v>
      </c>
      <c r="V132" s="2">
        <f>_xlfn.FLOOR.MATH((_xlfn.FLOOR.MATH((((2*VLOOKUP($F132, 'EV and Base'!$A$1:$N$671, 14, FALSE))+$P132)*$H132)/100)+5)*
IF(OR($I132="Timid", $I132="Hasty", $I132="Jolly", $I132="Naive"), 1.1,
IF(OR($I132="Brave", $I132="Relaxed", $I132="Quiet", $I132="Sassy"), 0.9, 1)))</f>
        <v>18</v>
      </c>
      <c r="AZ132" s="3" t="e" cm="1">
        <f t="array" aca="1" ref="AZ132" ca="1">IF(NOT(ISNUMBER(INDEX($A:$A, LOOKUP(2, 1 / ($A$1:INDIRECT("$A$"&amp;ROW($A132)) &lt;&gt; ""),ROW($A$1:INDIRECT("$A$"&amp;ROW($A132)))), 1))), "",#REF!-INDEX(#REF!, LOOKUP(
2, 1 / (#REF!:INDIRECT("$AV$"&amp;ROW(#REF!)-1) &lt;&gt; ""),ROW(#REF!:INDIRECT("$AV$"&amp;ROW(#REF!)-1))), 1))</f>
        <v>#REF!</v>
      </c>
      <c r="BA132" s="3" t="e" cm="1">
        <f t="array" aca="1" ref="BA132" ca="1">IF(NOT(ISNUMBER(INDEX($A:$A, LOOKUP(2, 1 / ($A$1:INDIRECT("$A$"&amp;ROW($A132)) &lt;&gt; ""),ROW($A$1:INDIRECT("$A$"&amp;ROW($A132)))), 1))), "",
INDEX(#REF!, LOOKUP(2, 1 / (#REF!:INDIRECT("$Y$"&amp;ROW(#REF!)-1) &lt;&gt; ""),ROW(#REF!:INDIRECT("$Y$"&amp;ROW(#REF!)-1))), 1))</f>
        <v>#REF!</v>
      </c>
      <c r="BB132" s="1" t="str">
        <f>IFERROR(VLOOKUP(#REF!, 'Medium-Slow'!$A$1:$B$101, 2, TRUE),"")</f>
        <v/>
      </c>
    </row>
    <row r="133" spans="1:54" x14ac:dyDescent="0.45">
      <c r="A133" s="38">
        <v>79</v>
      </c>
      <c r="B133" s="48" t="s">
        <v>34</v>
      </c>
      <c r="C133" s="48" t="s">
        <v>23</v>
      </c>
      <c r="D133" s="48" t="s">
        <v>276</v>
      </c>
      <c r="E133" s="48" t="s">
        <v>277</v>
      </c>
      <c r="F133" s="2" t="s">
        <v>114</v>
      </c>
      <c r="G133" s="2" t="s">
        <v>27</v>
      </c>
      <c r="H133" s="2">
        <v>20</v>
      </c>
      <c r="I133" s="2" t="s">
        <v>96</v>
      </c>
      <c r="J133" s="2" t="s">
        <v>134</v>
      </c>
      <c r="K133" s="2" t="s">
        <v>30</v>
      </c>
      <c r="L133" s="2" t="s">
        <v>50</v>
      </c>
      <c r="M133" s="2" t="s">
        <v>123</v>
      </c>
      <c r="N133" s="2" t="s">
        <v>209</v>
      </c>
      <c r="O133" s="2" t="s">
        <v>285</v>
      </c>
      <c r="P133" s="2">
        <v>9</v>
      </c>
      <c r="Q133" s="2">
        <f>_xlfn.FLOOR.MATH((((2*VLOOKUP(F133, 'EV and Base'!$A$1:$N$671, 9, FALSE))+$P133)*$H133)/100)+$H133+10</f>
        <v>51</v>
      </c>
      <c r="R133" s="2">
        <f>_xlfn.FLOOR.MATH((_xlfn.FLOOR.MATH((((2*VLOOKUP($F133, 'EV and Base'!$A$1:$N$671, 10, FALSE))+$P133)*$H133)/100)+5)*
IF(OR($I133="Lonely", $I133="Brave", $I133="Adamant", $I133="Naughty"), 1.1,
IF(OR($I133="Bold", $I133="Timid", $I133="Modest", $I133="Calm"), 0.9, 1)))</f>
        <v>30</v>
      </c>
      <c r="S133" s="2">
        <f>_xlfn.FLOOR.MATH((_xlfn.FLOOR.MATH((((2*VLOOKUP($F133, 'EV and Base'!$A$1:$N$671, 11, FALSE))+$P133)*$H133)/100)+5)*
IF(OR($I133="Bold", $I133="Relaxed", $I133="Impish", $I133="Lax"), 1.1,
IF(OR($I133="Lonely", $I133="Hasty", $I133="Mild", $I133="Gentle"), 0.9, 1)))</f>
        <v>26</v>
      </c>
      <c r="T133" s="2">
        <f>_xlfn.FLOOR.MATH((_xlfn.FLOOR.MATH((((2*VLOOKUP($F133, 'EV and Base'!$A$1:$N$671, 12, FALSE))+$P133)*$H133)/100)+5)*
IF(OR($I133="Modest", $I133="Mild", $I133="Quiet", $I133="Rash"), 1.1,
IF(OR($I133="Adamant", $I133="Impish", $I133="Jolly", $I133="Careful"), 0.9, 1)))</f>
        <v>21</v>
      </c>
      <c r="U133" s="2">
        <f>_xlfn.FLOOR.MATH((_xlfn.FLOOR.MATH((((2*VLOOKUP($F133, 'EV and Base'!$A$1:$N$671, 13, FALSE))+$P133)*$H133)/100)+5)*
IF(OR($I133="Calm", $I133="Gentle", $I133="Sassy", $I133="Careful"), 1.1,
IF(OR($I133="Naughty", $I133="Lax", $I133="Naive", $I133="Rash"), 0.9, 1)))</f>
        <v>16</v>
      </c>
      <c r="V133" s="2">
        <f>_xlfn.FLOOR.MATH((_xlfn.FLOOR.MATH((((2*VLOOKUP($F133, 'EV and Base'!$A$1:$N$671, 14, FALSE))+$P133)*$H133)/100)+5)*
IF(OR($I133="Timid", $I133="Hasty", $I133="Jolly", $I133="Naive"), 1.1,
IF(OR($I133="Brave", $I133="Relaxed", $I133="Quiet", $I133="Sassy"), 0.9, 1)))</f>
        <v>24</v>
      </c>
      <c r="AZ133" s="3" t="e" cm="1">
        <f t="array" aca="1" ref="AZ133" ca="1">IF(NOT(ISNUMBER(INDEX($A:$A, LOOKUP(2, 1 / ($A$1:INDIRECT("$A$"&amp;ROW($A133)) &lt;&gt; ""),ROW($A$1:INDIRECT("$A$"&amp;ROW($A133)))), 1))), "",#REF!-INDEX(#REF!, LOOKUP(
2, 1 / (#REF!:INDIRECT("$AV$"&amp;ROW(#REF!)-1) &lt;&gt; ""),ROW(#REF!:INDIRECT("$AV$"&amp;ROW(#REF!)-1))), 1))</f>
        <v>#REF!</v>
      </c>
      <c r="BA133" s="3" t="e" cm="1">
        <f t="array" aca="1" ref="BA133" ca="1">IF(NOT(ISNUMBER(INDEX($A:$A, LOOKUP(2, 1 / ($A$1:INDIRECT("$A$"&amp;ROW($A133)) &lt;&gt; ""),ROW($A$1:INDIRECT("$A$"&amp;ROW($A133)))), 1))), "",
INDEX(#REF!, LOOKUP(2, 1 / (#REF!:INDIRECT("$Y$"&amp;ROW(#REF!)-1) &lt;&gt; ""),ROW(#REF!:INDIRECT("$Y$"&amp;ROW(#REF!)-1))), 1))</f>
        <v>#REF!</v>
      </c>
      <c r="BB133" s="1" t="str">
        <f>IFERROR(VLOOKUP(#REF!, 'Medium-Slow'!$A$1:$B$101, 2, TRUE),"")</f>
        <v/>
      </c>
    </row>
    <row r="134" spans="1:54" x14ac:dyDescent="0.45">
      <c r="A134" s="39"/>
      <c r="B134" s="48"/>
      <c r="C134" s="48" t="str">
        <f t="shared" ref="C134:C136" si="13">$C133</f>
        <v>Single</v>
      </c>
      <c r="D134" s="48"/>
      <c r="E134" s="48"/>
      <c r="F134" s="2" t="s">
        <v>107</v>
      </c>
      <c r="G134" s="2" t="s">
        <v>27</v>
      </c>
      <c r="H134" s="2">
        <v>20</v>
      </c>
      <c r="I134" s="2" t="s">
        <v>89</v>
      </c>
      <c r="J134" s="2" t="s">
        <v>83</v>
      </c>
      <c r="K134" s="2" t="s">
        <v>30</v>
      </c>
      <c r="L134" s="2" t="s">
        <v>109</v>
      </c>
      <c r="M134" s="2" t="s">
        <v>111</v>
      </c>
      <c r="N134" s="2" t="s">
        <v>176</v>
      </c>
      <c r="O134" s="2" t="s">
        <v>51</v>
      </c>
      <c r="P134" s="2">
        <v>9</v>
      </c>
      <c r="Q134" s="2">
        <f>_xlfn.FLOOR.MATH((((2*VLOOKUP(F134, 'EV and Base'!$A$1:$N$671, 9, FALSE))+$P134)*$H134)/100)+$H134+10</f>
        <v>51</v>
      </c>
      <c r="R134" s="2">
        <f>_xlfn.FLOOR.MATH((_xlfn.FLOOR.MATH((((2*VLOOKUP($F134, 'EV and Base'!$A$1:$N$671, 10, FALSE))+$P134)*$H134)/100)+5)*
IF(OR($I134="Lonely", $I134="Brave", $I134="Adamant", $I134="Naughty"), 1.1,
IF(OR($I134="Bold", $I134="Timid", $I134="Modest", $I134="Calm"), 0.9, 1)))</f>
        <v>28</v>
      </c>
      <c r="S134" s="2">
        <f>_xlfn.FLOOR.MATH((_xlfn.FLOOR.MATH((((2*VLOOKUP($F134, 'EV and Base'!$A$1:$N$671, 11, FALSE))+$P134)*$H134)/100)+5)*
IF(OR($I134="Bold", $I134="Relaxed", $I134="Impish", $I134="Lax"), 1.1,
IF(OR($I134="Lonely", $I134="Hasty", $I134="Mild", $I134="Gentle"), 0.9, 1)))</f>
        <v>26</v>
      </c>
      <c r="T134" s="2">
        <f>_xlfn.FLOOR.MATH((_xlfn.FLOOR.MATH((((2*VLOOKUP($F134, 'EV and Base'!$A$1:$N$671, 12, FALSE))+$P134)*$H134)/100)+5)*
IF(OR($I134="Modest", $I134="Mild", $I134="Quiet", $I134="Rash"), 1.1,
IF(OR($I134="Adamant", $I134="Impish", $I134="Jolly", $I134="Careful"), 0.9, 1)))</f>
        <v>28</v>
      </c>
      <c r="U134" s="2">
        <f>_xlfn.FLOOR.MATH((_xlfn.FLOOR.MATH((((2*VLOOKUP($F134, 'EV and Base'!$A$1:$N$671, 13, FALSE))+$P134)*$H134)/100)+5)*
IF(OR($I134="Calm", $I134="Gentle", $I134="Sassy", $I134="Careful"), 1.1,
IF(OR($I134="Naughty", $I134="Lax", $I134="Naive", $I134="Rash"), 0.9, 1)))</f>
        <v>26</v>
      </c>
      <c r="V134" s="2">
        <f>_xlfn.FLOOR.MATH((_xlfn.FLOOR.MATH((((2*VLOOKUP($F134, 'EV and Base'!$A$1:$N$671, 14, FALSE))+$P134)*$H134)/100)+5)*
IF(OR($I134="Timid", $I134="Hasty", $I134="Jolly", $I134="Naive"), 1.1,
IF(OR($I134="Brave", $I134="Relaxed", $I134="Quiet", $I134="Sassy"), 0.9, 1)))</f>
        <v>32</v>
      </c>
      <c r="AZ134" s="3" t="e" cm="1">
        <f t="array" aca="1" ref="AZ134" ca="1">IF(NOT(ISNUMBER(INDEX($A:$A, LOOKUP(2, 1 / ($A$1:INDIRECT("$A$"&amp;ROW($A134)) &lt;&gt; ""),ROW($A$1:INDIRECT("$A$"&amp;ROW($A134)))), 1))), "",#REF!-INDEX(#REF!, LOOKUP(
2, 1 / (#REF!:INDIRECT("$AV$"&amp;ROW(#REF!)-1) &lt;&gt; ""),ROW(#REF!:INDIRECT("$AV$"&amp;ROW(#REF!)-1))), 1))</f>
        <v>#REF!</v>
      </c>
      <c r="BA134" s="3" t="e" cm="1">
        <f t="array" aca="1" ref="BA134" ca="1">IF(NOT(ISNUMBER(INDEX($A:$A, LOOKUP(2, 1 / ($A$1:INDIRECT("$A$"&amp;ROW($A134)) &lt;&gt; ""),ROW($A$1:INDIRECT("$A$"&amp;ROW($A134)))), 1))), "",
INDEX(#REF!, LOOKUP(2, 1 / (#REF!:INDIRECT("$Y$"&amp;ROW(#REF!)-1) &lt;&gt; ""),ROW(#REF!:INDIRECT("$Y$"&amp;ROW(#REF!)-1))), 1))</f>
        <v>#REF!</v>
      </c>
      <c r="BB134" s="1" t="str">
        <f>IFERROR(VLOOKUP(#REF!, 'Medium-Slow'!$A$1:$B$101, 2, TRUE),"")</f>
        <v/>
      </c>
    </row>
    <row r="135" spans="1:54" x14ac:dyDescent="0.45">
      <c r="A135" s="39"/>
      <c r="B135" s="48"/>
      <c r="C135" s="48" t="str">
        <f t="shared" si="13"/>
        <v>Single</v>
      </c>
      <c r="D135" s="48"/>
      <c r="E135" s="48"/>
      <c r="F135" s="2" t="s">
        <v>286</v>
      </c>
      <c r="G135" s="2" t="s">
        <v>27</v>
      </c>
      <c r="H135" s="2">
        <v>22</v>
      </c>
      <c r="I135" s="2" t="s">
        <v>173</v>
      </c>
      <c r="J135" s="2" t="s">
        <v>37</v>
      </c>
      <c r="K135" s="2" t="s">
        <v>287</v>
      </c>
      <c r="L135" s="2" t="s">
        <v>99</v>
      </c>
      <c r="M135" s="2" t="s">
        <v>288</v>
      </c>
      <c r="N135" s="2" t="s">
        <v>289</v>
      </c>
      <c r="O135" s="2" t="s">
        <v>290</v>
      </c>
      <c r="P135" s="2">
        <v>9</v>
      </c>
      <c r="Q135" s="2">
        <f>_xlfn.FLOOR.MATH((((2*VLOOKUP(F135, 'EV and Base'!$A$1:$N$671, 9, FALSE))+$P135)*$H135)/100)+$H135+10</f>
        <v>73</v>
      </c>
      <c r="R135" s="2">
        <f>_xlfn.FLOOR.MATH((_xlfn.FLOOR.MATH((((2*VLOOKUP($F135, 'EV and Base'!$A$1:$N$671, 10, FALSE))+$P135)*$H135)/100)+5)*
IF(OR($I135="Lonely", $I135="Brave", $I135="Adamant", $I135="Naughty"), 1.1,
IF(OR($I135="Bold", $I135="Timid", $I135="Modest", $I135="Calm"), 0.9, 1)))</f>
        <v>47</v>
      </c>
      <c r="S135" s="2">
        <f>_xlfn.FLOOR.MATH((_xlfn.FLOOR.MATH((((2*VLOOKUP($F135, 'EV and Base'!$A$1:$N$671, 11, FALSE))+$P135)*$H135)/100)+5)*
IF(OR($I135="Bold", $I135="Relaxed", $I135="Impish", $I135="Lax"), 1.1,
IF(OR($I135="Lonely", $I135="Hasty", $I135="Mild", $I135="Gentle"), 0.9, 1)))</f>
        <v>27</v>
      </c>
      <c r="T135" s="2">
        <f>_xlfn.FLOOR.MATH((_xlfn.FLOOR.MATH((((2*VLOOKUP($F135, 'EV and Base'!$A$1:$N$671, 12, FALSE))+$P135)*$H135)/100)+5)*
IF(OR($I135="Modest", $I135="Mild", $I135="Quiet", $I135="Rash"), 1.1,
IF(OR($I135="Adamant", $I135="Impish", $I135="Jolly", $I135="Careful"), 0.9, 1)))</f>
        <v>40</v>
      </c>
      <c r="U135" s="2">
        <f>_xlfn.FLOOR.MATH((_xlfn.FLOOR.MATH((((2*VLOOKUP($F135, 'EV and Base'!$A$1:$N$671, 13, FALSE))+$P135)*$H135)/100)+5)*
IF(OR($I135="Calm", $I135="Gentle", $I135="Sassy", $I135="Careful"), 1.1,
IF(OR($I135="Naughty", $I135="Lax", $I135="Naive", $I135="Rash"), 0.9, 1)))</f>
        <v>31</v>
      </c>
      <c r="V135" s="2">
        <f>_xlfn.FLOOR.MATH((_xlfn.FLOOR.MATH((((2*VLOOKUP($F135, 'EV and Base'!$A$1:$N$671, 14, FALSE))+$P135)*$H135)/100)+5)*
IF(OR($I135="Timid", $I135="Hasty", $I135="Jolly", $I135="Naive"), 1.1,
IF(OR($I135="Brave", $I135="Relaxed", $I135="Quiet", $I135="Sassy"), 0.9, 1)))</f>
        <v>31</v>
      </c>
      <c r="AZ135" s="3" t="e" cm="1">
        <f t="array" aca="1" ref="AZ135" ca="1">IF(NOT(ISNUMBER(INDEX($A:$A, LOOKUP(2, 1 / ($A$1:INDIRECT("$A$"&amp;ROW($A135)) &lt;&gt; ""),ROW($A$1:INDIRECT("$A$"&amp;ROW($A135)))), 1))), "",#REF!-INDEX(#REF!, LOOKUP(
2, 1 / (#REF!:INDIRECT("$AV$"&amp;ROW(#REF!)-1) &lt;&gt; ""),ROW(#REF!:INDIRECT("$AV$"&amp;ROW(#REF!)-1))), 1))</f>
        <v>#REF!</v>
      </c>
      <c r="BA135" s="3" t="e" cm="1">
        <f t="array" aca="1" ref="BA135" ca="1">IF(NOT(ISNUMBER(INDEX($A:$A, LOOKUP(2, 1 / ($A$1:INDIRECT("$A$"&amp;ROW($A135)) &lt;&gt; ""),ROW($A$1:INDIRECT("$A$"&amp;ROW($A135)))), 1))), "",
INDEX(#REF!, LOOKUP(2, 1 / (#REF!:INDIRECT("$Y$"&amp;ROW(#REF!)-1) &lt;&gt; ""),ROW(#REF!:INDIRECT("$Y$"&amp;ROW(#REF!)-1))), 1))</f>
        <v>#REF!</v>
      </c>
      <c r="BB135" s="1" t="str">
        <f>IFERROR(VLOOKUP(#REF!, 'Medium-Slow'!$A$1:$B$101, 2, TRUE),"")</f>
        <v/>
      </c>
    </row>
    <row r="136" spans="1:54" x14ac:dyDescent="0.45">
      <c r="A136" s="40"/>
      <c r="B136" s="48"/>
      <c r="C136" s="48" t="str">
        <f t="shared" si="13"/>
        <v>Single</v>
      </c>
      <c r="D136" s="48"/>
      <c r="E136" s="48"/>
      <c r="F136" s="2" t="s">
        <v>291</v>
      </c>
      <c r="G136" s="2" t="s">
        <v>27</v>
      </c>
      <c r="H136" s="2">
        <v>20</v>
      </c>
      <c r="I136" s="2" t="s">
        <v>96</v>
      </c>
      <c r="J136" s="2" t="s">
        <v>42</v>
      </c>
      <c r="K136" s="2" t="s">
        <v>30</v>
      </c>
      <c r="L136" s="2" t="s">
        <v>77</v>
      </c>
      <c r="M136" s="2" t="s">
        <v>111</v>
      </c>
      <c r="N136" s="2" t="s">
        <v>191</v>
      </c>
      <c r="O136" s="2" t="s">
        <v>211</v>
      </c>
      <c r="P136" s="2">
        <v>9</v>
      </c>
      <c r="Q136" s="2">
        <f>_xlfn.FLOOR.MATH((((2*VLOOKUP(F136, 'EV and Base'!$A$1:$N$671, 9, FALSE))+$P136)*$H136)/100)+$H136+10</f>
        <v>57</v>
      </c>
      <c r="R136" s="2">
        <f>_xlfn.FLOOR.MATH((_xlfn.FLOOR.MATH((((2*VLOOKUP($F136, 'EV and Base'!$A$1:$N$671, 10, FALSE))+$P136)*$H136)/100)+5)*
IF(OR($I136="Lonely", $I136="Brave", $I136="Adamant", $I136="Naughty"), 1.1,
IF(OR($I136="Bold", $I136="Timid", $I136="Modest", $I136="Calm"), 0.9, 1)))</f>
        <v>46</v>
      </c>
      <c r="S136" s="2">
        <f>_xlfn.FLOOR.MATH((_xlfn.FLOOR.MATH((((2*VLOOKUP($F136, 'EV and Base'!$A$1:$N$671, 11, FALSE))+$P136)*$H136)/100)+5)*
IF(OR($I136="Bold", $I136="Relaxed", $I136="Impish", $I136="Lax"), 1.1,
IF(OR($I136="Lonely", $I136="Hasty", $I136="Mild", $I136="Gentle"), 0.9, 1)))</f>
        <v>26</v>
      </c>
      <c r="T136" s="2">
        <f>_xlfn.FLOOR.MATH((_xlfn.FLOOR.MATH((((2*VLOOKUP($F136, 'EV and Base'!$A$1:$N$671, 12, FALSE))+$P136)*$H136)/100)+5)*
IF(OR($I136="Modest", $I136="Mild", $I136="Quiet", $I136="Rash"), 1.1,
IF(OR($I136="Adamant", $I136="Impish", $I136="Jolly", $I136="Careful"), 0.9, 1)))</f>
        <v>42</v>
      </c>
      <c r="U136" s="2">
        <f>_xlfn.FLOOR.MATH((_xlfn.FLOOR.MATH((((2*VLOOKUP($F136, 'EV and Base'!$A$1:$N$671, 13, FALSE))+$P136)*$H136)/100)+5)*
IF(OR($I136="Calm", $I136="Gentle", $I136="Sassy", $I136="Careful"), 1.1,
IF(OR($I136="Naughty", $I136="Lax", $I136="Naive", $I136="Rash"), 0.9, 1)))</f>
        <v>23</v>
      </c>
      <c r="V136" s="2">
        <f>_xlfn.FLOOR.MATH((_xlfn.FLOOR.MATH((((2*VLOOKUP($F136, 'EV and Base'!$A$1:$N$671, 14, FALSE))+$P136)*$H136)/100)+5)*
IF(OR($I136="Timid", $I136="Hasty", $I136="Jolly", $I136="Naive"), 1.1,
IF(OR($I136="Brave", $I136="Relaxed", $I136="Quiet", $I136="Sassy"), 0.9, 1)))</f>
        <v>49</v>
      </c>
      <c r="AZ136" s="3" t="e" cm="1">
        <f t="array" aca="1" ref="AZ136" ca="1">IF(NOT(ISNUMBER(INDEX($A:$A, LOOKUP(2, 1 / ($A$1:INDIRECT("$A$"&amp;ROW($A136)) &lt;&gt; ""),ROW($A$1:INDIRECT("$A$"&amp;ROW($A136)))), 1))), "",#REF!-INDEX(#REF!, LOOKUP(
2, 1 / (#REF!:INDIRECT("$AV$"&amp;ROW(#REF!)-1) &lt;&gt; ""),ROW(#REF!:INDIRECT("$AV$"&amp;ROW(#REF!)-1))), 1))</f>
        <v>#REF!</v>
      </c>
      <c r="BA136" s="3" t="e" cm="1">
        <f t="array" aca="1" ref="BA136" ca="1">IF(NOT(ISNUMBER(INDEX($A:$A, LOOKUP(2, 1 / ($A$1:INDIRECT("$A$"&amp;ROW($A136)) &lt;&gt; ""),ROW($A$1:INDIRECT("$A$"&amp;ROW($A136)))), 1))), "",
INDEX(#REF!, LOOKUP(2, 1 / (#REF!:INDIRECT("$Y$"&amp;ROW(#REF!)-1) &lt;&gt; ""),ROW(#REF!:INDIRECT("$Y$"&amp;ROW(#REF!)-1))), 1))</f>
        <v>#REF!</v>
      </c>
      <c r="BB136" s="1" t="str">
        <f>IFERROR(VLOOKUP(#REF!, 'Medium-Slow'!$A$1:$B$101, 2, TRUE),"")</f>
        <v/>
      </c>
    </row>
    <row r="137" spans="1:54" x14ac:dyDescent="0.45">
      <c r="A137" s="29">
        <v>80</v>
      </c>
      <c r="B137" s="29" t="s">
        <v>292</v>
      </c>
      <c r="C137" s="29" t="s">
        <v>23</v>
      </c>
      <c r="D137" s="29" t="s">
        <v>276</v>
      </c>
      <c r="E137" s="29" t="s">
        <v>277</v>
      </c>
      <c r="F137" s="2" t="s">
        <v>293</v>
      </c>
      <c r="G137" s="2" t="s">
        <v>27</v>
      </c>
      <c r="H137" s="2">
        <v>19</v>
      </c>
      <c r="I137" s="2" t="s">
        <v>68</v>
      </c>
      <c r="J137" s="2" t="s">
        <v>294</v>
      </c>
      <c r="K137" s="2" t="s">
        <v>30</v>
      </c>
      <c r="L137" s="2" t="s">
        <v>295</v>
      </c>
      <c r="M137" s="2" t="s">
        <v>139</v>
      </c>
      <c r="N137" s="2" t="s">
        <v>296</v>
      </c>
      <c r="O137" s="2" t="s">
        <v>297</v>
      </c>
      <c r="P137" s="2">
        <v>0</v>
      </c>
      <c r="Q137" s="2">
        <f>_xlfn.FLOOR.MATH((((2*VLOOKUP(F137, 'EV and Base'!$A$1:$N$671, 9, FALSE))+$P137)*$H137)/100)+$H137+10</f>
        <v>55</v>
      </c>
      <c r="R137" s="2">
        <f>_xlfn.FLOOR.MATH((_xlfn.FLOOR.MATH((((2*VLOOKUP($F137, 'EV and Base'!$A$1:$N$671, 10, FALSE))+$P137)*$H137)/100)+5)*
IF(OR($I137="Lonely", $I137="Brave", $I137="Adamant", $I137="Naughty"), 1.1,
IF(OR($I137="Bold", $I137="Timid", $I137="Modest", $I137="Calm"), 0.9, 1)))</f>
        <v>35</v>
      </c>
      <c r="S137" s="2">
        <f>_xlfn.FLOOR.MATH((_xlfn.FLOOR.MATH((((2*VLOOKUP($F137, 'EV and Base'!$A$1:$N$671, 11, FALSE))+$P137)*$H137)/100)+5)*
IF(OR($I137="Bold", $I137="Relaxed", $I137="Impish", $I137="Lax"), 1.1,
IF(OR($I137="Lonely", $I137="Hasty", $I137="Mild", $I137="Gentle"), 0.9, 1)))</f>
        <v>22</v>
      </c>
      <c r="T137" s="2">
        <f>_xlfn.FLOOR.MATH((_xlfn.FLOOR.MATH((((2*VLOOKUP($F137, 'EV and Base'!$A$1:$N$671, 12, FALSE))+$P137)*$H137)/100)+5)*
IF(OR($I137="Modest", $I137="Mild", $I137="Quiet", $I137="Rash"), 1.1,
IF(OR($I137="Adamant", $I137="Impish", $I137="Jolly", $I137="Careful"), 0.9, 1)))</f>
        <v>11</v>
      </c>
      <c r="U137" s="2">
        <f>_xlfn.FLOOR.MATH((_xlfn.FLOOR.MATH((((2*VLOOKUP($F137, 'EV and Base'!$A$1:$N$671, 13, FALSE))+$P137)*$H137)/100)+5)*
IF(OR($I137="Calm", $I137="Gentle", $I137="Sassy", $I137="Careful"), 1.1,
IF(OR($I137="Naughty", $I137="Lax", $I137="Naive", $I137="Rash"), 0.9, 1)))</f>
        <v>22</v>
      </c>
      <c r="V137" s="2">
        <f>_xlfn.FLOOR.MATH((_xlfn.FLOOR.MATH((((2*VLOOKUP($F137, 'EV and Base'!$A$1:$N$671, 14, FALSE))+$P137)*$H137)/100)+5)*
IF(OR($I137="Timid", $I137="Hasty", $I137="Jolly", $I137="Naive"), 1.1,
IF(OR($I137="Brave", $I137="Relaxed", $I137="Quiet", $I137="Sassy"), 0.9, 1)))</f>
        <v>24</v>
      </c>
      <c r="AZ137" s="3" t="e" cm="1">
        <f t="array" aca="1" ref="AZ137" ca="1">IF(NOT(ISNUMBER(INDEX($A:$A, LOOKUP(2, 1 / ($A$1:INDIRECT("$A$"&amp;ROW($A137)) &lt;&gt; ""),ROW($A$1:INDIRECT("$A$"&amp;ROW($A137)))), 1))), "",#REF!-INDEX(#REF!, LOOKUP(
2, 1 / (#REF!:INDIRECT("$AV$"&amp;ROW(#REF!)-1) &lt;&gt; ""),ROW(#REF!:INDIRECT("$AV$"&amp;ROW(#REF!)-1))), 1))</f>
        <v>#REF!</v>
      </c>
      <c r="BA137" s="3" t="e" cm="1">
        <f t="array" aca="1" ref="BA137" ca="1">IF(NOT(ISNUMBER(INDEX($A:$A, LOOKUP(2, 1 / ($A$1:INDIRECT("$A$"&amp;ROW($A137)) &lt;&gt; ""),ROW($A$1:INDIRECT("$A$"&amp;ROW($A137)))), 1))), "",
INDEX(#REF!, LOOKUP(2, 1 / (#REF!:INDIRECT("$Y$"&amp;ROW(#REF!)-1) &lt;&gt; ""),ROW(#REF!:INDIRECT("$Y$"&amp;ROW(#REF!)-1))), 1))</f>
        <v>#REF!</v>
      </c>
      <c r="BB137" s="1" t="str">
        <f>IFERROR(VLOOKUP(#REF!, 'Medium-Slow'!$A$1:$B$101, 2, TRUE),"")</f>
        <v/>
      </c>
    </row>
    <row r="138" spans="1:54" x14ac:dyDescent="0.45">
      <c r="A138" s="29">
        <v>81</v>
      </c>
      <c r="B138" s="29" t="s">
        <v>298</v>
      </c>
      <c r="C138" s="29" t="s">
        <v>23</v>
      </c>
      <c r="D138" s="29" t="s">
        <v>276</v>
      </c>
      <c r="E138" s="29" t="s">
        <v>277</v>
      </c>
      <c r="F138" s="2" t="s">
        <v>172</v>
      </c>
      <c r="G138" s="2" t="s">
        <v>53</v>
      </c>
      <c r="H138" s="2">
        <v>19</v>
      </c>
      <c r="I138" s="2" t="s">
        <v>54</v>
      </c>
      <c r="J138" s="2" t="s">
        <v>174</v>
      </c>
      <c r="K138" s="2" t="s">
        <v>30</v>
      </c>
      <c r="L138" s="2" t="s">
        <v>177</v>
      </c>
      <c r="M138" s="2" t="s">
        <v>178</v>
      </c>
      <c r="N138" s="2" t="s">
        <v>236</v>
      </c>
      <c r="O138" s="2" t="s">
        <v>202</v>
      </c>
      <c r="P138" s="2">
        <v>0</v>
      </c>
      <c r="Q138" s="2">
        <f>_xlfn.FLOOR.MATH((((2*VLOOKUP(F138, 'EV and Base'!$A$1:$N$671, 9, FALSE))+$P138)*$H138)/100)+$H138+10</f>
        <v>44</v>
      </c>
      <c r="R138" s="2">
        <f>_xlfn.FLOOR.MATH((_xlfn.FLOOR.MATH((((2*VLOOKUP($F138, 'EV and Base'!$A$1:$N$671, 10, FALSE))+$P138)*$H138)/100)+5)*
IF(OR($I138="Lonely", $I138="Brave", $I138="Adamant", $I138="Naughty"), 1.1,
IF(OR($I138="Bold", $I138="Timid", $I138="Modest", $I138="Calm"), 0.9, 1)))</f>
        <v>15</v>
      </c>
      <c r="S138" s="2">
        <f>_xlfn.FLOOR.MATH((_xlfn.FLOOR.MATH((((2*VLOOKUP($F138, 'EV and Base'!$A$1:$N$671, 11, FALSE))+$P138)*$H138)/100)+5)*
IF(OR($I138="Bold", $I138="Relaxed", $I138="Impish", $I138="Lax"), 1.1,
IF(OR($I138="Lonely", $I138="Hasty", $I138="Mild", $I138="Gentle"), 0.9, 1)))</f>
        <v>27</v>
      </c>
      <c r="T138" s="2">
        <f>_xlfn.FLOOR.MATH((_xlfn.FLOOR.MATH((((2*VLOOKUP($F138, 'EV and Base'!$A$1:$N$671, 12, FALSE))+$P138)*$H138)/100)+5)*
IF(OR($I138="Modest", $I138="Mild", $I138="Quiet", $I138="Rash"), 1.1,
IF(OR($I138="Adamant", $I138="Impish", $I138="Jolly", $I138="Careful"), 0.9, 1)))</f>
        <v>19</v>
      </c>
      <c r="U138" s="2">
        <f>_xlfn.FLOOR.MATH((_xlfn.FLOOR.MATH((((2*VLOOKUP($F138, 'EV and Base'!$A$1:$N$671, 13, FALSE))+$P138)*$H138)/100)+5)*
IF(OR($I138="Calm", $I138="Gentle", $I138="Sassy", $I138="Careful"), 1.1,
IF(OR($I138="Naughty", $I138="Lax", $I138="Naive", $I138="Rash"), 0.9, 1)))</f>
        <v>24</v>
      </c>
      <c r="V138" s="2">
        <f>_xlfn.FLOOR.MATH((_xlfn.FLOOR.MATH((((2*VLOOKUP($F138, 'EV and Base'!$A$1:$N$671, 14, FALSE))+$P138)*$H138)/100)+5)*
IF(OR($I138="Timid", $I138="Hasty", $I138="Jolly", $I138="Naive"), 1.1,
IF(OR($I138="Brave", $I138="Relaxed", $I138="Quiet", $I138="Sassy"), 0.9, 1)))</f>
        <v>30</v>
      </c>
      <c r="AZ138" s="3" t="e" cm="1">
        <f t="array" aca="1" ref="AZ138" ca="1">IF(NOT(ISNUMBER(INDEX($A:$A, LOOKUP(2, 1 / ($A$1:INDIRECT("$A$"&amp;ROW($A138)) &lt;&gt; ""),ROW($A$1:INDIRECT("$A$"&amp;ROW($A138)))), 1))), "",#REF!-INDEX(#REF!, LOOKUP(
2, 1 / (#REF!:INDIRECT("$AV$"&amp;ROW(#REF!)-1) &lt;&gt; ""),ROW(#REF!:INDIRECT("$AV$"&amp;ROW(#REF!)-1))), 1))</f>
        <v>#REF!</v>
      </c>
      <c r="BA138" s="3" t="e" cm="1">
        <f t="array" aca="1" ref="BA138" ca="1">IF(NOT(ISNUMBER(INDEX($A:$A, LOOKUP(2, 1 / ($A$1:INDIRECT("$A$"&amp;ROW($A138)) &lt;&gt; ""),ROW($A$1:INDIRECT("$A$"&amp;ROW($A138)))), 1))), "",
INDEX(#REF!, LOOKUP(2, 1 / (#REF!:INDIRECT("$Y$"&amp;ROW(#REF!)-1) &lt;&gt; ""),ROW(#REF!:INDIRECT("$Y$"&amp;ROW(#REF!)-1))), 1))</f>
        <v>#REF!</v>
      </c>
      <c r="BB138" s="1" t="str">
        <f>IFERROR(VLOOKUP(#REF!, 'Medium-Slow'!$A$1:$B$101, 2, TRUE),"")</f>
        <v/>
      </c>
    </row>
    <row r="139" spans="1:54" x14ac:dyDescent="0.45">
      <c r="A139" s="29">
        <v>82</v>
      </c>
      <c r="B139" s="29" t="s">
        <v>299</v>
      </c>
      <c r="C139" s="29" t="s">
        <v>23</v>
      </c>
      <c r="D139" s="29" t="s">
        <v>276</v>
      </c>
      <c r="E139" s="29" t="s">
        <v>277</v>
      </c>
      <c r="F139" s="2" t="s">
        <v>179</v>
      </c>
      <c r="G139" s="2" t="s">
        <v>53</v>
      </c>
      <c r="H139" s="2">
        <v>18</v>
      </c>
      <c r="I139" s="2" t="s">
        <v>87</v>
      </c>
      <c r="J139" s="2" t="s">
        <v>180</v>
      </c>
      <c r="K139" s="2" t="s">
        <v>30</v>
      </c>
      <c r="L139" s="2" t="s">
        <v>176</v>
      </c>
      <c r="M139" s="2" t="s">
        <v>181</v>
      </c>
      <c r="N139" s="2" t="s">
        <v>178</v>
      </c>
      <c r="O139" s="2" t="s">
        <v>234</v>
      </c>
      <c r="P139" s="2">
        <v>0</v>
      </c>
      <c r="Q139" s="2">
        <f>_xlfn.FLOOR.MATH((((2*VLOOKUP(F139, 'EV and Base'!$A$1:$N$671, 9, FALSE))+$P139)*$H139)/100)+$H139+10</f>
        <v>44</v>
      </c>
      <c r="R139" s="2">
        <f>_xlfn.FLOOR.MATH((_xlfn.FLOOR.MATH((((2*VLOOKUP($F139, 'EV and Base'!$A$1:$N$671, 10, FALSE))+$P139)*$H139)/100)+5)*
IF(OR($I139="Lonely", $I139="Brave", $I139="Adamant", $I139="Naughty"), 1.1,
IF(OR($I139="Bold", $I139="Timid", $I139="Modest", $I139="Calm"), 0.9, 1)))</f>
        <v>18</v>
      </c>
      <c r="S139" s="2">
        <f>_xlfn.FLOOR.MATH((_xlfn.FLOOR.MATH((((2*VLOOKUP($F139, 'EV and Base'!$A$1:$N$671, 11, FALSE))+$P139)*$H139)/100)+5)*
IF(OR($I139="Bold", $I139="Relaxed", $I139="Impish", $I139="Lax"), 1.1,
IF(OR($I139="Lonely", $I139="Hasty", $I139="Mild", $I139="Gentle"), 0.9, 1)))</f>
        <v>23</v>
      </c>
      <c r="T139" s="2">
        <f>_xlfn.FLOOR.MATH((_xlfn.FLOOR.MATH((((2*VLOOKUP($F139, 'EV and Base'!$A$1:$N$671, 12, FALSE))+$P139)*$H139)/100)+5)*
IF(OR($I139="Modest", $I139="Mild", $I139="Quiet", $I139="Rash"), 1.1,
IF(OR($I139="Adamant", $I139="Impish", $I139="Jolly", $I139="Careful"), 0.9, 1)))</f>
        <v>30</v>
      </c>
      <c r="U139" s="2">
        <f>_xlfn.FLOOR.MATH((_xlfn.FLOOR.MATH((((2*VLOOKUP($F139, 'EV and Base'!$A$1:$N$671, 13, FALSE))+$P139)*$H139)/100)+5)*
IF(OR($I139="Calm", $I139="Gentle", $I139="Sassy", $I139="Careful"), 1.1,
IF(OR($I139="Naughty", $I139="Lax", $I139="Naive", $I139="Rash"), 0.9, 1)))</f>
        <v>23</v>
      </c>
      <c r="V139" s="2">
        <f>_xlfn.FLOOR.MATH((_xlfn.FLOOR.MATH((((2*VLOOKUP($F139, 'EV and Base'!$A$1:$N$671, 14, FALSE))+$P139)*$H139)/100)+5)*
IF(OR($I139="Timid", $I139="Hasty", $I139="Jolly", $I139="Naive"), 1.1,
IF(OR($I139="Brave", $I139="Relaxed", $I139="Quiet", $I139="Sassy"), 0.9, 1)))</f>
        <v>13</v>
      </c>
      <c r="AZ139" s="3" t="e" cm="1">
        <f t="array" aca="1" ref="AZ139" ca="1">IF(NOT(ISNUMBER(INDEX($A:$A, LOOKUP(2, 1 / ($A$1:INDIRECT("$A$"&amp;ROW($A139)) &lt;&gt; ""),ROW($A$1:INDIRECT("$A$"&amp;ROW($A139)))), 1))), "",#REF!-INDEX(#REF!, LOOKUP(
2, 1 / (#REF!:INDIRECT("$AV$"&amp;ROW(#REF!)-1) &lt;&gt; ""),ROW(#REF!:INDIRECT("$AV$"&amp;ROW(#REF!)-1))), 1))</f>
        <v>#REF!</v>
      </c>
      <c r="BA139" s="3" t="e" cm="1">
        <f t="array" aca="1" ref="BA139" ca="1">IF(NOT(ISNUMBER(INDEX($A:$A, LOOKUP(2, 1 / ($A$1:INDIRECT("$A$"&amp;ROW($A139)) &lt;&gt; ""),ROW($A$1:INDIRECT("$A$"&amp;ROW($A139)))), 1))), "",
INDEX(#REF!, LOOKUP(2, 1 / (#REF!:INDIRECT("$Y$"&amp;ROW(#REF!)-1) &lt;&gt; ""),ROW(#REF!:INDIRECT("$Y$"&amp;ROW(#REF!)-1))), 1))</f>
        <v>#REF!</v>
      </c>
      <c r="BB139" s="1" t="str">
        <f>IFERROR(VLOOKUP(#REF!, 'Medium-Slow'!$A$1:$B$101, 2, TRUE),"")</f>
        <v/>
      </c>
    </row>
    <row r="140" spans="1:54" x14ac:dyDescent="0.45">
      <c r="A140" s="29">
        <v>83</v>
      </c>
      <c r="B140" s="29" t="s">
        <v>300</v>
      </c>
      <c r="C140" s="29" t="s">
        <v>23</v>
      </c>
      <c r="D140" s="29" t="s">
        <v>276</v>
      </c>
      <c r="E140" s="29" t="s">
        <v>277</v>
      </c>
      <c r="F140" s="2" t="s">
        <v>121</v>
      </c>
      <c r="G140" s="2" t="s">
        <v>27</v>
      </c>
      <c r="H140" s="2">
        <v>19</v>
      </c>
      <c r="I140" s="2" t="s">
        <v>58</v>
      </c>
      <c r="J140" s="2" t="s">
        <v>301</v>
      </c>
      <c r="K140" s="2" t="s">
        <v>30</v>
      </c>
      <c r="L140" s="2" t="s">
        <v>124</v>
      </c>
      <c r="M140" s="2" t="s">
        <v>125</v>
      </c>
      <c r="N140" s="2" t="s">
        <v>302</v>
      </c>
      <c r="O140" s="2" t="s">
        <v>288</v>
      </c>
      <c r="P140" s="2">
        <v>0</v>
      </c>
      <c r="Q140" s="2">
        <f>_xlfn.FLOOR.MATH((((2*VLOOKUP(F140, 'EV and Base'!$A$1:$N$671, 9, FALSE))+$P140)*$H140)/100)+$H140+10</f>
        <v>46</v>
      </c>
      <c r="R140" s="2">
        <f>_xlfn.FLOOR.MATH((_xlfn.FLOOR.MATH((((2*VLOOKUP($F140, 'EV and Base'!$A$1:$N$671, 10, FALSE))+$P140)*$H140)/100)+5)*
IF(OR($I140="Lonely", $I140="Brave", $I140="Adamant", $I140="Naughty"), 1.1,
IF(OR($I140="Bold", $I140="Timid", $I140="Modest", $I140="Calm"), 0.9, 1)))</f>
        <v>27</v>
      </c>
      <c r="S140" s="2">
        <f>_xlfn.FLOOR.MATH((_xlfn.FLOOR.MATH((((2*VLOOKUP($F140, 'EV and Base'!$A$1:$N$671, 11, FALSE))+$P140)*$H140)/100)+5)*
IF(OR($I140="Bold", $I140="Relaxed", $I140="Impish", $I140="Lax"), 1.1,
IF(OR($I140="Lonely", $I140="Hasty", $I140="Mild", $I140="Gentle"), 0.9, 1)))</f>
        <v>17</v>
      </c>
      <c r="T140" s="2">
        <f>_xlfn.FLOOR.MATH((_xlfn.FLOOR.MATH((((2*VLOOKUP($F140, 'EV and Base'!$A$1:$N$671, 12, FALSE))+$P140)*$H140)/100)+5)*
IF(OR($I140="Modest", $I140="Mild", $I140="Quiet", $I140="Rash"), 1.1,
IF(OR($I140="Adamant", $I140="Impish", $I140="Jolly", $I140="Careful"), 0.9, 1)))</f>
        <v>26</v>
      </c>
      <c r="U140" s="2">
        <f>_xlfn.FLOOR.MATH((_xlfn.FLOOR.MATH((((2*VLOOKUP($F140, 'EV and Base'!$A$1:$N$671, 13, FALSE))+$P140)*$H140)/100)+5)*
IF(OR($I140="Calm", $I140="Gentle", $I140="Sassy", $I140="Careful"), 1.1,
IF(OR($I140="Naughty", $I140="Lax", $I140="Naive", $I140="Rash"), 0.9, 1)))</f>
        <v>17</v>
      </c>
      <c r="V140" s="2">
        <f>_xlfn.FLOOR.MATH((_xlfn.FLOOR.MATH((((2*VLOOKUP($F140, 'EV and Base'!$A$1:$N$671, 14, FALSE))+$P140)*$H140)/100)+5)*
IF(OR($I140="Timid", $I140="Hasty", $I140="Jolly", $I140="Naive"), 1.1,
IF(OR($I140="Brave", $I140="Relaxed", $I140="Quiet", $I140="Sassy"), 0.9, 1)))</f>
        <v>29</v>
      </c>
      <c r="AZ140" s="3" t="e" cm="1">
        <f t="array" aca="1" ref="AZ140" ca="1">IF(NOT(ISNUMBER(INDEX($A:$A, LOOKUP(2, 1 / ($A$1:INDIRECT("$A$"&amp;ROW($A140)) &lt;&gt; ""),ROW($A$1:INDIRECT("$A$"&amp;ROW($A140)))), 1))), "",#REF!-INDEX(#REF!, LOOKUP(
2, 1 / (#REF!:INDIRECT("$AV$"&amp;ROW(#REF!)-1) &lt;&gt; ""),ROW(#REF!:INDIRECT("$AV$"&amp;ROW(#REF!)-1))), 1))</f>
        <v>#REF!</v>
      </c>
      <c r="BA140" s="3" t="e" cm="1">
        <f t="array" aca="1" ref="BA140" ca="1">IF(NOT(ISNUMBER(INDEX($A:$A, LOOKUP(2, 1 / ($A$1:INDIRECT("$A$"&amp;ROW($A140)) &lt;&gt; ""),ROW($A$1:INDIRECT("$A$"&amp;ROW($A140)))), 1))), "",
INDEX(#REF!, LOOKUP(2, 1 / (#REF!:INDIRECT("$Y$"&amp;ROW(#REF!)-1) &lt;&gt; ""),ROW(#REF!:INDIRECT("$Y$"&amp;ROW(#REF!)-1))), 1))</f>
        <v>#REF!</v>
      </c>
      <c r="BB140" s="1" t="str">
        <f>IFERROR(VLOOKUP(#REF!, 'Medium-Slow'!$A$1:$B$101, 2, TRUE),"")</f>
        <v/>
      </c>
    </row>
    <row r="141" spans="1:54" x14ac:dyDescent="0.45">
      <c r="A141" s="38">
        <v>84</v>
      </c>
      <c r="B141" s="48" t="s">
        <v>303</v>
      </c>
      <c r="C141" s="48" t="s">
        <v>23</v>
      </c>
      <c r="D141" s="48" t="s">
        <v>276</v>
      </c>
      <c r="E141" s="48" t="s">
        <v>277</v>
      </c>
      <c r="F141" s="2" t="s">
        <v>135</v>
      </c>
      <c r="G141" s="2" t="s">
        <v>27</v>
      </c>
      <c r="H141" s="2">
        <v>18</v>
      </c>
      <c r="I141" s="2" t="s">
        <v>168</v>
      </c>
      <c r="J141" s="2" t="s">
        <v>137</v>
      </c>
      <c r="K141" s="2" t="s">
        <v>30</v>
      </c>
      <c r="L141" s="2" t="s">
        <v>77</v>
      </c>
      <c r="M141" s="2" t="s">
        <v>139</v>
      </c>
      <c r="N141" s="2" t="s">
        <v>183</v>
      </c>
      <c r="O141" s="2" t="s">
        <v>225</v>
      </c>
      <c r="P141" s="2">
        <v>0</v>
      </c>
      <c r="Q141" s="2">
        <f>_xlfn.FLOOR.MATH((((2*VLOOKUP(F141, 'EV and Base'!$A$1:$N$671, 9, FALSE))+$P141)*$H141)/100)+$H141+10</f>
        <v>47</v>
      </c>
      <c r="R141" s="2">
        <f>_xlfn.FLOOR.MATH((_xlfn.FLOOR.MATH((((2*VLOOKUP($F141, 'EV and Base'!$A$1:$N$671, 10, FALSE))+$P141)*$H141)/100)+5)*
IF(OR($I141="Lonely", $I141="Brave", $I141="Adamant", $I141="Naughty"), 1.1,
IF(OR($I141="Bold", $I141="Timid", $I141="Modest", $I141="Calm"), 0.9, 1)))</f>
        <v>32</v>
      </c>
      <c r="S141" s="2">
        <f>_xlfn.FLOOR.MATH((_xlfn.FLOOR.MATH((((2*VLOOKUP($F141, 'EV and Base'!$A$1:$N$671, 11, FALSE))+$P141)*$H141)/100)+5)*
IF(OR($I141="Bold", $I141="Relaxed", $I141="Impish", $I141="Lax"), 1.1,
IF(OR($I141="Lonely", $I141="Hasty", $I141="Mild", $I141="Gentle"), 0.9, 1)))</f>
        <v>35</v>
      </c>
      <c r="T141" s="2">
        <f>_xlfn.FLOOR.MATH((_xlfn.FLOOR.MATH((((2*VLOOKUP($F141, 'EV and Base'!$A$1:$N$671, 12, FALSE))+$P141)*$H141)/100)+5)*
IF(OR($I141="Modest", $I141="Mild", $I141="Quiet", $I141="Rash"), 1.1,
IF(OR($I141="Adamant", $I141="Impish", $I141="Jolly", $I141="Careful"), 0.9, 1)))</f>
        <v>12</v>
      </c>
      <c r="U141" s="2">
        <f>_xlfn.FLOOR.MATH((_xlfn.FLOOR.MATH((((2*VLOOKUP($F141, 'EV and Base'!$A$1:$N$671, 13, FALSE))+$P141)*$H141)/100)+5)*
IF(OR($I141="Calm", $I141="Gentle", $I141="Sassy", $I141="Careful"), 1.1,
IF(OR($I141="Naughty", $I141="Lax", $I141="Naive", $I141="Rash"), 0.9, 1)))</f>
        <v>14</v>
      </c>
      <c r="V141" s="2">
        <f>_xlfn.FLOOR.MATH((_xlfn.FLOOR.MATH((((2*VLOOKUP($F141, 'EV and Base'!$A$1:$N$671, 14, FALSE))+$P141)*$H141)/100)+5)*
IF(OR($I141="Timid", $I141="Hasty", $I141="Jolly", $I141="Naive"), 1.1,
IF(OR($I141="Brave", $I141="Relaxed", $I141="Quiet", $I141="Sassy"), 0.9, 1)))</f>
        <v>11</v>
      </c>
      <c r="AZ141" s="3" t="e" cm="1">
        <f t="array" aca="1" ref="AZ141" ca="1">IF(NOT(ISNUMBER(INDEX($A:$A, LOOKUP(2, 1 / ($A$1:INDIRECT("$A$"&amp;ROW($A141)) &lt;&gt; ""),ROW($A$1:INDIRECT("$A$"&amp;ROW($A141)))), 1))), "",#REF!-INDEX(#REF!, LOOKUP(
2, 1 / (#REF!:INDIRECT("$AV$"&amp;ROW(#REF!)-1) &lt;&gt; ""),ROW(#REF!:INDIRECT("$AV$"&amp;ROW(#REF!)-1))), 1))</f>
        <v>#REF!</v>
      </c>
      <c r="BA141" s="3" t="e" cm="1">
        <f t="array" aca="1" ref="BA141" ca="1">IF(NOT(ISNUMBER(INDEX($A:$A, LOOKUP(2, 1 / ($A$1:INDIRECT("$A$"&amp;ROW($A141)) &lt;&gt; ""),ROW($A$1:INDIRECT("$A$"&amp;ROW($A141)))), 1))), "",
INDEX(#REF!, LOOKUP(2, 1 / (#REF!:INDIRECT("$Y$"&amp;ROW(#REF!)-1) &lt;&gt; ""),ROW(#REF!:INDIRECT("$Y$"&amp;ROW(#REF!)-1))), 1))</f>
        <v>#REF!</v>
      </c>
      <c r="BB141" s="1" t="str">
        <f>IFERROR(VLOOKUP(#REF!, 'Medium-Slow'!$A$1:$B$101, 2, TRUE),"")</f>
        <v/>
      </c>
    </row>
    <row r="142" spans="1:54" x14ac:dyDescent="0.45">
      <c r="A142" s="40"/>
      <c r="B142" s="48"/>
      <c r="C142" s="48" t="str">
        <f>$C141</f>
        <v>Single</v>
      </c>
      <c r="D142" s="48"/>
      <c r="E142" s="48"/>
      <c r="F142" s="2" t="s">
        <v>142</v>
      </c>
      <c r="G142" s="2" t="s">
        <v>27</v>
      </c>
      <c r="H142" s="2">
        <v>18</v>
      </c>
      <c r="I142" s="2" t="s">
        <v>73</v>
      </c>
      <c r="J142" s="2" t="s">
        <v>143</v>
      </c>
      <c r="K142" s="2" t="s">
        <v>30</v>
      </c>
      <c r="L142" s="2" t="s">
        <v>144</v>
      </c>
      <c r="M142" s="2" t="s">
        <v>75</v>
      </c>
      <c r="N142" s="2" t="s">
        <v>145</v>
      </c>
      <c r="O142" s="2" t="s">
        <v>194</v>
      </c>
      <c r="P142" s="2">
        <v>0</v>
      </c>
      <c r="Q142" s="2">
        <f>_xlfn.FLOOR.MATH((((2*VLOOKUP(F142, 'EV and Base'!$A$1:$N$671, 9, FALSE))+$P142)*$H142)/100)+$H142+10</f>
        <v>55</v>
      </c>
      <c r="R142" s="2">
        <f>_xlfn.FLOOR.MATH((_xlfn.FLOOR.MATH((((2*VLOOKUP($F142, 'EV and Base'!$A$1:$N$671, 10, FALSE))+$P142)*$H142)/100)+5)*
IF(OR($I142="Lonely", $I142="Brave", $I142="Adamant", $I142="Naughty"), 1.1,
IF(OR($I142="Bold", $I142="Timid", $I142="Modest", $I142="Calm"), 0.9, 1)))</f>
        <v>33</v>
      </c>
      <c r="S142" s="2">
        <f>_xlfn.FLOOR.MATH((_xlfn.FLOOR.MATH((((2*VLOOKUP($F142, 'EV and Base'!$A$1:$N$671, 11, FALSE))+$P142)*$H142)/100)+5)*
IF(OR($I142="Bold", $I142="Relaxed", $I142="Impish", $I142="Lax"), 1.1,
IF(OR($I142="Lonely", $I142="Hasty", $I142="Mild", $I142="Gentle"), 0.9, 1)))</f>
        <v>24</v>
      </c>
      <c r="T142" s="2">
        <f>_xlfn.FLOOR.MATH((_xlfn.FLOOR.MATH((((2*VLOOKUP($F142, 'EV and Base'!$A$1:$N$671, 12, FALSE))+$P142)*$H142)/100)+5)*
IF(OR($I142="Modest", $I142="Mild", $I142="Quiet", $I142="Rash"), 1.1,
IF(OR($I142="Adamant", $I142="Impish", $I142="Jolly", $I142="Careful"), 0.9, 1)))</f>
        <v>14</v>
      </c>
      <c r="U142" s="2">
        <f>_xlfn.FLOOR.MATH((_xlfn.FLOOR.MATH((((2*VLOOKUP($F142, 'EV and Base'!$A$1:$N$671, 13, FALSE))+$P142)*$H142)/100)+5)*
IF(OR($I142="Calm", $I142="Gentle", $I142="Sassy", $I142="Careful"), 1.1,
IF(OR($I142="Naughty", $I142="Lax", $I142="Naive", $I142="Rash"), 0.9, 1)))</f>
        <v>17</v>
      </c>
      <c r="V142" s="2">
        <f>_xlfn.FLOOR.MATH((_xlfn.FLOOR.MATH((((2*VLOOKUP($F142, 'EV and Base'!$A$1:$N$671, 14, FALSE))+$P142)*$H142)/100)+5)*
IF(OR($I142="Timid", $I142="Hasty", $I142="Jolly", $I142="Naive"), 1.1,
IF(OR($I142="Brave", $I142="Relaxed", $I142="Quiet", $I142="Sassy"), 0.9, 1)))</f>
        <v>17</v>
      </c>
      <c r="AZ142" s="3" t="e" cm="1">
        <f t="array" aca="1" ref="AZ142" ca="1">IF(NOT(ISNUMBER(INDEX($A:$A, LOOKUP(2, 1 / ($A$1:INDIRECT("$A$"&amp;ROW($A142)) &lt;&gt; ""),ROW($A$1:INDIRECT("$A$"&amp;ROW($A142)))), 1))), "",#REF!-INDEX(#REF!, LOOKUP(
2, 1 / (#REF!:INDIRECT("$AV$"&amp;ROW(#REF!)-1) &lt;&gt; ""),ROW(#REF!:INDIRECT("$AV$"&amp;ROW(#REF!)-1))), 1))</f>
        <v>#REF!</v>
      </c>
      <c r="BA142" s="3" t="e" cm="1">
        <f t="array" aca="1" ref="BA142" ca="1">IF(NOT(ISNUMBER(INDEX($A:$A, LOOKUP(2, 1 / ($A$1:INDIRECT("$A$"&amp;ROW($A142)) &lt;&gt; ""),ROW($A$1:INDIRECT("$A$"&amp;ROW($A142)))), 1))), "",
INDEX(#REF!, LOOKUP(2, 1 / (#REF!:INDIRECT("$Y$"&amp;ROW(#REF!)-1) &lt;&gt; ""),ROW(#REF!:INDIRECT("$Y$"&amp;ROW(#REF!)-1))), 1))</f>
        <v>#REF!</v>
      </c>
      <c r="BB142" s="1" t="str">
        <f>IFERROR(VLOOKUP(#REF!, 'Medium-Slow'!$A$1:$B$101, 2, TRUE),"")</f>
        <v/>
      </c>
    </row>
    <row r="143" spans="1:54" x14ac:dyDescent="0.45">
      <c r="A143" s="29">
        <v>85</v>
      </c>
      <c r="B143" s="29" t="s">
        <v>304</v>
      </c>
      <c r="C143" s="29" t="s">
        <v>23</v>
      </c>
      <c r="D143" s="29" t="s">
        <v>276</v>
      </c>
      <c r="E143" s="29" t="s">
        <v>277</v>
      </c>
      <c r="F143" s="2" t="s">
        <v>142</v>
      </c>
      <c r="G143" s="2" t="s">
        <v>27</v>
      </c>
      <c r="H143" s="2">
        <v>19</v>
      </c>
      <c r="I143" s="2" t="s">
        <v>87</v>
      </c>
      <c r="J143" s="2" t="s">
        <v>283</v>
      </c>
      <c r="K143" s="2" t="s">
        <v>30</v>
      </c>
      <c r="L143" s="2" t="s">
        <v>144</v>
      </c>
      <c r="M143" s="2" t="s">
        <v>75</v>
      </c>
      <c r="N143" s="2" t="s">
        <v>145</v>
      </c>
      <c r="O143" s="2" t="s">
        <v>194</v>
      </c>
      <c r="P143" s="2">
        <v>0</v>
      </c>
      <c r="Q143" s="2">
        <f>_xlfn.FLOOR.MATH((((2*VLOOKUP(F143, 'EV and Base'!$A$1:$N$671, 9, FALSE))+$P143)*$H143)/100)+$H143+10</f>
        <v>57</v>
      </c>
      <c r="R143" s="2">
        <f>_xlfn.FLOOR.MATH((_xlfn.FLOOR.MATH((((2*VLOOKUP($F143, 'EV and Base'!$A$1:$N$671, 10, FALSE))+$P143)*$H143)/100)+5)*
IF(OR($I143="Lonely", $I143="Brave", $I143="Adamant", $I143="Naughty"), 1.1,
IF(OR($I143="Bold", $I143="Timid", $I143="Modest", $I143="Calm"), 0.9, 1)))</f>
        <v>38</v>
      </c>
      <c r="S143" s="2">
        <f>_xlfn.FLOOR.MATH((_xlfn.FLOOR.MATH((((2*VLOOKUP($F143, 'EV and Base'!$A$1:$N$671, 11, FALSE))+$P143)*$H143)/100)+5)*
IF(OR($I143="Bold", $I143="Relaxed", $I143="Impish", $I143="Lax"), 1.1,
IF(OR($I143="Lonely", $I143="Hasty", $I143="Mild", $I143="Gentle"), 0.9, 1)))</f>
        <v>25</v>
      </c>
      <c r="T143" s="2">
        <f>_xlfn.FLOOR.MATH((_xlfn.FLOOR.MATH((((2*VLOOKUP($F143, 'EV and Base'!$A$1:$N$671, 12, FALSE))+$P143)*$H143)/100)+5)*
IF(OR($I143="Modest", $I143="Mild", $I143="Quiet", $I143="Rash"), 1.1,
IF(OR($I143="Adamant", $I143="Impish", $I143="Jolly", $I143="Careful"), 0.9, 1)))</f>
        <v>14</v>
      </c>
      <c r="U143" s="2">
        <f>_xlfn.FLOOR.MATH((_xlfn.FLOOR.MATH((((2*VLOOKUP($F143, 'EV and Base'!$A$1:$N$671, 13, FALSE))+$P143)*$H143)/100)+5)*
IF(OR($I143="Calm", $I143="Gentle", $I143="Sassy", $I143="Careful"), 1.1,
IF(OR($I143="Naughty", $I143="Lax", $I143="Naive", $I143="Rash"), 0.9, 1)))</f>
        <v>18</v>
      </c>
      <c r="V143" s="2">
        <f>_xlfn.FLOOR.MATH((_xlfn.FLOOR.MATH((((2*VLOOKUP($F143, 'EV and Base'!$A$1:$N$671, 14, FALSE))+$P143)*$H143)/100)+5)*
IF(OR($I143="Timid", $I143="Hasty", $I143="Jolly", $I143="Naive"), 1.1,
IF(OR($I143="Brave", $I143="Relaxed", $I143="Quiet", $I143="Sassy"), 0.9, 1)))</f>
        <v>16</v>
      </c>
      <c r="AZ143" s="3" t="e" cm="1">
        <f t="array" aca="1" ref="AZ143" ca="1">IF(NOT(ISNUMBER(INDEX($A:$A, LOOKUP(2, 1 / ($A$1:INDIRECT("$A$"&amp;ROW($A143)) &lt;&gt; ""),ROW($A$1:INDIRECT("$A$"&amp;ROW($A143)))), 1))), "",#REF!-INDEX(#REF!, LOOKUP(
2, 1 / (#REF!:INDIRECT("$AV$"&amp;ROW(#REF!)-1) &lt;&gt; ""),ROW(#REF!:INDIRECT("$AV$"&amp;ROW(#REF!)-1))), 1))</f>
        <v>#REF!</v>
      </c>
      <c r="BA143" s="3" t="e" cm="1">
        <f t="array" aca="1" ref="BA143" ca="1">IF(NOT(ISNUMBER(INDEX($A:$A, LOOKUP(2, 1 / ($A$1:INDIRECT("$A$"&amp;ROW($A143)) &lt;&gt; ""),ROW($A$1:INDIRECT("$A$"&amp;ROW($A143)))), 1))), "",
INDEX(#REF!, LOOKUP(2, 1 / (#REF!:INDIRECT("$Y$"&amp;ROW(#REF!)-1) &lt;&gt; ""),ROW(#REF!:INDIRECT("$Y$"&amp;ROW(#REF!)-1))), 1))</f>
        <v>#REF!</v>
      </c>
      <c r="BB143" s="1" t="str">
        <f>IFERROR(VLOOKUP(#REF!, 'Medium-Slow'!$A$1:$B$101, 2, TRUE),"")</f>
        <v/>
      </c>
    </row>
    <row r="144" spans="1:54" x14ac:dyDescent="0.45">
      <c r="A144" s="29">
        <v>86</v>
      </c>
      <c r="B144" s="29" t="s">
        <v>305</v>
      </c>
      <c r="C144" s="29" t="s">
        <v>23</v>
      </c>
      <c r="D144" s="29" t="s">
        <v>276</v>
      </c>
      <c r="E144" s="29" t="s">
        <v>277</v>
      </c>
      <c r="F144" s="2" t="s">
        <v>114</v>
      </c>
      <c r="G144" s="2" t="s">
        <v>27</v>
      </c>
      <c r="H144" s="2">
        <v>19</v>
      </c>
      <c r="I144" s="2" t="s">
        <v>96</v>
      </c>
      <c r="J144" s="2" t="s">
        <v>115</v>
      </c>
      <c r="K144" s="2" t="s">
        <v>30</v>
      </c>
      <c r="L144" s="2" t="s">
        <v>50</v>
      </c>
      <c r="M144" s="2" t="s">
        <v>123</v>
      </c>
      <c r="N144" s="2" t="s">
        <v>209</v>
      </c>
      <c r="O144" s="2" t="s">
        <v>285</v>
      </c>
      <c r="P144" s="2">
        <v>0</v>
      </c>
      <c r="Q144" s="2">
        <f>_xlfn.FLOOR.MATH((((2*VLOOKUP(F144, 'EV and Base'!$A$1:$N$671, 9, FALSE))+$P144)*$H144)/100)+$H144+10</f>
        <v>48</v>
      </c>
      <c r="R144" s="2">
        <f>_xlfn.FLOOR.MATH((_xlfn.FLOOR.MATH((((2*VLOOKUP($F144, 'EV and Base'!$A$1:$N$671, 10, FALSE))+$P144)*$H144)/100)+5)*
IF(OR($I144="Lonely", $I144="Brave", $I144="Adamant", $I144="Naughty"), 1.1,
IF(OR($I144="Bold", $I144="Timid", $I144="Modest", $I144="Calm"), 0.9, 1)))</f>
        <v>27</v>
      </c>
      <c r="S144" s="2">
        <f>_xlfn.FLOOR.MATH((_xlfn.FLOOR.MATH((((2*VLOOKUP($F144, 'EV and Base'!$A$1:$N$671, 11, FALSE))+$P144)*$H144)/100)+5)*
IF(OR($I144="Bold", $I144="Relaxed", $I144="Impish", $I144="Lax"), 1.1,
IF(OR($I144="Lonely", $I144="Hasty", $I144="Mild", $I144="Gentle"), 0.9, 1)))</f>
        <v>24</v>
      </c>
      <c r="T144" s="2">
        <f>_xlfn.FLOOR.MATH((_xlfn.FLOOR.MATH((((2*VLOOKUP($F144, 'EV and Base'!$A$1:$N$671, 12, FALSE))+$P144)*$H144)/100)+5)*
IF(OR($I144="Modest", $I144="Mild", $I144="Quiet", $I144="Rash"), 1.1,
IF(OR($I144="Adamant", $I144="Impish", $I144="Jolly", $I144="Careful"), 0.9, 1)))</f>
        <v>18</v>
      </c>
      <c r="U144" s="2">
        <f>_xlfn.FLOOR.MATH((_xlfn.FLOOR.MATH((((2*VLOOKUP($F144, 'EV and Base'!$A$1:$N$671, 13, FALSE))+$P144)*$H144)/100)+5)*
IF(OR($I144="Calm", $I144="Gentle", $I144="Sassy", $I144="Careful"), 1.1,
IF(OR($I144="Naughty", $I144="Lax", $I144="Naive", $I144="Rash"), 0.9, 1)))</f>
        <v>14</v>
      </c>
      <c r="V144" s="2">
        <f>_xlfn.FLOOR.MATH((_xlfn.FLOOR.MATH((((2*VLOOKUP($F144, 'EV and Base'!$A$1:$N$671, 14, FALSE))+$P144)*$H144)/100)+5)*
IF(OR($I144="Timid", $I144="Hasty", $I144="Jolly", $I144="Naive"), 1.1,
IF(OR($I144="Brave", $I144="Relaxed", $I144="Quiet", $I144="Sassy"), 0.9, 1)))</f>
        <v>21</v>
      </c>
      <c r="AZ144" s="3" t="e" cm="1">
        <f t="array" aca="1" ref="AZ144" ca="1">IF(NOT(ISNUMBER(INDEX($A:$A, LOOKUP(2, 1 / ($A$1:INDIRECT("$A$"&amp;ROW($A144)) &lt;&gt; ""),ROW($A$1:INDIRECT("$A$"&amp;ROW($A144)))), 1))), "",#REF!-INDEX(#REF!, LOOKUP(
2, 1 / (#REF!:INDIRECT("$AV$"&amp;ROW(#REF!)-1) &lt;&gt; ""),ROW(#REF!:INDIRECT("$AV$"&amp;ROW(#REF!)-1))), 1))</f>
        <v>#REF!</v>
      </c>
      <c r="BA144" s="3" t="e" cm="1">
        <f t="array" aca="1" ref="BA144" ca="1">IF(NOT(ISNUMBER(INDEX($A:$A, LOOKUP(2, 1 / ($A$1:INDIRECT("$A$"&amp;ROW($A144)) &lt;&gt; ""),ROW($A$1:INDIRECT("$A$"&amp;ROW($A144)))), 1))), "",
INDEX(#REF!, LOOKUP(2, 1 / (#REF!:INDIRECT("$Y$"&amp;ROW(#REF!)-1) &lt;&gt; ""),ROW(#REF!:INDIRECT("$Y$"&amp;ROW(#REF!)-1))), 1))</f>
        <v>#REF!</v>
      </c>
      <c r="BB144" s="1" t="str">
        <f>IFERROR(VLOOKUP(#REF!, 'Medium-Slow'!$A$1:$B$101, 2, TRUE),"")</f>
        <v/>
      </c>
    </row>
    <row r="145" spans="1:54" x14ac:dyDescent="0.45">
      <c r="A145" s="38">
        <v>87</v>
      </c>
      <c r="B145" s="48" t="s">
        <v>90</v>
      </c>
      <c r="C145" s="48" t="s">
        <v>23</v>
      </c>
      <c r="D145" s="48" t="s">
        <v>306</v>
      </c>
      <c r="E145" s="48" t="s">
        <v>25</v>
      </c>
      <c r="F145" s="2" t="s">
        <v>163</v>
      </c>
      <c r="G145" s="2" t="s">
        <v>27</v>
      </c>
      <c r="H145" s="2">
        <v>18</v>
      </c>
      <c r="I145" s="2" t="s">
        <v>36</v>
      </c>
      <c r="J145" s="2" t="s">
        <v>74</v>
      </c>
      <c r="K145" s="2" t="s">
        <v>30</v>
      </c>
      <c r="L145" s="2" t="s">
        <v>118</v>
      </c>
      <c r="M145" s="2" t="s">
        <v>77</v>
      </c>
      <c r="N145" s="2" t="s">
        <v>153</v>
      </c>
      <c r="O145" s="2" t="s">
        <v>165</v>
      </c>
      <c r="P145" s="2">
        <v>0</v>
      </c>
      <c r="Q145" s="2">
        <f>_xlfn.FLOOR.MATH((((2*VLOOKUP(F145, 'EV and Base'!$A$1:$N$671, 9, FALSE))+$P145)*$H145)/100)+$H145+10</f>
        <v>49</v>
      </c>
      <c r="R145" s="2">
        <f>_xlfn.FLOOR.MATH((_xlfn.FLOOR.MATH((((2*VLOOKUP($F145, 'EV and Base'!$A$1:$N$671, 10, FALSE))+$P145)*$H145)/100)+5)*
IF(OR($I145="Lonely", $I145="Brave", $I145="Adamant", $I145="Naughty"), 1.1,
IF(OR($I145="Bold", $I145="Timid", $I145="Modest", $I145="Calm"), 0.9, 1)))</f>
        <v>35</v>
      </c>
      <c r="S145" s="2">
        <f>_xlfn.FLOOR.MATH((_xlfn.FLOOR.MATH((((2*VLOOKUP($F145, 'EV and Base'!$A$1:$N$671, 11, FALSE))+$P145)*$H145)/100)+5)*
IF(OR($I145="Bold", $I145="Relaxed", $I145="Impish", $I145="Lax"), 1.1,
IF(OR($I145="Lonely", $I145="Hasty", $I145="Mild", $I145="Gentle"), 0.9, 1)))</f>
        <v>31</v>
      </c>
      <c r="T145" s="2">
        <f>_xlfn.FLOOR.MATH((_xlfn.FLOOR.MATH((((2*VLOOKUP($F145, 'EV and Base'!$A$1:$N$671, 12, FALSE))+$P145)*$H145)/100)+5)*
IF(OR($I145="Modest", $I145="Mild", $I145="Quiet", $I145="Rash"), 1.1,
IF(OR($I145="Adamant", $I145="Impish", $I145="Jolly", $I145="Careful"), 0.9, 1)))</f>
        <v>23</v>
      </c>
      <c r="U145" s="2">
        <f>_xlfn.FLOOR.MATH((_xlfn.FLOOR.MATH((((2*VLOOKUP($F145, 'EV and Base'!$A$1:$N$671, 13, FALSE))+$P145)*$H145)/100)+5)*
IF(OR($I145="Calm", $I145="Gentle", $I145="Sassy", $I145="Careful"), 1.1,
IF(OR($I145="Naughty", $I145="Lax", $I145="Naive", $I145="Rash"), 0.9, 1)))</f>
        <v>29</v>
      </c>
      <c r="V145" s="2">
        <f>_xlfn.FLOOR.MATH((_xlfn.FLOOR.MATH((((2*VLOOKUP($F145, 'EV and Base'!$A$1:$N$671, 14, FALSE))+$P145)*$H145)/100)+5)*
IF(OR($I145="Timid", $I145="Hasty", $I145="Jolly", $I145="Naive"), 1.1,
IF(OR($I145="Brave", $I145="Relaxed", $I145="Quiet", $I145="Sassy"), 0.9, 1)))</f>
        <v>32</v>
      </c>
      <c r="AZ145" s="3" t="e" cm="1">
        <f t="array" aca="1" ref="AZ145" ca="1">IF(NOT(ISNUMBER(INDEX($A:$A, LOOKUP(2, 1 / ($A$1:INDIRECT("$A$"&amp;ROW($A145)) &lt;&gt; ""),ROW($A$1:INDIRECT("$A$"&amp;ROW($A145)))), 1))), "",#REF!-INDEX(#REF!, LOOKUP(
2, 1 / (#REF!:INDIRECT("$AV$"&amp;ROW(#REF!)-1) &lt;&gt; ""),ROW(#REF!:INDIRECT("$AV$"&amp;ROW(#REF!)-1))), 1))</f>
        <v>#REF!</v>
      </c>
      <c r="BA145" s="3" t="e" cm="1">
        <f t="array" aca="1" ref="BA145" ca="1">IF(NOT(ISNUMBER(INDEX($A:$A, LOOKUP(2, 1 / ($A$1:INDIRECT("$A$"&amp;ROW($A145)) &lt;&gt; ""),ROW($A$1:INDIRECT("$A$"&amp;ROW($A145)))), 1))), "",
INDEX(#REF!, LOOKUP(2, 1 / (#REF!:INDIRECT("$Y$"&amp;ROW(#REF!)-1) &lt;&gt; ""),ROW(#REF!:INDIRECT("$Y$"&amp;ROW(#REF!)-1))), 1))</f>
        <v>#REF!</v>
      </c>
      <c r="BB145" s="1" t="str">
        <f>IFERROR(VLOOKUP(#REF!, 'Medium-Slow'!$A$1:$B$101, 2, TRUE),"")</f>
        <v/>
      </c>
    </row>
    <row r="146" spans="1:54" x14ac:dyDescent="0.45">
      <c r="A146" s="40"/>
      <c r="B146" s="48"/>
      <c r="C146" s="48" t="str">
        <f>$C145</f>
        <v>Single</v>
      </c>
      <c r="D146" s="48"/>
      <c r="E146" s="48"/>
      <c r="F146" s="2" t="s">
        <v>243</v>
      </c>
      <c r="G146" s="2" t="s">
        <v>27</v>
      </c>
      <c r="H146" s="2">
        <v>18</v>
      </c>
      <c r="I146" s="2" t="s">
        <v>41</v>
      </c>
      <c r="J146" s="2" t="s">
        <v>307</v>
      </c>
      <c r="K146" s="2" t="s">
        <v>30</v>
      </c>
      <c r="L146" s="2" t="s">
        <v>245</v>
      </c>
      <c r="M146" s="2" t="s">
        <v>246</v>
      </c>
      <c r="N146" s="2" t="s">
        <v>247</v>
      </c>
      <c r="O146" s="2" t="s">
        <v>248</v>
      </c>
      <c r="P146" s="2">
        <v>0</v>
      </c>
      <c r="Q146" s="2">
        <f>_xlfn.FLOOR.MATH((((2*VLOOKUP(F146, 'EV and Base'!$A$1:$N$671, 9, FALSE))+$P146)*$H146)/100)+$H146+10</f>
        <v>46</v>
      </c>
      <c r="R146" s="2">
        <f>_xlfn.FLOOR.MATH((_xlfn.FLOOR.MATH((((2*VLOOKUP($F146, 'EV and Base'!$A$1:$N$671, 10, FALSE))+$P146)*$H146)/100)+5)*
IF(OR($I146="Lonely", $I146="Brave", $I146="Adamant", $I146="Naughty"), 1.1,
IF(OR($I146="Bold", $I146="Timid", $I146="Modest", $I146="Calm"), 0.9, 1)))</f>
        <v>20</v>
      </c>
      <c r="S146" s="2">
        <f>_xlfn.FLOOR.MATH((_xlfn.FLOOR.MATH((((2*VLOOKUP($F146, 'EV and Base'!$A$1:$N$671, 11, FALSE))+$P146)*$H146)/100)+5)*
IF(OR($I146="Bold", $I146="Relaxed", $I146="Impish", $I146="Lax"), 1.1,
IF(OR($I146="Lonely", $I146="Hasty", $I146="Mild", $I146="Gentle"), 0.9, 1)))</f>
        <v>27</v>
      </c>
      <c r="T146" s="2">
        <f>_xlfn.FLOOR.MATH((_xlfn.FLOOR.MATH((((2*VLOOKUP($F146, 'EV and Base'!$A$1:$N$671, 12, FALSE))+$P146)*$H146)/100)+5)*
IF(OR($I146="Modest", $I146="Mild", $I146="Quiet", $I146="Rash"), 1.1,
IF(OR($I146="Adamant", $I146="Impish", $I146="Jolly", $I146="Careful"), 0.9, 1)))</f>
        <v>19</v>
      </c>
      <c r="U146" s="2">
        <f>_xlfn.FLOOR.MATH((_xlfn.FLOOR.MATH((((2*VLOOKUP($F146, 'EV and Base'!$A$1:$N$671, 13, FALSE))+$P146)*$H146)/100)+5)*
IF(OR($I146="Calm", $I146="Gentle", $I146="Sassy", $I146="Careful"), 1.1,
IF(OR($I146="Naughty", $I146="Lax", $I146="Naive", $I146="Rash"), 0.9, 1)))</f>
        <v>27</v>
      </c>
      <c r="V146" s="2">
        <f>_xlfn.FLOOR.MATH((_xlfn.FLOOR.MATH((((2*VLOOKUP($F146, 'EV and Base'!$A$1:$N$671, 14, FALSE))+$P146)*$H146)/100)+5)*
IF(OR($I146="Timid", $I146="Hasty", $I146="Jolly", $I146="Naive"), 1.1,
IF(OR($I146="Brave", $I146="Relaxed", $I146="Quiet", $I146="Sassy"), 0.9, 1)))</f>
        <v>30</v>
      </c>
      <c r="AZ146" s="3" t="e" cm="1">
        <f t="array" aca="1" ref="AZ146" ca="1">IF(NOT(ISNUMBER(INDEX($A:$A, LOOKUP(2, 1 / ($A$1:INDIRECT("$A$"&amp;ROW($A146)) &lt;&gt; ""),ROW($A$1:INDIRECT("$A$"&amp;ROW($A146)))), 1))), "",#REF!-INDEX(#REF!, LOOKUP(
2, 1 / (#REF!:INDIRECT("$AV$"&amp;ROW(#REF!)-1) &lt;&gt; ""),ROW(#REF!:INDIRECT("$AV$"&amp;ROW(#REF!)-1))), 1))</f>
        <v>#REF!</v>
      </c>
      <c r="BA146" s="3" t="e" cm="1">
        <f t="array" aca="1" ref="BA146" ca="1">IF(NOT(ISNUMBER(INDEX($A:$A, LOOKUP(2, 1 / ($A$1:INDIRECT("$A$"&amp;ROW($A146)) &lt;&gt; ""),ROW($A$1:INDIRECT("$A$"&amp;ROW($A146)))), 1))), "",
INDEX(#REF!, LOOKUP(2, 1 / (#REF!:INDIRECT("$Y$"&amp;ROW(#REF!)-1) &lt;&gt; ""),ROW(#REF!:INDIRECT("$Y$"&amp;ROW(#REF!)-1))), 1))</f>
        <v>#REF!</v>
      </c>
      <c r="BB146" s="1" t="str">
        <f>IFERROR(VLOOKUP(#REF!, 'Medium-Slow'!$A$1:$B$101, 2, TRUE),"")</f>
        <v/>
      </c>
    </row>
    <row r="147" spans="1:54" x14ac:dyDescent="0.45">
      <c r="A147" s="38">
        <v>88</v>
      </c>
      <c r="B147" s="48" t="s">
        <v>308</v>
      </c>
      <c r="C147" s="48" t="s">
        <v>23</v>
      </c>
      <c r="D147" s="48" t="s">
        <v>306</v>
      </c>
      <c r="E147" s="48" t="s">
        <v>25</v>
      </c>
      <c r="F147" s="2" t="s">
        <v>210</v>
      </c>
      <c r="G147" s="2" t="s">
        <v>27</v>
      </c>
      <c r="H147" s="2">
        <v>22</v>
      </c>
      <c r="I147" s="2" t="s">
        <v>133</v>
      </c>
      <c r="J147" s="2" t="s">
        <v>257</v>
      </c>
      <c r="K147" s="2" t="s">
        <v>30</v>
      </c>
      <c r="L147" s="2" t="s">
        <v>212</v>
      </c>
      <c r="M147" s="2" t="s">
        <v>130</v>
      </c>
      <c r="N147" s="2" t="s">
        <v>225</v>
      </c>
      <c r="O147" s="2" t="s">
        <v>309</v>
      </c>
      <c r="P147" s="2">
        <v>18</v>
      </c>
      <c r="Q147" s="2">
        <f>_xlfn.FLOOR.MATH((((2*VLOOKUP(F147, 'EV and Base'!$A$1:$N$671, 9, FALSE))+$P147)*$H147)/100)+$H147+10</f>
        <v>57</v>
      </c>
      <c r="R147" s="2">
        <f>_xlfn.FLOOR.MATH((_xlfn.FLOOR.MATH((((2*VLOOKUP($F147, 'EV and Base'!$A$1:$N$671, 10, FALSE))+$P147)*$H147)/100)+5)*
IF(OR($I147="Lonely", $I147="Brave", $I147="Adamant", $I147="Naughty"), 1.1,
IF(OR($I147="Bold", $I147="Timid", $I147="Modest", $I147="Calm"), 0.9, 1)))</f>
        <v>40</v>
      </c>
      <c r="S147" s="2">
        <f>_xlfn.FLOOR.MATH((_xlfn.FLOOR.MATH((((2*VLOOKUP($F147, 'EV and Base'!$A$1:$N$671, 11, FALSE))+$P147)*$H147)/100)+5)*
IF(OR($I147="Bold", $I147="Relaxed", $I147="Impish", $I147="Lax"), 1.1,
IF(OR($I147="Lonely", $I147="Hasty", $I147="Mild", $I147="Gentle"), 0.9, 1)))</f>
        <v>24</v>
      </c>
      <c r="T147" s="2">
        <f>_xlfn.FLOOR.MATH((_xlfn.FLOOR.MATH((((2*VLOOKUP($F147, 'EV and Base'!$A$1:$N$671, 12, FALSE))+$P147)*$H147)/100)+5)*
IF(OR($I147="Modest", $I147="Mild", $I147="Quiet", $I147="Rash"), 1.1,
IF(OR($I147="Adamant", $I147="Impish", $I147="Jolly", $I147="Careful"), 0.9, 1)))</f>
        <v>24</v>
      </c>
      <c r="U147" s="2">
        <f>_xlfn.FLOOR.MATH((_xlfn.FLOOR.MATH((((2*VLOOKUP($F147, 'EV and Base'!$A$1:$N$671, 13, FALSE))+$P147)*$H147)/100)+5)*
IF(OR($I147="Calm", $I147="Gentle", $I147="Sassy", $I147="Careful"), 1.1,
IF(OR($I147="Naughty", $I147="Lax", $I147="Naive", $I147="Rash"), 0.9, 1)))</f>
        <v>24</v>
      </c>
      <c r="V147" s="2">
        <f>_xlfn.FLOOR.MATH((_xlfn.FLOOR.MATH((((2*VLOOKUP($F147, 'EV and Base'!$A$1:$N$671, 14, FALSE))+$P147)*$H147)/100)+5)*
IF(OR($I147="Timid", $I147="Hasty", $I147="Jolly", $I147="Naive"), 1.1,
IF(OR($I147="Brave", $I147="Relaxed", $I147="Quiet", $I147="Sassy"), 0.9, 1)))</f>
        <v>37</v>
      </c>
      <c r="AZ147" s="3" t="e" cm="1">
        <f t="array" aca="1" ref="AZ147" ca="1">IF(NOT(ISNUMBER(INDEX($A:$A, LOOKUP(2, 1 / ($A$1:INDIRECT("$A$"&amp;ROW($A147)) &lt;&gt; ""),ROW($A$1:INDIRECT("$A$"&amp;ROW($A147)))), 1))), "",#REF!-INDEX(#REF!, LOOKUP(
2, 1 / (#REF!:INDIRECT("$AV$"&amp;ROW(#REF!)-1) &lt;&gt; ""),ROW(#REF!:INDIRECT("$AV$"&amp;ROW(#REF!)-1))), 1))</f>
        <v>#REF!</v>
      </c>
      <c r="BA147" s="3" t="e" cm="1">
        <f t="array" aca="1" ref="BA147" ca="1">IF(NOT(ISNUMBER(INDEX($A:$A, LOOKUP(2, 1 / ($A$1:INDIRECT("$A$"&amp;ROW($A147)) &lt;&gt; ""),ROW($A$1:INDIRECT("$A$"&amp;ROW($A147)))), 1))), "",
INDEX(#REF!, LOOKUP(2, 1 / (#REF!:INDIRECT("$Y$"&amp;ROW(#REF!)-1) &lt;&gt; ""),ROW(#REF!:INDIRECT("$Y$"&amp;ROW(#REF!)-1))), 1))</f>
        <v>#REF!</v>
      </c>
      <c r="BB147" s="1" t="str">
        <f>IFERROR(VLOOKUP(#REF!, 'Medium-Slow'!$A$1:$B$101, 2, TRUE),"")</f>
        <v/>
      </c>
    </row>
    <row r="148" spans="1:54" x14ac:dyDescent="0.45">
      <c r="A148" s="39"/>
      <c r="B148" s="48"/>
      <c r="C148" s="48" t="str">
        <f t="shared" ref="C148:C150" si="14">$C147</f>
        <v>Single</v>
      </c>
      <c r="D148" s="48"/>
      <c r="E148" s="48"/>
      <c r="F148" s="2" t="s">
        <v>310</v>
      </c>
      <c r="G148" s="2" t="s">
        <v>27</v>
      </c>
      <c r="H148" s="2">
        <v>22</v>
      </c>
      <c r="I148" s="2" t="s">
        <v>28</v>
      </c>
      <c r="J148" s="2" t="s">
        <v>311</v>
      </c>
      <c r="K148" s="2" t="s">
        <v>30</v>
      </c>
      <c r="L148" s="2" t="s">
        <v>264</v>
      </c>
      <c r="M148" s="2" t="s">
        <v>139</v>
      </c>
      <c r="N148" s="2" t="s">
        <v>312</v>
      </c>
      <c r="O148" s="2" t="s">
        <v>313</v>
      </c>
      <c r="P148" s="2">
        <v>18</v>
      </c>
      <c r="Q148" s="2">
        <f>_xlfn.FLOOR.MATH((((2*VLOOKUP(F148, 'EV and Base'!$A$1:$N$671, 9, FALSE))+$P148)*$H148)/100)+$H148+10</f>
        <v>57</v>
      </c>
      <c r="R148" s="2">
        <f>_xlfn.FLOOR.MATH((_xlfn.FLOOR.MATH((((2*VLOOKUP($F148, 'EV and Base'!$A$1:$N$671, 10, FALSE))+$P148)*$H148)/100)+5)*
IF(OR($I148="Lonely", $I148="Brave", $I148="Adamant", $I148="Naughty"), 1.1,
IF(OR($I148="Bold", $I148="Timid", $I148="Modest", $I148="Calm"), 0.9, 1)))</f>
        <v>41</v>
      </c>
      <c r="S148" s="2">
        <f>_xlfn.FLOOR.MATH((_xlfn.FLOOR.MATH((((2*VLOOKUP($F148, 'EV and Base'!$A$1:$N$671, 11, FALSE))+$P148)*$H148)/100)+5)*
IF(OR($I148="Bold", $I148="Relaxed", $I148="Impish", $I148="Lax"), 1.1,
IF(OR($I148="Lonely", $I148="Hasty", $I148="Mild", $I148="Gentle"), 0.9, 1)))</f>
        <v>42</v>
      </c>
      <c r="T148" s="2">
        <f>_xlfn.FLOOR.MATH((_xlfn.FLOOR.MATH((((2*VLOOKUP($F148, 'EV and Base'!$A$1:$N$671, 12, FALSE))+$P148)*$H148)/100)+5)*
IF(OR($I148="Modest", $I148="Mild", $I148="Quiet", $I148="Rash"), 1.1,
IF(OR($I148="Adamant", $I148="Impish", $I148="Jolly", $I148="Careful"), 0.9, 1)))</f>
        <v>24</v>
      </c>
      <c r="U148" s="2">
        <f>_xlfn.FLOOR.MATH((_xlfn.FLOOR.MATH((((2*VLOOKUP($F148, 'EV and Base'!$A$1:$N$671, 13, FALSE))+$P148)*$H148)/100)+5)*
IF(OR($I148="Calm", $I148="Gentle", $I148="Sassy", $I148="Careful"), 1.1,
IF(OR($I148="Naughty", $I148="Lax", $I148="Naive", $I148="Rash"), 0.9, 1)))</f>
        <v>35</v>
      </c>
      <c r="V148" s="2">
        <f>_xlfn.FLOOR.MATH((_xlfn.FLOOR.MATH((((2*VLOOKUP($F148, 'EV and Base'!$A$1:$N$671, 14, FALSE))+$P148)*$H148)/100)+5)*
IF(OR($I148="Timid", $I148="Hasty", $I148="Jolly", $I148="Naive"), 1.1,
IF(OR($I148="Brave", $I148="Relaxed", $I148="Quiet", $I148="Sassy"), 0.9, 1)))</f>
        <v>30</v>
      </c>
      <c r="AZ148" s="3" t="e" cm="1">
        <f t="array" aca="1" ref="AZ148" ca="1">IF(NOT(ISNUMBER(INDEX($A:$A, LOOKUP(2, 1 / ($A$1:INDIRECT("$A$"&amp;ROW($A148)) &lt;&gt; ""),ROW($A$1:INDIRECT("$A$"&amp;ROW($A148)))), 1))), "",#REF!-INDEX(#REF!, LOOKUP(
2, 1 / (#REF!:INDIRECT("$AV$"&amp;ROW(#REF!)-1) &lt;&gt; ""),ROW(#REF!:INDIRECT("$AV$"&amp;ROW(#REF!)-1))), 1))</f>
        <v>#REF!</v>
      </c>
      <c r="BA148" s="3" t="e" cm="1">
        <f t="array" aca="1" ref="BA148" ca="1">IF(NOT(ISNUMBER(INDEX($A:$A, LOOKUP(2, 1 / ($A$1:INDIRECT("$A$"&amp;ROW($A148)) &lt;&gt; ""),ROW($A$1:INDIRECT("$A$"&amp;ROW($A148)))), 1))), "",
INDEX(#REF!, LOOKUP(2, 1 / (#REF!:INDIRECT("$Y$"&amp;ROW(#REF!)-1) &lt;&gt; ""),ROW(#REF!:INDIRECT("$Y$"&amp;ROW(#REF!)-1))), 1))</f>
        <v>#REF!</v>
      </c>
      <c r="BB148" s="1" t="str">
        <f>IFERROR(VLOOKUP(#REF!, 'Medium-Slow'!$A$1:$B$101, 2, TRUE),"")</f>
        <v/>
      </c>
    </row>
    <row r="149" spans="1:54" x14ac:dyDescent="0.45">
      <c r="A149" s="39"/>
      <c r="B149" s="48"/>
      <c r="C149" s="48" t="str">
        <f t="shared" si="14"/>
        <v>Single</v>
      </c>
      <c r="D149" s="48"/>
      <c r="E149" s="48"/>
      <c r="F149" s="2" t="s">
        <v>293</v>
      </c>
      <c r="G149" s="2" t="s">
        <v>27</v>
      </c>
      <c r="H149" s="2">
        <v>22</v>
      </c>
      <c r="I149" s="2" t="s">
        <v>82</v>
      </c>
      <c r="J149" s="2" t="s">
        <v>294</v>
      </c>
      <c r="K149" s="2" t="s">
        <v>30</v>
      </c>
      <c r="L149" s="2" t="s">
        <v>139</v>
      </c>
      <c r="M149" s="2" t="s">
        <v>296</v>
      </c>
      <c r="N149" s="2" t="s">
        <v>297</v>
      </c>
      <c r="O149" s="2" t="s">
        <v>314</v>
      </c>
      <c r="P149" s="2">
        <v>18</v>
      </c>
      <c r="Q149" s="2">
        <f>_xlfn.FLOOR.MATH((((2*VLOOKUP(F149, 'EV and Base'!$A$1:$N$671, 9, FALSE))+$P149)*$H149)/100)+$H149+10</f>
        <v>66</v>
      </c>
      <c r="R149" s="2">
        <f>_xlfn.FLOOR.MATH((_xlfn.FLOOR.MATH((((2*VLOOKUP($F149, 'EV and Base'!$A$1:$N$671, 10, FALSE))+$P149)*$H149)/100)+5)*
IF(OR($I149="Lonely", $I149="Brave", $I149="Adamant", $I149="Naughty"), 1.1,
IF(OR($I149="Bold", $I149="Timid", $I149="Modest", $I149="Calm"), 0.9, 1)))</f>
        <v>48</v>
      </c>
      <c r="S149" s="2">
        <f>_xlfn.FLOOR.MATH((_xlfn.FLOOR.MATH((((2*VLOOKUP($F149, 'EV and Base'!$A$1:$N$671, 11, FALSE))+$P149)*$H149)/100)+5)*
IF(OR($I149="Bold", $I149="Relaxed", $I149="Impish", $I149="Lax"), 1.1,
IF(OR($I149="Lonely", $I149="Hasty", $I149="Mild", $I149="Gentle"), 0.9, 1)))</f>
        <v>28</v>
      </c>
      <c r="T149" s="2">
        <f>_xlfn.FLOOR.MATH((_xlfn.FLOOR.MATH((((2*VLOOKUP($F149, 'EV and Base'!$A$1:$N$671, 12, FALSE))+$P149)*$H149)/100)+5)*
IF(OR($I149="Modest", $I149="Mild", $I149="Quiet", $I149="Rash"), 1.1,
IF(OR($I149="Adamant", $I149="Impish", $I149="Jolly", $I149="Careful"), 0.9, 1)))</f>
        <v>15</v>
      </c>
      <c r="U149" s="2">
        <f>_xlfn.FLOOR.MATH((_xlfn.FLOOR.MATH((((2*VLOOKUP($F149, 'EV and Base'!$A$1:$N$671, 13, FALSE))+$P149)*$H149)/100)+5)*
IF(OR($I149="Calm", $I149="Gentle", $I149="Sassy", $I149="Careful"), 1.1,
IF(OR($I149="Naughty", $I149="Lax", $I149="Naive", $I149="Rash"), 0.9, 1)))</f>
        <v>25</v>
      </c>
      <c r="V149" s="2">
        <f>_xlfn.FLOOR.MATH((_xlfn.FLOOR.MATH((((2*VLOOKUP($F149, 'EV and Base'!$A$1:$N$671, 14, FALSE))+$P149)*$H149)/100)+5)*
IF(OR($I149="Timid", $I149="Hasty", $I149="Jolly", $I149="Naive"), 1.1,
IF(OR($I149="Brave", $I149="Relaxed", $I149="Quiet", $I149="Sassy"), 0.9, 1)))</f>
        <v>33</v>
      </c>
      <c r="AZ149" s="3" t="e" cm="1">
        <f t="array" aca="1" ref="AZ149" ca="1">IF(NOT(ISNUMBER(INDEX($A:$A, LOOKUP(2, 1 / ($A$1:INDIRECT("$A$"&amp;ROW($A149)) &lt;&gt; ""),ROW($A$1:INDIRECT("$A$"&amp;ROW($A149)))), 1))), "",#REF!-INDEX(#REF!, LOOKUP(
2, 1 / (#REF!:INDIRECT("$AV$"&amp;ROW(#REF!)-1) &lt;&gt; ""),ROW(#REF!:INDIRECT("$AV$"&amp;ROW(#REF!)-1))), 1))</f>
        <v>#REF!</v>
      </c>
      <c r="BA149" s="3" t="e" cm="1">
        <f t="array" aca="1" ref="BA149" ca="1">IF(NOT(ISNUMBER(INDEX($A:$A, LOOKUP(2, 1 / ($A$1:INDIRECT("$A$"&amp;ROW($A149)) &lt;&gt; ""),ROW($A$1:INDIRECT("$A$"&amp;ROW($A149)))), 1))), "",
INDEX(#REF!, LOOKUP(2, 1 / (#REF!:INDIRECT("$Y$"&amp;ROW(#REF!)-1) &lt;&gt; ""),ROW(#REF!:INDIRECT("$Y$"&amp;ROW(#REF!)-1))), 1))</f>
        <v>#REF!</v>
      </c>
      <c r="BB149" s="1" t="str">
        <f>IFERROR(VLOOKUP(#REF!, 'Medium-Slow'!$A$1:$B$101, 2, TRUE),"")</f>
        <v/>
      </c>
    </row>
    <row r="150" spans="1:54" x14ac:dyDescent="0.45">
      <c r="A150" s="40"/>
      <c r="B150" s="48"/>
      <c r="C150" s="48" t="str">
        <f t="shared" si="14"/>
        <v>Single</v>
      </c>
      <c r="D150" s="48"/>
      <c r="E150" s="48"/>
      <c r="F150" s="2" t="s">
        <v>315</v>
      </c>
      <c r="G150" s="2" t="s">
        <v>27</v>
      </c>
      <c r="H150" s="2">
        <v>22</v>
      </c>
      <c r="I150" s="2" t="s">
        <v>61</v>
      </c>
      <c r="J150" s="2" t="s">
        <v>316</v>
      </c>
      <c r="K150" s="2" t="s">
        <v>30</v>
      </c>
      <c r="L150" s="2" t="s">
        <v>317</v>
      </c>
      <c r="M150" s="2" t="s">
        <v>318</v>
      </c>
      <c r="N150" s="2" t="s">
        <v>169</v>
      </c>
      <c r="O150" s="2" t="s">
        <v>209</v>
      </c>
      <c r="P150" s="2">
        <v>18</v>
      </c>
      <c r="Q150" s="2">
        <f>_xlfn.FLOOR.MATH((((2*VLOOKUP(F150, 'EV and Base'!$A$1:$N$671, 9, FALSE))+$P150)*$H150)/100)+$H150+10</f>
        <v>67</v>
      </c>
      <c r="R150" s="2">
        <f>_xlfn.FLOOR.MATH((_xlfn.FLOOR.MATH((((2*VLOOKUP($F150, 'EV and Base'!$A$1:$N$671, 10, FALSE))+$P150)*$H150)/100)+5)*
IF(OR($I150="Lonely", $I150="Brave", $I150="Adamant", $I150="Naughty"), 1.1,
IF(OR($I150="Bold", $I150="Timid", $I150="Modest", $I150="Calm"), 0.9, 1)))</f>
        <v>34</v>
      </c>
      <c r="S150" s="2">
        <f>_xlfn.FLOOR.MATH((_xlfn.FLOOR.MATH((((2*VLOOKUP($F150, 'EV and Base'!$A$1:$N$671, 11, FALSE))+$P150)*$H150)/100)+5)*
IF(OR($I150="Bold", $I150="Relaxed", $I150="Impish", $I150="Lax"), 1.1,
IF(OR($I150="Lonely", $I150="Hasty", $I150="Mild", $I150="Gentle"), 0.9, 1)))</f>
        <v>39</v>
      </c>
      <c r="T150" s="2">
        <f>_xlfn.FLOOR.MATH((_xlfn.FLOOR.MATH((((2*VLOOKUP($F150, 'EV and Base'!$A$1:$N$671, 12, FALSE))+$P150)*$H150)/100)+5)*
IF(OR($I150="Modest", $I150="Mild", $I150="Quiet", $I150="Rash"), 1.1,
IF(OR($I150="Adamant", $I150="Impish", $I150="Jolly", $I150="Careful"), 0.9, 1)))</f>
        <v>54</v>
      </c>
      <c r="U150" s="2">
        <f>_xlfn.FLOOR.MATH((_xlfn.FLOOR.MATH((((2*VLOOKUP($F150, 'EV and Base'!$A$1:$N$671, 13, FALSE))+$P150)*$H150)/100)+5)*
IF(OR($I150="Calm", $I150="Gentle", $I150="Sassy", $I150="Careful"), 1.1,
IF(OR($I150="Naughty", $I150="Lax", $I150="Naive", $I150="Rash"), 0.9, 1)))</f>
        <v>48</v>
      </c>
      <c r="V150" s="2">
        <f>_xlfn.FLOOR.MATH((_xlfn.FLOOR.MATH((((2*VLOOKUP($F150, 'EV and Base'!$A$1:$N$671, 14, FALSE))+$P150)*$H150)/100)+5)*
IF(OR($I150="Timid", $I150="Hasty", $I150="Jolly", $I150="Naive"), 1.1,
IF(OR($I150="Brave", $I150="Relaxed", $I150="Quiet", $I150="Sassy"), 0.9, 1)))</f>
        <v>51</v>
      </c>
      <c r="AZ150" s="3" t="e" cm="1">
        <f t="array" aca="1" ref="AZ150" ca="1">IF(NOT(ISNUMBER(INDEX($A:$A, LOOKUP(2, 1 / ($A$1:INDIRECT("$A$"&amp;ROW($A150)) &lt;&gt; ""),ROW($A$1:INDIRECT("$A$"&amp;ROW($A150)))), 1))), "",#REF!-INDEX(#REF!, LOOKUP(
2, 1 / (#REF!:INDIRECT("$AV$"&amp;ROW(#REF!)-1) &lt;&gt; ""),ROW(#REF!:INDIRECT("$AV$"&amp;ROW(#REF!)-1))), 1))</f>
        <v>#REF!</v>
      </c>
      <c r="BA150" s="3" t="e" cm="1">
        <f t="array" aca="1" ref="BA150" ca="1">IF(NOT(ISNUMBER(INDEX($A:$A, LOOKUP(2, 1 / ($A$1:INDIRECT("$A$"&amp;ROW($A150)) &lt;&gt; ""),ROW($A$1:INDIRECT("$A$"&amp;ROW($A150)))), 1))), "",
INDEX(#REF!, LOOKUP(2, 1 / (#REF!:INDIRECT("$Y$"&amp;ROW(#REF!)-1) &lt;&gt; ""),ROW(#REF!:INDIRECT("$Y$"&amp;ROW(#REF!)-1))), 1))</f>
        <v>#REF!</v>
      </c>
      <c r="BB150" s="1" t="str">
        <f>IFERROR(VLOOKUP(#REF!, 'Medium-Slow'!$A$1:$B$101, 2, TRUE),"")</f>
        <v/>
      </c>
    </row>
    <row r="151" spans="1:54" x14ac:dyDescent="0.45">
      <c r="A151" s="38">
        <v>89</v>
      </c>
      <c r="B151" s="48" t="s">
        <v>319</v>
      </c>
      <c r="C151" s="48" t="s">
        <v>23</v>
      </c>
      <c r="D151" s="48" t="s">
        <v>320</v>
      </c>
      <c r="E151" s="48" t="s">
        <v>25</v>
      </c>
      <c r="F151" s="2" t="s">
        <v>321</v>
      </c>
      <c r="G151" s="2" t="s">
        <v>53</v>
      </c>
      <c r="H151" s="2">
        <v>24</v>
      </c>
      <c r="I151" s="2" t="s">
        <v>36</v>
      </c>
      <c r="J151" s="2" t="s">
        <v>322</v>
      </c>
      <c r="K151" s="2" t="s">
        <v>30</v>
      </c>
      <c r="L151" s="2" t="s">
        <v>323</v>
      </c>
      <c r="M151" s="2" t="s">
        <v>191</v>
      </c>
      <c r="N151" s="2" t="s">
        <v>324</v>
      </c>
      <c r="O151" s="2" t="s">
        <v>125</v>
      </c>
      <c r="P151" s="2">
        <v>6</v>
      </c>
      <c r="Q151" s="2">
        <f>_xlfn.FLOOR.MATH((((2*VLOOKUP(F151, 'EV and Base'!$A$1:$N$671, 9, FALSE))+$P151)*$H151)/100)+$H151+10</f>
        <v>61</v>
      </c>
      <c r="R151" s="2">
        <f>_xlfn.FLOOR.MATH((_xlfn.FLOOR.MATH((((2*VLOOKUP($F151, 'EV and Base'!$A$1:$N$671, 10, FALSE))+$P151)*$H151)/100)+5)*
IF(OR($I151="Lonely", $I151="Brave", $I151="Adamant", $I151="Naughty"), 1.1,
IF(OR($I151="Bold", $I151="Timid", $I151="Modest", $I151="Calm"), 0.9, 1)))</f>
        <v>42</v>
      </c>
      <c r="S151" s="2">
        <f>_xlfn.FLOOR.MATH((_xlfn.FLOOR.MATH((((2*VLOOKUP($F151, 'EV and Base'!$A$1:$N$671, 11, FALSE))+$P151)*$H151)/100)+5)*
IF(OR($I151="Bold", $I151="Relaxed", $I151="Impish", $I151="Lax"), 1.1,
IF(OR($I151="Lonely", $I151="Hasty", $I151="Mild", $I151="Gentle"), 0.9, 1)))</f>
        <v>38</v>
      </c>
      <c r="T151" s="2">
        <f>_xlfn.FLOOR.MATH((_xlfn.FLOOR.MATH((((2*VLOOKUP($F151, 'EV and Base'!$A$1:$N$671, 12, FALSE))+$P151)*$H151)/100)+5)*
IF(OR($I151="Modest", $I151="Mild", $I151="Quiet", $I151="Rash"), 1.1,
IF(OR($I151="Adamant", $I151="Impish", $I151="Jolly", $I151="Careful"), 0.9, 1)))</f>
        <v>37</v>
      </c>
      <c r="U151" s="2">
        <f>_xlfn.FLOOR.MATH((_xlfn.FLOOR.MATH((((2*VLOOKUP($F151, 'EV and Base'!$A$1:$N$671, 13, FALSE))+$P151)*$H151)/100)+5)*
IF(OR($I151="Calm", $I151="Gentle", $I151="Sassy", $I151="Careful"), 1.1,
IF(OR($I151="Naughty", $I151="Lax", $I151="Naive", $I151="Rash"), 0.9, 1)))</f>
        <v>35</v>
      </c>
      <c r="V151" s="2">
        <f>_xlfn.FLOOR.MATH((_xlfn.FLOOR.MATH((((2*VLOOKUP($F151, 'EV and Base'!$A$1:$N$671, 14, FALSE))+$P151)*$H151)/100)+5)*
IF(OR($I151="Timid", $I151="Hasty", $I151="Jolly", $I151="Naive"), 1.1,
IF(OR($I151="Brave", $I151="Relaxed", $I151="Quiet", $I151="Sassy"), 0.9, 1)))</f>
        <v>55</v>
      </c>
      <c r="AZ151" s="3" t="e" cm="1">
        <f t="array" aca="1" ref="AZ151" ca="1">IF(NOT(ISNUMBER(INDEX($A:$A, LOOKUP(2, 1 / ($A$1:INDIRECT("$A$"&amp;ROW($A151)) &lt;&gt; ""),ROW($A$1:INDIRECT("$A$"&amp;ROW($A151)))), 1))), "",#REF!-INDEX(#REF!, LOOKUP(
2, 1 / (#REF!:INDIRECT("$AV$"&amp;ROW(#REF!)-1) &lt;&gt; ""),ROW(#REF!:INDIRECT("$AV$"&amp;ROW(#REF!)-1))), 1))</f>
        <v>#REF!</v>
      </c>
      <c r="BA151" s="3" t="e" cm="1">
        <f t="array" aca="1" ref="BA151" ca="1">IF(NOT(ISNUMBER(INDEX($A:$A, LOOKUP(2, 1 / ($A$1:INDIRECT("$A$"&amp;ROW($A151)) &lt;&gt; ""),ROW($A$1:INDIRECT("$A$"&amp;ROW($A151)))), 1))), "",
INDEX(#REF!, LOOKUP(2, 1 / (#REF!:INDIRECT("$Y$"&amp;ROW(#REF!)-1) &lt;&gt; ""),ROW(#REF!:INDIRECT("$Y$"&amp;ROW(#REF!)-1))), 1))</f>
        <v>#REF!</v>
      </c>
      <c r="BB151" s="1" t="str">
        <f>IFERROR(VLOOKUP(#REF!, 'Medium-Slow'!$A$1:$B$101, 2, TRUE),"")</f>
        <v/>
      </c>
    </row>
    <row r="152" spans="1:54" x14ac:dyDescent="0.45">
      <c r="A152" s="40"/>
      <c r="B152" s="48"/>
      <c r="C152" s="48" t="str">
        <f>$C151</f>
        <v>Single</v>
      </c>
      <c r="D152" s="48"/>
      <c r="E152" s="48"/>
      <c r="F152" s="2" t="s">
        <v>321</v>
      </c>
      <c r="G152" s="2" t="s">
        <v>53</v>
      </c>
      <c r="H152" s="2">
        <v>24</v>
      </c>
      <c r="I152" s="2" t="s">
        <v>36</v>
      </c>
      <c r="J152" s="2" t="s">
        <v>322</v>
      </c>
      <c r="K152" s="2" t="s">
        <v>30</v>
      </c>
      <c r="L152" s="2" t="s">
        <v>323</v>
      </c>
      <c r="M152" s="2" t="s">
        <v>191</v>
      </c>
      <c r="N152" s="2" t="s">
        <v>324</v>
      </c>
      <c r="O152" s="2" t="s">
        <v>125</v>
      </c>
      <c r="P152" s="2">
        <v>6</v>
      </c>
      <c r="Q152" s="2">
        <f>_xlfn.FLOOR.MATH((((2*VLOOKUP(F152, 'EV and Base'!$A$1:$N$671, 9, FALSE))+$P152)*$H152)/100)+$H152+10</f>
        <v>61</v>
      </c>
      <c r="R152" s="2">
        <f>_xlfn.FLOOR.MATH((_xlfn.FLOOR.MATH((((2*VLOOKUP($F152, 'EV and Base'!$A$1:$N$671, 10, FALSE))+$P152)*$H152)/100)+5)*
IF(OR($I152="Lonely", $I152="Brave", $I152="Adamant", $I152="Naughty"), 1.1,
IF(OR($I152="Bold", $I152="Timid", $I152="Modest", $I152="Calm"), 0.9, 1)))</f>
        <v>42</v>
      </c>
      <c r="S152" s="2">
        <f>_xlfn.FLOOR.MATH((_xlfn.FLOOR.MATH((((2*VLOOKUP($F152, 'EV and Base'!$A$1:$N$671, 11, FALSE))+$P152)*$H152)/100)+5)*
IF(OR($I152="Bold", $I152="Relaxed", $I152="Impish", $I152="Lax"), 1.1,
IF(OR($I152="Lonely", $I152="Hasty", $I152="Mild", $I152="Gentle"), 0.9, 1)))</f>
        <v>38</v>
      </c>
      <c r="T152" s="2">
        <f>_xlfn.FLOOR.MATH((_xlfn.FLOOR.MATH((((2*VLOOKUP($F152, 'EV and Base'!$A$1:$N$671, 12, FALSE))+$P152)*$H152)/100)+5)*
IF(OR($I152="Modest", $I152="Mild", $I152="Quiet", $I152="Rash"), 1.1,
IF(OR($I152="Adamant", $I152="Impish", $I152="Jolly", $I152="Careful"), 0.9, 1)))</f>
        <v>37</v>
      </c>
      <c r="U152" s="2">
        <f>_xlfn.FLOOR.MATH((_xlfn.FLOOR.MATH((((2*VLOOKUP($F152, 'EV and Base'!$A$1:$N$671, 13, FALSE))+$P152)*$H152)/100)+5)*
IF(OR($I152="Calm", $I152="Gentle", $I152="Sassy", $I152="Careful"), 1.1,
IF(OR($I152="Naughty", $I152="Lax", $I152="Naive", $I152="Rash"), 0.9, 1)))</f>
        <v>35</v>
      </c>
      <c r="V152" s="2">
        <f>_xlfn.FLOOR.MATH((_xlfn.FLOOR.MATH((((2*VLOOKUP($F152, 'EV and Base'!$A$1:$N$671, 14, FALSE))+$P152)*$H152)/100)+5)*
IF(OR($I152="Timid", $I152="Hasty", $I152="Jolly", $I152="Naive"), 1.1,
IF(OR($I152="Brave", $I152="Relaxed", $I152="Quiet", $I152="Sassy"), 0.9, 1)))</f>
        <v>55</v>
      </c>
      <c r="AZ152" s="3" t="e" cm="1">
        <f t="array" aca="1" ref="AZ152" ca="1">IF(NOT(ISNUMBER(INDEX($A:$A, LOOKUP(2, 1 / ($A$1:INDIRECT("$A$"&amp;ROW($A152)) &lt;&gt; ""),ROW($A$1:INDIRECT("$A$"&amp;ROW($A152)))), 1))), "",#REF!-INDEX(#REF!, LOOKUP(
2, 1 / (#REF!:INDIRECT("$AV$"&amp;ROW(#REF!)-1) &lt;&gt; ""),ROW(#REF!:INDIRECT("$AV$"&amp;ROW(#REF!)-1))), 1))</f>
        <v>#REF!</v>
      </c>
      <c r="BA152" s="3" t="e" cm="1">
        <f t="array" aca="1" ref="BA152" ca="1">IF(NOT(ISNUMBER(INDEX($A:$A, LOOKUP(2, 1 / ($A$1:INDIRECT("$A$"&amp;ROW($A152)) &lt;&gt; ""),ROW($A$1:INDIRECT("$A$"&amp;ROW($A152)))), 1))), "",
INDEX(#REF!, LOOKUP(2, 1 / (#REF!:INDIRECT("$Y$"&amp;ROW(#REF!)-1) &lt;&gt; ""),ROW(#REF!:INDIRECT("$Y$"&amp;ROW(#REF!)-1))), 1))</f>
        <v>#REF!</v>
      </c>
      <c r="BB152" s="1" t="str">
        <f>IFERROR(VLOOKUP(#REF!, 'Medium-Slow'!$A$1:$B$101, 2, TRUE),"")</f>
        <v/>
      </c>
    </row>
    <row r="153" spans="1:54" x14ac:dyDescent="0.45">
      <c r="A153" s="29">
        <v>90</v>
      </c>
      <c r="B153" s="29" t="s">
        <v>325</v>
      </c>
      <c r="C153" s="29" t="s">
        <v>23</v>
      </c>
      <c r="D153" s="29" t="s">
        <v>320</v>
      </c>
      <c r="E153" s="29" t="s">
        <v>25</v>
      </c>
      <c r="F153" s="2" t="s">
        <v>121</v>
      </c>
      <c r="G153" s="2" t="s">
        <v>27</v>
      </c>
      <c r="H153" s="2">
        <v>25</v>
      </c>
      <c r="I153" s="2" t="s">
        <v>28</v>
      </c>
      <c r="J153" s="2" t="s">
        <v>122</v>
      </c>
      <c r="K153" s="2" t="s">
        <v>30</v>
      </c>
      <c r="L153" s="2" t="s">
        <v>302</v>
      </c>
      <c r="M153" s="2" t="s">
        <v>288</v>
      </c>
      <c r="N153" s="2" t="s">
        <v>191</v>
      </c>
      <c r="O153" s="2" t="s">
        <v>323</v>
      </c>
      <c r="P153" s="2">
        <v>6</v>
      </c>
      <c r="Q153" s="2">
        <f>_xlfn.FLOOR.MATH((((2*VLOOKUP(F153, 'EV and Base'!$A$1:$N$671, 9, FALSE))+$P153)*$H153)/100)+$H153+10</f>
        <v>59</v>
      </c>
      <c r="R153" s="2">
        <f>_xlfn.FLOOR.MATH((_xlfn.FLOOR.MATH((((2*VLOOKUP($F153, 'EV and Base'!$A$1:$N$671, 10, FALSE))+$P153)*$H153)/100)+5)*
IF(OR($I153="Lonely", $I153="Brave", $I153="Adamant", $I153="Naughty"), 1.1,
IF(OR($I153="Bold", $I153="Timid", $I153="Modest", $I153="Calm"), 0.9, 1)))</f>
        <v>36</v>
      </c>
      <c r="S153" s="2">
        <f>_xlfn.FLOOR.MATH((_xlfn.FLOOR.MATH((((2*VLOOKUP($F153, 'EV and Base'!$A$1:$N$671, 11, FALSE))+$P153)*$H153)/100)+5)*
IF(OR($I153="Bold", $I153="Relaxed", $I153="Impish", $I153="Lax"), 1.1,
IF(OR($I153="Lonely", $I153="Hasty", $I153="Mild", $I153="Gentle"), 0.9, 1)))</f>
        <v>24</v>
      </c>
      <c r="T153" s="2">
        <f>_xlfn.FLOOR.MATH((_xlfn.FLOOR.MATH((((2*VLOOKUP($F153, 'EV and Base'!$A$1:$N$671, 12, FALSE))+$P153)*$H153)/100)+5)*
IF(OR($I153="Modest", $I153="Mild", $I153="Quiet", $I153="Rash"), 1.1,
IF(OR($I153="Adamant", $I153="Impish", $I153="Jolly", $I153="Careful"), 0.9, 1)))</f>
        <v>31</v>
      </c>
      <c r="U153" s="2">
        <f>_xlfn.FLOOR.MATH((_xlfn.FLOOR.MATH((((2*VLOOKUP($F153, 'EV and Base'!$A$1:$N$671, 13, FALSE))+$P153)*$H153)/100)+5)*
IF(OR($I153="Calm", $I153="Gentle", $I153="Sassy", $I153="Careful"), 1.1,
IF(OR($I153="Naughty", $I153="Lax", $I153="Naive", $I153="Rash"), 0.9, 1)))</f>
        <v>19</v>
      </c>
      <c r="V153" s="2">
        <f>_xlfn.FLOOR.MATH((_xlfn.FLOOR.MATH((((2*VLOOKUP($F153, 'EV and Base'!$A$1:$N$671, 14, FALSE))+$P153)*$H153)/100)+5)*
IF(OR($I153="Timid", $I153="Hasty", $I153="Jolly", $I153="Naive"), 1.1,
IF(OR($I153="Brave", $I153="Relaxed", $I153="Quiet", $I153="Sassy"), 0.9, 1)))</f>
        <v>44</v>
      </c>
      <c r="AZ153" s="3" t="e" cm="1">
        <f t="array" aca="1" ref="AZ153" ca="1">IF(NOT(ISNUMBER(INDEX($A:$A, LOOKUP(2, 1 / ($A$1:INDIRECT("$A$"&amp;ROW($A153)) &lt;&gt; ""),ROW($A$1:INDIRECT("$A$"&amp;ROW($A153)))), 1))), "",#REF!-INDEX(#REF!, LOOKUP(
2, 1 / (#REF!:INDIRECT("$AV$"&amp;ROW(#REF!)-1) &lt;&gt; ""),ROW(#REF!:INDIRECT("$AV$"&amp;ROW(#REF!)-1))), 1))</f>
        <v>#REF!</v>
      </c>
      <c r="BA153" s="3" t="e" cm="1">
        <f t="array" aca="1" ref="BA153" ca="1">IF(NOT(ISNUMBER(INDEX($A:$A, LOOKUP(2, 1 / ($A$1:INDIRECT("$A$"&amp;ROW($A153)) &lt;&gt; ""),ROW($A$1:INDIRECT("$A$"&amp;ROW($A153)))), 1))), "",
INDEX(#REF!, LOOKUP(2, 1 / (#REF!:INDIRECT("$Y$"&amp;ROW(#REF!)-1) &lt;&gt; ""),ROW(#REF!:INDIRECT("$Y$"&amp;ROW(#REF!)-1))), 1))</f>
        <v>#REF!</v>
      </c>
      <c r="BB153" s="1" t="str">
        <f>IFERROR(VLOOKUP(#REF!, 'Medium-Slow'!$A$1:$B$101, 2, TRUE),"")</f>
        <v/>
      </c>
    </row>
    <row r="154" spans="1:54" x14ac:dyDescent="0.45">
      <c r="A154" s="38">
        <v>91</v>
      </c>
      <c r="B154" s="48" t="s">
        <v>326</v>
      </c>
      <c r="C154" s="48" t="s">
        <v>23</v>
      </c>
      <c r="D154" s="48" t="s">
        <v>320</v>
      </c>
      <c r="E154" s="48" t="s">
        <v>25</v>
      </c>
      <c r="F154" s="2" t="s">
        <v>121</v>
      </c>
      <c r="G154" s="2" t="s">
        <v>27</v>
      </c>
      <c r="H154" s="2">
        <v>24</v>
      </c>
      <c r="I154" s="2" t="s">
        <v>28</v>
      </c>
      <c r="J154" s="2" t="s">
        <v>122</v>
      </c>
      <c r="K154" s="2" t="s">
        <v>30</v>
      </c>
      <c r="L154" s="2" t="s">
        <v>125</v>
      </c>
      <c r="M154" s="2" t="s">
        <v>302</v>
      </c>
      <c r="N154" s="2" t="s">
        <v>288</v>
      </c>
      <c r="O154" s="2" t="s">
        <v>191</v>
      </c>
      <c r="P154" s="2">
        <v>6</v>
      </c>
      <c r="Q154" s="2">
        <f>_xlfn.FLOOR.MATH((((2*VLOOKUP(F154, 'EV and Base'!$A$1:$N$671, 9, FALSE))+$P154)*$H154)/100)+$H154+10</f>
        <v>57</v>
      </c>
      <c r="R154" s="2">
        <f>_xlfn.FLOOR.MATH((_xlfn.FLOOR.MATH((((2*VLOOKUP($F154, 'EV and Base'!$A$1:$N$671, 10, FALSE))+$P154)*$H154)/100)+5)*
IF(OR($I154="Lonely", $I154="Brave", $I154="Adamant", $I154="Naughty"), 1.1,
IF(OR($I154="Bold", $I154="Timid", $I154="Modest", $I154="Calm"), 0.9, 1)))</f>
        <v>35</v>
      </c>
      <c r="S154" s="2">
        <f>_xlfn.FLOOR.MATH((_xlfn.FLOOR.MATH((((2*VLOOKUP($F154, 'EV and Base'!$A$1:$N$671, 11, FALSE))+$P154)*$H154)/100)+5)*
IF(OR($I154="Bold", $I154="Relaxed", $I154="Impish", $I154="Lax"), 1.1,
IF(OR($I154="Lonely", $I154="Hasty", $I154="Mild", $I154="Gentle"), 0.9, 1)))</f>
        <v>23</v>
      </c>
      <c r="T154" s="2">
        <f>_xlfn.FLOOR.MATH((_xlfn.FLOOR.MATH((((2*VLOOKUP($F154, 'EV and Base'!$A$1:$N$671, 12, FALSE))+$P154)*$H154)/100)+5)*
IF(OR($I154="Modest", $I154="Mild", $I154="Quiet", $I154="Rash"), 1.1,
IF(OR($I154="Adamant", $I154="Impish", $I154="Jolly", $I154="Careful"), 0.9, 1)))</f>
        <v>30</v>
      </c>
      <c r="U154" s="2">
        <f>_xlfn.FLOOR.MATH((_xlfn.FLOOR.MATH((((2*VLOOKUP($F154, 'EV and Base'!$A$1:$N$671, 13, FALSE))+$P154)*$H154)/100)+5)*
IF(OR($I154="Calm", $I154="Gentle", $I154="Sassy", $I154="Careful"), 1.1,
IF(OR($I154="Naughty", $I154="Lax", $I154="Naive", $I154="Rash"), 0.9, 1)))</f>
        <v>18</v>
      </c>
      <c r="V154" s="2">
        <f>_xlfn.FLOOR.MATH((_xlfn.FLOOR.MATH((((2*VLOOKUP($F154, 'EV and Base'!$A$1:$N$671, 14, FALSE))+$P154)*$H154)/100)+5)*
IF(OR($I154="Timid", $I154="Hasty", $I154="Jolly", $I154="Naive"), 1.1,
IF(OR($I154="Brave", $I154="Relaxed", $I154="Quiet", $I154="Sassy"), 0.9, 1)))</f>
        <v>42</v>
      </c>
      <c r="AZ154" s="3" t="e" cm="1">
        <f t="array" aca="1" ref="AZ154" ca="1">IF(NOT(ISNUMBER(INDEX($A:$A, LOOKUP(2, 1 / ($A$1:INDIRECT("$A$"&amp;ROW($A154)) &lt;&gt; ""),ROW($A$1:INDIRECT("$A$"&amp;ROW($A154)))), 1))), "",#REF!-INDEX(#REF!, LOOKUP(
2, 1 / (#REF!:INDIRECT("$AV$"&amp;ROW(#REF!)-1) &lt;&gt; ""),ROW(#REF!:INDIRECT("$AV$"&amp;ROW(#REF!)-1))), 1))</f>
        <v>#REF!</v>
      </c>
      <c r="BA154" s="3" t="e" cm="1">
        <f t="array" aca="1" ref="BA154" ca="1">IF(NOT(ISNUMBER(INDEX($A:$A, LOOKUP(2, 1 / ($A$1:INDIRECT("$A$"&amp;ROW($A154)) &lt;&gt; ""),ROW($A$1:INDIRECT("$A$"&amp;ROW($A154)))), 1))), "",
INDEX(#REF!, LOOKUP(2, 1 / (#REF!:INDIRECT("$Y$"&amp;ROW(#REF!)-1) &lt;&gt; ""),ROW(#REF!:INDIRECT("$Y$"&amp;ROW(#REF!)-1))), 1))</f>
        <v>#REF!</v>
      </c>
      <c r="BB154" s="1" t="str">
        <f>IFERROR(VLOOKUP(#REF!, 'Medium-Slow'!$A$1:$B$101, 2, TRUE),"")</f>
        <v/>
      </c>
    </row>
    <row r="155" spans="1:54" x14ac:dyDescent="0.45">
      <c r="A155" s="40"/>
      <c r="B155" s="48"/>
      <c r="C155" s="48" t="str">
        <f>$C154</f>
        <v>Single</v>
      </c>
      <c r="D155" s="48"/>
      <c r="E155" s="48"/>
      <c r="F155" s="2" t="s">
        <v>121</v>
      </c>
      <c r="G155" s="2" t="s">
        <v>27</v>
      </c>
      <c r="H155" s="2">
        <v>24</v>
      </c>
      <c r="I155" s="2" t="s">
        <v>28</v>
      </c>
      <c r="J155" s="2" t="s">
        <v>122</v>
      </c>
      <c r="K155" s="2" t="s">
        <v>30</v>
      </c>
      <c r="L155" s="2" t="s">
        <v>125</v>
      </c>
      <c r="M155" s="2" t="s">
        <v>302</v>
      </c>
      <c r="N155" s="2" t="s">
        <v>288</v>
      </c>
      <c r="O155" s="2" t="s">
        <v>191</v>
      </c>
      <c r="P155" s="2">
        <v>6</v>
      </c>
      <c r="Q155" s="2">
        <f>_xlfn.FLOOR.MATH((((2*VLOOKUP(F155, 'EV and Base'!$A$1:$N$671, 9, FALSE))+$P155)*$H155)/100)+$H155+10</f>
        <v>57</v>
      </c>
      <c r="R155" s="2">
        <f>_xlfn.FLOOR.MATH((_xlfn.FLOOR.MATH((((2*VLOOKUP($F155, 'EV and Base'!$A$1:$N$671, 10, FALSE))+$P155)*$H155)/100)+5)*
IF(OR($I155="Lonely", $I155="Brave", $I155="Adamant", $I155="Naughty"), 1.1,
IF(OR($I155="Bold", $I155="Timid", $I155="Modest", $I155="Calm"), 0.9, 1)))</f>
        <v>35</v>
      </c>
      <c r="S155" s="2">
        <f>_xlfn.FLOOR.MATH((_xlfn.FLOOR.MATH((((2*VLOOKUP($F155, 'EV and Base'!$A$1:$N$671, 11, FALSE))+$P155)*$H155)/100)+5)*
IF(OR($I155="Bold", $I155="Relaxed", $I155="Impish", $I155="Lax"), 1.1,
IF(OR($I155="Lonely", $I155="Hasty", $I155="Mild", $I155="Gentle"), 0.9, 1)))</f>
        <v>23</v>
      </c>
      <c r="T155" s="2">
        <f>_xlfn.FLOOR.MATH((_xlfn.FLOOR.MATH((((2*VLOOKUP($F155, 'EV and Base'!$A$1:$N$671, 12, FALSE))+$P155)*$H155)/100)+5)*
IF(OR($I155="Modest", $I155="Mild", $I155="Quiet", $I155="Rash"), 1.1,
IF(OR($I155="Adamant", $I155="Impish", $I155="Jolly", $I155="Careful"), 0.9, 1)))</f>
        <v>30</v>
      </c>
      <c r="U155" s="2">
        <f>_xlfn.FLOOR.MATH((_xlfn.FLOOR.MATH((((2*VLOOKUP($F155, 'EV and Base'!$A$1:$N$671, 13, FALSE))+$P155)*$H155)/100)+5)*
IF(OR($I155="Calm", $I155="Gentle", $I155="Sassy", $I155="Careful"), 1.1,
IF(OR($I155="Naughty", $I155="Lax", $I155="Naive", $I155="Rash"), 0.9, 1)))</f>
        <v>18</v>
      </c>
      <c r="V155" s="2">
        <f>_xlfn.FLOOR.MATH((_xlfn.FLOOR.MATH((((2*VLOOKUP($F155, 'EV and Base'!$A$1:$N$671, 14, FALSE))+$P155)*$H155)/100)+5)*
IF(OR($I155="Timid", $I155="Hasty", $I155="Jolly", $I155="Naive"), 1.1,
IF(OR($I155="Brave", $I155="Relaxed", $I155="Quiet", $I155="Sassy"), 0.9, 1)))</f>
        <v>42</v>
      </c>
      <c r="AZ155" s="3" t="e" cm="1">
        <f t="array" aca="1" ref="AZ155" ca="1">IF(NOT(ISNUMBER(INDEX($A:$A, LOOKUP(2, 1 / ($A$1:INDIRECT("$A$"&amp;ROW($A155)) &lt;&gt; ""),ROW($A$1:INDIRECT("$A$"&amp;ROW($A155)))), 1))), "",#REF!-INDEX(#REF!, LOOKUP(
2, 1 / (#REF!:INDIRECT("$AV$"&amp;ROW(#REF!)-1) &lt;&gt; ""),ROW(#REF!:INDIRECT("$AV$"&amp;ROW(#REF!)-1))), 1))</f>
        <v>#REF!</v>
      </c>
      <c r="BA155" s="3" t="e" cm="1">
        <f t="array" aca="1" ref="BA155" ca="1">IF(NOT(ISNUMBER(INDEX($A:$A, LOOKUP(2, 1 / ($A$1:INDIRECT("$A$"&amp;ROW($A155)) &lt;&gt; ""),ROW($A$1:INDIRECT("$A$"&amp;ROW($A155)))), 1))), "",
INDEX(#REF!, LOOKUP(2, 1 / (#REF!:INDIRECT("$Y$"&amp;ROW(#REF!)-1) &lt;&gt; ""),ROW(#REF!:INDIRECT("$Y$"&amp;ROW(#REF!)-1))), 1))</f>
        <v>#REF!</v>
      </c>
      <c r="BB155" s="1" t="str">
        <f>IFERROR(VLOOKUP(#REF!, 'Medium-Slow'!$A$1:$B$101, 2, TRUE),"")</f>
        <v/>
      </c>
    </row>
    <row r="156" spans="1:54" x14ac:dyDescent="0.45">
      <c r="A156" s="29">
        <v>92</v>
      </c>
      <c r="B156" s="29" t="s">
        <v>327</v>
      </c>
      <c r="C156" s="29" t="s">
        <v>23</v>
      </c>
      <c r="D156" s="29" t="s">
        <v>320</v>
      </c>
      <c r="E156" s="29" t="s">
        <v>25</v>
      </c>
      <c r="F156" s="2" t="s">
        <v>321</v>
      </c>
      <c r="G156" s="2" t="s">
        <v>53</v>
      </c>
      <c r="H156" s="2">
        <v>25</v>
      </c>
      <c r="I156" s="2" t="s">
        <v>28</v>
      </c>
      <c r="J156" s="2" t="s">
        <v>322</v>
      </c>
      <c r="K156" s="2" t="s">
        <v>30</v>
      </c>
      <c r="L156" s="2" t="s">
        <v>323</v>
      </c>
      <c r="M156" s="2" t="s">
        <v>191</v>
      </c>
      <c r="N156" s="2" t="s">
        <v>324</v>
      </c>
      <c r="O156" s="2" t="s">
        <v>125</v>
      </c>
      <c r="P156" s="2">
        <v>6</v>
      </c>
      <c r="Q156" s="2">
        <f>_xlfn.FLOOR.MATH((((2*VLOOKUP(F156, 'EV and Base'!$A$1:$N$671, 9, FALSE))+$P156)*$H156)/100)+$H156+10</f>
        <v>64</v>
      </c>
      <c r="R156" s="2">
        <f>_xlfn.FLOOR.MATH((_xlfn.FLOOR.MATH((((2*VLOOKUP($F156, 'EV and Base'!$A$1:$N$671, 10, FALSE))+$P156)*$H156)/100)+5)*
IF(OR($I156="Lonely", $I156="Brave", $I156="Adamant", $I156="Naughty"), 1.1,
IF(OR($I156="Bold", $I156="Timid", $I156="Modest", $I156="Calm"), 0.9, 1)))</f>
        <v>44</v>
      </c>
      <c r="S156" s="2">
        <f>_xlfn.FLOOR.MATH((_xlfn.FLOOR.MATH((((2*VLOOKUP($F156, 'EV and Base'!$A$1:$N$671, 11, FALSE))+$P156)*$H156)/100)+5)*
IF(OR($I156="Bold", $I156="Relaxed", $I156="Impish", $I156="Lax"), 1.1,
IF(OR($I156="Lonely", $I156="Hasty", $I156="Mild", $I156="Gentle"), 0.9, 1)))</f>
        <v>39</v>
      </c>
      <c r="T156" s="2">
        <f>_xlfn.FLOOR.MATH((_xlfn.FLOOR.MATH((((2*VLOOKUP($F156, 'EV and Base'!$A$1:$N$671, 12, FALSE))+$P156)*$H156)/100)+5)*
IF(OR($I156="Modest", $I156="Mild", $I156="Quiet", $I156="Rash"), 1.1,
IF(OR($I156="Adamant", $I156="Impish", $I156="Jolly", $I156="Careful"), 0.9, 1)))</f>
        <v>44</v>
      </c>
      <c r="U156" s="2">
        <f>_xlfn.FLOOR.MATH((_xlfn.FLOOR.MATH((((2*VLOOKUP($F156, 'EV and Base'!$A$1:$N$671, 13, FALSE))+$P156)*$H156)/100)+5)*
IF(OR($I156="Calm", $I156="Gentle", $I156="Sassy", $I156="Careful"), 1.1,
IF(OR($I156="Naughty", $I156="Lax", $I156="Naive", $I156="Rash"), 0.9, 1)))</f>
        <v>32</v>
      </c>
      <c r="V156" s="2">
        <f>_xlfn.FLOOR.MATH((_xlfn.FLOOR.MATH((((2*VLOOKUP($F156, 'EV and Base'!$A$1:$N$671, 14, FALSE))+$P156)*$H156)/100)+5)*
IF(OR($I156="Timid", $I156="Hasty", $I156="Jolly", $I156="Naive"), 1.1,
IF(OR($I156="Brave", $I156="Relaxed", $I156="Quiet", $I156="Sassy"), 0.9, 1)))</f>
        <v>58</v>
      </c>
      <c r="AZ156" s="3" t="e" cm="1">
        <f t="array" aca="1" ref="AZ156" ca="1">IF(NOT(ISNUMBER(INDEX($A:$A, LOOKUP(2, 1 / ($A$1:INDIRECT("$A$"&amp;ROW($A156)) &lt;&gt; ""),ROW($A$1:INDIRECT("$A$"&amp;ROW($A156)))), 1))), "",#REF!-INDEX(#REF!, LOOKUP(
2, 1 / (#REF!:INDIRECT("$AV$"&amp;ROW(#REF!)-1) &lt;&gt; ""),ROW(#REF!:INDIRECT("$AV$"&amp;ROW(#REF!)-1))), 1))</f>
        <v>#REF!</v>
      </c>
      <c r="BA156" s="3" t="e" cm="1">
        <f t="array" aca="1" ref="BA156" ca="1">IF(NOT(ISNUMBER(INDEX($A:$A, LOOKUP(2, 1 / ($A$1:INDIRECT("$A$"&amp;ROW($A156)) &lt;&gt; ""),ROW($A$1:INDIRECT("$A$"&amp;ROW($A156)))), 1))), "",
INDEX(#REF!, LOOKUP(2, 1 / (#REF!:INDIRECT("$Y$"&amp;ROW(#REF!)-1) &lt;&gt; ""),ROW(#REF!:INDIRECT("$Y$"&amp;ROW(#REF!)-1))), 1))</f>
        <v>#REF!</v>
      </c>
      <c r="BB156" s="1" t="str">
        <f>IFERROR(VLOOKUP(#REF!, 'Medium-Slow'!$A$1:$B$101, 2, TRUE),"")</f>
        <v/>
      </c>
    </row>
    <row r="157" spans="1:54" x14ac:dyDescent="0.45">
      <c r="A157" s="38">
        <v>93</v>
      </c>
      <c r="B157" s="48" t="s">
        <v>328</v>
      </c>
      <c r="C157" s="48" t="s">
        <v>23</v>
      </c>
      <c r="D157" s="48" t="s">
        <v>320</v>
      </c>
      <c r="E157" s="48" t="s">
        <v>25</v>
      </c>
      <c r="F157" s="2" t="s">
        <v>321</v>
      </c>
      <c r="G157" s="2" t="s">
        <v>27</v>
      </c>
      <c r="H157" s="2">
        <v>25</v>
      </c>
      <c r="I157" s="2" t="s">
        <v>41</v>
      </c>
      <c r="J157" s="2" t="s">
        <v>322</v>
      </c>
      <c r="K157" s="2" t="s">
        <v>30</v>
      </c>
      <c r="L157" s="2" t="s">
        <v>191</v>
      </c>
      <c r="M157" s="2" t="s">
        <v>123</v>
      </c>
      <c r="N157" s="2" t="s">
        <v>329</v>
      </c>
      <c r="O157" s="2" t="s">
        <v>330</v>
      </c>
      <c r="P157" s="2">
        <v>12</v>
      </c>
      <c r="Q157" s="2">
        <f>_xlfn.FLOOR.MATH((((2*VLOOKUP(F157, 'EV and Base'!$A$1:$N$671, 9, FALSE))+$P157)*$H157)/100)+$H157+10</f>
        <v>65</v>
      </c>
      <c r="R157" s="2">
        <f>_xlfn.FLOOR.MATH((_xlfn.FLOOR.MATH((((2*VLOOKUP($F157, 'EV and Base'!$A$1:$N$671, 10, FALSE))+$P157)*$H157)/100)+5)*
IF(OR($I157="Lonely", $I157="Brave", $I157="Adamant", $I157="Naughty"), 1.1,
IF(OR($I157="Bold", $I157="Timid", $I157="Modest", $I157="Calm"), 0.9, 1)))</f>
        <v>40</v>
      </c>
      <c r="S157" s="2">
        <f>_xlfn.FLOOR.MATH((_xlfn.FLOOR.MATH((((2*VLOOKUP($F157, 'EV and Base'!$A$1:$N$671, 11, FALSE))+$P157)*$H157)/100)+5)*
IF(OR($I157="Bold", $I157="Relaxed", $I157="Impish", $I157="Lax"), 1.1,
IF(OR($I157="Lonely", $I157="Hasty", $I157="Mild", $I157="Gentle"), 0.9, 1)))</f>
        <v>38</v>
      </c>
      <c r="T157" s="2">
        <f>_xlfn.FLOOR.MATH((_xlfn.FLOOR.MATH((((2*VLOOKUP($F157, 'EV and Base'!$A$1:$N$671, 12, FALSE))+$P157)*$H157)/100)+5)*
IF(OR($I157="Modest", $I157="Mild", $I157="Quiet", $I157="Rash"), 1.1,
IF(OR($I157="Adamant", $I157="Impish", $I157="Jolly", $I157="Careful"), 0.9, 1)))</f>
        <v>45</v>
      </c>
      <c r="U157" s="2">
        <f>_xlfn.FLOOR.MATH((_xlfn.FLOOR.MATH((((2*VLOOKUP($F157, 'EV and Base'!$A$1:$N$671, 13, FALSE))+$P157)*$H157)/100)+5)*
IF(OR($I157="Calm", $I157="Gentle", $I157="Sassy", $I157="Careful"), 1.1,
IF(OR($I157="Naughty", $I157="Lax", $I157="Naive", $I157="Rash"), 0.9, 1)))</f>
        <v>38</v>
      </c>
      <c r="V157" s="2">
        <f>_xlfn.FLOOR.MATH((_xlfn.FLOOR.MATH((((2*VLOOKUP($F157, 'EV and Base'!$A$1:$N$671, 14, FALSE))+$P157)*$H157)/100)+5)*
IF(OR($I157="Timid", $I157="Hasty", $I157="Jolly", $I157="Naive"), 1.1,
IF(OR($I157="Brave", $I157="Relaxed", $I157="Quiet", $I157="Sassy"), 0.9, 1)))</f>
        <v>64</v>
      </c>
      <c r="AZ157" s="3" t="e" cm="1">
        <f t="array" aca="1" ref="AZ157" ca="1">IF(NOT(ISNUMBER(INDEX($A:$A, LOOKUP(2, 1 / ($A$1:INDIRECT("$A$"&amp;ROW($A157)) &lt;&gt; ""),ROW($A$1:INDIRECT("$A$"&amp;ROW($A157)))), 1))), "",#REF!-INDEX(#REF!, LOOKUP(
2, 1 / (#REF!:INDIRECT("$AV$"&amp;ROW(#REF!)-1) &lt;&gt; ""),ROW(#REF!:INDIRECT("$AV$"&amp;ROW(#REF!)-1))), 1))</f>
        <v>#REF!</v>
      </c>
      <c r="BA157" s="3" t="e" cm="1">
        <f t="array" aca="1" ref="BA157" ca="1">IF(NOT(ISNUMBER(INDEX($A:$A, LOOKUP(2, 1 / ($A$1:INDIRECT("$A$"&amp;ROW($A157)) &lt;&gt; ""),ROW($A$1:INDIRECT("$A$"&amp;ROW($A157)))), 1))), "",
INDEX(#REF!, LOOKUP(2, 1 / (#REF!:INDIRECT("$Y$"&amp;ROW(#REF!)-1) &lt;&gt; ""),ROW(#REF!:INDIRECT("$Y$"&amp;ROW(#REF!)-1))), 1))</f>
        <v>#REF!</v>
      </c>
      <c r="BB157" s="1" t="str">
        <f>IFERROR(VLOOKUP(#REF!, 'Medium-Slow'!$A$1:$B$101, 2, TRUE),"")</f>
        <v/>
      </c>
    </row>
    <row r="158" spans="1:54" x14ac:dyDescent="0.45">
      <c r="A158" s="39"/>
      <c r="B158" s="48"/>
      <c r="C158" s="48" t="str">
        <f t="shared" ref="C158:C159" si="15">$C157</f>
        <v>Single</v>
      </c>
      <c r="D158" s="48"/>
      <c r="E158" s="48"/>
      <c r="F158" s="2" t="s">
        <v>321</v>
      </c>
      <c r="G158" s="2" t="s">
        <v>53</v>
      </c>
      <c r="H158" s="2">
        <v>25</v>
      </c>
      <c r="I158" s="2" t="s">
        <v>41</v>
      </c>
      <c r="J158" s="2" t="s">
        <v>322</v>
      </c>
      <c r="K158" s="2" t="s">
        <v>30</v>
      </c>
      <c r="L158" s="2" t="s">
        <v>191</v>
      </c>
      <c r="M158" s="2" t="s">
        <v>123</v>
      </c>
      <c r="N158" s="2" t="s">
        <v>329</v>
      </c>
      <c r="O158" s="2" t="s">
        <v>330</v>
      </c>
      <c r="P158" s="2">
        <v>12</v>
      </c>
      <c r="Q158" s="2">
        <f>_xlfn.FLOOR.MATH((((2*VLOOKUP(F158, 'EV and Base'!$A$1:$N$671, 9, FALSE))+$P158)*$H158)/100)+$H158+10</f>
        <v>65</v>
      </c>
      <c r="R158" s="2">
        <f>_xlfn.FLOOR.MATH((_xlfn.FLOOR.MATH((((2*VLOOKUP($F158, 'EV and Base'!$A$1:$N$671, 10, FALSE))+$P158)*$H158)/100)+5)*
IF(OR($I158="Lonely", $I158="Brave", $I158="Adamant", $I158="Naughty"), 1.1,
IF(OR($I158="Bold", $I158="Timid", $I158="Modest", $I158="Calm"), 0.9, 1)))</f>
        <v>40</v>
      </c>
      <c r="S158" s="2">
        <f>_xlfn.FLOOR.MATH((_xlfn.FLOOR.MATH((((2*VLOOKUP($F158, 'EV and Base'!$A$1:$N$671, 11, FALSE))+$P158)*$H158)/100)+5)*
IF(OR($I158="Bold", $I158="Relaxed", $I158="Impish", $I158="Lax"), 1.1,
IF(OR($I158="Lonely", $I158="Hasty", $I158="Mild", $I158="Gentle"), 0.9, 1)))</f>
        <v>38</v>
      </c>
      <c r="T158" s="2">
        <f>_xlfn.FLOOR.MATH((_xlfn.FLOOR.MATH((((2*VLOOKUP($F158, 'EV and Base'!$A$1:$N$671, 12, FALSE))+$P158)*$H158)/100)+5)*
IF(OR($I158="Modest", $I158="Mild", $I158="Quiet", $I158="Rash"), 1.1,
IF(OR($I158="Adamant", $I158="Impish", $I158="Jolly", $I158="Careful"), 0.9, 1)))</f>
        <v>45</v>
      </c>
      <c r="U158" s="2">
        <f>_xlfn.FLOOR.MATH((_xlfn.FLOOR.MATH((((2*VLOOKUP($F158, 'EV and Base'!$A$1:$N$671, 13, FALSE))+$P158)*$H158)/100)+5)*
IF(OR($I158="Calm", $I158="Gentle", $I158="Sassy", $I158="Careful"), 1.1,
IF(OR($I158="Naughty", $I158="Lax", $I158="Naive", $I158="Rash"), 0.9, 1)))</f>
        <v>38</v>
      </c>
      <c r="V158" s="2">
        <f>_xlfn.FLOOR.MATH((_xlfn.FLOOR.MATH((((2*VLOOKUP($F158, 'EV and Base'!$A$1:$N$671, 14, FALSE))+$P158)*$H158)/100)+5)*
IF(OR($I158="Timid", $I158="Hasty", $I158="Jolly", $I158="Naive"), 1.1,
IF(OR($I158="Brave", $I158="Relaxed", $I158="Quiet", $I158="Sassy"), 0.9, 1)))</f>
        <v>64</v>
      </c>
      <c r="AZ158" s="3" t="e" cm="1">
        <f t="array" aca="1" ref="AZ158" ca="1">IF(NOT(ISNUMBER(INDEX($A:$A, LOOKUP(2, 1 / ($A$1:INDIRECT("$A$"&amp;ROW($A158)) &lt;&gt; ""),ROW($A$1:INDIRECT("$A$"&amp;ROW($A158)))), 1))), "",#REF!-INDEX(#REF!, LOOKUP(
2, 1 / (#REF!:INDIRECT("$AV$"&amp;ROW(#REF!)-1) &lt;&gt; ""),ROW(#REF!:INDIRECT("$AV$"&amp;ROW(#REF!)-1))), 1))</f>
        <v>#REF!</v>
      </c>
      <c r="BA158" s="3" t="e" cm="1">
        <f t="array" aca="1" ref="BA158" ca="1">IF(NOT(ISNUMBER(INDEX($A:$A, LOOKUP(2, 1 / ($A$1:INDIRECT("$A$"&amp;ROW($A158)) &lt;&gt; ""),ROW($A$1:INDIRECT("$A$"&amp;ROW($A158)))), 1))), "",
INDEX(#REF!, LOOKUP(2, 1 / (#REF!:INDIRECT("$Y$"&amp;ROW(#REF!)-1) &lt;&gt; ""),ROW(#REF!:INDIRECT("$Y$"&amp;ROW(#REF!)-1))), 1))</f>
        <v>#REF!</v>
      </c>
      <c r="BB158" s="1" t="str">
        <f>IFERROR(VLOOKUP(#REF!, 'Medium-Slow'!$A$1:$B$101, 2, TRUE),"")</f>
        <v/>
      </c>
    </row>
    <row r="159" spans="1:54" x14ac:dyDescent="0.45">
      <c r="A159" s="40"/>
      <c r="B159" s="48"/>
      <c r="C159" s="48" t="str">
        <f t="shared" si="15"/>
        <v>Single</v>
      </c>
      <c r="D159" s="48"/>
      <c r="E159" s="48"/>
      <c r="F159" s="2" t="s">
        <v>331</v>
      </c>
      <c r="G159" s="2" t="s">
        <v>27</v>
      </c>
      <c r="H159" s="2">
        <v>27</v>
      </c>
      <c r="I159" s="2" t="s">
        <v>113</v>
      </c>
      <c r="J159" s="2" t="s">
        <v>301</v>
      </c>
      <c r="K159" s="2" t="s">
        <v>30</v>
      </c>
      <c r="L159" s="2" t="s">
        <v>123</v>
      </c>
      <c r="M159" s="2" t="s">
        <v>323</v>
      </c>
      <c r="N159" s="2" t="s">
        <v>329</v>
      </c>
      <c r="O159" s="2" t="s">
        <v>288</v>
      </c>
      <c r="P159" s="2">
        <v>18</v>
      </c>
      <c r="Q159" s="2">
        <f>_xlfn.FLOOR.MATH((((2*VLOOKUP(F159, 'EV and Base'!$A$1:$N$671, 9, FALSE))+$P159)*$H159)/100)+$H159+10</f>
        <v>82</v>
      </c>
      <c r="R159" s="2">
        <f>_xlfn.FLOOR.MATH((_xlfn.FLOOR.MATH((((2*VLOOKUP($F159, 'EV and Base'!$A$1:$N$671, 10, FALSE))+$P159)*$H159)/100)+5)*
IF(OR($I159="Lonely", $I159="Brave", $I159="Adamant", $I159="Naughty"), 1.1,
IF(OR($I159="Bold", $I159="Timid", $I159="Modest", $I159="Calm"), 0.9, 1)))</f>
        <v>69</v>
      </c>
      <c r="S159" s="2">
        <f>_xlfn.FLOOR.MATH((_xlfn.FLOOR.MATH((((2*VLOOKUP($F159, 'EV and Base'!$A$1:$N$671, 11, FALSE))+$P159)*$H159)/100)+5)*
IF(OR($I159="Bold", $I159="Relaxed", $I159="Impish", $I159="Lax"), 1.1,
IF(OR($I159="Lonely", $I159="Hasty", $I159="Mild", $I159="Gentle"), 0.9, 1)))</f>
        <v>38</v>
      </c>
      <c r="T159" s="2">
        <f>_xlfn.FLOOR.MATH((_xlfn.FLOOR.MATH((((2*VLOOKUP($F159, 'EV and Base'!$A$1:$N$671, 12, FALSE))+$P159)*$H159)/100)+5)*
IF(OR($I159="Modest", $I159="Mild", $I159="Quiet", $I159="Rash"), 1.1,
IF(OR($I159="Adamant", $I159="Impish", $I159="Jolly", $I159="Careful"), 0.9, 1)))</f>
        <v>53</v>
      </c>
      <c r="U159" s="2">
        <f>_xlfn.FLOOR.MATH((_xlfn.FLOOR.MATH((((2*VLOOKUP($F159, 'EV and Base'!$A$1:$N$671, 13, FALSE))+$P159)*$H159)/100)+5)*
IF(OR($I159="Calm", $I159="Gentle", $I159="Sassy", $I159="Careful"), 1.1,
IF(OR($I159="Naughty", $I159="Lax", $I159="Naive", $I159="Rash"), 0.9, 1)))</f>
        <v>43</v>
      </c>
      <c r="V159" s="2">
        <f>_xlfn.FLOOR.MATH((_xlfn.FLOOR.MATH((((2*VLOOKUP($F159, 'EV and Base'!$A$1:$N$671, 14, FALSE))+$P159)*$H159)/100)+5)*
IF(OR($I159="Timid", $I159="Hasty", $I159="Jolly", $I159="Naive"), 1.1,
IF(OR($I159="Brave", $I159="Relaxed", $I159="Quiet", $I159="Sassy"), 0.9, 1)))</f>
        <v>72</v>
      </c>
      <c r="AZ159" s="3" t="e" cm="1">
        <f t="array" aca="1" ref="AZ159" ca="1">IF(NOT(ISNUMBER(INDEX($A:$A, LOOKUP(2, 1 / ($A$1:INDIRECT("$A$"&amp;ROW($A159)) &lt;&gt; ""),ROW($A$1:INDIRECT("$A$"&amp;ROW($A159)))), 1))), "",#REF!-INDEX(#REF!, LOOKUP(
2, 1 / (#REF!:INDIRECT("$AV$"&amp;ROW(#REF!)-1) &lt;&gt; ""),ROW(#REF!:INDIRECT("$AV$"&amp;ROW(#REF!)-1))), 1))</f>
        <v>#REF!</v>
      </c>
      <c r="BA159" s="3" t="e" cm="1">
        <f t="array" aca="1" ref="BA159" ca="1">IF(NOT(ISNUMBER(INDEX($A:$A, LOOKUP(2, 1 / ($A$1:INDIRECT("$A$"&amp;ROW($A159)) &lt;&gt; ""),ROW($A$1:INDIRECT("$A$"&amp;ROW($A159)))), 1))), "",
INDEX(#REF!, LOOKUP(2, 1 / (#REF!:INDIRECT("$Y$"&amp;ROW(#REF!)-1) &lt;&gt; ""),ROW(#REF!:INDIRECT("$Y$"&amp;ROW(#REF!)-1))), 1))</f>
        <v>#REF!</v>
      </c>
      <c r="BB159" s="1" t="str">
        <f>IFERROR(VLOOKUP(#REF!, 'Medium-Slow'!$A$1:$B$101, 2, TRUE),"")</f>
        <v/>
      </c>
    </row>
    <row r="160" spans="1:54" x14ac:dyDescent="0.45">
      <c r="A160" s="38">
        <v>94</v>
      </c>
      <c r="B160" s="48" t="s">
        <v>34</v>
      </c>
      <c r="C160" s="48" t="s">
        <v>23</v>
      </c>
      <c r="D160" s="48" t="s">
        <v>332</v>
      </c>
      <c r="E160" s="48" t="s">
        <v>25</v>
      </c>
      <c r="F160" s="2" t="s">
        <v>291</v>
      </c>
      <c r="G160" s="2" t="s">
        <v>27</v>
      </c>
      <c r="H160" s="2">
        <v>24</v>
      </c>
      <c r="I160" s="2" t="s">
        <v>71</v>
      </c>
      <c r="J160" s="2" t="s">
        <v>42</v>
      </c>
      <c r="K160" s="2" t="s">
        <v>30</v>
      </c>
      <c r="L160" s="2" t="s">
        <v>111</v>
      </c>
      <c r="M160" s="2" t="s">
        <v>191</v>
      </c>
      <c r="N160" s="2" t="s">
        <v>211</v>
      </c>
      <c r="O160" s="2" t="s">
        <v>333</v>
      </c>
      <c r="P160" s="2">
        <v>12</v>
      </c>
      <c r="Q160" s="2">
        <f>_xlfn.FLOOR.MATH((((2*VLOOKUP(F160, 'EV and Base'!$A$1:$N$671, 9, FALSE))+$P160)*$H160)/100)+$H160+10</f>
        <v>67</v>
      </c>
      <c r="R160" s="2">
        <f>_xlfn.FLOOR.MATH((_xlfn.FLOOR.MATH((((2*VLOOKUP($F160, 'EV and Base'!$A$1:$N$671, 10, FALSE))+$P160)*$H160)/100)+5)*
IF(OR($I160="Lonely", $I160="Brave", $I160="Adamant", $I160="Naughty"), 1.1,
IF(OR($I160="Bold", $I160="Timid", $I160="Modest", $I160="Calm"), 0.9, 1)))</f>
        <v>45</v>
      </c>
      <c r="S160" s="2">
        <f>_xlfn.FLOOR.MATH((_xlfn.FLOOR.MATH((((2*VLOOKUP($F160, 'EV and Base'!$A$1:$N$671, 11, FALSE))+$P160)*$H160)/100)+5)*
IF(OR($I160="Bold", $I160="Relaxed", $I160="Impish", $I160="Lax"), 1.1,
IF(OR($I160="Lonely", $I160="Hasty", $I160="Mild", $I160="Gentle"), 0.9, 1)))</f>
        <v>34</v>
      </c>
      <c r="T160" s="2">
        <f>_xlfn.FLOOR.MATH((_xlfn.FLOOR.MATH((((2*VLOOKUP($F160, 'EV and Base'!$A$1:$N$671, 12, FALSE))+$P160)*$H160)/100)+5)*
IF(OR($I160="Modest", $I160="Mild", $I160="Quiet", $I160="Rash"), 1.1,
IF(OR($I160="Adamant", $I160="Impish", $I160="Jolly", $I160="Careful"), 0.9, 1)))</f>
        <v>50</v>
      </c>
      <c r="U160" s="2">
        <f>_xlfn.FLOOR.MATH((_xlfn.FLOOR.MATH((((2*VLOOKUP($F160, 'EV and Base'!$A$1:$N$671, 13, FALSE))+$P160)*$H160)/100)+5)*
IF(OR($I160="Calm", $I160="Gentle", $I160="Sassy", $I160="Careful"), 1.1,
IF(OR($I160="Naughty", $I160="Lax", $I160="Naive", $I160="Rash"), 0.9, 1)))</f>
        <v>31</v>
      </c>
      <c r="V160" s="2">
        <f>_xlfn.FLOOR.MATH((_xlfn.FLOOR.MATH((((2*VLOOKUP($F160, 'EV and Base'!$A$1:$N$671, 14, FALSE))+$P160)*$H160)/100)+5)*
IF(OR($I160="Timid", $I160="Hasty", $I160="Jolly", $I160="Naive"), 1.1,
IF(OR($I160="Brave", $I160="Relaxed", $I160="Quiet", $I160="Sassy"), 0.9, 1)))</f>
        <v>58</v>
      </c>
      <c r="AZ160" s="3" t="e" cm="1">
        <f t="array" aca="1" ref="AZ160" ca="1">IF(NOT(ISNUMBER(INDEX($A:$A, LOOKUP(2, 1 / ($A$1:INDIRECT("$A$"&amp;ROW($A160)) &lt;&gt; ""),ROW($A$1:INDIRECT("$A$"&amp;ROW($A160)))), 1))), "",#REF!-INDEX(#REF!, LOOKUP(
2, 1 / (#REF!:INDIRECT("$AV$"&amp;ROW(#REF!)-1) &lt;&gt; ""),ROW(#REF!:INDIRECT("$AV$"&amp;ROW(#REF!)-1))), 1))</f>
        <v>#REF!</v>
      </c>
      <c r="BA160" s="3" t="e" cm="1">
        <f t="array" aca="1" ref="BA160" ca="1">IF(NOT(ISNUMBER(INDEX($A:$A, LOOKUP(2, 1 / ($A$1:INDIRECT("$A$"&amp;ROW($A160)) &lt;&gt; ""),ROW($A$1:INDIRECT("$A$"&amp;ROW($A160)))), 1))), "",
INDEX(#REF!, LOOKUP(2, 1 / (#REF!:INDIRECT("$Y$"&amp;ROW(#REF!)-1) &lt;&gt; ""),ROW(#REF!:INDIRECT("$Y$"&amp;ROW(#REF!)-1))), 1))</f>
        <v>#REF!</v>
      </c>
      <c r="BB160" s="1" t="str">
        <f>IFERROR(VLOOKUP(#REF!, 'Medium-Slow'!$A$1:$B$101, 2, TRUE),"")</f>
        <v/>
      </c>
    </row>
    <row r="161" spans="1:54" x14ac:dyDescent="0.45">
      <c r="A161" s="39"/>
      <c r="B161" s="48"/>
      <c r="C161" s="48" t="str">
        <f t="shared" ref="C161:C163" si="16">$C160</f>
        <v>Single</v>
      </c>
      <c r="D161" s="48"/>
      <c r="E161" s="48"/>
      <c r="F161" s="2" t="s">
        <v>107</v>
      </c>
      <c r="G161" s="2" t="s">
        <v>27</v>
      </c>
      <c r="H161" s="2">
        <v>24</v>
      </c>
      <c r="I161" s="2" t="s">
        <v>168</v>
      </c>
      <c r="J161" s="2" t="s">
        <v>83</v>
      </c>
      <c r="K161" s="2" t="s">
        <v>30</v>
      </c>
      <c r="L161" s="2" t="s">
        <v>111</v>
      </c>
      <c r="M161" s="2" t="s">
        <v>176</v>
      </c>
      <c r="N161" s="2" t="s">
        <v>51</v>
      </c>
      <c r="O161" s="2" t="s">
        <v>334</v>
      </c>
      <c r="P161" s="2">
        <v>12</v>
      </c>
      <c r="Q161" s="2">
        <f>_xlfn.FLOOR.MATH((((2*VLOOKUP(F161, 'EV and Base'!$A$1:$N$671, 9, FALSE))+$P161)*$H161)/100)+$H161+10</f>
        <v>60</v>
      </c>
      <c r="R161" s="2">
        <f>_xlfn.FLOOR.MATH((_xlfn.FLOOR.MATH((((2*VLOOKUP($F161, 'EV and Base'!$A$1:$N$671, 10, FALSE))+$P161)*$H161)/100)+5)*
IF(OR($I161="Lonely", $I161="Brave", $I161="Adamant", $I161="Naughty"), 1.1,
IF(OR($I161="Bold", $I161="Timid", $I161="Modest", $I161="Calm"), 0.9, 1)))</f>
        <v>33</v>
      </c>
      <c r="S161" s="2">
        <f>_xlfn.FLOOR.MATH((_xlfn.FLOOR.MATH((((2*VLOOKUP($F161, 'EV and Base'!$A$1:$N$671, 11, FALSE))+$P161)*$H161)/100)+5)*
IF(OR($I161="Bold", $I161="Relaxed", $I161="Impish", $I161="Lax"), 1.1,
IF(OR($I161="Lonely", $I161="Hasty", $I161="Mild", $I161="Gentle"), 0.9, 1)))</f>
        <v>30</v>
      </c>
      <c r="T161" s="2">
        <f>_xlfn.FLOOR.MATH((_xlfn.FLOOR.MATH((((2*VLOOKUP($F161, 'EV and Base'!$A$1:$N$671, 12, FALSE))+$P161)*$H161)/100)+5)*
IF(OR($I161="Modest", $I161="Mild", $I161="Quiet", $I161="Rash"), 1.1,
IF(OR($I161="Adamant", $I161="Impish", $I161="Jolly", $I161="Careful"), 0.9, 1)))</f>
        <v>29</v>
      </c>
      <c r="U161" s="2">
        <f>_xlfn.FLOOR.MATH((_xlfn.FLOOR.MATH((((2*VLOOKUP($F161, 'EV and Base'!$A$1:$N$671, 13, FALSE))+$P161)*$H161)/100)+5)*
IF(OR($I161="Calm", $I161="Gentle", $I161="Sassy", $I161="Careful"), 1.1,
IF(OR($I161="Naughty", $I161="Lax", $I161="Naive", $I161="Rash"), 0.9, 1)))</f>
        <v>30</v>
      </c>
      <c r="V161" s="2">
        <f>_xlfn.FLOOR.MATH((_xlfn.FLOOR.MATH((((2*VLOOKUP($F161, 'EV and Base'!$A$1:$N$671, 14, FALSE))+$P161)*$H161)/100)+5)*
IF(OR($I161="Timid", $I161="Hasty", $I161="Jolly", $I161="Naive"), 1.1,
IF(OR($I161="Brave", $I161="Relaxed", $I161="Quiet", $I161="Sassy"), 0.9, 1)))</f>
        <v>41</v>
      </c>
      <c r="AZ161" s="3" t="e" cm="1">
        <f t="array" aca="1" ref="AZ161" ca="1">IF(NOT(ISNUMBER(INDEX($A:$A, LOOKUP(2, 1 / ($A$1:INDIRECT("$A$"&amp;ROW($A161)) &lt;&gt; ""),ROW($A$1:INDIRECT("$A$"&amp;ROW($A161)))), 1))), "",#REF!-INDEX(#REF!, LOOKUP(
2, 1 / (#REF!:INDIRECT("$AV$"&amp;ROW(#REF!)-1) &lt;&gt; ""),ROW(#REF!:INDIRECT("$AV$"&amp;ROW(#REF!)-1))), 1))</f>
        <v>#REF!</v>
      </c>
      <c r="BA161" s="3" t="e" cm="1">
        <f t="array" aca="1" ref="BA161" ca="1">IF(NOT(ISNUMBER(INDEX($A:$A, LOOKUP(2, 1 / ($A$1:INDIRECT("$A$"&amp;ROW($A161)) &lt;&gt; ""),ROW($A$1:INDIRECT("$A$"&amp;ROW($A161)))), 1))), "",
INDEX(#REF!, LOOKUP(2, 1 / (#REF!:INDIRECT("$Y$"&amp;ROW(#REF!)-1) &lt;&gt; ""),ROW(#REF!:INDIRECT("$Y$"&amp;ROW(#REF!)-1))), 1))</f>
        <v>#REF!</v>
      </c>
      <c r="BB161" s="1" t="str">
        <f>IFERROR(VLOOKUP(#REF!, 'Medium-Slow'!$A$1:$B$101, 2, TRUE),"")</f>
        <v/>
      </c>
    </row>
    <row r="162" spans="1:54" x14ac:dyDescent="0.45">
      <c r="A162" s="39"/>
      <c r="B162" s="48"/>
      <c r="C162" s="48" t="str">
        <f t="shared" si="16"/>
        <v>Single</v>
      </c>
      <c r="D162" s="48"/>
      <c r="E162" s="48"/>
      <c r="F162" s="2" t="s">
        <v>335</v>
      </c>
      <c r="G162" s="2" t="s">
        <v>27</v>
      </c>
      <c r="H162" s="2">
        <v>24</v>
      </c>
      <c r="I162" s="2" t="s">
        <v>113</v>
      </c>
      <c r="J162" s="2" t="s">
        <v>134</v>
      </c>
      <c r="K162" s="2" t="s">
        <v>30</v>
      </c>
      <c r="L162" s="2" t="s">
        <v>123</v>
      </c>
      <c r="M162" s="2" t="s">
        <v>209</v>
      </c>
      <c r="N162" s="2" t="s">
        <v>285</v>
      </c>
      <c r="O162" s="2" t="s">
        <v>118</v>
      </c>
      <c r="P162" s="2">
        <v>12</v>
      </c>
      <c r="Q162" s="2">
        <f>_xlfn.FLOOR.MATH((((2*VLOOKUP(F162, 'EV and Base'!$A$1:$N$671, 9, FALSE))+$P162)*$H162)/100)+$H162+10</f>
        <v>66</v>
      </c>
      <c r="R162" s="2">
        <f>_xlfn.FLOOR.MATH((_xlfn.FLOOR.MATH((((2*VLOOKUP($F162, 'EV and Base'!$A$1:$N$671, 10, FALSE))+$P162)*$H162)/100)+5)*
IF(OR($I162="Lonely", $I162="Brave", $I162="Adamant", $I162="Naughty"), 1.1,
IF(OR($I162="Bold", $I162="Timid", $I162="Modest", $I162="Calm"), 0.9, 1)))</f>
        <v>48</v>
      </c>
      <c r="S162" s="2">
        <f>_xlfn.FLOOR.MATH((_xlfn.FLOOR.MATH((((2*VLOOKUP($F162, 'EV and Base'!$A$1:$N$671, 11, FALSE))+$P162)*$H162)/100)+5)*
IF(OR($I162="Bold", $I162="Relaxed", $I162="Impish", $I162="Lax"), 1.1,
IF(OR($I162="Lonely", $I162="Hasty", $I162="Mild", $I162="Gentle"), 0.9, 1)))</f>
        <v>33</v>
      </c>
      <c r="T162" s="2">
        <f>_xlfn.FLOOR.MATH((_xlfn.FLOOR.MATH((((2*VLOOKUP($F162, 'EV and Base'!$A$1:$N$671, 12, FALSE))+$P162)*$H162)/100)+5)*
IF(OR($I162="Modest", $I162="Mild", $I162="Quiet", $I162="Rash"), 1.1,
IF(OR($I162="Adamant", $I162="Impish", $I162="Jolly", $I162="Careful"), 0.9, 1)))</f>
        <v>31</v>
      </c>
      <c r="U162" s="2">
        <f>_xlfn.FLOOR.MATH((_xlfn.FLOOR.MATH((((2*VLOOKUP($F162, 'EV and Base'!$A$1:$N$671, 13, FALSE))+$P162)*$H162)/100)+5)*
IF(OR($I162="Calm", $I162="Gentle", $I162="Sassy", $I162="Careful"), 1.1,
IF(OR($I162="Naughty", $I162="Lax", $I162="Naive", $I162="Rash"), 0.9, 1)))</f>
        <v>28</v>
      </c>
      <c r="V162" s="2">
        <f>_xlfn.FLOOR.MATH((_xlfn.FLOOR.MATH((((2*VLOOKUP($F162, 'EV and Base'!$A$1:$N$671, 14, FALSE))+$P162)*$H162)/100)+5)*
IF(OR($I162="Timid", $I162="Hasty", $I162="Jolly", $I162="Naive"), 1.1,
IF(OR($I162="Brave", $I162="Relaxed", $I162="Quiet", $I162="Sassy"), 0.9, 1)))</f>
        <v>39</v>
      </c>
      <c r="AZ162" s="3" t="e" cm="1">
        <f t="array" aca="1" ref="AZ162" ca="1">IF(NOT(ISNUMBER(INDEX($A:$A, LOOKUP(2, 1 / ($A$1:INDIRECT("$A$"&amp;ROW($A162)) &lt;&gt; ""),ROW($A$1:INDIRECT("$A$"&amp;ROW($A162)))), 1))), "",#REF!-INDEX(#REF!, LOOKUP(
2, 1 / (#REF!:INDIRECT("$AV$"&amp;ROW(#REF!)-1) &lt;&gt; ""),ROW(#REF!:INDIRECT("$AV$"&amp;ROW(#REF!)-1))), 1))</f>
        <v>#REF!</v>
      </c>
      <c r="BA162" s="3" t="e" cm="1">
        <f t="array" aca="1" ref="BA162" ca="1">IF(NOT(ISNUMBER(INDEX($A:$A, LOOKUP(2, 1 / ($A$1:INDIRECT("$A$"&amp;ROW($A162)) &lt;&gt; ""),ROW($A$1:INDIRECT("$A$"&amp;ROW($A162)))), 1))), "",
INDEX(#REF!, LOOKUP(2, 1 / (#REF!:INDIRECT("$Y$"&amp;ROW(#REF!)-1) &lt;&gt; ""),ROW(#REF!:INDIRECT("$Y$"&amp;ROW(#REF!)-1))), 1))</f>
        <v>#REF!</v>
      </c>
      <c r="BB162" s="1" t="str">
        <f>IFERROR(VLOOKUP(#REF!, 'Medium-Slow'!$A$1:$B$101, 2, TRUE),"")</f>
        <v/>
      </c>
    </row>
    <row r="163" spans="1:54" x14ac:dyDescent="0.45">
      <c r="A163" s="40"/>
      <c r="B163" s="48"/>
      <c r="C163" s="48" t="str">
        <f t="shared" si="16"/>
        <v>Single</v>
      </c>
      <c r="D163" s="48"/>
      <c r="E163" s="48"/>
      <c r="F163" s="2" t="s">
        <v>286</v>
      </c>
      <c r="G163" s="2" t="s">
        <v>27</v>
      </c>
      <c r="H163" s="2">
        <v>26</v>
      </c>
      <c r="I163" s="2" t="s">
        <v>173</v>
      </c>
      <c r="J163" s="2" t="s">
        <v>37</v>
      </c>
      <c r="K163" s="2" t="s">
        <v>287</v>
      </c>
      <c r="L163" s="2" t="s">
        <v>288</v>
      </c>
      <c r="M163" s="2" t="s">
        <v>289</v>
      </c>
      <c r="N163" s="2" t="s">
        <v>290</v>
      </c>
      <c r="O163" s="2" t="s">
        <v>188</v>
      </c>
      <c r="P163" s="2">
        <v>12</v>
      </c>
      <c r="Q163" s="2">
        <f>_xlfn.FLOOR.MATH((((2*VLOOKUP(F163, 'EV and Base'!$A$1:$N$671, 9, FALSE))+$P163)*$H163)/100)+$H163+10</f>
        <v>85</v>
      </c>
      <c r="R163" s="2">
        <f>_xlfn.FLOOR.MATH((_xlfn.FLOOR.MATH((((2*VLOOKUP($F163, 'EV and Base'!$A$1:$N$671, 10, FALSE))+$P163)*$H163)/100)+5)*
IF(OR($I163="Lonely", $I163="Brave", $I163="Adamant", $I163="Naughty"), 1.1,
IF(OR($I163="Bold", $I163="Timid", $I163="Modest", $I163="Calm"), 0.9, 1)))</f>
        <v>56</v>
      </c>
      <c r="S163" s="2">
        <f>_xlfn.FLOOR.MATH((_xlfn.FLOOR.MATH((((2*VLOOKUP($F163, 'EV and Base'!$A$1:$N$671, 11, FALSE))+$P163)*$H163)/100)+5)*
IF(OR($I163="Bold", $I163="Relaxed", $I163="Impish", $I163="Lax"), 1.1,
IF(OR($I163="Lonely", $I163="Hasty", $I163="Mild", $I163="Gentle"), 0.9, 1)))</f>
        <v>32</v>
      </c>
      <c r="T163" s="2">
        <f>_xlfn.FLOOR.MATH((_xlfn.FLOOR.MATH((((2*VLOOKUP($F163, 'EV and Base'!$A$1:$N$671, 12, FALSE))+$P163)*$H163)/100)+5)*
IF(OR($I163="Modest", $I163="Mild", $I163="Quiet", $I163="Rash"), 1.1,
IF(OR($I163="Adamant", $I163="Impish", $I163="Jolly", $I163="Careful"), 0.9, 1)))</f>
        <v>48</v>
      </c>
      <c r="U163" s="2">
        <f>_xlfn.FLOOR.MATH((_xlfn.FLOOR.MATH((((2*VLOOKUP($F163, 'EV and Base'!$A$1:$N$671, 13, FALSE))+$P163)*$H163)/100)+5)*
IF(OR($I163="Calm", $I163="Gentle", $I163="Sassy", $I163="Careful"), 1.1,
IF(OR($I163="Naughty", $I163="Lax", $I163="Naive", $I163="Rash"), 0.9, 1)))</f>
        <v>36</v>
      </c>
      <c r="V163" s="2">
        <f>_xlfn.FLOOR.MATH((_xlfn.FLOOR.MATH((((2*VLOOKUP($F163, 'EV and Base'!$A$1:$N$671, 14, FALSE))+$P163)*$H163)/100)+5)*
IF(OR($I163="Timid", $I163="Hasty", $I163="Jolly", $I163="Naive"), 1.1,
IF(OR($I163="Brave", $I163="Relaxed", $I163="Quiet", $I163="Sassy"), 0.9, 1)))</f>
        <v>36</v>
      </c>
      <c r="AZ163" s="3" t="e" cm="1">
        <f t="array" aca="1" ref="AZ163" ca="1">IF(NOT(ISNUMBER(INDEX($A:$A, LOOKUP(2, 1 / ($A$1:INDIRECT("$A$"&amp;ROW($A163)) &lt;&gt; ""),ROW($A$1:INDIRECT("$A$"&amp;ROW($A163)))), 1))), "",#REF!-INDEX(#REF!, LOOKUP(
2, 1 / (#REF!:INDIRECT("$AV$"&amp;ROW(#REF!)-1) &lt;&gt; ""),ROW(#REF!:INDIRECT("$AV$"&amp;ROW(#REF!)-1))), 1))</f>
        <v>#REF!</v>
      </c>
      <c r="BA163" s="3" t="e" cm="1">
        <f t="array" aca="1" ref="BA163" ca="1">IF(NOT(ISNUMBER(INDEX($A:$A, LOOKUP(2, 1 / ($A$1:INDIRECT("$A$"&amp;ROW($A163)) &lt;&gt; ""),ROW($A$1:INDIRECT("$A$"&amp;ROW($A163)))), 1))), "",
INDEX(#REF!, LOOKUP(2, 1 / (#REF!:INDIRECT("$Y$"&amp;ROW(#REF!)-1) &lt;&gt; ""),ROW(#REF!:INDIRECT("$Y$"&amp;ROW(#REF!)-1))), 1))</f>
        <v>#REF!</v>
      </c>
      <c r="BB163" s="1" t="str">
        <f>IFERROR(VLOOKUP(#REF!, 'Medium-Slow'!$A$1:$B$101, 2, TRUE),"")</f>
        <v/>
      </c>
    </row>
    <row r="164" spans="1:54" x14ac:dyDescent="0.45">
      <c r="A164" s="38">
        <v>95</v>
      </c>
      <c r="B164" s="29" t="s">
        <v>336</v>
      </c>
      <c r="C164" s="48" t="s">
        <v>119</v>
      </c>
      <c r="D164" s="48" t="s">
        <v>332</v>
      </c>
      <c r="E164" s="48" t="s">
        <v>25</v>
      </c>
      <c r="F164" s="2" t="s">
        <v>155</v>
      </c>
      <c r="G164" s="2" t="s">
        <v>53</v>
      </c>
      <c r="H164" s="2">
        <v>26</v>
      </c>
      <c r="I164" s="2" t="s">
        <v>173</v>
      </c>
      <c r="J164" s="2" t="s">
        <v>157</v>
      </c>
      <c r="K164" s="2" t="s">
        <v>287</v>
      </c>
      <c r="L164" s="2" t="s">
        <v>192</v>
      </c>
      <c r="M164" s="2" t="s">
        <v>161</v>
      </c>
      <c r="N164" s="2" t="s">
        <v>80</v>
      </c>
      <c r="O164" s="2" t="s">
        <v>153</v>
      </c>
      <c r="P164" s="2">
        <v>0</v>
      </c>
      <c r="Q164" s="2">
        <f>_xlfn.FLOOR.MATH((((2*VLOOKUP(F164, 'EV and Base'!$A$1:$N$671, 9, FALSE))+$P164)*$H164)/100)+$H164+10</f>
        <v>69</v>
      </c>
      <c r="R164" s="2">
        <f>_xlfn.FLOOR.MATH((_xlfn.FLOOR.MATH((((2*VLOOKUP($F164, 'EV and Base'!$A$1:$N$671, 10, FALSE))+$P164)*$H164)/100)+5)*
IF(OR($I164="Lonely", $I164="Brave", $I164="Adamant", $I164="Naughty"), 1.1,
IF(OR($I164="Bold", $I164="Timid", $I164="Modest", $I164="Calm"), 0.9, 1)))</f>
        <v>46</v>
      </c>
      <c r="S164" s="2">
        <f>_xlfn.FLOOR.MATH((_xlfn.FLOOR.MATH((((2*VLOOKUP($F164, 'EV and Base'!$A$1:$N$671, 11, FALSE))+$P164)*$H164)/100)+5)*
IF(OR($I164="Bold", $I164="Relaxed", $I164="Impish", $I164="Lax"), 1.1,
IF(OR($I164="Lonely", $I164="Hasty", $I164="Mild", $I164="Gentle"), 0.9, 1)))</f>
        <v>34</v>
      </c>
      <c r="T164" s="2">
        <f>_xlfn.FLOOR.MATH((_xlfn.FLOOR.MATH((((2*VLOOKUP($F164, 'EV and Base'!$A$1:$N$671, 12, FALSE))+$P164)*$H164)/100)+5)*
IF(OR($I164="Modest", $I164="Mild", $I164="Quiet", $I164="Rash"), 1.1,
IF(OR($I164="Adamant", $I164="Impish", $I164="Jolly", $I164="Careful"), 0.9, 1)))</f>
        <v>25</v>
      </c>
      <c r="U164" s="2">
        <f>_xlfn.FLOOR.MATH((_xlfn.FLOOR.MATH((((2*VLOOKUP($F164, 'EV and Base'!$A$1:$N$671, 13, FALSE))+$P164)*$H164)/100)+5)*
IF(OR($I164="Calm", $I164="Gentle", $I164="Sassy", $I164="Careful"), 1.1,
IF(OR($I164="Naughty", $I164="Lax", $I164="Naive", $I164="Rash"), 0.9, 1)))</f>
        <v>38</v>
      </c>
      <c r="V164" s="2">
        <f>_xlfn.FLOOR.MATH((_xlfn.FLOOR.MATH((((2*VLOOKUP($F164, 'EV and Base'!$A$1:$N$671, 14, FALSE))+$P164)*$H164)/100)+5)*
IF(OR($I164="Timid", $I164="Hasty", $I164="Jolly", $I164="Naive"), 1.1,
IF(OR($I164="Brave", $I164="Relaxed", $I164="Quiet", $I164="Sassy"), 0.9, 1)))</f>
        <v>36</v>
      </c>
      <c r="AZ164" s="3" t="e" cm="1">
        <f t="array" aca="1" ref="AZ164" ca="1">IF(NOT(ISNUMBER(INDEX($A:$A, LOOKUP(2, 1 / ($A$1:INDIRECT("$A$"&amp;ROW($A164)) &lt;&gt; ""),ROW($A$1:INDIRECT("$A$"&amp;ROW($A164)))), 1))), "",#REF!-INDEX(#REF!, LOOKUP(
2, 1 / (#REF!:INDIRECT("$AV$"&amp;ROW(#REF!)-1) &lt;&gt; ""),ROW(#REF!:INDIRECT("$AV$"&amp;ROW(#REF!)-1))), 1))</f>
        <v>#REF!</v>
      </c>
      <c r="BA164" s="3" t="e" cm="1">
        <f t="array" aca="1" ref="BA164" ca="1">IF(NOT(ISNUMBER(INDEX($A:$A, LOOKUP(2, 1 / ($A$1:INDIRECT("$A$"&amp;ROW($A164)) &lt;&gt; ""),ROW($A$1:INDIRECT("$A$"&amp;ROW($A164)))), 1))), "",
INDEX(#REF!, LOOKUP(2, 1 / (#REF!:INDIRECT("$Y$"&amp;ROW(#REF!)-1) &lt;&gt; ""),ROW(#REF!:INDIRECT("$Y$"&amp;ROW(#REF!)-1))), 1))</f>
        <v>#REF!</v>
      </c>
      <c r="BB164" s="1" t="str">
        <f>IFERROR(VLOOKUP(#REF!, 'Medium-Slow'!$A$1:$B$101, 2, TRUE),"")</f>
        <v/>
      </c>
    </row>
    <row r="165" spans="1:54" x14ac:dyDescent="0.45">
      <c r="A165" s="40"/>
      <c r="B165" s="29" t="s">
        <v>337</v>
      </c>
      <c r="C165" s="48" t="str">
        <f>$C164</f>
        <v>Multi</v>
      </c>
      <c r="D165" s="48"/>
      <c r="E165" s="48"/>
      <c r="F165" s="2" t="s">
        <v>155</v>
      </c>
      <c r="G165" s="2" t="s">
        <v>27</v>
      </c>
      <c r="H165" s="2">
        <v>26</v>
      </c>
      <c r="I165" s="2" t="s">
        <v>73</v>
      </c>
      <c r="J165" s="2" t="s">
        <v>160</v>
      </c>
      <c r="K165" s="2" t="s">
        <v>287</v>
      </c>
      <c r="L165" s="2" t="s">
        <v>192</v>
      </c>
      <c r="M165" s="2" t="s">
        <v>161</v>
      </c>
      <c r="N165" s="2" t="s">
        <v>80</v>
      </c>
      <c r="O165" s="2" t="s">
        <v>153</v>
      </c>
      <c r="P165" s="2">
        <v>0</v>
      </c>
      <c r="Q165" s="2">
        <f>_xlfn.FLOOR.MATH((((2*VLOOKUP(F165, 'EV and Base'!$A$1:$N$671, 9, FALSE))+$P165)*$H165)/100)+$H165+10</f>
        <v>69</v>
      </c>
      <c r="R165" s="2">
        <f>_xlfn.FLOOR.MATH((_xlfn.FLOOR.MATH((((2*VLOOKUP($F165, 'EV and Base'!$A$1:$N$671, 10, FALSE))+$P165)*$H165)/100)+5)*
IF(OR($I165="Lonely", $I165="Brave", $I165="Adamant", $I165="Naughty"), 1.1,
IF(OR($I165="Bold", $I165="Timid", $I165="Modest", $I165="Calm"), 0.9, 1)))</f>
        <v>46</v>
      </c>
      <c r="S165" s="2">
        <f>_xlfn.FLOOR.MATH((_xlfn.FLOOR.MATH((((2*VLOOKUP($F165, 'EV and Base'!$A$1:$N$671, 11, FALSE))+$P165)*$H165)/100)+5)*
IF(OR($I165="Bold", $I165="Relaxed", $I165="Impish", $I165="Lax"), 1.1,
IF(OR($I165="Lonely", $I165="Hasty", $I165="Mild", $I165="Gentle"), 0.9, 1)))</f>
        <v>38</v>
      </c>
      <c r="T165" s="2">
        <f>_xlfn.FLOOR.MATH((_xlfn.FLOOR.MATH((((2*VLOOKUP($F165, 'EV and Base'!$A$1:$N$671, 12, FALSE))+$P165)*$H165)/100)+5)*
IF(OR($I165="Modest", $I165="Mild", $I165="Quiet", $I165="Rash"), 1.1,
IF(OR($I165="Adamant", $I165="Impish", $I165="Jolly", $I165="Careful"), 0.9, 1)))</f>
        <v>23</v>
      </c>
      <c r="U165" s="2">
        <f>_xlfn.FLOOR.MATH((_xlfn.FLOOR.MATH((((2*VLOOKUP($F165, 'EV and Base'!$A$1:$N$671, 13, FALSE))+$P165)*$H165)/100)+5)*
IF(OR($I165="Calm", $I165="Gentle", $I165="Sassy", $I165="Careful"), 1.1,
IF(OR($I165="Naughty", $I165="Lax", $I165="Naive", $I165="Rash"), 0.9, 1)))</f>
        <v>38</v>
      </c>
      <c r="V165" s="2">
        <f>_xlfn.FLOOR.MATH((_xlfn.FLOOR.MATH((((2*VLOOKUP($F165, 'EV and Base'!$A$1:$N$671, 14, FALSE))+$P165)*$H165)/100)+5)*
IF(OR($I165="Timid", $I165="Hasty", $I165="Jolly", $I165="Naive"), 1.1,
IF(OR($I165="Brave", $I165="Relaxed", $I165="Quiet", $I165="Sassy"), 0.9, 1)))</f>
        <v>36</v>
      </c>
      <c r="AZ165" s="3" t="e" cm="1">
        <f t="array" aca="1" ref="AZ165" ca="1">IF(NOT(ISNUMBER(INDEX($A:$A, LOOKUP(2, 1 / ($A$1:INDIRECT("$A$"&amp;ROW($A165)) &lt;&gt; ""),ROW($A$1:INDIRECT("$A$"&amp;ROW($A165)))), 1))), "",#REF!-INDEX(#REF!, LOOKUP(
2, 1 / (#REF!:INDIRECT("$AV$"&amp;ROW(#REF!)-1) &lt;&gt; ""),ROW(#REF!:INDIRECT("$AV$"&amp;ROW(#REF!)-1))), 1))</f>
        <v>#REF!</v>
      </c>
      <c r="BA165" s="3" t="e" cm="1">
        <f t="array" aca="1" ref="BA165" ca="1">IF(NOT(ISNUMBER(INDEX($A:$A, LOOKUP(2, 1 / ($A$1:INDIRECT("$A$"&amp;ROW($A165)) &lt;&gt; ""),ROW($A$1:INDIRECT("$A$"&amp;ROW($A165)))), 1))), "",
INDEX(#REF!, LOOKUP(2, 1 / (#REF!:INDIRECT("$Y$"&amp;ROW(#REF!)-1) &lt;&gt; ""),ROW(#REF!:INDIRECT("$Y$"&amp;ROW(#REF!)-1))), 1))</f>
        <v>#REF!</v>
      </c>
      <c r="BB165" s="1" t="str">
        <f>IFERROR(VLOOKUP(#REF!, 'Medium-Slow'!$A$1:$B$101, 2, TRUE),"")</f>
        <v/>
      </c>
    </row>
    <row r="166" spans="1:54" x14ac:dyDescent="0.45">
      <c r="A166" s="38">
        <v>96</v>
      </c>
      <c r="B166" s="48" t="s">
        <v>338</v>
      </c>
      <c r="C166" s="48" t="s">
        <v>23</v>
      </c>
      <c r="D166" s="48" t="s">
        <v>332</v>
      </c>
      <c r="E166" s="48" t="s">
        <v>25</v>
      </c>
      <c r="F166" s="2" t="s">
        <v>81</v>
      </c>
      <c r="G166" s="2" t="s">
        <v>27</v>
      </c>
      <c r="H166" s="2">
        <v>21</v>
      </c>
      <c r="I166" s="2" t="s">
        <v>63</v>
      </c>
      <c r="J166" s="2" t="s">
        <v>83</v>
      </c>
      <c r="K166" s="2" t="s">
        <v>30</v>
      </c>
      <c r="L166" s="2" t="s">
        <v>84</v>
      </c>
      <c r="M166" s="2" t="s">
        <v>111</v>
      </c>
      <c r="N166" s="2" t="s">
        <v>101</v>
      </c>
      <c r="O166" s="2" t="s">
        <v>51</v>
      </c>
      <c r="P166" s="2">
        <v>0</v>
      </c>
      <c r="Q166" s="2">
        <f>_xlfn.FLOOR.MATH((((2*VLOOKUP(F166, 'EV and Base'!$A$1:$N$671, 9, FALSE))+$P166)*$H166)/100)+$H166+10</f>
        <v>52</v>
      </c>
      <c r="R166" s="2">
        <f>_xlfn.FLOOR.MATH((_xlfn.FLOOR.MATH((((2*VLOOKUP($F166, 'EV and Base'!$A$1:$N$671, 10, FALSE))+$P166)*$H166)/100)+5)*
IF(OR($I166="Lonely", $I166="Brave", $I166="Adamant", $I166="Naughty"), 1.1,
IF(OR($I166="Bold", $I166="Timid", $I166="Modest", $I166="Calm"), 0.9, 1)))</f>
        <v>27</v>
      </c>
      <c r="S166" s="2">
        <f>_xlfn.FLOOR.MATH((_xlfn.FLOOR.MATH((((2*VLOOKUP($F166, 'EV and Base'!$A$1:$N$671, 11, FALSE))+$P166)*$H166)/100)+5)*
IF(OR($I166="Bold", $I166="Relaxed", $I166="Impish", $I166="Lax"), 1.1,
IF(OR($I166="Lonely", $I166="Hasty", $I166="Mild", $I166="Gentle"), 0.9, 1)))</f>
        <v>25</v>
      </c>
      <c r="T166" s="2">
        <f>_xlfn.FLOOR.MATH((_xlfn.FLOOR.MATH((((2*VLOOKUP($F166, 'EV and Base'!$A$1:$N$671, 12, FALSE))+$P166)*$H166)/100)+5)*
IF(OR($I166="Modest", $I166="Mild", $I166="Quiet", $I166="Rash"), 1.1,
IF(OR($I166="Adamant", $I166="Impish", $I166="Jolly", $I166="Careful"), 0.9, 1)))</f>
        <v>27</v>
      </c>
      <c r="U166" s="2">
        <f>_xlfn.FLOOR.MATH((_xlfn.FLOOR.MATH((((2*VLOOKUP($F166, 'EV and Base'!$A$1:$N$671, 13, FALSE))+$P166)*$H166)/100)+5)*
IF(OR($I166="Calm", $I166="Gentle", $I166="Sassy", $I166="Careful"), 1.1,
IF(OR($I166="Naughty", $I166="Lax", $I166="Naive", $I166="Rash"), 0.9, 1)))</f>
        <v>27</v>
      </c>
      <c r="V166" s="2">
        <f>_xlfn.FLOOR.MATH((_xlfn.FLOOR.MATH((((2*VLOOKUP($F166, 'EV and Base'!$A$1:$N$671, 14, FALSE))+$P166)*$H166)/100)+5)*
IF(OR($I166="Timid", $I166="Hasty", $I166="Jolly", $I166="Naive"), 1.1,
IF(OR($I166="Brave", $I166="Relaxed", $I166="Quiet", $I166="Sassy"), 0.9, 1)))</f>
        <v>27</v>
      </c>
      <c r="AZ166" s="3" t="e" cm="1">
        <f t="array" aca="1" ref="AZ166" ca="1">IF(NOT(ISNUMBER(INDEX($A:$A, LOOKUP(2, 1 / ($A$1:INDIRECT("$A$"&amp;ROW($A166)) &lt;&gt; ""),ROW($A$1:INDIRECT("$A$"&amp;ROW($A166)))), 1))), "",#REF!-INDEX(#REF!, LOOKUP(
2, 1 / (#REF!:INDIRECT("$AV$"&amp;ROW(#REF!)-1) &lt;&gt; ""),ROW(#REF!:INDIRECT("$AV$"&amp;ROW(#REF!)-1))), 1))</f>
        <v>#REF!</v>
      </c>
      <c r="BA166" s="3" t="e" cm="1">
        <f t="array" aca="1" ref="BA166" ca="1">IF(NOT(ISNUMBER(INDEX($A:$A, LOOKUP(2, 1 / ($A$1:INDIRECT("$A$"&amp;ROW($A166)) &lt;&gt; ""),ROW($A$1:INDIRECT("$A$"&amp;ROW($A166)))), 1))), "",
INDEX(#REF!, LOOKUP(2, 1 / (#REF!:INDIRECT("$Y$"&amp;ROW(#REF!)-1) &lt;&gt; ""),ROW(#REF!:INDIRECT("$Y$"&amp;ROW(#REF!)-1))), 1))</f>
        <v>#REF!</v>
      </c>
      <c r="BB166" s="1" t="str">
        <f>IFERROR(VLOOKUP(#REF!, 'Medium-Slow'!$A$1:$B$101, 2, TRUE),"")</f>
        <v/>
      </c>
    </row>
    <row r="167" spans="1:54" x14ac:dyDescent="0.45">
      <c r="A167" s="39"/>
      <c r="B167" s="48"/>
      <c r="C167" s="48" t="str">
        <f t="shared" ref="C167:C168" si="17">$C166</f>
        <v>Single</v>
      </c>
      <c r="D167" s="48"/>
      <c r="E167" s="48"/>
      <c r="F167" s="2" t="s">
        <v>103</v>
      </c>
      <c r="G167" s="2" t="s">
        <v>27</v>
      </c>
      <c r="H167" s="2">
        <v>21</v>
      </c>
      <c r="I167" s="2" t="s">
        <v>87</v>
      </c>
      <c r="J167" s="2" t="s">
        <v>83</v>
      </c>
      <c r="K167" s="2" t="s">
        <v>30</v>
      </c>
      <c r="L167" s="2" t="s">
        <v>64</v>
      </c>
      <c r="M167" s="2" t="s">
        <v>111</v>
      </c>
      <c r="N167" s="2" t="s">
        <v>219</v>
      </c>
      <c r="O167" s="2" t="s">
        <v>51</v>
      </c>
      <c r="P167" s="2">
        <v>0</v>
      </c>
      <c r="Q167" s="2">
        <f>_xlfn.FLOOR.MATH((((2*VLOOKUP(F167, 'EV and Base'!$A$1:$N$671, 9, FALSE))+$P167)*$H167)/100)+$H167+10</f>
        <v>52</v>
      </c>
      <c r="R167" s="2">
        <f>_xlfn.FLOOR.MATH((_xlfn.FLOOR.MATH((((2*VLOOKUP($F167, 'EV and Base'!$A$1:$N$671, 10, FALSE))+$P167)*$H167)/100)+5)*
IF(OR($I167="Lonely", $I167="Brave", $I167="Adamant", $I167="Naughty"), 1.1,
IF(OR($I167="Bold", $I167="Timid", $I167="Modest", $I167="Calm"), 0.9, 1)))</f>
        <v>29</v>
      </c>
      <c r="S167" s="2">
        <f>_xlfn.FLOOR.MATH((_xlfn.FLOOR.MATH((((2*VLOOKUP($F167, 'EV and Base'!$A$1:$N$671, 11, FALSE))+$P167)*$H167)/100)+5)*
IF(OR($I167="Bold", $I167="Relaxed", $I167="Impish", $I167="Lax"), 1.1,
IF(OR($I167="Lonely", $I167="Hasty", $I167="Mild", $I167="Gentle"), 0.9, 1)))</f>
        <v>25</v>
      </c>
      <c r="T167" s="2">
        <f>_xlfn.FLOOR.MATH((_xlfn.FLOOR.MATH((((2*VLOOKUP($F167, 'EV and Base'!$A$1:$N$671, 12, FALSE))+$P167)*$H167)/100)+5)*
IF(OR($I167="Modest", $I167="Mild", $I167="Quiet", $I167="Rash"), 1.1,
IF(OR($I167="Adamant", $I167="Impish", $I167="Jolly", $I167="Careful"), 0.9, 1)))</f>
        <v>27</v>
      </c>
      <c r="U167" s="2">
        <f>_xlfn.FLOOR.MATH((_xlfn.FLOOR.MATH((((2*VLOOKUP($F167, 'EV and Base'!$A$1:$N$671, 13, FALSE))+$P167)*$H167)/100)+5)*
IF(OR($I167="Calm", $I167="Gentle", $I167="Sassy", $I167="Careful"), 1.1,
IF(OR($I167="Naughty", $I167="Lax", $I167="Naive", $I167="Rash"), 0.9, 1)))</f>
        <v>25</v>
      </c>
      <c r="V167" s="2">
        <f>_xlfn.FLOOR.MATH((_xlfn.FLOOR.MATH((((2*VLOOKUP($F167, 'EV and Base'!$A$1:$N$671, 14, FALSE))+$P167)*$H167)/100)+5)*
IF(OR($I167="Timid", $I167="Hasty", $I167="Jolly", $I167="Naive"), 1.1,
IF(OR($I167="Brave", $I167="Relaxed", $I167="Quiet", $I167="Sassy"), 0.9, 1)))</f>
        <v>27</v>
      </c>
      <c r="AZ167" s="3" t="e" cm="1">
        <f t="array" aca="1" ref="AZ167" ca="1">IF(NOT(ISNUMBER(INDEX($A:$A, LOOKUP(2, 1 / ($A$1:INDIRECT("$A$"&amp;ROW($A167)) &lt;&gt; ""),ROW($A$1:INDIRECT("$A$"&amp;ROW($A167)))), 1))), "",#REF!-INDEX(#REF!, LOOKUP(
2, 1 / (#REF!:INDIRECT("$AV$"&amp;ROW(#REF!)-1) &lt;&gt; ""),ROW(#REF!:INDIRECT("$AV$"&amp;ROW(#REF!)-1))), 1))</f>
        <v>#REF!</v>
      </c>
      <c r="BA167" s="3" t="e" cm="1">
        <f t="array" aca="1" ref="BA167" ca="1">IF(NOT(ISNUMBER(INDEX($A:$A, LOOKUP(2, 1 / ($A$1:INDIRECT("$A$"&amp;ROW($A167)) &lt;&gt; ""),ROW($A$1:INDIRECT("$A$"&amp;ROW($A167)))), 1))), "",
INDEX(#REF!, LOOKUP(2, 1 / (#REF!:INDIRECT("$Y$"&amp;ROW(#REF!)-1) &lt;&gt; ""),ROW(#REF!:INDIRECT("$Y$"&amp;ROW(#REF!)-1))), 1))</f>
        <v>#REF!</v>
      </c>
      <c r="BB167" s="1" t="str">
        <f>IFERROR(VLOOKUP(#REF!, 'Medium-Slow'!$A$1:$B$101, 2, TRUE),"")</f>
        <v/>
      </c>
    </row>
    <row r="168" spans="1:54" x14ac:dyDescent="0.45">
      <c r="A168" s="40"/>
      <c r="B168" s="48"/>
      <c r="C168" s="48" t="str">
        <f t="shared" si="17"/>
        <v>Single</v>
      </c>
      <c r="D168" s="48"/>
      <c r="E168" s="48"/>
      <c r="F168" s="2" t="s">
        <v>107</v>
      </c>
      <c r="G168" s="2" t="s">
        <v>27</v>
      </c>
      <c r="H168" s="2">
        <v>21</v>
      </c>
      <c r="I168" s="2" t="s">
        <v>133</v>
      </c>
      <c r="J168" s="2" t="s">
        <v>83</v>
      </c>
      <c r="K168" s="2" t="s">
        <v>30</v>
      </c>
      <c r="L168" s="2" t="s">
        <v>109</v>
      </c>
      <c r="M168" s="2" t="s">
        <v>111</v>
      </c>
      <c r="N168" s="2" t="s">
        <v>176</v>
      </c>
      <c r="O168" s="2" t="s">
        <v>51</v>
      </c>
      <c r="P168" s="2">
        <v>0</v>
      </c>
      <c r="Q168" s="2">
        <f>_xlfn.FLOOR.MATH((((2*VLOOKUP(F168, 'EV and Base'!$A$1:$N$671, 9, FALSE))+$P168)*$H168)/100)+$H168+10</f>
        <v>52</v>
      </c>
      <c r="R168" s="2">
        <f>_xlfn.FLOOR.MATH((_xlfn.FLOOR.MATH((((2*VLOOKUP($F168, 'EV and Base'!$A$1:$N$671, 10, FALSE))+$P168)*$H168)/100)+5)*
IF(OR($I168="Lonely", $I168="Brave", $I168="Adamant", $I168="Naughty"), 1.1,
IF(OR($I168="Bold", $I168="Timid", $I168="Modest", $I168="Calm"), 0.9, 1)))</f>
        <v>27</v>
      </c>
      <c r="S168" s="2">
        <f>_xlfn.FLOOR.MATH((_xlfn.FLOOR.MATH((((2*VLOOKUP($F168, 'EV and Base'!$A$1:$N$671, 11, FALSE))+$P168)*$H168)/100)+5)*
IF(OR($I168="Bold", $I168="Relaxed", $I168="Impish", $I168="Lax"), 1.1,
IF(OR($I168="Lonely", $I168="Hasty", $I168="Mild", $I168="Gentle"), 0.9, 1)))</f>
        <v>25</v>
      </c>
      <c r="T168" s="2">
        <f>_xlfn.FLOOR.MATH((_xlfn.FLOOR.MATH((((2*VLOOKUP($F168, 'EV and Base'!$A$1:$N$671, 12, FALSE))+$P168)*$H168)/100)+5)*
IF(OR($I168="Modest", $I168="Mild", $I168="Quiet", $I168="Rash"), 1.1,
IF(OR($I168="Adamant", $I168="Impish", $I168="Jolly", $I168="Careful"), 0.9, 1)))</f>
        <v>27</v>
      </c>
      <c r="U168" s="2">
        <f>_xlfn.FLOOR.MATH((_xlfn.FLOOR.MATH((((2*VLOOKUP($F168, 'EV and Base'!$A$1:$N$671, 13, FALSE))+$P168)*$H168)/100)+5)*
IF(OR($I168="Calm", $I168="Gentle", $I168="Sassy", $I168="Careful"), 1.1,
IF(OR($I168="Naughty", $I168="Lax", $I168="Naive", $I168="Rash"), 0.9, 1)))</f>
        <v>25</v>
      </c>
      <c r="V168" s="2">
        <f>_xlfn.FLOOR.MATH((_xlfn.FLOOR.MATH((((2*VLOOKUP($F168, 'EV and Base'!$A$1:$N$671, 14, FALSE))+$P168)*$H168)/100)+5)*
IF(OR($I168="Timid", $I168="Hasty", $I168="Jolly", $I168="Naive"), 1.1,
IF(OR($I168="Brave", $I168="Relaxed", $I168="Quiet", $I168="Sassy"), 0.9, 1)))</f>
        <v>31</v>
      </c>
      <c r="AZ168" s="3" t="e" cm="1">
        <f t="array" aca="1" ref="AZ168" ca="1">IF(NOT(ISNUMBER(INDEX($A:$A, LOOKUP(2, 1 / ($A$1:INDIRECT("$A$"&amp;ROW($A168)) &lt;&gt; ""),ROW($A$1:INDIRECT("$A$"&amp;ROW($A168)))), 1))), "",#REF!-INDEX(#REF!, LOOKUP(
2, 1 / (#REF!:INDIRECT("$AV$"&amp;ROW(#REF!)-1) &lt;&gt; ""),ROW(#REF!:INDIRECT("$AV$"&amp;ROW(#REF!)-1))), 1))</f>
        <v>#REF!</v>
      </c>
      <c r="BA168" s="3" t="e" cm="1">
        <f t="array" aca="1" ref="BA168" ca="1">IF(NOT(ISNUMBER(INDEX($A:$A, LOOKUP(2, 1 / ($A$1:INDIRECT("$A$"&amp;ROW($A168)) &lt;&gt; ""),ROW($A$1:INDIRECT("$A$"&amp;ROW($A168)))), 1))), "",
INDEX(#REF!, LOOKUP(2, 1 / (#REF!:INDIRECT("$Y$"&amp;ROW(#REF!)-1) &lt;&gt; ""),ROW(#REF!:INDIRECT("$Y$"&amp;ROW(#REF!)-1))), 1))</f>
        <v>#REF!</v>
      </c>
      <c r="BB168" s="1" t="str">
        <f>IFERROR(VLOOKUP(#REF!, 'Medium-Slow'!$A$1:$B$101, 2, TRUE),"")</f>
        <v/>
      </c>
    </row>
    <row r="169" spans="1:54" x14ac:dyDescent="0.45">
      <c r="A169" s="38">
        <v>97</v>
      </c>
      <c r="B169" s="48" t="s">
        <v>339</v>
      </c>
      <c r="C169" s="48" t="s">
        <v>23</v>
      </c>
      <c r="D169" s="48" t="s">
        <v>332</v>
      </c>
      <c r="E169" s="48" t="s">
        <v>25</v>
      </c>
      <c r="F169" s="2" t="s">
        <v>268</v>
      </c>
      <c r="G169" s="2" t="s">
        <v>27</v>
      </c>
      <c r="H169" s="2">
        <v>22</v>
      </c>
      <c r="I169" s="2" t="s">
        <v>156</v>
      </c>
      <c r="J169" s="2" t="s">
        <v>215</v>
      </c>
      <c r="K169" s="2" t="s">
        <v>30</v>
      </c>
      <c r="L169" s="2" t="s">
        <v>191</v>
      </c>
      <c r="M169" s="2" t="s">
        <v>216</v>
      </c>
      <c r="N169" s="2" t="s">
        <v>260</v>
      </c>
      <c r="O169" s="2" t="s">
        <v>340</v>
      </c>
      <c r="P169" s="2">
        <v>0</v>
      </c>
      <c r="Q169" s="2">
        <f>_xlfn.FLOOR.MATH((((2*VLOOKUP(F169, 'EV and Base'!$A$1:$N$671, 9, FALSE))+$P169)*$H169)/100)+$H169+10</f>
        <v>49</v>
      </c>
      <c r="R169" s="2">
        <f>_xlfn.FLOOR.MATH((_xlfn.FLOOR.MATH((((2*VLOOKUP($F169, 'EV and Base'!$A$1:$N$671, 10, FALSE))+$P169)*$H169)/100)+5)*
IF(OR($I169="Lonely", $I169="Brave", $I169="Adamant", $I169="Naughty"), 1.1,
IF(OR($I169="Bold", $I169="Timid", $I169="Modest", $I169="Calm"), 0.9, 1)))</f>
        <v>29</v>
      </c>
      <c r="S169" s="2">
        <f>_xlfn.FLOOR.MATH((_xlfn.FLOOR.MATH((((2*VLOOKUP($F169, 'EV and Base'!$A$1:$N$671, 11, FALSE))+$P169)*$H169)/100)+5)*
IF(OR($I169="Bold", $I169="Relaxed", $I169="Impish", $I169="Lax"), 1.1,
IF(OR($I169="Lonely", $I169="Hasty", $I169="Mild", $I169="Gentle"), 0.9, 1)))</f>
        <v>43</v>
      </c>
      <c r="T169" s="2">
        <f>_xlfn.FLOOR.MATH((_xlfn.FLOOR.MATH((((2*VLOOKUP($F169, 'EV and Base'!$A$1:$N$671, 12, FALSE))+$P169)*$H169)/100)+5)*
IF(OR($I169="Modest", $I169="Mild", $I169="Quiet", $I169="Rash"), 1.1,
IF(OR($I169="Adamant", $I169="Impish", $I169="Jolly", $I169="Careful"), 0.9, 1)))</f>
        <v>22</v>
      </c>
      <c r="U169" s="2">
        <f>_xlfn.FLOOR.MATH((_xlfn.FLOOR.MATH((((2*VLOOKUP($F169, 'EV and Base'!$A$1:$N$671, 13, FALSE))+$P169)*$H169)/100)+5)*
IF(OR($I169="Calm", $I169="Gentle", $I169="Sassy", $I169="Careful"), 1.1,
IF(OR($I169="Naughty", $I169="Lax", $I169="Naive", $I169="Rash"), 0.9, 1)))</f>
        <v>39</v>
      </c>
      <c r="V169" s="2">
        <f>_xlfn.FLOOR.MATH((_xlfn.FLOOR.MATH((((2*VLOOKUP($F169, 'EV and Base'!$A$1:$N$671, 14, FALSE))+$P169)*$H169)/100)+5)*
IF(OR($I169="Timid", $I169="Hasty", $I169="Jolly", $I169="Naive"), 1.1,
IF(OR($I169="Brave", $I169="Relaxed", $I169="Quiet", $I169="Sassy"), 0.9, 1)))</f>
        <v>27</v>
      </c>
      <c r="AZ169" s="3" t="e" cm="1">
        <f t="array" aca="1" ref="AZ169" ca="1">IF(NOT(ISNUMBER(INDEX($A:$A, LOOKUP(2, 1 / ($A$1:INDIRECT("$A$"&amp;ROW($A169)) &lt;&gt; ""),ROW($A$1:INDIRECT("$A$"&amp;ROW($A169)))), 1))), "",#REF!-INDEX(#REF!, LOOKUP(
2, 1 / (#REF!:INDIRECT("$AV$"&amp;ROW(#REF!)-1) &lt;&gt; ""),ROW(#REF!:INDIRECT("$AV$"&amp;ROW(#REF!)-1))), 1))</f>
        <v>#REF!</v>
      </c>
      <c r="BA169" s="3" t="e" cm="1">
        <f t="array" aca="1" ref="BA169" ca="1">IF(NOT(ISNUMBER(INDEX($A:$A, LOOKUP(2, 1 / ($A$1:INDIRECT("$A$"&amp;ROW($A169)) &lt;&gt; ""),ROW($A$1:INDIRECT("$A$"&amp;ROW($A169)))), 1))), "",
INDEX(#REF!, LOOKUP(2, 1 / (#REF!:INDIRECT("$Y$"&amp;ROW(#REF!)-1) &lt;&gt; ""),ROW(#REF!:INDIRECT("$Y$"&amp;ROW(#REF!)-1))), 1))</f>
        <v>#REF!</v>
      </c>
      <c r="BB169" s="1" t="str">
        <f>IFERROR(VLOOKUP(#REF!, 'Medium-Slow'!$A$1:$B$101, 2, TRUE),"")</f>
        <v/>
      </c>
    </row>
    <row r="170" spans="1:54" x14ac:dyDescent="0.45">
      <c r="A170" s="40"/>
      <c r="B170" s="48"/>
      <c r="C170" s="48" t="str">
        <f>$C169</f>
        <v>Single</v>
      </c>
      <c r="D170" s="48"/>
      <c r="E170" s="48"/>
      <c r="F170" s="2" t="s">
        <v>268</v>
      </c>
      <c r="G170" s="2" t="s">
        <v>27</v>
      </c>
      <c r="H170" s="2">
        <v>22</v>
      </c>
      <c r="I170" s="2" t="s">
        <v>156</v>
      </c>
      <c r="J170" s="2" t="s">
        <v>215</v>
      </c>
      <c r="K170" s="2" t="s">
        <v>30</v>
      </c>
      <c r="L170" s="2" t="s">
        <v>191</v>
      </c>
      <c r="M170" s="2" t="s">
        <v>216</v>
      </c>
      <c r="N170" s="2" t="s">
        <v>260</v>
      </c>
      <c r="O170" s="2" t="s">
        <v>340</v>
      </c>
      <c r="P170" s="2">
        <v>0</v>
      </c>
      <c r="Q170" s="2">
        <f>_xlfn.FLOOR.MATH((((2*VLOOKUP(F170, 'EV and Base'!$A$1:$N$671, 9, FALSE))+$P170)*$H170)/100)+$H170+10</f>
        <v>49</v>
      </c>
      <c r="R170" s="2">
        <f>_xlfn.FLOOR.MATH((_xlfn.FLOOR.MATH((((2*VLOOKUP($F170, 'EV and Base'!$A$1:$N$671, 10, FALSE))+$P170)*$H170)/100)+5)*
IF(OR($I170="Lonely", $I170="Brave", $I170="Adamant", $I170="Naughty"), 1.1,
IF(OR($I170="Bold", $I170="Timid", $I170="Modest", $I170="Calm"), 0.9, 1)))</f>
        <v>29</v>
      </c>
      <c r="S170" s="2">
        <f>_xlfn.FLOOR.MATH((_xlfn.FLOOR.MATH((((2*VLOOKUP($F170, 'EV and Base'!$A$1:$N$671, 11, FALSE))+$P170)*$H170)/100)+5)*
IF(OR($I170="Bold", $I170="Relaxed", $I170="Impish", $I170="Lax"), 1.1,
IF(OR($I170="Lonely", $I170="Hasty", $I170="Mild", $I170="Gentle"), 0.9, 1)))</f>
        <v>43</v>
      </c>
      <c r="T170" s="2">
        <f>_xlfn.FLOOR.MATH((_xlfn.FLOOR.MATH((((2*VLOOKUP($F170, 'EV and Base'!$A$1:$N$671, 12, FALSE))+$P170)*$H170)/100)+5)*
IF(OR($I170="Modest", $I170="Mild", $I170="Quiet", $I170="Rash"), 1.1,
IF(OR($I170="Adamant", $I170="Impish", $I170="Jolly", $I170="Careful"), 0.9, 1)))</f>
        <v>22</v>
      </c>
      <c r="U170" s="2">
        <f>_xlfn.FLOOR.MATH((_xlfn.FLOOR.MATH((((2*VLOOKUP($F170, 'EV and Base'!$A$1:$N$671, 13, FALSE))+$P170)*$H170)/100)+5)*
IF(OR($I170="Calm", $I170="Gentle", $I170="Sassy", $I170="Careful"), 1.1,
IF(OR($I170="Naughty", $I170="Lax", $I170="Naive", $I170="Rash"), 0.9, 1)))</f>
        <v>39</v>
      </c>
      <c r="V170" s="2">
        <f>_xlfn.FLOOR.MATH((_xlfn.FLOOR.MATH((((2*VLOOKUP($F170, 'EV and Base'!$A$1:$N$671, 14, FALSE))+$P170)*$H170)/100)+5)*
IF(OR($I170="Timid", $I170="Hasty", $I170="Jolly", $I170="Naive"), 1.1,
IF(OR($I170="Brave", $I170="Relaxed", $I170="Quiet", $I170="Sassy"), 0.9, 1)))</f>
        <v>27</v>
      </c>
      <c r="AZ170" s="3" t="e" cm="1">
        <f t="array" aca="1" ref="AZ170" ca="1">IF(NOT(ISNUMBER(INDEX($A:$A, LOOKUP(2, 1 / ($A$1:INDIRECT("$A$"&amp;ROW($A170)) &lt;&gt; ""),ROW($A$1:INDIRECT("$A$"&amp;ROW($A170)))), 1))), "",#REF!-INDEX(#REF!, LOOKUP(
2, 1 / (#REF!:INDIRECT("$AV$"&amp;ROW(#REF!)-1) &lt;&gt; ""),ROW(#REF!:INDIRECT("$AV$"&amp;ROW(#REF!)-1))), 1))</f>
        <v>#REF!</v>
      </c>
      <c r="BA170" s="3" t="e" cm="1">
        <f t="array" aca="1" ref="BA170" ca="1">IF(NOT(ISNUMBER(INDEX($A:$A, LOOKUP(2, 1 / ($A$1:INDIRECT("$A$"&amp;ROW($A170)) &lt;&gt; ""),ROW($A$1:INDIRECT("$A$"&amp;ROW($A170)))), 1))), "",
INDEX(#REF!, LOOKUP(2, 1 / (#REF!:INDIRECT("$Y$"&amp;ROW(#REF!)-1) &lt;&gt; ""),ROW(#REF!:INDIRECT("$Y$"&amp;ROW(#REF!)-1))), 1))</f>
        <v>#REF!</v>
      </c>
      <c r="BB170" s="1" t="str">
        <f>IFERROR(VLOOKUP(#REF!, 'Medium-Slow'!$A$1:$B$101, 2, TRUE),"")</f>
        <v/>
      </c>
    </row>
    <row r="171" spans="1:54" x14ac:dyDescent="0.45">
      <c r="A171" s="38">
        <v>98</v>
      </c>
      <c r="B171" s="48" t="s">
        <v>341</v>
      </c>
      <c r="C171" s="48" t="s">
        <v>23</v>
      </c>
      <c r="D171" s="48" t="s">
        <v>332</v>
      </c>
      <c r="E171" s="48" t="s">
        <v>25</v>
      </c>
      <c r="F171" s="2" t="s">
        <v>121</v>
      </c>
      <c r="G171" s="2" t="s">
        <v>27</v>
      </c>
      <c r="H171" s="2">
        <v>22</v>
      </c>
      <c r="I171" s="2" t="s">
        <v>133</v>
      </c>
      <c r="J171" s="2" t="s">
        <v>122</v>
      </c>
      <c r="K171" s="2" t="s">
        <v>30</v>
      </c>
      <c r="L171" s="2" t="s">
        <v>125</v>
      </c>
      <c r="M171" s="2" t="s">
        <v>302</v>
      </c>
      <c r="N171" s="2" t="s">
        <v>288</v>
      </c>
      <c r="O171" s="2" t="s">
        <v>191</v>
      </c>
      <c r="P171" s="2">
        <v>0</v>
      </c>
      <c r="Q171" s="2">
        <f>_xlfn.FLOOR.MATH((((2*VLOOKUP(F171, 'EV and Base'!$A$1:$N$671, 9, FALSE))+$P171)*$H171)/100)+$H171+10</f>
        <v>51</v>
      </c>
      <c r="R171" s="2">
        <f>_xlfn.FLOOR.MATH((_xlfn.FLOOR.MATH((((2*VLOOKUP($F171, 'EV and Base'!$A$1:$N$671, 10, FALSE))+$P171)*$H171)/100)+5)*
IF(OR($I171="Lonely", $I171="Brave", $I171="Adamant", $I171="Naughty"), 1.1,
IF(OR($I171="Bold", $I171="Timid", $I171="Modest", $I171="Calm"), 0.9, 1)))</f>
        <v>31</v>
      </c>
      <c r="S171" s="2">
        <f>_xlfn.FLOOR.MATH((_xlfn.FLOOR.MATH((((2*VLOOKUP($F171, 'EV and Base'!$A$1:$N$671, 11, FALSE))+$P171)*$H171)/100)+5)*
IF(OR($I171="Bold", $I171="Relaxed", $I171="Impish", $I171="Lax"), 1.1,
IF(OR($I171="Lonely", $I171="Hasty", $I171="Mild", $I171="Gentle"), 0.9, 1)))</f>
        <v>19</v>
      </c>
      <c r="T171" s="2">
        <f>_xlfn.FLOOR.MATH((_xlfn.FLOOR.MATH((((2*VLOOKUP($F171, 'EV and Base'!$A$1:$N$671, 12, FALSE))+$P171)*$H171)/100)+5)*
IF(OR($I171="Modest", $I171="Mild", $I171="Quiet", $I171="Rash"), 1.1,
IF(OR($I171="Adamant", $I171="Impish", $I171="Jolly", $I171="Careful"), 0.9, 1)))</f>
        <v>27</v>
      </c>
      <c r="U171" s="2">
        <f>_xlfn.FLOOR.MATH((_xlfn.FLOOR.MATH((((2*VLOOKUP($F171, 'EV and Base'!$A$1:$N$671, 13, FALSE))+$P171)*$H171)/100)+5)*
IF(OR($I171="Calm", $I171="Gentle", $I171="Sassy", $I171="Careful"), 1.1,
IF(OR($I171="Naughty", $I171="Lax", $I171="Naive", $I171="Rash"), 0.9, 1)))</f>
        <v>19</v>
      </c>
      <c r="V171" s="2">
        <f>_xlfn.FLOOR.MATH((_xlfn.FLOOR.MATH((((2*VLOOKUP($F171, 'EV and Base'!$A$1:$N$671, 14, FALSE))+$P171)*$H171)/100)+5)*
IF(OR($I171="Timid", $I171="Hasty", $I171="Jolly", $I171="Naive"), 1.1,
IF(OR($I171="Brave", $I171="Relaxed", $I171="Quiet", $I171="Sassy"), 0.9, 1)))</f>
        <v>38</v>
      </c>
      <c r="AZ171" s="3" t="e" cm="1">
        <f t="array" aca="1" ref="AZ171" ca="1">IF(NOT(ISNUMBER(INDEX($A:$A, LOOKUP(2, 1 / ($A$1:INDIRECT("$A$"&amp;ROW($A171)) &lt;&gt; ""),ROW($A$1:INDIRECT("$A$"&amp;ROW($A171)))), 1))), "",#REF!-INDEX(#REF!, LOOKUP(
2, 1 / (#REF!:INDIRECT("$AV$"&amp;ROW(#REF!)-1) &lt;&gt; ""),ROW(#REF!:INDIRECT("$AV$"&amp;ROW(#REF!)-1))), 1))</f>
        <v>#REF!</v>
      </c>
      <c r="BA171" s="3" t="e" cm="1">
        <f t="array" aca="1" ref="BA171" ca="1">IF(NOT(ISNUMBER(INDEX($A:$A, LOOKUP(2, 1 / ($A$1:INDIRECT("$A$"&amp;ROW($A171)) &lt;&gt; ""),ROW($A$1:INDIRECT("$A$"&amp;ROW($A171)))), 1))), "",
INDEX(#REF!, LOOKUP(2, 1 / (#REF!:INDIRECT("$Y$"&amp;ROW(#REF!)-1) &lt;&gt; ""),ROW(#REF!:INDIRECT("$Y$"&amp;ROW(#REF!)-1))), 1))</f>
        <v>#REF!</v>
      </c>
      <c r="BB171" s="1" t="str">
        <f>IFERROR(VLOOKUP(#REF!, 'Medium-Slow'!$A$1:$B$101, 2, TRUE),"")</f>
        <v/>
      </c>
    </row>
    <row r="172" spans="1:54" x14ac:dyDescent="0.45">
      <c r="A172" s="40"/>
      <c r="B172" s="48"/>
      <c r="C172" s="48" t="str">
        <f>$C171</f>
        <v>Single</v>
      </c>
      <c r="D172" s="48"/>
      <c r="E172" s="48"/>
      <c r="F172" s="2" t="s">
        <v>121</v>
      </c>
      <c r="G172" s="2" t="s">
        <v>27</v>
      </c>
      <c r="H172" s="2">
        <v>22</v>
      </c>
      <c r="I172" s="2" t="s">
        <v>133</v>
      </c>
      <c r="J172" s="2" t="s">
        <v>122</v>
      </c>
      <c r="K172" s="2" t="s">
        <v>30</v>
      </c>
      <c r="L172" s="2" t="s">
        <v>125</v>
      </c>
      <c r="M172" s="2" t="s">
        <v>302</v>
      </c>
      <c r="N172" s="2" t="s">
        <v>288</v>
      </c>
      <c r="O172" s="2" t="s">
        <v>191</v>
      </c>
      <c r="P172" s="2">
        <v>0</v>
      </c>
      <c r="Q172" s="2">
        <f>_xlfn.FLOOR.MATH((((2*VLOOKUP(F172, 'EV and Base'!$A$1:$N$671, 9, FALSE))+$P172)*$H172)/100)+$H172+10</f>
        <v>51</v>
      </c>
      <c r="R172" s="2">
        <f>_xlfn.FLOOR.MATH((_xlfn.FLOOR.MATH((((2*VLOOKUP($F172, 'EV and Base'!$A$1:$N$671, 10, FALSE))+$P172)*$H172)/100)+5)*
IF(OR($I172="Lonely", $I172="Brave", $I172="Adamant", $I172="Naughty"), 1.1,
IF(OR($I172="Bold", $I172="Timid", $I172="Modest", $I172="Calm"), 0.9, 1)))</f>
        <v>31</v>
      </c>
      <c r="S172" s="2">
        <f>_xlfn.FLOOR.MATH((_xlfn.FLOOR.MATH((((2*VLOOKUP($F172, 'EV and Base'!$A$1:$N$671, 11, FALSE))+$P172)*$H172)/100)+5)*
IF(OR($I172="Bold", $I172="Relaxed", $I172="Impish", $I172="Lax"), 1.1,
IF(OR($I172="Lonely", $I172="Hasty", $I172="Mild", $I172="Gentle"), 0.9, 1)))</f>
        <v>19</v>
      </c>
      <c r="T172" s="2">
        <f>_xlfn.FLOOR.MATH((_xlfn.FLOOR.MATH((((2*VLOOKUP($F172, 'EV and Base'!$A$1:$N$671, 12, FALSE))+$P172)*$H172)/100)+5)*
IF(OR($I172="Modest", $I172="Mild", $I172="Quiet", $I172="Rash"), 1.1,
IF(OR($I172="Adamant", $I172="Impish", $I172="Jolly", $I172="Careful"), 0.9, 1)))</f>
        <v>27</v>
      </c>
      <c r="U172" s="2">
        <f>_xlfn.FLOOR.MATH((_xlfn.FLOOR.MATH((((2*VLOOKUP($F172, 'EV and Base'!$A$1:$N$671, 13, FALSE))+$P172)*$H172)/100)+5)*
IF(OR($I172="Calm", $I172="Gentle", $I172="Sassy", $I172="Careful"), 1.1,
IF(OR($I172="Naughty", $I172="Lax", $I172="Naive", $I172="Rash"), 0.9, 1)))</f>
        <v>19</v>
      </c>
      <c r="V172" s="2">
        <f>_xlfn.FLOOR.MATH((_xlfn.FLOOR.MATH((((2*VLOOKUP($F172, 'EV and Base'!$A$1:$N$671, 14, FALSE))+$P172)*$H172)/100)+5)*
IF(OR($I172="Timid", $I172="Hasty", $I172="Jolly", $I172="Naive"), 1.1,
IF(OR($I172="Brave", $I172="Relaxed", $I172="Quiet", $I172="Sassy"), 0.9, 1)))</f>
        <v>38</v>
      </c>
      <c r="AZ172" s="3" t="e" cm="1">
        <f t="array" aca="1" ref="AZ172" ca="1">IF(NOT(ISNUMBER(INDEX($A:$A, LOOKUP(2, 1 / ($A$1:INDIRECT("$A$"&amp;ROW($A172)) &lt;&gt; ""),ROW($A$1:INDIRECT("$A$"&amp;ROW($A172)))), 1))), "",#REF!-INDEX(#REF!, LOOKUP(
2, 1 / (#REF!:INDIRECT("$AV$"&amp;ROW(#REF!)-1) &lt;&gt; ""),ROW(#REF!:INDIRECT("$AV$"&amp;ROW(#REF!)-1))), 1))</f>
        <v>#REF!</v>
      </c>
      <c r="BA172" s="3" t="e" cm="1">
        <f t="array" aca="1" ref="BA172" ca="1">IF(NOT(ISNUMBER(INDEX($A:$A, LOOKUP(2, 1 / ($A$1:INDIRECT("$A$"&amp;ROW($A172)) &lt;&gt; ""),ROW($A$1:INDIRECT("$A$"&amp;ROW($A172)))), 1))), "",
INDEX(#REF!, LOOKUP(2, 1 / (#REF!:INDIRECT("$Y$"&amp;ROW(#REF!)-1) &lt;&gt; ""),ROW(#REF!:INDIRECT("$Y$"&amp;ROW(#REF!)-1))), 1))</f>
        <v>#REF!</v>
      </c>
      <c r="BB172" s="1" t="str">
        <f>IFERROR(VLOOKUP(#REF!, 'Medium-Slow'!$A$1:$B$101, 2, TRUE),"")</f>
        <v/>
      </c>
    </row>
    <row r="173" spans="1:54" x14ac:dyDescent="0.45">
      <c r="A173" s="38">
        <v>99</v>
      </c>
      <c r="B173" s="48" t="s">
        <v>342</v>
      </c>
      <c r="C173" s="48" t="s">
        <v>23</v>
      </c>
      <c r="D173" s="48" t="s">
        <v>332</v>
      </c>
      <c r="E173" s="48" t="s">
        <v>25</v>
      </c>
      <c r="F173" s="2" t="s">
        <v>293</v>
      </c>
      <c r="G173" s="2" t="s">
        <v>27</v>
      </c>
      <c r="H173" s="2">
        <v>22</v>
      </c>
      <c r="I173" s="2" t="s">
        <v>63</v>
      </c>
      <c r="J173" s="2" t="s">
        <v>294</v>
      </c>
      <c r="K173" s="2" t="s">
        <v>30</v>
      </c>
      <c r="L173" s="2" t="s">
        <v>139</v>
      </c>
      <c r="M173" s="2" t="s">
        <v>296</v>
      </c>
      <c r="N173" s="2" t="s">
        <v>297</v>
      </c>
      <c r="O173" s="2" t="s">
        <v>314</v>
      </c>
      <c r="P173" s="2">
        <v>0</v>
      </c>
      <c r="Q173" s="2">
        <f>_xlfn.FLOOR.MATH((((2*VLOOKUP(F173, 'EV and Base'!$A$1:$N$671, 9, FALSE))+$P173)*$H173)/100)+$H173+10</f>
        <v>62</v>
      </c>
      <c r="R173" s="2">
        <f>_xlfn.FLOOR.MATH((_xlfn.FLOOR.MATH((((2*VLOOKUP($F173, 'EV and Base'!$A$1:$N$671, 10, FALSE))+$P173)*$H173)/100)+5)*
IF(OR($I173="Lonely", $I173="Brave", $I173="Adamant", $I173="Naughty"), 1.1,
IF(OR($I173="Bold", $I173="Timid", $I173="Modest", $I173="Calm"), 0.9, 1)))</f>
        <v>44</v>
      </c>
      <c r="S173" s="2">
        <f>_xlfn.FLOOR.MATH((_xlfn.FLOOR.MATH((((2*VLOOKUP($F173, 'EV and Base'!$A$1:$N$671, 11, FALSE))+$P173)*$H173)/100)+5)*
IF(OR($I173="Bold", $I173="Relaxed", $I173="Impish", $I173="Lax"), 1.1,
IF(OR($I173="Lonely", $I173="Hasty", $I173="Mild", $I173="Gentle"), 0.9, 1)))</f>
        <v>24</v>
      </c>
      <c r="T173" s="2">
        <f>_xlfn.FLOOR.MATH((_xlfn.FLOOR.MATH((((2*VLOOKUP($F173, 'EV and Base'!$A$1:$N$671, 12, FALSE))+$P173)*$H173)/100)+5)*
IF(OR($I173="Modest", $I173="Mild", $I173="Quiet", $I173="Rash"), 1.1,
IF(OR($I173="Adamant", $I173="Impish", $I173="Jolly", $I173="Careful"), 0.9, 1)))</f>
        <v>11</v>
      </c>
      <c r="U173" s="2">
        <f>_xlfn.FLOOR.MATH((_xlfn.FLOOR.MATH((((2*VLOOKUP($F173, 'EV and Base'!$A$1:$N$671, 13, FALSE))+$P173)*$H173)/100)+5)*
IF(OR($I173="Calm", $I173="Gentle", $I173="Sassy", $I173="Careful"), 1.1,
IF(OR($I173="Naughty", $I173="Lax", $I173="Naive", $I173="Rash"), 0.9, 1)))</f>
        <v>26</v>
      </c>
      <c r="V173" s="2">
        <f>_xlfn.FLOOR.MATH((_xlfn.FLOOR.MATH((((2*VLOOKUP($F173, 'EV and Base'!$A$1:$N$671, 14, FALSE))+$P173)*$H173)/100)+5)*
IF(OR($I173="Timid", $I173="Hasty", $I173="Jolly", $I173="Naive"), 1.1,
IF(OR($I173="Brave", $I173="Relaxed", $I173="Quiet", $I173="Sassy"), 0.9, 1)))</f>
        <v>24</v>
      </c>
      <c r="AZ173" s="3" t="e" cm="1">
        <f t="array" aca="1" ref="AZ173" ca="1">IF(NOT(ISNUMBER(INDEX($A:$A, LOOKUP(2, 1 / ($A$1:INDIRECT("$A$"&amp;ROW($A173)) &lt;&gt; ""),ROW($A$1:INDIRECT("$A$"&amp;ROW($A173)))), 1))), "",#REF!-INDEX(#REF!, LOOKUP(
2, 1 / (#REF!:INDIRECT("$AV$"&amp;ROW(#REF!)-1) &lt;&gt; ""),ROW(#REF!:INDIRECT("$AV$"&amp;ROW(#REF!)-1))), 1))</f>
        <v>#REF!</v>
      </c>
      <c r="BA173" s="3" t="e" cm="1">
        <f t="array" aca="1" ref="BA173" ca="1">IF(NOT(ISNUMBER(INDEX($A:$A, LOOKUP(2, 1 / ($A$1:INDIRECT("$A$"&amp;ROW($A173)) &lt;&gt; ""),ROW($A$1:INDIRECT("$A$"&amp;ROW($A173)))), 1))), "",
INDEX(#REF!, LOOKUP(2, 1 / (#REF!:INDIRECT("$Y$"&amp;ROW(#REF!)-1) &lt;&gt; ""),ROW(#REF!:INDIRECT("$Y$"&amp;ROW(#REF!)-1))), 1))</f>
        <v>#REF!</v>
      </c>
      <c r="BB173" s="1" t="str">
        <f>IFERROR(VLOOKUP(#REF!, 'Medium-Slow'!$A$1:$B$101, 2, TRUE),"")</f>
        <v/>
      </c>
    </row>
    <row r="174" spans="1:54" x14ac:dyDescent="0.45">
      <c r="A174" s="40"/>
      <c r="B174" s="48"/>
      <c r="C174" s="48" t="str">
        <f>$C173</f>
        <v>Single</v>
      </c>
      <c r="D174" s="48"/>
      <c r="E174" s="48"/>
      <c r="F174" s="2" t="s">
        <v>293</v>
      </c>
      <c r="G174" s="2" t="s">
        <v>27</v>
      </c>
      <c r="H174" s="2">
        <v>22</v>
      </c>
      <c r="I174" s="2" t="s">
        <v>63</v>
      </c>
      <c r="J174" s="2" t="s">
        <v>294</v>
      </c>
      <c r="K174" s="2" t="s">
        <v>30</v>
      </c>
      <c r="L174" s="2" t="s">
        <v>139</v>
      </c>
      <c r="M174" s="2" t="s">
        <v>296</v>
      </c>
      <c r="N174" s="2" t="s">
        <v>297</v>
      </c>
      <c r="O174" s="2" t="s">
        <v>314</v>
      </c>
      <c r="P174" s="2">
        <v>0</v>
      </c>
      <c r="Q174" s="2">
        <f>_xlfn.FLOOR.MATH((((2*VLOOKUP(F174, 'EV and Base'!$A$1:$N$671, 9, FALSE))+$P174)*$H174)/100)+$H174+10</f>
        <v>62</v>
      </c>
      <c r="R174" s="2">
        <f>_xlfn.FLOOR.MATH((_xlfn.FLOOR.MATH((((2*VLOOKUP($F174, 'EV and Base'!$A$1:$N$671, 10, FALSE))+$P174)*$H174)/100)+5)*
IF(OR($I174="Lonely", $I174="Brave", $I174="Adamant", $I174="Naughty"), 1.1,
IF(OR($I174="Bold", $I174="Timid", $I174="Modest", $I174="Calm"), 0.9, 1)))</f>
        <v>44</v>
      </c>
      <c r="S174" s="2">
        <f>_xlfn.FLOOR.MATH((_xlfn.FLOOR.MATH((((2*VLOOKUP($F174, 'EV and Base'!$A$1:$N$671, 11, FALSE))+$P174)*$H174)/100)+5)*
IF(OR($I174="Bold", $I174="Relaxed", $I174="Impish", $I174="Lax"), 1.1,
IF(OR($I174="Lonely", $I174="Hasty", $I174="Mild", $I174="Gentle"), 0.9, 1)))</f>
        <v>24</v>
      </c>
      <c r="T174" s="2">
        <f>_xlfn.FLOOR.MATH((_xlfn.FLOOR.MATH((((2*VLOOKUP($F174, 'EV and Base'!$A$1:$N$671, 12, FALSE))+$P174)*$H174)/100)+5)*
IF(OR($I174="Modest", $I174="Mild", $I174="Quiet", $I174="Rash"), 1.1,
IF(OR($I174="Adamant", $I174="Impish", $I174="Jolly", $I174="Careful"), 0.9, 1)))</f>
        <v>11</v>
      </c>
      <c r="U174" s="2">
        <f>_xlfn.FLOOR.MATH((_xlfn.FLOOR.MATH((((2*VLOOKUP($F174, 'EV and Base'!$A$1:$N$671, 13, FALSE))+$P174)*$H174)/100)+5)*
IF(OR($I174="Calm", $I174="Gentle", $I174="Sassy", $I174="Careful"), 1.1,
IF(OR($I174="Naughty", $I174="Lax", $I174="Naive", $I174="Rash"), 0.9, 1)))</f>
        <v>26</v>
      </c>
      <c r="V174" s="2">
        <f>_xlfn.FLOOR.MATH((_xlfn.FLOOR.MATH((((2*VLOOKUP($F174, 'EV and Base'!$A$1:$N$671, 14, FALSE))+$P174)*$H174)/100)+5)*
IF(OR($I174="Timid", $I174="Hasty", $I174="Jolly", $I174="Naive"), 1.1,
IF(OR($I174="Brave", $I174="Relaxed", $I174="Quiet", $I174="Sassy"), 0.9, 1)))</f>
        <v>24</v>
      </c>
      <c r="AZ174" s="3" t="e" cm="1">
        <f t="array" aca="1" ref="AZ174" ca="1">IF(NOT(ISNUMBER(INDEX($A:$A, LOOKUP(2, 1 / ($A$1:INDIRECT("$A$"&amp;ROW($A174)) &lt;&gt; ""),ROW($A$1:INDIRECT("$A$"&amp;ROW($A174)))), 1))), "",#REF!-INDEX(#REF!, LOOKUP(
2, 1 / (#REF!:INDIRECT("$AV$"&amp;ROW(#REF!)-1) &lt;&gt; ""),ROW(#REF!:INDIRECT("$AV$"&amp;ROW(#REF!)-1))), 1))</f>
        <v>#REF!</v>
      </c>
      <c r="BA174" s="3" t="e" cm="1">
        <f t="array" aca="1" ref="BA174" ca="1">IF(NOT(ISNUMBER(INDEX($A:$A, LOOKUP(2, 1 / ($A$1:INDIRECT("$A$"&amp;ROW($A174)) &lt;&gt; ""),ROW($A$1:INDIRECT("$A$"&amp;ROW($A174)))), 1))), "",
INDEX(#REF!, LOOKUP(2, 1 / (#REF!:INDIRECT("$Y$"&amp;ROW(#REF!)-1) &lt;&gt; ""),ROW(#REF!:INDIRECT("$Y$"&amp;ROW(#REF!)-1))), 1))</f>
        <v>#REF!</v>
      </c>
      <c r="BB174" s="1" t="str">
        <f>IFERROR(VLOOKUP(#REF!, 'Medium-Slow'!$A$1:$B$101, 2, TRUE),"")</f>
        <v/>
      </c>
    </row>
    <row r="175" spans="1:54" x14ac:dyDescent="0.45">
      <c r="A175" s="29">
        <v>100</v>
      </c>
      <c r="B175" s="29" t="s">
        <v>343</v>
      </c>
      <c r="C175" s="29" t="s">
        <v>23</v>
      </c>
      <c r="D175" s="29" t="s">
        <v>332</v>
      </c>
      <c r="E175" s="29" t="s">
        <v>25</v>
      </c>
      <c r="F175" s="2" t="s">
        <v>315</v>
      </c>
      <c r="G175" s="2" t="s">
        <v>27</v>
      </c>
      <c r="H175" s="2">
        <v>23</v>
      </c>
      <c r="I175" s="2" t="s">
        <v>79</v>
      </c>
      <c r="J175" s="2" t="s">
        <v>344</v>
      </c>
      <c r="K175" s="2" t="s">
        <v>30</v>
      </c>
      <c r="L175" s="2" t="s">
        <v>317</v>
      </c>
      <c r="M175" s="2" t="s">
        <v>318</v>
      </c>
      <c r="N175" s="2" t="s">
        <v>169</v>
      </c>
      <c r="O175" s="2" t="s">
        <v>209</v>
      </c>
      <c r="P175" s="2">
        <v>0</v>
      </c>
      <c r="Q175" s="2">
        <f>_xlfn.FLOOR.MATH((((2*VLOOKUP(F175, 'EV and Base'!$A$1:$N$671, 9, FALSE))+$P175)*$H175)/100)+$H175+10</f>
        <v>66</v>
      </c>
      <c r="R175" s="2">
        <f>_xlfn.FLOOR.MATH((_xlfn.FLOOR.MATH((((2*VLOOKUP($F175, 'EV and Base'!$A$1:$N$671, 10, FALSE))+$P175)*$H175)/100)+5)*
IF(OR($I175="Lonely", $I175="Brave", $I175="Adamant", $I175="Naughty"), 1.1,
IF(OR($I175="Bold", $I175="Timid", $I175="Modest", $I175="Calm"), 0.9, 1)))</f>
        <v>31</v>
      </c>
      <c r="S175" s="2">
        <f>_xlfn.FLOOR.MATH((_xlfn.FLOOR.MATH((((2*VLOOKUP($F175, 'EV and Base'!$A$1:$N$671, 11, FALSE))+$P175)*$H175)/100)+5)*
IF(OR($I175="Bold", $I175="Relaxed", $I175="Impish", $I175="Lax"), 1.1,
IF(OR($I175="Lonely", $I175="Hasty", $I175="Mild", $I175="Gentle"), 0.9, 1)))</f>
        <v>41</v>
      </c>
      <c r="T175" s="2">
        <f>_xlfn.FLOOR.MATH((_xlfn.FLOOR.MATH((((2*VLOOKUP($F175, 'EV and Base'!$A$1:$N$671, 12, FALSE))+$P175)*$H175)/100)+5)*
IF(OR($I175="Modest", $I175="Mild", $I175="Quiet", $I175="Rash"), 1.1,
IF(OR($I175="Adamant", $I175="Impish", $I175="Jolly", $I175="Careful"), 0.9, 1)))</f>
        <v>46</v>
      </c>
      <c r="U175" s="2">
        <f>_xlfn.FLOOR.MATH((_xlfn.FLOOR.MATH((((2*VLOOKUP($F175, 'EV and Base'!$A$1:$N$671, 13, FALSE))+$P175)*$H175)/100)+5)*
IF(OR($I175="Calm", $I175="Gentle", $I175="Sassy", $I175="Careful"), 1.1,
IF(OR($I175="Naughty", $I175="Lax", $I175="Naive", $I175="Rash"), 0.9, 1)))</f>
        <v>45</v>
      </c>
      <c r="V175" s="2">
        <f>_xlfn.FLOOR.MATH((_xlfn.FLOOR.MATH((((2*VLOOKUP($F175, 'EV and Base'!$A$1:$N$671, 14, FALSE))+$P175)*$H175)/100)+5)*
IF(OR($I175="Timid", $I175="Hasty", $I175="Jolly", $I175="Naive"), 1.1,
IF(OR($I175="Brave", $I175="Relaxed", $I175="Quiet", $I175="Sassy"), 0.9, 1)))</f>
        <v>49</v>
      </c>
      <c r="AZ175" s="3" t="e" cm="1">
        <f t="array" aca="1" ref="AZ175" ca="1">IF(NOT(ISNUMBER(INDEX($A:$A, LOOKUP(2, 1 / ($A$1:INDIRECT("$A$"&amp;ROW($A175)) &lt;&gt; ""),ROW($A$1:INDIRECT("$A$"&amp;ROW($A175)))), 1))), "",#REF!-INDEX(#REF!, LOOKUP(
2, 1 / (#REF!:INDIRECT("$AV$"&amp;ROW(#REF!)-1) &lt;&gt; ""),ROW(#REF!:INDIRECT("$AV$"&amp;ROW(#REF!)-1))), 1))</f>
        <v>#REF!</v>
      </c>
      <c r="BA175" s="3" t="e" cm="1">
        <f t="array" aca="1" ref="BA175" ca="1">IF(NOT(ISNUMBER(INDEX($A:$A, LOOKUP(2, 1 / ($A$1:INDIRECT("$A$"&amp;ROW($A175)) &lt;&gt; ""),ROW($A$1:INDIRECT("$A$"&amp;ROW($A175)))), 1))), "",
INDEX(#REF!, LOOKUP(2, 1 / (#REF!:INDIRECT("$Y$"&amp;ROW(#REF!)-1) &lt;&gt; ""),ROW(#REF!:INDIRECT("$Y$"&amp;ROW(#REF!)-1))), 1))</f>
        <v>#REF!</v>
      </c>
      <c r="BB175" s="1" t="str">
        <f>IFERROR(VLOOKUP(#REF!, 'Medium-Slow'!$A$1:$B$101, 2, TRUE),"")</f>
        <v/>
      </c>
    </row>
    <row r="176" spans="1:54" x14ac:dyDescent="0.45">
      <c r="A176" s="29">
        <v>101</v>
      </c>
      <c r="B176" s="29" t="s">
        <v>345</v>
      </c>
      <c r="C176" s="29" t="s">
        <v>23</v>
      </c>
      <c r="D176" s="29" t="s">
        <v>332</v>
      </c>
      <c r="E176" s="29" t="s">
        <v>25</v>
      </c>
      <c r="F176" s="2" t="s">
        <v>95</v>
      </c>
      <c r="G176" s="2" t="s">
        <v>53</v>
      </c>
      <c r="H176" s="2">
        <v>23</v>
      </c>
      <c r="I176" s="2" t="s">
        <v>113</v>
      </c>
      <c r="J176" s="2" t="s">
        <v>97</v>
      </c>
      <c r="K176" s="2" t="s">
        <v>30</v>
      </c>
      <c r="L176" s="2" t="s">
        <v>170</v>
      </c>
      <c r="M176" s="2" t="s">
        <v>205</v>
      </c>
      <c r="N176" s="2" t="s">
        <v>165</v>
      </c>
      <c r="O176" s="2" t="s">
        <v>346</v>
      </c>
      <c r="P176" s="2">
        <v>0</v>
      </c>
      <c r="Q176" s="2">
        <f>_xlfn.FLOOR.MATH((((2*VLOOKUP(F176, 'EV and Base'!$A$1:$N$671, 9, FALSE))+$P176)*$H176)/100)+$H176+10</f>
        <v>67</v>
      </c>
      <c r="R176" s="2">
        <f>_xlfn.FLOOR.MATH((_xlfn.FLOOR.MATH((((2*VLOOKUP($F176, 'EV and Base'!$A$1:$N$671, 10, FALSE))+$P176)*$H176)/100)+5)*
IF(OR($I176="Lonely", $I176="Brave", $I176="Adamant", $I176="Naughty"), 1.1,
IF(OR($I176="Bold", $I176="Timid", $I176="Modest", $I176="Calm"), 0.9, 1)))</f>
        <v>17</v>
      </c>
      <c r="S176" s="2">
        <f>_xlfn.FLOOR.MATH((_xlfn.FLOOR.MATH((((2*VLOOKUP($F176, 'EV and Base'!$A$1:$N$671, 11, FALSE))+$P176)*$H176)/100)+5)*
IF(OR($I176="Bold", $I176="Relaxed", $I176="Impish", $I176="Lax"), 1.1,
IF(OR($I176="Lonely", $I176="Hasty", $I176="Mild", $I176="Gentle"), 0.9, 1)))</f>
        <v>22</v>
      </c>
      <c r="T176" s="2">
        <f>_xlfn.FLOOR.MATH((_xlfn.FLOOR.MATH((((2*VLOOKUP($F176, 'EV and Base'!$A$1:$N$671, 12, FALSE))+$P176)*$H176)/100)+5)*
IF(OR($I176="Modest", $I176="Mild", $I176="Quiet", $I176="Rash"), 1.1,
IF(OR($I176="Adamant", $I176="Impish", $I176="Jolly", $I176="Careful"), 0.9, 1)))</f>
        <v>35</v>
      </c>
      <c r="U176" s="2">
        <f>_xlfn.FLOOR.MATH((_xlfn.FLOOR.MATH((((2*VLOOKUP($F176, 'EV and Base'!$A$1:$N$671, 13, FALSE))+$P176)*$H176)/100)+5)*
IF(OR($I176="Calm", $I176="Gentle", $I176="Sassy", $I176="Careful"), 1.1,
IF(OR($I176="Naughty", $I176="Lax", $I176="Naive", $I176="Rash"), 0.9, 1)))</f>
        <v>30</v>
      </c>
      <c r="V176" s="2">
        <f>_xlfn.FLOOR.MATH((_xlfn.FLOOR.MATH((((2*VLOOKUP($F176, 'EV and Base'!$A$1:$N$671, 14, FALSE))+$P176)*$H176)/100)+5)*
IF(OR($I176="Timid", $I176="Hasty", $I176="Jolly", $I176="Naive"), 1.1,
IF(OR($I176="Brave", $I176="Relaxed", $I176="Quiet", $I176="Sassy"), 0.9, 1)))</f>
        <v>16</v>
      </c>
      <c r="AZ176" s="3" t="e" cm="1">
        <f t="array" aca="1" ref="AZ176" ca="1">IF(NOT(ISNUMBER(INDEX($A:$A, LOOKUP(2, 1 / ($A$1:INDIRECT("$A$"&amp;ROW($A176)) &lt;&gt; ""),ROW($A$1:INDIRECT("$A$"&amp;ROW($A176)))), 1))), "",#REF!-INDEX(#REF!, LOOKUP(
2, 1 / (#REF!:INDIRECT("$AV$"&amp;ROW(#REF!)-1) &lt;&gt; ""),ROW(#REF!:INDIRECT("$AV$"&amp;ROW(#REF!)-1))), 1))</f>
        <v>#REF!</v>
      </c>
      <c r="BA176" s="3" t="e" cm="1">
        <f t="array" aca="1" ref="BA176" ca="1">IF(NOT(ISNUMBER(INDEX($A:$A, LOOKUP(2, 1 / ($A$1:INDIRECT("$A$"&amp;ROW($A176)) &lt;&gt; ""),ROW($A$1:INDIRECT("$A$"&amp;ROW($A176)))), 1))), "",
INDEX(#REF!, LOOKUP(2, 1 / (#REF!:INDIRECT("$Y$"&amp;ROW(#REF!)-1) &lt;&gt; ""),ROW(#REF!:INDIRECT("$Y$"&amp;ROW(#REF!)-1))), 1))</f>
        <v>#REF!</v>
      </c>
      <c r="BB176" s="1" t="str">
        <f>IFERROR(VLOOKUP(#REF!, 'Medium-Slow'!$A$1:$B$101, 2, TRUE),"")</f>
        <v/>
      </c>
    </row>
    <row r="177" spans="1:54" x14ac:dyDescent="0.45">
      <c r="A177" s="29">
        <v>102</v>
      </c>
      <c r="B177" s="29" t="s">
        <v>347</v>
      </c>
      <c r="C177" s="29" t="s">
        <v>23</v>
      </c>
      <c r="D177" s="29" t="s">
        <v>332</v>
      </c>
      <c r="E177" s="29" t="s">
        <v>25</v>
      </c>
      <c r="F177" s="2" t="s">
        <v>348</v>
      </c>
      <c r="G177" s="2" t="s">
        <v>27</v>
      </c>
      <c r="H177" s="2">
        <v>23</v>
      </c>
      <c r="I177" s="2" t="s">
        <v>96</v>
      </c>
      <c r="J177" s="2" t="s">
        <v>349</v>
      </c>
      <c r="K177" s="2" t="s">
        <v>30</v>
      </c>
      <c r="L177" s="2" t="s">
        <v>150</v>
      </c>
      <c r="M177" s="2" t="s">
        <v>281</v>
      </c>
      <c r="N177" s="2" t="s">
        <v>350</v>
      </c>
      <c r="O177" s="2" t="s">
        <v>296</v>
      </c>
      <c r="P177" s="2">
        <v>0</v>
      </c>
      <c r="Q177" s="2">
        <f>_xlfn.FLOOR.MATH((((2*VLOOKUP(F177, 'EV and Base'!$A$1:$N$671, 9, FALSE))+$P177)*$H177)/100)+$H177+10</f>
        <v>67</v>
      </c>
      <c r="R177" s="2">
        <f>_xlfn.FLOOR.MATH((_xlfn.FLOOR.MATH((((2*VLOOKUP($F177, 'EV and Base'!$A$1:$N$671, 10, FALSE))+$P177)*$H177)/100)+5)*
IF(OR($I177="Lonely", $I177="Brave", $I177="Adamant", $I177="Naughty"), 1.1,
IF(OR($I177="Bold", $I177="Timid", $I177="Modest", $I177="Calm"), 0.9, 1)))</f>
        <v>37</v>
      </c>
      <c r="S177" s="2">
        <f>_xlfn.FLOOR.MATH((_xlfn.FLOOR.MATH((((2*VLOOKUP($F177, 'EV and Base'!$A$1:$N$671, 11, FALSE))+$P177)*$H177)/100)+5)*
IF(OR($I177="Bold", $I177="Relaxed", $I177="Impish", $I177="Lax"), 1.1,
IF(OR($I177="Lonely", $I177="Hasty", $I177="Mild", $I177="Gentle"), 0.9, 1)))</f>
        <v>30</v>
      </c>
      <c r="T177" s="2">
        <f>_xlfn.FLOOR.MATH((_xlfn.FLOOR.MATH((((2*VLOOKUP($F177, 'EV and Base'!$A$1:$N$671, 12, FALSE))+$P177)*$H177)/100)+5)*
IF(OR($I177="Modest", $I177="Mild", $I177="Quiet", $I177="Rash"), 1.1,
IF(OR($I177="Adamant", $I177="Impish", $I177="Jolly", $I177="Careful"), 0.9, 1)))</f>
        <v>34</v>
      </c>
      <c r="U177" s="2">
        <f>_xlfn.FLOOR.MATH((_xlfn.FLOOR.MATH((((2*VLOOKUP($F177, 'EV and Base'!$A$1:$N$671, 13, FALSE))+$P177)*$H177)/100)+5)*
IF(OR($I177="Calm", $I177="Gentle", $I177="Sassy", $I177="Careful"), 1.1,
IF(OR($I177="Naughty", $I177="Lax", $I177="Naive", $I177="Rash"), 0.9, 1)))</f>
        <v>27</v>
      </c>
      <c r="V177" s="2">
        <f>_xlfn.FLOOR.MATH((_xlfn.FLOOR.MATH((((2*VLOOKUP($F177, 'EV and Base'!$A$1:$N$671, 14, FALSE))+$P177)*$H177)/100)+5)*
IF(OR($I177="Timid", $I177="Hasty", $I177="Jolly", $I177="Naive"), 1.1,
IF(OR($I177="Brave", $I177="Relaxed", $I177="Quiet", $I177="Sassy"), 0.9, 1)))</f>
        <v>36</v>
      </c>
      <c r="AZ177" s="3" t="e" cm="1">
        <f t="array" aca="1" ref="AZ177" ca="1">IF(NOT(ISNUMBER(INDEX($A:$A, LOOKUP(2, 1 / ($A$1:INDIRECT("$A$"&amp;ROW($A177)) &lt;&gt; ""),ROW($A$1:INDIRECT("$A$"&amp;ROW($A177)))), 1))), "",#REF!-INDEX(#REF!, LOOKUP(
2, 1 / (#REF!:INDIRECT("$AV$"&amp;ROW(#REF!)-1) &lt;&gt; ""),ROW(#REF!:INDIRECT("$AV$"&amp;ROW(#REF!)-1))), 1))</f>
        <v>#REF!</v>
      </c>
      <c r="BA177" s="3" t="e" cm="1">
        <f t="array" aca="1" ref="BA177" ca="1">IF(NOT(ISNUMBER(INDEX($A:$A, LOOKUP(2, 1 / ($A$1:INDIRECT("$A$"&amp;ROW($A177)) &lt;&gt; ""),ROW($A$1:INDIRECT("$A$"&amp;ROW($A177)))), 1))), "",
INDEX(#REF!, LOOKUP(2, 1 / (#REF!:INDIRECT("$Y$"&amp;ROW(#REF!)-1) &lt;&gt; ""),ROW(#REF!:INDIRECT("$Y$"&amp;ROW(#REF!)-1))), 1))</f>
        <v>#REF!</v>
      </c>
      <c r="BB177" s="1" t="str">
        <f>IFERROR(VLOOKUP(#REF!, 'Medium-Slow'!$A$1:$B$101, 2, TRUE),"")</f>
        <v/>
      </c>
    </row>
    <row r="178" spans="1:54" x14ac:dyDescent="0.45">
      <c r="A178" s="38">
        <v>103</v>
      </c>
      <c r="B178" s="48" t="s">
        <v>351</v>
      </c>
      <c r="C178" s="48" t="s">
        <v>352</v>
      </c>
      <c r="D178" s="48" t="s">
        <v>353</v>
      </c>
      <c r="E178" s="48" t="s">
        <v>25</v>
      </c>
      <c r="F178" s="2" t="s">
        <v>354</v>
      </c>
      <c r="G178" s="2" t="s">
        <v>27</v>
      </c>
      <c r="H178" s="2">
        <v>27</v>
      </c>
      <c r="I178" s="2" t="s">
        <v>108</v>
      </c>
      <c r="J178" s="2" t="s">
        <v>160</v>
      </c>
      <c r="K178" s="2" t="s">
        <v>30</v>
      </c>
      <c r="L178" s="2" t="s">
        <v>130</v>
      </c>
      <c r="M178" s="2" t="s">
        <v>225</v>
      </c>
      <c r="N178" s="2" t="s">
        <v>309</v>
      </c>
      <c r="O178" s="2" t="s">
        <v>312</v>
      </c>
      <c r="P178" s="2">
        <v>0</v>
      </c>
      <c r="Q178" s="2">
        <f>_xlfn.FLOOR.MATH((((2*VLOOKUP(F178, 'EV and Base'!$A$1:$N$671, 9, FALSE))+$P178)*$H178)/100)+$H178+10</f>
        <v>69</v>
      </c>
      <c r="R178" s="2">
        <f>_xlfn.FLOOR.MATH((_xlfn.FLOOR.MATH((((2*VLOOKUP($F178, 'EV and Base'!$A$1:$N$671, 10, FALSE))+$P178)*$H178)/100)+5)*
IF(OR($I178="Lonely", $I178="Brave", $I178="Adamant", $I178="Naughty"), 1.1,
IF(OR($I178="Bold", $I178="Timid", $I178="Modest", $I178="Calm"), 0.9, 1)))</f>
        <v>49</v>
      </c>
      <c r="S178" s="2">
        <f>_xlfn.FLOOR.MATH((_xlfn.FLOOR.MATH((((2*VLOOKUP($F178, 'EV and Base'!$A$1:$N$671, 11, FALSE))+$P178)*$H178)/100)+5)*
IF(OR($I178="Bold", $I178="Relaxed", $I178="Impish", $I178="Lax"), 1.1,
IF(OR($I178="Lonely", $I178="Hasty", $I178="Mild", $I178="Gentle"), 0.9, 1)))</f>
        <v>31</v>
      </c>
      <c r="T178" s="2">
        <f>_xlfn.FLOOR.MATH((_xlfn.FLOOR.MATH((((2*VLOOKUP($F178, 'EV and Base'!$A$1:$N$671, 12, FALSE))+$P178)*$H178)/100)+5)*
IF(OR($I178="Modest", $I178="Mild", $I178="Quiet", $I178="Rash"), 1.1,
IF(OR($I178="Adamant", $I178="Impish", $I178="Jolly", $I178="Careful"), 0.9, 1)))</f>
        <v>29</v>
      </c>
      <c r="U178" s="2">
        <f>_xlfn.FLOOR.MATH((_xlfn.FLOOR.MATH((((2*VLOOKUP($F178, 'EV and Base'!$A$1:$N$671, 13, FALSE))+$P178)*$H178)/100)+5)*
IF(OR($I178="Calm", $I178="Gentle", $I178="Sassy", $I178="Careful"), 1.1,
IF(OR($I178="Naughty", $I178="Lax", $I178="Naive", $I178="Rash"), 0.9, 1)))</f>
        <v>29</v>
      </c>
      <c r="V178" s="2">
        <f>_xlfn.FLOOR.MATH((_xlfn.FLOOR.MATH((((2*VLOOKUP($F178, 'EV and Base'!$A$1:$N$671, 14, FALSE))+$P178)*$H178)/100)+5)*
IF(OR($I178="Timid", $I178="Hasty", $I178="Jolly", $I178="Naive"), 1.1,
IF(OR($I178="Brave", $I178="Relaxed", $I178="Quiet", $I178="Sassy"), 0.9, 1)))</f>
        <v>39</v>
      </c>
      <c r="BB178" s="1"/>
    </row>
    <row r="179" spans="1:54" x14ac:dyDescent="0.45">
      <c r="A179" s="39"/>
      <c r="B179" s="48"/>
      <c r="C179" s="48" t="str">
        <f t="shared" ref="C179:C180" si="18">$C178</f>
        <v>Rotation</v>
      </c>
      <c r="D179" s="48"/>
      <c r="E179" s="48"/>
      <c r="F179" s="2" t="s">
        <v>231</v>
      </c>
      <c r="G179" s="2" t="s">
        <v>27</v>
      </c>
      <c r="H179" s="2">
        <v>27</v>
      </c>
      <c r="I179" s="2" t="s">
        <v>133</v>
      </c>
      <c r="J179" s="2" t="s">
        <v>228</v>
      </c>
      <c r="K179" s="2" t="s">
        <v>30</v>
      </c>
      <c r="L179" s="2" t="s">
        <v>229</v>
      </c>
      <c r="M179" s="2" t="s">
        <v>230</v>
      </c>
      <c r="N179" s="2" t="s">
        <v>161</v>
      </c>
      <c r="O179" s="2" t="s">
        <v>153</v>
      </c>
      <c r="P179" s="2">
        <v>0</v>
      </c>
      <c r="Q179" s="2">
        <f>_xlfn.FLOOR.MATH((((2*VLOOKUP(F179, 'EV and Base'!$A$1:$N$671, 9, FALSE))+$P179)*$H179)/100)+$H179+10</f>
        <v>74</v>
      </c>
      <c r="R179" s="2">
        <f>_xlfn.FLOOR.MATH((_xlfn.FLOOR.MATH((((2*VLOOKUP($F179, 'EV and Base'!$A$1:$N$671, 10, FALSE))+$P179)*$H179)/100)+5)*
IF(OR($I179="Lonely", $I179="Brave", $I179="Adamant", $I179="Naughty"), 1.1,
IF(OR($I179="Bold", $I179="Timid", $I179="Modest", $I179="Calm"), 0.9, 1)))</f>
        <v>54</v>
      </c>
      <c r="S179" s="2">
        <f>_xlfn.FLOOR.MATH((_xlfn.FLOOR.MATH((((2*VLOOKUP($F179, 'EV and Base'!$A$1:$N$671, 11, FALSE))+$P179)*$H179)/100)+5)*
IF(OR($I179="Bold", $I179="Relaxed", $I179="Impish", $I179="Lax"), 1.1,
IF(OR($I179="Lonely", $I179="Hasty", $I179="Mild", $I179="Gentle"), 0.9, 1)))</f>
        <v>40</v>
      </c>
      <c r="T179" s="2">
        <f>_xlfn.FLOOR.MATH((_xlfn.FLOOR.MATH((((2*VLOOKUP($F179, 'EV and Base'!$A$1:$N$671, 12, FALSE))+$P179)*$H179)/100)+5)*
IF(OR($I179="Modest", $I179="Mild", $I179="Quiet", $I179="Rash"), 1.1,
IF(OR($I179="Adamant", $I179="Impish", $I179="Jolly", $I179="Careful"), 0.9, 1)))</f>
        <v>48</v>
      </c>
      <c r="U179" s="2">
        <f>_xlfn.FLOOR.MATH((_xlfn.FLOOR.MATH((((2*VLOOKUP($F179, 'EV and Base'!$A$1:$N$671, 13, FALSE))+$P179)*$H179)/100)+5)*
IF(OR($I179="Calm", $I179="Gentle", $I179="Sassy", $I179="Careful"), 1.1,
IF(OR($I179="Naughty", $I179="Lax", $I179="Naive", $I179="Rash"), 0.9, 1)))</f>
        <v>34</v>
      </c>
      <c r="V179" s="2">
        <f>_xlfn.FLOOR.MATH((_xlfn.FLOOR.MATH((((2*VLOOKUP($F179, 'EV and Base'!$A$1:$N$671, 14, FALSE))+$P179)*$H179)/100)+5)*
IF(OR($I179="Timid", $I179="Hasty", $I179="Jolly", $I179="Naive"), 1.1,
IF(OR($I179="Brave", $I179="Relaxed", $I179="Quiet", $I179="Sassy"), 0.9, 1)))</f>
        <v>57</v>
      </c>
      <c r="BB179" s="1"/>
    </row>
    <row r="180" spans="1:54" x14ac:dyDescent="0.45">
      <c r="A180" s="40"/>
      <c r="B180" s="48"/>
      <c r="C180" s="48" t="str">
        <f t="shared" si="18"/>
        <v>Rotation</v>
      </c>
      <c r="D180" s="48"/>
      <c r="E180" s="48"/>
      <c r="F180" s="2" t="s">
        <v>331</v>
      </c>
      <c r="G180" s="2" t="s">
        <v>27</v>
      </c>
      <c r="H180" s="2">
        <v>27</v>
      </c>
      <c r="I180" s="2" t="s">
        <v>89</v>
      </c>
      <c r="J180" s="2" t="s">
        <v>301</v>
      </c>
      <c r="K180" s="2" t="s">
        <v>30</v>
      </c>
      <c r="L180" s="2" t="s">
        <v>125</v>
      </c>
      <c r="M180" s="2" t="s">
        <v>288</v>
      </c>
      <c r="N180" s="2" t="s">
        <v>191</v>
      </c>
      <c r="O180" s="2" t="s">
        <v>323</v>
      </c>
      <c r="P180" s="2">
        <v>0</v>
      </c>
      <c r="Q180" s="2">
        <f>_xlfn.FLOOR.MATH((((2*VLOOKUP(F180, 'EV and Base'!$A$1:$N$671, 9, FALSE))+$P180)*$H180)/100)+$H180+10</f>
        <v>77</v>
      </c>
      <c r="R180" s="2">
        <f>_xlfn.FLOOR.MATH((_xlfn.FLOOR.MATH((((2*VLOOKUP($F180, 'EV and Base'!$A$1:$N$671, 10, FALSE))+$P180)*$H180)/100)+5)*
IF(OR($I180="Lonely", $I180="Brave", $I180="Adamant", $I180="Naughty"), 1.1,
IF(OR($I180="Bold", $I180="Timid", $I180="Modest", $I180="Calm"), 0.9, 1)))</f>
        <v>59</v>
      </c>
      <c r="S180" s="2">
        <f>_xlfn.FLOOR.MATH((_xlfn.FLOOR.MATH((((2*VLOOKUP($F180, 'EV and Base'!$A$1:$N$671, 11, FALSE))+$P180)*$H180)/100)+5)*
IF(OR($I180="Bold", $I180="Relaxed", $I180="Impish", $I180="Lax"), 1.1,
IF(OR($I180="Lonely", $I180="Hasty", $I180="Mild", $I180="Gentle"), 0.9, 1)))</f>
        <v>39</v>
      </c>
      <c r="T180" s="2">
        <f>_xlfn.FLOOR.MATH((_xlfn.FLOOR.MATH((((2*VLOOKUP($F180, 'EV and Base'!$A$1:$N$671, 12, FALSE))+$P180)*$H180)/100)+5)*
IF(OR($I180="Modest", $I180="Mild", $I180="Quiet", $I180="Rash"), 1.1,
IF(OR($I180="Adamant", $I180="Impish", $I180="Jolly", $I180="Careful"), 0.9, 1)))</f>
        <v>48</v>
      </c>
      <c r="U180" s="2">
        <f>_xlfn.FLOOR.MATH((_xlfn.FLOOR.MATH((((2*VLOOKUP($F180, 'EV and Base'!$A$1:$N$671, 13, FALSE))+$P180)*$H180)/100)+5)*
IF(OR($I180="Calm", $I180="Gentle", $I180="Sassy", $I180="Careful"), 1.1,
IF(OR($I180="Naughty", $I180="Lax", $I180="Naive", $I180="Rash"), 0.9, 1)))</f>
        <v>39</v>
      </c>
      <c r="V180" s="2">
        <f>_xlfn.FLOOR.MATH((_xlfn.FLOOR.MATH((((2*VLOOKUP($F180, 'EV and Base'!$A$1:$N$671, 14, FALSE))+$P180)*$H180)/100)+5)*
IF(OR($I180="Timid", $I180="Hasty", $I180="Jolly", $I180="Naive"), 1.1,
IF(OR($I180="Brave", $I180="Relaxed", $I180="Quiet", $I180="Sassy"), 0.9, 1)))</f>
        <v>67</v>
      </c>
      <c r="BB180" s="1"/>
    </row>
    <row r="181" spans="1:54" x14ac:dyDescent="0.45">
      <c r="A181" s="38">
        <v>104</v>
      </c>
      <c r="B181" s="48" t="s">
        <v>355</v>
      </c>
      <c r="C181" s="48" t="s">
        <v>23</v>
      </c>
      <c r="D181" s="48" t="s">
        <v>356</v>
      </c>
      <c r="E181" s="48" t="s">
        <v>25</v>
      </c>
      <c r="F181" s="2" t="s">
        <v>268</v>
      </c>
      <c r="G181" s="2" t="s">
        <v>27</v>
      </c>
      <c r="H181" s="2">
        <v>24</v>
      </c>
      <c r="I181" s="2" t="s">
        <v>156</v>
      </c>
      <c r="J181" s="2" t="s">
        <v>215</v>
      </c>
      <c r="K181" s="2" t="s">
        <v>30</v>
      </c>
      <c r="L181" s="2" t="s">
        <v>216</v>
      </c>
      <c r="M181" s="2" t="s">
        <v>260</v>
      </c>
      <c r="N181" s="2" t="s">
        <v>340</v>
      </c>
      <c r="O181" s="2" t="s">
        <v>201</v>
      </c>
      <c r="P181" s="2">
        <v>0</v>
      </c>
      <c r="Q181" s="2">
        <f>_xlfn.FLOOR.MATH((((2*VLOOKUP(F181, 'EV and Base'!$A$1:$N$671, 9, FALSE))+$P181)*$H181)/100)+$H181+10</f>
        <v>53</v>
      </c>
      <c r="R181" s="2">
        <f>_xlfn.FLOOR.MATH((_xlfn.FLOOR.MATH((((2*VLOOKUP($F181, 'EV and Base'!$A$1:$N$671, 10, FALSE))+$P181)*$H181)/100)+5)*
IF(OR($I181="Lonely", $I181="Brave", $I181="Adamant", $I181="Naughty"), 1.1,
IF(OR($I181="Bold", $I181="Timid", $I181="Modest", $I181="Calm"), 0.9, 1)))</f>
        <v>31</v>
      </c>
      <c r="S181" s="2">
        <f>_xlfn.FLOOR.MATH((_xlfn.FLOOR.MATH((((2*VLOOKUP($F181, 'EV and Base'!$A$1:$N$671, 11, FALSE))+$P181)*$H181)/100)+5)*
IF(OR($I181="Bold", $I181="Relaxed", $I181="Impish", $I181="Lax"), 1.1,
IF(OR($I181="Lonely", $I181="Hasty", $I181="Mild", $I181="Gentle"), 0.9, 1)))</f>
        <v>46</v>
      </c>
      <c r="T181" s="2">
        <f>_xlfn.FLOOR.MATH((_xlfn.FLOOR.MATH((((2*VLOOKUP($F181, 'EV and Base'!$A$1:$N$671, 12, FALSE))+$P181)*$H181)/100)+5)*
IF(OR($I181="Modest", $I181="Mild", $I181="Quiet", $I181="Rash"), 1.1,
IF(OR($I181="Adamant", $I181="Impish", $I181="Jolly", $I181="Careful"), 0.9, 1)))</f>
        <v>24</v>
      </c>
      <c r="U181" s="2">
        <f>_xlfn.FLOOR.MATH((_xlfn.FLOOR.MATH((((2*VLOOKUP($F181, 'EV and Base'!$A$1:$N$671, 13, FALSE))+$P181)*$H181)/100)+5)*
IF(OR($I181="Calm", $I181="Gentle", $I181="Sassy", $I181="Careful"), 1.1,
IF(OR($I181="Naughty", $I181="Lax", $I181="Naive", $I181="Rash"), 0.9, 1)))</f>
        <v>42</v>
      </c>
      <c r="V181" s="2">
        <f>_xlfn.FLOOR.MATH((_xlfn.FLOOR.MATH((((2*VLOOKUP($F181, 'EV and Base'!$A$1:$N$671, 14, FALSE))+$P181)*$H181)/100)+5)*
IF(OR($I181="Timid", $I181="Hasty", $I181="Jolly", $I181="Naive"), 1.1,
IF(OR($I181="Brave", $I181="Relaxed", $I181="Quiet", $I181="Sassy"), 0.9, 1)))</f>
        <v>29</v>
      </c>
      <c r="BB181" s="1"/>
    </row>
    <row r="182" spans="1:54" x14ac:dyDescent="0.45">
      <c r="A182" s="40"/>
      <c r="B182" s="48"/>
      <c r="C182" s="48" t="str">
        <f>$C181</f>
        <v>Single</v>
      </c>
      <c r="D182" s="48"/>
      <c r="E182" s="48"/>
      <c r="F182" s="2" t="s">
        <v>357</v>
      </c>
      <c r="G182" s="2" t="s">
        <v>27</v>
      </c>
      <c r="H182" s="2">
        <v>24</v>
      </c>
      <c r="I182" s="2" t="s">
        <v>54</v>
      </c>
      <c r="J182" s="2" t="s">
        <v>187</v>
      </c>
      <c r="K182" s="2" t="s">
        <v>30</v>
      </c>
      <c r="L182" s="2" t="s">
        <v>358</v>
      </c>
      <c r="M182" s="2" t="s">
        <v>263</v>
      </c>
      <c r="N182" s="2" t="s">
        <v>359</v>
      </c>
      <c r="O182" s="2" t="s">
        <v>139</v>
      </c>
      <c r="P182" s="2">
        <v>0</v>
      </c>
      <c r="Q182" s="2">
        <f>_xlfn.FLOOR.MATH((((2*VLOOKUP(F182, 'EV and Base'!$A$1:$N$671, 9, FALSE))+$P182)*$H182)/100)+$H182+10</f>
        <v>58</v>
      </c>
      <c r="R182" s="2">
        <f>_xlfn.FLOOR.MATH((_xlfn.FLOOR.MATH((((2*VLOOKUP($F182, 'EV and Base'!$A$1:$N$671, 10, FALSE))+$P182)*$H182)/100)+5)*
IF(OR($I182="Lonely", $I182="Brave", $I182="Adamant", $I182="Naughty"), 1.1,
IF(OR($I182="Bold", $I182="Timid", $I182="Modest", $I182="Calm"), 0.9, 1)))</f>
        <v>41</v>
      </c>
      <c r="S182" s="2">
        <f>_xlfn.FLOOR.MATH((_xlfn.FLOOR.MATH((((2*VLOOKUP($F182, 'EV and Base'!$A$1:$N$671, 11, FALSE))+$P182)*$H182)/100)+5)*
IF(OR($I182="Bold", $I182="Relaxed", $I182="Impish", $I182="Lax"), 1.1,
IF(OR($I182="Lonely", $I182="Hasty", $I182="Mild", $I182="Gentle"), 0.9, 1)))</f>
        <v>26</v>
      </c>
      <c r="T182" s="2">
        <f>_xlfn.FLOOR.MATH((_xlfn.FLOOR.MATH((((2*VLOOKUP($F182, 'EV and Base'!$A$1:$N$671, 12, FALSE))+$P182)*$H182)/100)+5)*
IF(OR($I182="Modest", $I182="Mild", $I182="Quiet", $I182="Rash"), 1.1,
IF(OR($I182="Adamant", $I182="Impish", $I182="Jolly", $I182="Careful"), 0.9, 1)))</f>
        <v>24</v>
      </c>
      <c r="U182" s="2">
        <f>_xlfn.FLOOR.MATH((_xlfn.FLOOR.MATH((((2*VLOOKUP($F182, 'EV and Base'!$A$1:$N$671, 13, FALSE))+$P182)*$H182)/100)+5)*
IF(OR($I182="Calm", $I182="Gentle", $I182="Sassy", $I182="Careful"), 1.1,
IF(OR($I182="Naughty", $I182="Lax", $I182="Naive", $I182="Rash"), 0.9, 1)))</f>
        <v>26</v>
      </c>
      <c r="V182" s="2">
        <f>_xlfn.FLOOR.MATH((_xlfn.FLOOR.MATH((((2*VLOOKUP($F182, 'EV and Base'!$A$1:$N$671, 14, FALSE))+$P182)*$H182)/100)+5)*
IF(OR($I182="Timid", $I182="Hasty", $I182="Jolly", $I182="Naive"), 1.1,
IF(OR($I182="Brave", $I182="Relaxed", $I182="Quiet", $I182="Sassy"), 0.9, 1)))</f>
        <v>33</v>
      </c>
      <c r="BB182" s="1"/>
    </row>
    <row r="183" spans="1:54" x14ac:dyDescent="0.45">
      <c r="A183" s="38">
        <v>105</v>
      </c>
      <c r="B183" s="48" t="s">
        <v>360</v>
      </c>
      <c r="C183" s="48" t="s">
        <v>23</v>
      </c>
      <c r="D183" s="48" t="s">
        <v>356</v>
      </c>
      <c r="E183" s="48" t="s">
        <v>25</v>
      </c>
      <c r="F183" s="2" t="s">
        <v>361</v>
      </c>
      <c r="G183" s="2" t="s">
        <v>27</v>
      </c>
      <c r="H183" s="2">
        <v>24</v>
      </c>
      <c r="I183" s="2" t="s">
        <v>58</v>
      </c>
      <c r="J183" s="2" t="s">
        <v>362</v>
      </c>
      <c r="K183" s="2" t="s">
        <v>30</v>
      </c>
      <c r="L183" s="2" t="s">
        <v>190</v>
      </c>
      <c r="M183" s="2" t="s">
        <v>263</v>
      </c>
      <c r="N183" s="2" t="s">
        <v>201</v>
      </c>
      <c r="O183" s="2" t="s">
        <v>302</v>
      </c>
      <c r="P183" s="2">
        <v>0</v>
      </c>
      <c r="Q183" s="2">
        <f>_xlfn.FLOOR.MATH((((2*VLOOKUP(F183, 'EV and Base'!$A$1:$N$671, 9, FALSE))+$P183)*$H183)/100)+$H183+10</f>
        <v>58</v>
      </c>
      <c r="R183" s="2">
        <f>_xlfn.FLOOR.MATH((_xlfn.FLOOR.MATH((((2*VLOOKUP($F183, 'EV and Base'!$A$1:$N$671, 10, FALSE))+$P183)*$H183)/100)+5)*
IF(OR($I183="Lonely", $I183="Brave", $I183="Adamant", $I183="Naughty"), 1.1,
IF(OR($I183="Bold", $I183="Timid", $I183="Modest", $I183="Calm"), 0.9, 1)))</f>
        <v>27</v>
      </c>
      <c r="S183" s="2">
        <f>_xlfn.FLOOR.MATH((_xlfn.FLOOR.MATH((((2*VLOOKUP($F183, 'EV and Base'!$A$1:$N$671, 11, FALSE))+$P183)*$H183)/100)+5)*
IF(OR($I183="Bold", $I183="Relaxed", $I183="Impish", $I183="Lax"), 1.1,
IF(OR($I183="Lonely", $I183="Hasty", $I183="Mild", $I183="Gentle"), 0.9, 1)))</f>
        <v>29</v>
      </c>
      <c r="T183" s="2">
        <f>_xlfn.FLOOR.MATH((_xlfn.FLOOR.MATH((((2*VLOOKUP($F183, 'EV and Base'!$A$1:$N$671, 12, FALSE))+$P183)*$H183)/100)+5)*
IF(OR($I183="Modest", $I183="Mild", $I183="Quiet", $I183="Rash"), 1.1,
IF(OR($I183="Adamant", $I183="Impish", $I183="Jolly", $I183="Careful"), 0.9, 1)))</f>
        <v>35</v>
      </c>
      <c r="U183" s="2">
        <f>_xlfn.FLOOR.MATH((_xlfn.FLOOR.MATH((((2*VLOOKUP($F183, 'EV and Base'!$A$1:$N$671, 13, FALSE))+$P183)*$H183)/100)+5)*
IF(OR($I183="Calm", $I183="Gentle", $I183="Sassy", $I183="Careful"), 1.1,
IF(OR($I183="Naughty", $I183="Lax", $I183="Naive", $I183="Rash"), 0.9, 1)))</f>
        <v>29</v>
      </c>
      <c r="V183" s="2">
        <f>_xlfn.FLOOR.MATH((_xlfn.FLOOR.MATH((((2*VLOOKUP($F183, 'EV and Base'!$A$1:$N$671, 14, FALSE))+$P183)*$H183)/100)+5)*
IF(OR($I183="Timid", $I183="Hasty", $I183="Jolly", $I183="Naive"), 1.1,
IF(OR($I183="Brave", $I183="Relaxed", $I183="Quiet", $I183="Sassy"), 0.9, 1)))</f>
        <v>32</v>
      </c>
      <c r="BB183" s="1"/>
    </row>
    <row r="184" spans="1:54" x14ac:dyDescent="0.45">
      <c r="A184" s="40"/>
      <c r="B184" s="48"/>
      <c r="C184" s="48" t="str">
        <f>$C183</f>
        <v>Single</v>
      </c>
      <c r="D184" s="48"/>
      <c r="E184" s="48"/>
      <c r="F184" s="2" t="s">
        <v>262</v>
      </c>
      <c r="G184" s="2" t="s">
        <v>27</v>
      </c>
      <c r="H184" s="2">
        <v>24</v>
      </c>
      <c r="I184" s="2" t="s">
        <v>89</v>
      </c>
      <c r="J184" s="2" t="s">
        <v>137</v>
      </c>
      <c r="K184" s="2" t="s">
        <v>30</v>
      </c>
      <c r="L184" s="2" t="s">
        <v>271</v>
      </c>
      <c r="M184" s="2" t="s">
        <v>363</v>
      </c>
      <c r="N184" s="2" t="s">
        <v>201</v>
      </c>
      <c r="O184" s="2" t="s">
        <v>364</v>
      </c>
      <c r="P184" s="2">
        <v>0</v>
      </c>
      <c r="Q184" s="2">
        <f>_xlfn.FLOOR.MATH((((2*VLOOKUP(F184, 'EV and Base'!$A$1:$N$671, 9, FALSE))+$P184)*$H184)/100)+$H184+10</f>
        <v>58</v>
      </c>
      <c r="R184" s="2">
        <f>_xlfn.FLOOR.MATH((_xlfn.FLOOR.MATH((((2*VLOOKUP($F184, 'EV and Base'!$A$1:$N$671, 10, FALSE))+$P184)*$H184)/100)+5)*
IF(OR($I184="Lonely", $I184="Brave", $I184="Adamant", $I184="Naughty"), 1.1,
IF(OR($I184="Bold", $I184="Timid", $I184="Modest", $I184="Calm"), 0.9, 1)))</f>
        <v>36</v>
      </c>
      <c r="S184" s="2">
        <f>_xlfn.FLOOR.MATH((_xlfn.FLOOR.MATH((((2*VLOOKUP($F184, 'EV and Base'!$A$1:$N$671, 11, FALSE))+$P184)*$H184)/100)+5)*
IF(OR($I184="Bold", $I184="Relaxed", $I184="Impish", $I184="Lax"), 1.1,
IF(OR($I184="Lonely", $I184="Hasty", $I184="Mild", $I184="Gentle"), 0.9, 1)))</f>
        <v>45</v>
      </c>
      <c r="T184" s="2">
        <f>_xlfn.FLOOR.MATH((_xlfn.FLOOR.MATH((((2*VLOOKUP($F184, 'EV and Base'!$A$1:$N$671, 12, FALSE))+$P184)*$H184)/100)+5)*
IF(OR($I184="Modest", $I184="Mild", $I184="Quiet", $I184="Rash"), 1.1,
IF(OR($I184="Adamant", $I184="Impish", $I184="Jolly", $I184="Careful"), 0.9, 1)))</f>
        <v>21</v>
      </c>
      <c r="U184" s="2">
        <f>_xlfn.FLOOR.MATH((_xlfn.FLOOR.MATH((((2*VLOOKUP($F184, 'EV and Base'!$A$1:$N$671, 13, FALSE))+$P184)*$H184)/100)+5)*
IF(OR($I184="Calm", $I184="Gentle", $I184="Sassy", $I184="Careful"), 1.1,
IF(OR($I184="Naughty", $I184="Lax", $I184="Naive", $I184="Rash"), 0.9, 1)))</f>
        <v>21</v>
      </c>
      <c r="V184" s="2">
        <f>_xlfn.FLOOR.MATH((_xlfn.FLOOR.MATH((((2*VLOOKUP($F184, 'EV and Base'!$A$1:$N$671, 14, FALSE))+$P184)*$H184)/100)+5)*
IF(OR($I184="Timid", $I184="Hasty", $I184="Jolly", $I184="Naive"), 1.1,
IF(OR($I184="Brave", $I184="Relaxed", $I184="Quiet", $I184="Sassy"), 0.9, 1)))</f>
        <v>31</v>
      </c>
      <c r="BB184" s="1"/>
    </row>
    <row r="185" spans="1:54" x14ac:dyDescent="0.45">
      <c r="A185" s="38">
        <v>106</v>
      </c>
      <c r="B185" s="48" t="s">
        <v>365</v>
      </c>
      <c r="C185" s="48" t="s">
        <v>23</v>
      </c>
      <c r="D185" s="48" t="s">
        <v>356</v>
      </c>
      <c r="E185" s="48" t="s">
        <v>25</v>
      </c>
      <c r="F185" s="2" t="s">
        <v>107</v>
      </c>
      <c r="G185" s="2" t="s">
        <v>27</v>
      </c>
      <c r="H185" s="2">
        <v>24</v>
      </c>
      <c r="I185" s="2" t="s">
        <v>73</v>
      </c>
      <c r="J185" s="2" t="s">
        <v>83</v>
      </c>
      <c r="K185" s="2" t="s">
        <v>30</v>
      </c>
      <c r="L185" s="2" t="s">
        <v>111</v>
      </c>
      <c r="M185" s="2" t="s">
        <v>176</v>
      </c>
      <c r="N185" s="2" t="s">
        <v>51</v>
      </c>
      <c r="O185" s="2" t="s">
        <v>334</v>
      </c>
      <c r="P185" s="2">
        <v>0</v>
      </c>
      <c r="Q185" s="2">
        <f>_xlfn.FLOOR.MATH((((2*VLOOKUP(F185, 'EV and Base'!$A$1:$N$671, 9, FALSE))+$P185)*$H185)/100)+$H185+10</f>
        <v>58</v>
      </c>
      <c r="R185" s="2">
        <f>_xlfn.FLOOR.MATH((_xlfn.FLOOR.MATH((((2*VLOOKUP($F185, 'EV and Base'!$A$1:$N$671, 10, FALSE))+$P185)*$H185)/100)+5)*
IF(OR($I185="Lonely", $I185="Brave", $I185="Adamant", $I185="Naughty"), 1.1,
IF(OR($I185="Bold", $I185="Timid", $I185="Modest", $I185="Calm"), 0.9, 1)))</f>
        <v>30</v>
      </c>
      <c r="S185" s="2">
        <f>_xlfn.FLOOR.MATH((_xlfn.FLOOR.MATH((((2*VLOOKUP($F185, 'EV and Base'!$A$1:$N$671, 11, FALSE))+$P185)*$H185)/100)+5)*
IF(OR($I185="Bold", $I185="Relaxed", $I185="Impish", $I185="Lax"), 1.1,
IF(OR($I185="Lonely", $I185="Hasty", $I185="Mild", $I185="Gentle"), 0.9, 1)))</f>
        <v>28</v>
      </c>
      <c r="T185" s="2">
        <f>_xlfn.FLOOR.MATH((_xlfn.FLOOR.MATH((((2*VLOOKUP($F185, 'EV and Base'!$A$1:$N$671, 12, FALSE))+$P185)*$H185)/100)+5)*
IF(OR($I185="Modest", $I185="Mild", $I185="Quiet", $I185="Rash"), 1.1,
IF(OR($I185="Adamant", $I185="Impish", $I185="Jolly", $I185="Careful"), 0.9, 1)))</f>
        <v>30</v>
      </c>
      <c r="U185" s="2">
        <f>_xlfn.FLOOR.MATH((_xlfn.FLOOR.MATH((((2*VLOOKUP($F185, 'EV and Base'!$A$1:$N$671, 13, FALSE))+$P185)*$H185)/100)+5)*
IF(OR($I185="Calm", $I185="Gentle", $I185="Sassy", $I185="Careful"), 1.1,
IF(OR($I185="Naughty", $I185="Lax", $I185="Naive", $I185="Rash"), 0.9, 1)))</f>
        <v>28</v>
      </c>
      <c r="V185" s="2">
        <f>_xlfn.FLOOR.MATH((_xlfn.FLOOR.MATH((((2*VLOOKUP($F185, 'EV and Base'!$A$1:$N$671, 14, FALSE))+$P185)*$H185)/100)+5)*
IF(OR($I185="Timid", $I185="Hasty", $I185="Jolly", $I185="Naive"), 1.1,
IF(OR($I185="Brave", $I185="Relaxed", $I185="Quiet", $I185="Sassy"), 0.9, 1)))</f>
        <v>35</v>
      </c>
      <c r="BB185" s="1"/>
    </row>
    <row r="186" spans="1:54" x14ac:dyDescent="0.45">
      <c r="A186" s="40"/>
      <c r="B186" s="48"/>
      <c r="C186" s="48" t="str">
        <f>$C185</f>
        <v>Single</v>
      </c>
      <c r="D186" s="48"/>
      <c r="E186" s="48"/>
      <c r="F186" s="2" t="s">
        <v>142</v>
      </c>
      <c r="G186" s="2" t="s">
        <v>27</v>
      </c>
      <c r="H186" s="2">
        <v>24</v>
      </c>
      <c r="I186" s="2" t="s">
        <v>113</v>
      </c>
      <c r="J186" s="2" t="s">
        <v>283</v>
      </c>
      <c r="K186" s="2" t="s">
        <v>30</v>
      </c>
      <c r="L186" s="2" t="s">
        <v>145</v>
      </c>
      <c r="M186" s="2" t="s">
        <v>194</v>
      </c>
      <c r="N186" s="2" t="s">
        <v>366</v>
      </c>
      <c r="O186" s="2" t="s">
        <v>230</v>
      </c>
      <c r="P186" s="2">
        <v>0</v>
      </c>
      <c r="Q186" s="2">
        <f>_xlfn.FLOOR.MATH((((2*VLOOKUP(F186, 'EV and Base'!$A$1:$N$671, 9, FALSE))+$P186)*$H186)/100)+$H186+10</f>
        <v>70</v>
      </c>
      <c r="R186" s="2">
        <f>_xlfn.FLOOR.MATH((_xlfn.FLOOR.MATH((((2*VLOOKUP($F186, 'EV and Base'!$A$1:$N$671, 10, FALSE))+$P186)*$H186)/100)+5)*
IF(OR($I186="Lonely", $I186="Brave", $I186="Adamant", $I186="Naughty"), 1.1,
IF(OR($I186="Bold", $I186="Timid", $I186="Modest", $I186="Calm"), 0.9, 1)))</f>
        <v>47</v>
      </c>
      <c r="S186" s="2">
        <f>_xlfn.FLOOR.MATH((_xlfn.FLOOR.MATH((((2*VLOOKUP($F186, 'EV and Base'!$A$1:$N$671, 11, FALSE))+$P186)*$H186)/100)+5)*
IF(OR($I186="Bold", $I186="Relaxed", $I186="Impish", $I186="Lax"), 1.1,
IF(OR($I186="Lonely", $I186="Hasty", $I186="Mild", $I186="Gentle"), 0.9, 1)))</f>
        <v>27</v>
      </c>
      <c r="T186" s="2">
        <f>_xlfn.FLOOR.MATH((_xlfn.FLOOR.MATH((((2*VLOOKUP($F186, 'EV and Base'!$A$1:$N$671, 12, FALSE))+$P186)*$H186)/100)+5)*
IF(OR($I186="Modest", $I186="Mild", $I186="Quiet", $I186="Rash"), 1.1,
IF(OR($I186="Adamant", $I186="Impish", $I186="Jolly", $I186="Careful"), 0.9, 1)))</f>
        <v>17</v>
      </c>
      <c r="U186" s="2">
        <f>_xlfn.FLOOR.MATH((_xlfn.FLOOR.MATH((((2*VLOOKUP($F186, 'EV and Base'!$A$1:$N$671, 13, FALSE))+$P186)*$H186)/100)+5)*
IF(OR($I186="Calm", $I186="Gentle", $I186="Sassy", $I186="Careful"), 1.1,
IF(OR($I186="Naughty", $I186="Lax", $I186="Naive", $I186="Rash"), 0.9, 1)))</f>
        <v>21</v>
      </c>
      <c r="V186" s="2">
        <f>_xlfn.FLOOR.MATH((_xlfn.FLOOR.MATH((((2*VLOOKUP($F186, 'EV and Base'!$A$1:$N$671, 14, FALSE))+$P186)*$H186)/100)+5)*
IF(OR($I186="Timid", $I186="Hasty", $I186="Jolly", $I186="Naive"), 1.1,
IF(OR($I186="Brave", $I186="Relaxed", $I186="Quiet", $I186="Sassy"), 0.9, 1)))</f>
        <v>21</v>
      </c>
      <c r="BB186" s="1"/>
    </row>
    <row r="187" spans="1:54" x14ac:dyDescent="0.45">
      <c r="A187" s="38">
        <v>107</v>
      </c>
      <c r="B187" s="48" t="s">
        <v>367</v>
      </c>
      <c r="C187" s="48" t="s">
        <v>23</v>
      </c>
      <c r="D187" s="48" t="s">
        <v>356</v>
      </c>
      <c r="E187" s="48" t="s">
        <v>25</v>
      </c>
      <c r="F187" s="2" t="s">
        <v>81</v>
      </c>
      <c r="G187" s="2" t="s">
        <v>27</v>
      </c>
      <c r="H187" s="2">
        <v>24</v>
      </c>
      <c r="I187" s="2" t="s">
        <v>48</v>
      </c>
      <c r="J187" s="2" t="s">
        <v>83</v>
      </c>
      <c r="K187" s="2" t="s">
        <v>30</v>
      </c>
      <c r="L187" s="2" t="s">
        <v>111</v>
      </c>
      <c r="M187" s="2" t="s">
        <v>101</v>
      </c>
      <c r="N187" s="2" t="s">
        <v>51</v>
      </c>
      <c r="O187" s="2" t="s">
        <v>368</v>
      </c>
      <c r="P187" s="2">
        <v>0</v>
      </c>
      <c r="Q187" s="2">
        <f>_xlfn.FLOOR.MATH((((2*VLOOKUP(F187, 'EV and Base'!$A$1:$N$671, 9, FALSE))+$P187)*$H187)/100)+$H187+10</f>
        <v>58</v>
      </c>
      <c r="R187" s="2">
        <f>_xlfn.FLOOR.MATH((_xlfn.FLOOR.MATH((((2*VLOOKUP($F187, 'EV and Base'!$A$1:$N$671, 10, FALSE))+$P187)*$H187)/100)+5)*
IF(OR($I187="Lonely", $I187="Brave", $I187="Adamant", $I187="Naughty"), 1.1,
IF(OR($I187="Bold", $I187="Timid", $I187="Modest", $I187="Calm"), 0.9, 1)))</f>
        <v>30</v>
      </c>
      <c r="S187" s="2">
        <f>_xlfn.FLOOR.MATH((_xlfn.FLOOR.MATH((((2*VLOOKUP($F187, 'EV and Base'!$A$1:$N$671, 11, FALSE))+$P187)*$H187)/100)+5)*
IF(OR($I187="Bold", $I187="Relaxed", $I187="Impish", $I187="Lax"), 1.1,
IF(OR($I187="Lonely", $I187="Hasty", $I187="Mild", $I187="Gentle"), 0.9, 1)))</f>
        <v>28</v>
      </c>
      <c r="T187" s="2">
        <f>_xlfn.FLOOR.MATH((_xlfn.FLOOR.MATH((((2*VLOOKUP($F187, 'EV and Base'!$A$1:$N$671, 12, FALSE))+$P187)*$H187)/100)+5)*
IF(OR($I187="Modest", $I187="Mild", $I187="Quiet", $I187="Rash"), 1.1,
IF(OR($I187="Adamant", $I187="Impish", $I187="Jolly", $I187="Careful"), 0.9, 1)))</f>
        <v>30</v>
      </c>
      <c r="U187" s="2">
        <f>_xlfn.FLOOR.MATH((_xlfn.FLOOR.MATH((((2*VLOOKUP($F187, 'EV and Base'!$A$1:$N$671, 13, FALSE))+$P187)*$H187)/100)+5)*
IF(OR($I187="Calm", $I187="Gentle", $I187="Sassy", $I187="Careful"), 1.1,
IF(OR($I187="Naughty", $I187="Lax", $I187="Naive", $I187="Rash"), 0.9, 1)))</f>
        <v>28</v>
      </c>
      <c r="V187" s="2">
        <f>_xlfn.FLOOR.MATH((_xlfn.FLOOR.MATH((((2*VLOOKUP($F187, 'EV and Base'!$A$1:$N$671, 14, FALSE))+$P187)*$H187)/100)+5)*
IF(OR($I187="Timid", $I187="Hasty", $I187="Jolly", $I187="Naive"), 1.1,
IF(OR($I187="Brave", $I187="Relaxed", $I187="Quiet", $I187="Sassy"), 0.9, 1)))</f>
        <v>35</v>
      </c>
      <c r="BB187" s="1"/>
    </row>
    <row r="188" spans="1:54" x14ac:dyDescent="0.45">
      <c r="A188" s="40"/>
      <c r="B188" s="48"/>
      <c r="C188" s="48" t="str">
        <f>$C187</f>
        <v>Single</v>
      </c>
      <c r="D188" s="48"/>
      <c r="E188" s="48"/>
      <c r="F188" s="2" t="s">
        <v>142</v>
      </c>
      <c r="G188" s="2" t="s">
        <v>27</v>
      </c>
      <c r="H188" s="2">
        <v>24</v>
      </c>
      <c r="I188" s="2" t="s">
        <v>73</v>
      </c>
      <c r="J188" s="2" t="s">
        <v>143</v>
      </c>
      <c r="K188" s="2" t="s">
        <v>30</v>
      </c>
      <c r="L188" s="2" t="s">
        <v>145</v>
      </c>
      <c r="M188" s="2" t="s">
        <v>194</v>
      </c>
      <c r="N188" s="2" t="s">
        <v>366</v>
      </c>
      <c r="O188" s="2" t="s">
        <v>230</v>
      </c>
      <c r="P188" s="2">
        <v>0</v>
      </c>
      <c r="Q188" s="2">
        <f>_xlfn.FLOOR.MATH((((2*VLOOKUP(F188, 'EV and Base'!$A$1:$N$671, 9, FALSE))+$P188)*$H188)/100)+$H188+10</f>
        <v>70</v>
      </c>
      <c r="R188" s="2">
        <f>_xlfn.FLOOR.MATH((_xlfn.FLOOR.MATH((((2*VLOOKUP($F188, 'EV and Base'!$A$1:$N$671, 10, FALSE))+$P188)*$H188)/100)+5)*
IF(OR($I188="Lonely", $I188="Brave", $I188="Adamant", $I188="Naughty"), 1.1,
IF(OR($I188="Bold", $I188="Timid", $I188="Modest", $I188="Calm"), 0.9, 1)))</f>
        <v>43</v>
      </c>
      <c r="S188" s="2">
        <f>_xlfn.FLOOR.MATH((_xlfn.FLOOR.MATH((((2*VLOOKUP($F188, 'EV and Base'!$A$1:$N$671, 11, FALSE))+$P188)*$H188)/100)+5)*
IF(OR($I188="Bold", $I188="Relaxed", $I188="Impish", $I188="Lax"), 1.1,
IF(OR($I188="Lonely", $I188="Hasty", $I188="Mild", $I188="Gentle"), 0.9, 1)))</f>
        <v>31</v>
      </c>
      <c r="T188" s="2">
        <f>_xlfn.FLOOR.MATH((_xlfn.FLOOR.MATH((((2*VLOOKUP($F188, 'EV and Base'!$A$1:$N$671, 12, FALSE))+$P188)*$H188)/100)+5)*
IF(OR($I188="Modest", $I188="Mild", $I188="Quiet", $I188="Rash"), 1.1,
IF(OR($I188="Adamant", $I188="Impish", $I188="Jolly", $I188="Careful"), 0.9, 1)))</f>
        <v>17</v>
      </c>
      <c r="U188" s="2">
        <f>_xlfn.FLOOR.MATH((_xlfn.FLOOR.MATH((((2*VLOOKUP($F188, 'EV and Base'!$A$1:$N$671, 13, FALSE))+$P188)*$H188)/100)+5)*
IF(OR($I188="Calm", $I188="Gentle", $I188="Sassy", $I188="Careful"), 1.1,
IF(OR($I188="Naughty", $I188="Lax", $I188="Naive", $I188="Rash"), 0.9, 1)))</f>
        <v>21</v>
      </c>
      <c r="V188" s="2">
        <f>_xlfn.FLOOR.MATH((_xlfn.FLOOR.MATH((((2*VLOOKUP($F188, 'EV and Base'!$A$1:$N$671, 14, FALSE))+$P188)*$H188)/100)+5)*
IF(OR($I188="Timid", $I188="Hasty", $I188="Jolly", $I188="Naive"), 1.1,
IF(OR($I188="Brave", $I188="Relaxed", $I188="Quiet", $I188="Sassy"), 0.9, 1)))</f>
        <v>21</v>
      </c>
      <c r="BB188" s="1"/>
    </row>
    <row r="189" spans="1:54" x14ac:dyDescent="0.45">
      <c r="A189" s="38">
        <v>108</v>
      </c>
      <c r="B189" s="48" t="s">
        <v>369</v>
      </c>
      <c r="C189" s="48" t="s">
        <v>23</v>
      </c>
      <c r="D189" s="48" t="s">
        <v>356</v>
      </c>
      <c r="E189" s="48" t="s">
        <v>25</v>
      </c>
      <c r="F189" s="2" t="s">
        <v>103</v>
      </c>
      <c r="G189" s="2" t="s">
        <v>27</v>
      </c>
      <c r="H189" s="2">
        <v>24</v>
      </c>
      <c r="I189" s="2" t="s">
        <v>73</v>
      </c>
      <c r="J189" s="2" t="s">
        <v>83</v>
      </c>
      <c r="K189" s="2" t="s">
        <v>30</v>
      </c>
      <c r="L189" s="2" t="s">
        <v>111</v>
      </c>
      <c r="M189" s="2" t="s">
        <v>219</v>
      </c>
      <c r="N189" s="2" t="s">
        <v>51</v>
      </c>
      <c r="O189" s="2" t="s">
        <v>370</v>
      </c>
      <c r="P189" s="2">
        <v>0</v>
      </c>
      <c r="Q189" s="2">
        <f>_xlfn.FLOOR.MATH((((2*VLOOKUP(F189, 'EV and Base'!$A$1:$N$671, 9, FALSE))+$P189)*$H189)/100)+$H189+10</f>
        <v>58</v>
      </c>
      <c r="R189" s="2">
        <f>_xlfn.FLOOR.MATH((_xlfn.FLOOR.MATH((((2*VLOOKUP($F189, 'EV and Base'!$A$1:$N$671, 10, FALSE))+$P189)*$H189)/100)+5)*
IF(OR($I189="Lonely", $I189="Brave", $I189="Adamant", $I189="Naughty"), 1.1,
IF(OR($I189="Bold", $I189="Timid", $I189="Modest", $I189="Calm"), 0.9, 1)))</f>
        <v>30</v>
      </c>
      <c r="S189" s="2">
        <f>_xlfn.FLOOR.MATH((_xlfn.FLOOR.MATH((((2*VLOOKUP($F189, 'EV and Base'!$A$1:$N$671, 11, FALSE))+$P189)*$H189)/100)+5)*
IF(OR($I189="Bold", $I189="Relaxed", $I189="Impish", $I189="Lax"), 1.1,
IF(OR($I189="Lonely", $I189="Hasty", $I189="Mild", $I189="Gentle"), 0.9, 1)))</f>
        <v>28</v>
      </c>
      <c r="T189" s="2">
        <f>_xlfn.FLOOR.MATH((_xlfn.FLOOR.MATH((((2*VLOOKUP($F189, 'EV and Base'!$A$1:$N$671, 12, FALSE))+$P189)*$H189)/100)+5)*
IF(OR($I189="Modest", $I189="Mild", $I189="Quiet", $I189="Rash"), 1.1,
IF(OR($I189="Adamant", $I189="Impish", $I189="Jolly", $I189="Careful"), 0.9, 1)))</f>
        <v>30</v>
      </c>
      <c r="U189" s="2">
        <f>_xlfn.FLOOR.MATH((_xlfn.FLOOR.MATH((((2*VLOOKUP($F189, 'EV and Base'!$A$1:$N$671, 13, FALSE))+$P189)*$H189)/100)+5)*
IF(OR($I189="Calm", $I189="Gentle", $I189="Sassy", $I189="Careful"), 1.1,
IF(OR($I189="Naughty", $I189="Lax", $I189="Naive", $I189="Rash"), 0.9, 1)))</f>
        <v>28</v>
      </c>
      <c r="V189" s="2">
        <f>_xlfn.FLOOR.MATH((_xlfn.FLOOR.MATH((((2*VLOOKUP($F189, 'EV and Base'!$A$1:$N$671, 14, FALSE))+$P189)*$H189)/100)+5)*
IF(OR($I189="Timid", $I189="Hasty", $I189="Jolly", $I189="Naive"), 1.1,
IF(OR($I189="Brave", $I189="Relaxed", $I189="Quiet", $I189="Sassy"), 0.9, 1)))</f>
        <v>35</v>
      </c>
      <c r="BB189" s="1"/>
    </row>
    <row r="190" spans="1:54" x14ac:dyDescent="0.45">
      <c r="A190" s="40"/>
      <c r="B190" s="48"/>
      <c r="C190" s="48" t="str">
        <f>$C189</f>
        <v>Single</v>
      </c>
      <c r="D190" s="48"/>
      <c r="E190" s="48"/>
      <c r="F190" s="2" t="s">
        <v>142</v>
      </c>
      <c r="G190" s="2" t="s">
        <v>27</v>
      </c>
      <c r="H190" s="2">
        <v>24</v>
      </c>
      <c r="I190" s="2" t="s">
        <v>73</v>
      </c>
      <c r="J190" s="2" t="s">
        <v>283</v>
      </c>
      <c r="K190" s="2" t="s">
        <v>30</v>
      </c>
      <c r="L190" s="2" t="s">
        <v>145</v>
      </c>
      <c r="M190" s="2" t="s">
        <v>194</v>
      </c>
      <c r="N190" s="2" t="s">
        <v>366</v>
      </c>
      <c r="O190" s="2" t="s">
        <v>230</v>
      </c>
      <c r="P190" s="2">
        <v>0</v>
      </c>
      <c r="Q190" s="2">
        <f>_xlfn.FLOOR.MATH((((2*VLOOKUP(F190, 'EV and Base'!$A$1:$N$671, 9, FALSE))+$P190)*$H190)/100)+$H190+10</f>
        <v>70</v>
      </c>
      <c r="R190" s="2">
        <f>_xlfn.FLOOR.MATH((_xlfn.FLOOR.MATH((((2*VLOOKUP($F190, 'EV and Base'!$A$1:$N$671, 10, FALSE))+$P190)*$H190)/100)+5)*
IF(OR($I190="Lonely", $I190="Brave", $I190="Adamant", $I190="Naughty"), 1.1,
IF(OR($I190="Bold", $I190="Timid", $I190="Modest", $I190="Calm"), 0.9, 1)))</f>
        <v>43</v>
      </c>
      <c r="S190" s="2">
        <f>_xlfn.FLOOR.MATH((_xlfn.FLOOR.MATH((((2*VLOOKUP($F190, 'EV and Base'!$A$1:$N$671, 11, FALSE))+$P190)*$H190)/100)+5)*
IF(OR($I190="Bold", $I190="Relaxed", $I190="Impish", $I190="Lax"), 1.1,
IF(OR($I190="Lonely", $I190="Hasty", $I190="Mild", $I190="Gentle"), 0.9, 1)))</f>
        <v>31</v>
      </c>
      <c r="T190" s="2">
        <f>_xlfn.FLOOR.MATH((_xlfn.FLOOR.MATH((((2*VLOOKUP($F190, 'EV and Base'!$A$1:$N$671, 12, FALSE))+$P190)*$H190)/100)+5)*
IF(OR($I190="Modest", $I190="Mild", $I190="Quiet", $I190="Rash"), 1.1,
IF(OR($I190="Adamant", $I190="Impish", $I190="Jolly", $I190="Careful"), 0.9, 1)))</f>
        <v>17</v>
      </c>
      <c r="U190" s="2">
        <f>_xlfn.FLOOR.MATH((_xlfn.FLOOR.MATH((((2*VLOOKUP($F190, 'EV and Base'!$A$1:$N$671, 13, FALSE))+$P190)*$H190)/100)+5)*
IF(OR($I190="Calm", $I190="Gentle", $I190="Sassy", $I190="Careful"), 1.1,
IF(OR($I190="Naughty", $I190="Lax", $I190="Naive", $I190="Rash"), 0.9, 1)))</f>
        <v>21</v>
      </c>
      <c r="V190" s="2">
        <f>_xlfn.FLOOR.MATH((_xlfn.FLOOR.MATH((((2*VLOOKUP($F190, 'EV and Base'!$A$1:$N$671, 14, FALSE))+$P190)*$H190)/100)+5)*
IF(OR($I190="Timid", $I190="Hasty", $I190="Jolly", $I190="Naive"), 1.1,
IF(OR($I190="Brave", $I190="Relaxed", $I190="Quiet", $I190="Sassy"), 0.9, 1)))</f>
        <v>21</v>
      </c>
      <c r="BB190" s="1"/>
    </row>
    <row r="191" spans="1:54" x14ac:dyDescent="0.45">
      <c r="A191" s="29">
        <v>109</v>
      </c>
      <c r="B191" s="29" t="s">
        <v>371</v>
      </c>
      <c r="C191" s="29" t="s">
        <v>23</v>
      </c>
      <c r="D191" s="29" t="s">
        <v>356</v>
      </c>
      <c r="E191" s="29" t="s">
        <v>25</v>
      </c>
      <c r="F191" s="2" t="s">
        <v>372</v>
      </c>
      <c r="G191" s="2" t="s">
        <v>27</v>
      </c>
      <c r="H191" s="2">
        <v>25</v>
      </c>
      <c r="I191" s="2" t="s">
        <v>73</v>
      </c>
      <c r="J191" s="2" t="s">
        <v>283</v>
      </c>
      <c r="K191" s="2" t="s">
        <v>30</v>
      </c>
      <c r="L191" s="2" t="s">
        <v>145</v>
      </c>
      <c r="M191" s="2" t="s">
        <v>194</v>
      </c>
      <c r="N191" s="2" t="s">
        <v>366</v>
      </c>
      <c r="O191" s="2" t="s">
        <v>230</v>
      </c>
      <c r="P191" s="2">
        <v>0</v>
      </c>
      <c r="Q191" s="2">
        <f>_xlfn.FLOOR.MATH((((2*VLOOKUP(F191, 'EV and Base'!$A$1:$N$671, 9, FALSE))+$P191)*$H191)/100)+$H191+10</f>
        <v>77</v>
      </c>
      <c r="R191" s="2">
        <f>_xlfn.FLOOR.MATH((_xlfn.FLOOR.MATH((((2*VLOOKUP($F191, 'EV and Base'!$A$1:$N$671, 10, FALSE))+$P191)*$H191)/100)+5)*
IF(OR($I191="Lonely", $I191="Brave", $I191="Adamant", $I191="Naughty"), 1.1,
IF(OR($I191="Bold", $I191="Timid", $I191="Modest", $I191="Calm"), 0.9, 1)))</f>
        <v>57</v>
      </c>
      <c r="S191" s="2">
        <f>_xlfn.FLOOR.MATH((_xlfn.FLOOR.MATH((((2*VLOOKUP($F191, 'EV and Base'!$A$1:$N$671, 11, FALSE))+$P191)*$H191)/100)+5)*
IF(OR($I191="Bold", $I191="Relaxed", $I191="Impish", $I191="Lax"), 1.1,
IF(OR($I191="Lonely", $I191="Hasty", $I191="Mild", $I191="Gentle"), 0.9, 1)))</f>
        <v>47</v>
      </c>
      <c r="T191" s="2">
        <f>_xlfn.FLOOR.MATH((_xlfn.FLOOR.MATH((((2*VLOOKUP($F191, 'EV and Base'!$A$1:$N$671, 12, FALSE))+$P191)*$H191)/100)+5)*
IF(OR($I191="Modest", $I191="Mild", $I191="Quiet", $I191="Rash"), 1.1,
IF(OR($I191="Adamant", $I191="Impish", $I191="Jolly", $I191="Careful"), 0.9, 1)))</f>
        <v>25</v>
      </c>
      <c r="U191" s="2">
        <f>_xlfn.FLOOR.MATH((_xlfn.FLOOR.MATH((((2*VLOOKUP($F191, 'EV and Base'!$A$1:$N$671, 13, FALSE))+$P191)*$H191)/100)+5)*
IF(OR($I191="Calm", $I191="Gentle", $I191="Sassy", $I191="Careful"), 1.1,
IF(OR($I191="Naughty", $I191="Lax", $I191="Naive", $I191="Rash"), 0.9, 1)))</f>
        <v>30</v>
      </c>
      <c r="V191" s="2">
        <f>_xlfn.FLOOR.MATH((_xlfn.FLOOR.MATH((((2*VLOOKUP($F191, 'EV and Base'!$A$1:$N$671, 14, FALSE))+$P191)*$H191)/100)+5)*
IF(OR($I191="Timid", $I191="Hasty", $I191="Jolly", $I191="Naive"), 1.1,
IF(OR($I191="Brave", $I191="Relaxed", $I191="Quiet", $I191="Sassy"), 0.9, 1)))</f>
        <v>25</v>
      </c>
      <c r="BB191" s="1"/>
    </row>
    <row r="192" spans="1:54" x14ac:dyDescent="0.45">
      <c r="A192" s="38">
        <v>110</v>
      </c>
      <c r="B192" s="48" t="s">
        <v>373</v>
      </c>
      <c r="C192" s="48" t="s">
        <v>23</v>
      </c>
      <c r="D192" s="48" t="s">
        <v>356</v>
      </c>
      <c r="E192" s="48" t="s">
        <v>25</v>
      </c>
      <c r="F192" s="2" t="s">
        <v>374</v>
      </c>
      <c r="G192" s="2" t="s">
        <v>27</v>
      </c>
      <c r="H192" s="2">
        <v>24</v>
      </c>
      <c r="I192" s="2" t="s">
        <v>110</v>
      </c>
      <c r="J192" s="2" t="s">
        <v>375</v>
      </c>
      <c r="K192" s="2" t="s">
        <v>30</v>
      </c>
      <c r="L192" s="2" t="s">
        <v>376</v>
      </c>
      <c r="M192" s="2" t="s">
        <v>377</v>
      </c>
      <c r="N192" s="2" t="s">
        <v>378</v>
      </c>
      <c r="O192" s="2" t="s">
        <v>379</v>
      </c>
      <c r="P192" s="2">
        <v>0</v>
      </c>
      <c r="Q192" s="2">
        <f>_xlfn.FLOOR.MATH((((2*VLOOKUP(F192, 'EV and Base'!$A$1:$N$671, 9, FALSE))+$P192)*$H192)/100)+$H192+10</f>
        <v>51</v>
      </c>
      <c r="R192" s="2">
        <f>_xlfn.FLOOR.MATH((_xlfn.FLOOR.MATH((((2*VLOOKUP($F192, 'EV and Base'!$A$1:$N$671, 10, FALSE))+$P192)*$H192)/100)+5)*
IF(OR($I192="Lonely", $I192="Brave", $I192="Adamant", $I192="Naughty"), 1.1,
IF(OR($I192="Bold", $I192="Timid", $I192="Modest", $I192="Calm"), 0.9, 1)))</f>
        <v>31</v>
      </c>
      <c r="S192" s="2">
        <f>_xlfn.FLOOR.MATH((_xlfn.FLOOR.MATH((((2*VLOOKUP($F192, 'EV and Base'!$A$1:$N$671, 11, FALSE))+$P192)*$H192)/100)+5)*
IF(OR($I192="Bold", $I192="Relaxed", $I192="Impish", $I192="Lax"), 1.1,
IF(OR($I192="Lonely", $I192="Hasty", $I192="Mild", $I192="Gentle"), 0.9, 1)))</f>
        <v>29</v>
      </c>
      <c r="T192" s="2">
        <f>_xlfn.FLOOR.MATH((_xlfn.FLOOR.MATH((((2*VLOOKUP($F192, 'EV and Base'!$A$1:$N$671, 12, FALSE))+$P192)*$H192)/100)+5)*
IF(OR($I192="Modest", $I192="Mild", $I192="Quiet", $I192="Rash"), 1.1,
IF(OR($I192="Adamant", $I192="Impish", $I192="Jolly", $I192="Careful"), 0.9, 1)))</f>
        <v>32</v>
      </c>
      <c r="U192" s="2">
        <f>_xlfn.FLOOR.MATH((_xlfn.FLOOR.MATH((((2*VLOOKUP($F192, 'EV and Base'!$A$1:$N$671, 13, FALSE))+$P192)*$H192)/100)+5)*
IF(OR($I192="Calm", $I192="Gentle", $I192="Sassy", $I192="Careful"), 1.1,
IF(OR($I192="Naughty", $I192="Lax", $I192="Naive", $I192="Rash"), 0.9, 1)))</f>
        <v>33</v>
      </c>
      <c r="V192" s="2">
        <f>_xlfn.FLOOR.MATH((_xlfn.FLOOR.MATH((((2*VLOOKUP($F192, 'EV and Base'!$A$1:$N$671, 14, FALSE))+$P192)*$H192)/100)+5)*
IF(OR($I192="Timid", $I192="Hasty", $I192="Jolly", $I192="Naive"), 1.1,
IF(OR($I192="Brave", $I192="Relaxed", $I192="Quiet", $I192="Sassy"), 0.9, 1)))</f>
        <v>26</v>
      </c>
      <c r="BB192" s="1"/>
    </row>
    <row r="193" spans="1:54" x14ac:dyDescent="0.45">
      <c r="A193" s="40"/>
      <c r="B193" s="48"/>
      <c r="C193" s="48" t="str">
        <f>$C192</f>
        <v>Single</v>
      </c>
      <c r="D193" s="48"/>
      <c r="E193" s="48"/>
      <c r="F193" s="2" t="s">
        <v>142</v>
      </c>
      <c r="G193" s="2" t="s">
        <v>27</v>
      </c>
      <c r="H193" s="2">
        <v>24</v>
      </c>
      <c r="I193" s="2" t="s">
        <v>113</v>
      </c>
      <c r="J193" s="2" t="s">
        <v>143</v>
      </c>
      <c r="K193" s="2" t="s">
        <v>30</v>
      </c>
      <c r="L193" s="2" t="s">
        <v>145</v>
      </c>
      <c r="M193" s="2" t="s">
        <v>194</v>
      </c>
      <c r="N193" s="2" t="s">
        <v>366</v>
      </c>
      <c r="O193" s="2" t="s">
        <v>230</v>
      </c>
      <c r="P193" s="2">
        <v>0</v>
      </c>
      <c r="Q193" s="2">
        <f>_xlfn.FLOOR.MATH((((2*VLOOKUP(F193, 'EV and Base'!$A$1:$N$671, 9, FALSE))+$P193)*$H193)/100)+$H193+10</f>
        <v>70</v>
      </c>
      <c r="R193" s="2">
        <f>_xlfn.FLOOR.MATH((_xlfn.FLOOR.MATH((((2*VLOOKUP($F193, 'EV and Base'!$A$1:$N$671, 10, FALSE))+$P193)*$H193)/100)+5)*
IF(OR($I193="Lonely", $I193="Brave", $I193="Adamant", $I193="Naughty"), 1.1,
IF(OR($I193="Bold", $I193="Timid", $I193="Modest", $I193="Calm"), 0.9, 1)))</f>
        <v>47</v>
      </c>
      <c r="S193" s="2">
        <f>_xlfn.FLOOR.MATH((_xlfn.FLOOR.MATH((((2*VLOOKUP($F193, 'EV and Base'!$A$1:$N$671, 11, FALSE))+$P193)*$H193)/100)+5)*
IF(OR($I193="Bold", $I193="Relaxed", $I193="Impish", $I193="Lax"), 1.1,
IF(OR($I193="Lonely", $I193="Hasty", $I193="Mild", $I193="Gentle"), 0.9, 1)))</f>
        <v>27</v>
      </c>
      <c r="T193" s="2">
        <f>_xlfn.FLOOR.MATH((_xlfn.FLOOR.MATH((((2*VLOOKUP($F193, 'EV and Base'!$A$1:$N$671, 12, FALSE))+$P193)*$H193)/100)+5)*
IF(OR($I193="Modest", $I193="Mild", $I193="Quiet", $I193="Rash"), 1.1,
IF(OR($I193="Adamant", $I193="Impish", $I193="Jolly", $I193="Careful"), 0.9, 1)))</f>
        <v>17</v>
      </c>
      <c r="U193" s="2">
        <f>_xlfn.FLOOR.MATH((_xlfn.FLOOR.MATH((((2*VLOOKUP($F193, 'EV and Base'!$A$1:$N$671, 13, FALSE))+$P193)*$H193)/100)+5)*
IF(OR($I193="Calm", $I193="Gentle", $I193="Sassy", $I193="Careful"), 1.1,
IF(OR($I193="Naughty", $I193="Lax", $I193="Naive", $I193="Rash"), 0.9, 1)))</f>
        <v>21</v>
      </c>
      <c r="V193" s="2">
        <f>_xlfn.FLOOR.MATH((_xlfn.FLOOR.MATH((((2*VLOOKUP($F193, 'EV and Base'!$A$1:$N$671, 14, FALSE))+$P193)*$H193)/100)+5)*
IF(OR($I193="Timid", $I193="Hasty", $I193="Jolly", $I193="Naive"), 1.1,
IF(OR($I193="Brave", $I193="Relaxed", $I193="Quiet", $I193="Sassy"), 0.9, 1)))</f>
        <v>21</v>
      </c>
      <c r="BB193" s="1"/>
    </row>
    <row r="194" spans="1:54" x14ac:dyDescent="0.45">
      <c r="A194" s="38">
        <v>111</v>
      </c>
      <c r="B194" s="48" t="s">
        <v>380</v>
      </c>
      <c r="C194" s="48" t="s">
        <v>23</v>
      </c>
      <c r="D194" s="48" t="s">
        <v>356</v>
      </c>
      <c r="E194" s="48" t="s">
        <v>25</v>
      </c>
      <c r="F194" s="2" t="s">
        <v>142</v>
      </c>
      <c r="G194" s="2" t="s">
        <v>27</v>
      </c>
      <c r="H194" s="2">
        <v>23</v>
      </c>
      <c r="I194" s="2" t="s">
        <v>73</v>
      </c>
      <c r="J194" s="2" t="s">
        <v>283</v>
      </c>
      <c r="K194" s="2" t="s">
        <v>30</v>
      </c>
      <c r="L194" s="2" t="s">
        <v>75</v>
      </c>
      <c r="M194" s="2" t="s">
        <v>145</v>
      </c>
      <c r="N194" s="2" t="s">
        <v>194</v>
      </c>
      <c r="O194" s="2" t="s">
        <v>366</v>
      </c>
      <c r="P194" s="2">
        <v>0</v>
      </c>
      <c r="Q194" s="2">
        <f>_xlfn.FLOOR.MATH((((2*VLOOKUP(F194, 'EV and Base'!$A$1:$N$671, 9, FALSE))+$P194)*$H194)/100)+$H194+10</f>
        <v>67</v>
      </c>
      <c r="R194" s="2">
        <f>_xlfn.FLOOR.MATH((_xlfn.FLOOR.MATH((((2*VLOOKUP($F194, 'EV and Base'!$A$1:$N$671, 10, FALSE))+$P194)*$H194)/100)+5)*
IF(OR($I194="Lonely", $I194="Brave", $I194="Adamant", $I194="Naughty"), 1.1,
IF(OR($I194="Bold", $I194="Timid", $I194="Modest", $I194="Calm"), 0.9, 1)))</f>
        <v>41</v>
      </c>
      <c r="S194" s="2">
        <f>_xlfn.FLOOR.MATH((_xlfn.FLOOR.MATH((((2*VLOOKUP($F194, 'EV and Base'!$A$1:$N$671, 11, FALSE))+$P194)*$H194)/100)+5)*
IF(OR($I194="Bold", $I194="Relaxed", $I194="Impish", $I194="Lax"), 1.1,
IF(OR($I194="Lonely", $I194="Hasty", $I194="Mild", $I194="Gentle"), 0.9, 1)))</f>
        <v>30</v>
      </c>
      <c r="T194" s="2">
        <f>_xlfn.FLOOR.MATH((_xlfn.FLOOR.MATH((((2*VLOOKUP($F194, 'EV and Base'!$A$1:$N$671, 12, FALSE))+$P194)*$H194)/100)+5)*
IF(OR($I194="Modest", $I194="Mild", $I194="Quiet", $I194="Rash"), 1.1,
IF(OR($I194="Adamant", $I194="Impish", $I194="Jolly", $I194="Careful"), 0.9, 1)))</f>
        <v>16</v>
      </c>
      <c r="U194" s="2">
        <f>_xlfn.FLOOR.MATH((_xlfn.FLOOR.MATH((((2*VLOOKUP($F194, 'EV and Base'!$A$1:$N$671, 13, FALSE))+$P194)*$H194)/100)+5)*
IF(OR($I194="Calm", $I194="Gentle", $I194="Sassy", $I194="Careful"), 1.1,
IF(OR($I194="Naughty", $I194="Lax", $I194="Naive", $I194="Rash"), 0.9, 1)))</f>
        <v>21</v>
      </c>
      <c r="V194" s="2">
        <f>_xlfn.FLOOR.MATH((_xlfn.FLOOR.MATH((((2*VLOOKUP($F194, 'EV and Base'!$A$1:$N$671, 14, FALSE))+$P194)*$H194)/100)+5)*
IF(OR($I194="Timid", $I194="Hasty", $I194="Jolly", $I194="Naive"), 1.1,
IF(OR($I194="Brave", $I194="Relaxed", $I194="Quiet", $I194="Sassy"), 0.9, 1)))</f>
        <v>21</v>
      </c>
      <c r="BB194" s="1"/>
    </row>
    <row r="195" spans="1:54" x14ac:dyDescent="0.45">
      <c r="A195" s="39"/>
      <c r="B195" s="48"/>
      <c r="C195" s="48" t="str">
        <f t="shared" ref="C195:C196" si="19">$C194</f>
        <v>Single</v>
      </c>
      <c r="D195" s="48"/>
      <c r="E195" s="48"/>
      <c r="F195" s="2" t="s">
        <v>142</v>
      </c>
      <c r="G195" s="2" t="s">
        <v>27</v>
      </c>
      <c r="H195" s="2">
        <v>23</v>
      </c>
      <c r="I195" s="2" t="s">
        <v>73</v>
      </c>
      <c r="J195" s="2" t="s">
        <v>283</v>
      </c>
      <c r="K195" s="2" t="s">
        <v>30</v>
      </c>
      <c r="L195" s="2" t="s">
        <v>75</v>
      </c>
      <c r="M195" s="2" t="s">
        <v>145</v>
      </c>
      <c r="N195" s="2" t="s">
        <v>194</v>
      </c>
      <c r="O195" s="2" t="s">
        <v>366</v>
      </c>
      <c r="P195" s="2">
        <v>0</v>
      </c>
      <c r="Q195" s="2">
        <f>_xlfn.FLOOR.MATH((((2*VLOOKUP(F195, 'EV and Base'!$A$1:$N$671, 9, FALSE))+$P195)*$H195)/100)+$H195+10</f>
        <v>67</v>
      </c>
      <c r="R195" s="2">
        <f>_xlfn.FLOOR.MATH((_xlfn.FLOOR.MATH((((2*VLOOKUP($F195, 'EV and Base'!$A$1:$N$671, 10, FALSE))+$P195)*$H195)/100)+5)*
IF(OR($I195="Lonely", $I195="Brave", $I195="Adamant", $I195="Naughty"), 1.1,
IF(OR($I195="Bold", $I195="Timid", $I195="Modest", $I195="Calm"), 0.9, 1)))</f>
        <v>41</v>
      </c>
      <c r="S195" s="2">
        <f>_xlfn.FLOOR.MATH((_xlfn.FLOOR.MATH((((2*VLOOKUP($F195, 'EV and Base'!$A$1:$N$671, 11, FALSE))+$P195)*$H195)/100)+5)*
IF(OR($I195="Bold", $I195="Relaxed", $I195="Impish", $I195="Lax"), 1.1,
IF(OR($I195="Lonely", $I195="Hasty", $I195="Mild", $I195="Gentle"), 0.9, 1)))</f>
        <v>30</v>
      </c>
      <c r="T195" s="2">
        <f>_xlfn.FLOOR.MATH((_xlfn.FLOOR.MATH((((2*VLOOKUP($F195, 'EV and Base'!$A$1:$N$671, 12, FALSE))+$P195)*$H195)/100)+5)*
IF(OR($I195="Modest", $I195="Mild", $I195="Quiet", $I195="Rash"), 1.1,
IF(OR($I195="Adamant", $I195="Impish", $I195="Jolly", $I195="Careful"), 0.9, 1)))</f>
        <v>16</v>
      </c>
      <c r="U195" s="2">
        <f>_xlfn.FLOOR.MATH((_xlfn.FLOOR.MATH((((2*VLOOKUP($F195, 'EV and Base'!$A$1:$N$671, 13, FALSE))+$P195)*$H195)/100)+5)*
IF(OR($I195="Calm", $I195="Gentle", $I195="Sassy", $I195="Careful"), 1.1,
IF(OR($I195="Naughty", $I195="Lax", $I195="Naive", $I195="Rash"), 0.9, 1)))</f>
        <v>21</v>
      </c>
      <c r="V195" s="2">
        <f>_xlfn.FLOOR.MATH((_xlfn.FLOOR.MATH((((2*VLOOKUP($F195, 'EV and Base'!$A$1:$N$671, 14, FALSE))+$P195)*$H195)/100)+5)*
IF(OR($I195="Timid", $I195="Hasty", $I195="Jolly", $I195="Naive"), 1.1,
IF(OR($I195="Brave", $I195="Relaxed", $I195="Quiet", $I195="Sassy"), 0.9, 1)))</f>
        <v>21</v>
      </c>
      <c r="BB195" s="1"/>
    </row>
    <row r="196" spans="1:54" x14ac:dyDescent="0.45">
      <c r="A196" s="40"/>
      <c r="B196" s="48"/>
      <c r="C196" s="48" t="str">
        <f t="shared" si="19"/>
        <v>Single</v>
      </c>
      <c r="D196" s="48"/>
      <c r="E196" s="48"/>
      <c r="F196" s="2" t="s">
        <v>374</v>
      </c>
      <c r="G196" s="2" t="s">
        <v>27</v>
      </c>
      <c r="H196" s="2">
        <v>23</v>
      </c>
      <c r="I196" s="2" t="s">
        <v>110</v>
      </c>
      <c r="J196" s="2" t="s">
        <v>375</v>
      </c>
      <c r="K196" s="2" t="s">
        <v>30</v>
      </c>
      <c r="L196" s="2" t="s">
        <v>376</v>
      </c>
      <c r="M196" s="2" t="s">
        <v>377</v>
      </c>
      <c r="N196" s="2" t="s">
        <v>378</v>
      </c>
      <c r="O196" s="2" t="s">
        <v>379</v>
      </c>
      <c r="P196" s="2">
        <v>0</v>
      </c>
      <c r="Q196" s="2">
        <f>_xlfn.FLOOR.MATH((((2*VLOOKUP(F196, 'EV and Base'!$A$1:$N$671, 9, FALSE))+$P196)*$H196)/100)+$H196+10</f>
        <v>49</v>
      </c>
      <c r="R196" s="2">
        <f>_xlfn.FLOOR.MATH((_xlfn.FLOOR.MATH((((2*VLOOKUP($F196, 'EV and Base'!$A$1:$N$671, 10, FALSE))+$P196)*$H196)/100)+5)*
IF(OR($I196="Lonely", $I196="Brave", $I196="Adamant", $I196="Naughty"), 1.1,
IF(OR($I196="Bold", $I196="Timid", $I196="Modest", $I196="Calm"), 0.9, 1)))</f>
        <v>30</v>
      </c>
      <c r="S196" s="2">
        <f>_xlfn.FLOOR.MATH((_xlfn.FLOOR.MATH((((2*VLOOKUP($F196, 'EV and Base'!$A$1:$N$671, 11, FALSE))+$P196)*$H196)/100)+5)*
IF(OR($I196="Bold", $I196="Relaxed", $I196="Impish", $I196="Lax"), 1.1,
IF(OR($I196="Lonely", $I196="Hasty", $I196="Mild", $I196="Gentle"), 0.9, 1)))</f>
        <v>28</v>
      </c>
      <c r="T196" s="2">
        <f>_xlfn.FLOOR.MATH((_xlfn.FLOOR.MATH((((2*VLOOKUP($F196, 'EV and Base'!$A$1:$N$671, 12, FALSE))+$P196)*$H196)/100)+5)*
IF(OR($I196="Modest", $I196="Mild", $I196="Quiet", $I196="Rash"), 1.1,
IF(OR($I196="Adamant", $I196="Impish", $I196="Jolly", $I196="Careful"), 0.9, 1)))</f>
        <v>30</v>
      </c>
      <c r="U196" s="2">
        <f>_xlfn.FLOOR.MATH((_xlfn.FLOOR.MATH((((2*VLOOKUP($F196, 'EV and Base'!$A$1:$N$671, 13, FALSE))+$P196)*$H196)/100)+5)*
IF(OR($I196="Calm", $I196="Gentle", $I196="Sassy", $I196="Careful"), 1.1,
IF(OR($I196="Naughty", $I196="Lax", $I196="Naive", $I196="Rash"), 0.9, 1)))</f>
        <v>32</v>
      </c>
      <c r="V196" s="2">
        <f>_xlfn.FLOOR.MATH((_xlfn.FLOOR.MATH((((2*VLOOKUP($F196, 'EV and Base'!$A$1:$N$671, 14, FALSE))+$P196)*$H196)/100)+5)*
IF(OR($I196="Timid", $I196="Hasty", $I196="Jolly", $I196="Naive"), 1.1,
IF(OR($I196="Brave", $I196="Relaxed", $I196="Quiet", $I196="Sassy"), 0.9, 1)))</f>
        <v>25</v>
      </c>
      <c r="BB196" s="1"/>
    </row>
    <row r="197" spans="1:54" x14ac:dyDescent="0.45">
      <c r="A197" s="38">
        <v>112</v>
      </c>
      <c r="B197" s="48" t="s">
        <v>90</v>
      </c>
      <c r="C197" s="48" t="s">
        <v>23</v>
      </c>
      <c r="D197" s="48" t="s">
        <v>356</v>
      </c>
      <c r="E197" s="48" t="s">
        <v>25</v>
      </c>
      <c r="F197" s="2" t="s">
        <v>163</v>
      </c>
      <c r="G197" s="2" t="s">
        <v>27</v>
      </c>
      <c r="H197" s="2">
        <v>23</v>
      </c>
      <c r="I197" s="2" t="s">
        <v>133</v>
      </c>
      <c r="J197" s="2" t="s">
        <v>164</v>
      </c>
      <c r="K197" s="2" t="s">
        <v>30</v>
      </c>
      <c r="L197" s="2" t="s">
        <v>153</v>
      </c>
      <c r="M197" s="2" t="s">
        <v>165</v>
      </c>
      <c r="N197" s="2" t="s">
        <v>381</v>
      </c>
      <c r="O197" s="2" t="s">
        <v>382</v>
      </c>
      <c r="P197" s="2">
        <v>0</v>
      </c>
      <c r="Q197" s="2">
        <f>_xlfn.FLOOR.MATH((((2*VLOOKUP(F197, 'EV and Base'!$A$1:$N$671, 9, FALSE))+$P197)*$H197)/100)+$H197+10</f>
        <v>60</v>
      </c>
      <c r="R197" s="2">
        <f>_xlfn.FLOOR.MATH((_xlfn.FLOOR.MATH((((2*VLOOKUP($F197, 'EV and Base'!$A$1:$N$671, 10, FALSE))+$P197)*$H197)/100)+5)*
IF(OR($I197="Lonely", $I197="Brave", $I197="Adamant", $I197="Naughty"), 1.1,
IF(OR($I197="Bold", $I197="Timid", $I197="Modest", $I197="Calm"), 0.9, 1)))</f>
        <v>44</v>
      </c>
      <c r="S197" s="2">
        <f>_xlfn.FLOOR.MATH((_xlfn.FLOOR.MATH((((2*VLOOKUP($F197, 'EV and Base'!$A$1:$N$671, 11, FALSE))+$P197)*$H197)/100)+5)*
IF(OR($I197="Bold", $I197="Relaxed", $I197="Impish", $I197="Lax"), 1.1,
IF(OR($I197="Lonely", $I197="Hasty", $I197="Mild", $I197="Gentle"), 0.9, 1)))</f>
        <v>36</v>
      </c>
      <c r="T197" s="2">
        <f>_xlfn.FLOOR.MATH((_xlfn.FLOOR.MATH((((2*VLOOKUP($F197, 'EV and Base'!$A$1:$N$671, 12, FALSE))+$P197)*$H197)/100)+5)*
IF(OR($I197="Modest", $I197="Mild", $I197="Quiet", $I197="Rash"), 1.1,
IF(OR($I197="Adamant", $I197="Impish", $I197="Jolly", $I197="Careful"), 0.9, 1)))</f>
        <v>32</v>
      </c>
      <c r="U197" s="2">
        <f>_xlfn.FLOOR.MATH((_xlfn.FLOOR.MATH((((2*VLOOKUP($F197, 'EV and Base'!$A$1:$N$671, 13, FALSE))+$P197)*$H197)/100)+5)*
IF(OR($I197="Calm", $I197="Gentle", $I197="Sassy", $I197="Careful"), 1.1,
IF(OR($I197="Naughty", $I197="Lax", $I197="Naive", $I197="Rash"), 0.9, 1)))</f>
        <v>36</v>
      </c>
      <c r="V197" s="2">
        <f>_xlfn.FLOOR.MATH((_xlfn.FLOOR.MATH((((2*VLOOKUP($F197, 'EV and Base'!$A$1:$N$671, 14, FALSE))+$P197)*$H197)/100)+5)*
IF(OR($I197="Timid", $I197="Hasty", $I197="Jolly", $I197="Naive"), 1.1,
IF(OR($I197="Brave", $I197="Relaxed", $I197="Quiet", $I197="Sassy"), 0.9, 1)))</f>
        <v>40</v>
      </c>
      <c r="AZ197" s="3" t="e" cm="1">
        <f t="array" aca="1" ref="AZ197" ca="1">IF(NOT(ISNUMBER(INDEX($A:$A, LOOKUP(2, 1 / ($A$1:INDIRECT("$A$"&amp;ROW($A197)) &lt;&gt; ""),ROW($A$1:INDIRECT("$A$"&amp;ROW($A197)))), 1))), "",#REF!-INDEX(#REF!, LOOKUP(
2, 1 / (#REF!:INDIRECT("$AV$"&amp;ROW(#REF!)-1) &lt;&gt; ""),ROW(#REF!:INDIRECT("$AV$"&amp;ROW(#REF!)-1))), 1))</f>
        <v>#REF!</v>
      </c>
      <c r="BA197" s="3" t="e" cm="1">
        <f t="array" aca="1" ref="BA197" ca="1">IF(NOT(ISNUMBER(INDEX($A:$A, LOOKUP(2, 1 / ($A$1:INDIRECT("$A$"&amp;ROW($A197)) &lt;&gt; ""),ROW($A$1:INDIRECT("$A$"&amp;ROW($A197)))), 1))), "",
INDEX(#REF!, LOOKUP(2, 1 / (#REF!:INDIRECT("$Y$"&amp;ROW(#REF!)-1) &lt;&gt; ""),ROW(#REF!:INDIRECT("$Y$"&amp;ROW(#REF!)-1))), 1))</f>
        <v>#REF!</v>
      </c>
      <c r="BB197" s="1" t="str">
        <f>IFERROR(VLOOKUP(#REF!, 'Medium-Slow'!$A$1:$B$101, 2, TRUE),"")</f>
        <v/>
      </c>
    </row>
    <row r="198" spans="1:54" x14ac:dyDescent="0.45">
      <c r="A198" s="40"/>
      <c r="B198" s="48"/>
      <c r="C198" s="48" t="str">
        <f>$C197</f>
        <v>Single</v>
      </c>
      <c r="D198" s="48"/>
      <c r="E198" s="48"/>
      <c r="F198" s="2" t="s">
        <v>310</v>
      </c>
      <c r="G198" s="2" t="s">
        <v>27</v>
      </c>
      <c r="H198" s="2">
        <v>23</v>
      </c>
      <c r="I198" s="2" t="s">
        <v>199</v>
      </c>
      <c r="J198" s="2" t="s">
        <v>311</v>
      </c>
      <c r="K198" s="2" t="s">
        <v>30</v>
      </c>
      <c r="L198" s="2" t="s">
        <v>139</v>
      </c>
      <c r="M198" s="2" t="s">
        <v>312</v>
      </c>
      <c r="N198" s="2" t="s">
        <v>313</v>
      </c>
      <c r="O198" s="2" t="s">
        <v>383</v>
      </c>
      <c r="P198" s="2">
        <v>0</v>
      </c>
      <c r="Q198" s="2">
        <f>_xlfn.FLOOR.MATH((((2*VLOOKUP(F198, 'EV and Base'!$A$1:$N$671, 9, FALSE))+$P198)*$H198)/100)+$H198+10</f>
        <v>56</v>
      </c>
      <c r="R198" s="2">
        <f>_xlfn.FLOOR.MATH((_xlfn.FLOOR.MATH((((2*VLOOKUP($F198, 'EV and Base'!$A$1:$N$671, 10, FALSE))+$P198)*$H198)/100)+5)*
IF(OR($I198="Lonely", $I198="Brave", $I198="Adamant", $I198="Naughty"), 1.1,
IF(OR($I198="Bold", $I198="Timid", $I198="Modest", $I198="Calm"), 0.9, 1)))</f>
        <v>35</v>
      </c>
      <c r="S198" s="2">
        <f>_xlfn.FLOOR.MATH((_xlfn.FLOOR.MATH((((2*VLOOKUP($F198, 'EV and Base'!$A$1:$N$671, 11, FALSE))+$P198)*$H198)/100)+5)*
IF(OR($I198="Bold", $I198="Relaxed", $I198="Impish", $I198="Lax"), 1.1,
IF(OR($I198="Lonely", $I198="Hasty", $I198="Mild", $I198="Gentle"), 0.9, 1)))</f>
        <v>37</v>
      </c>
      <c r="T198" s="2">
        <f>_xlfn.FLOOR.MATH((_xlfn.FLOOR.MATH((((2*VLOOKUP($F198, 'EV and Base'!$A$1:$N$671, 12, FALSE))+$P198)*$H198)/100)+5)*
IF(OR($I198="Modest", $I198="Mild", $I198="Quiet", $I198="Rash"), 1.1,
IF(OR($I198="Adamant", $I198="Impish", $I198="Jolly", $I198="Careful"), 0.9, 1)))</f>
        <v>21</v>
      </c>
      <c r="U198" s="2">
        <f>_xlfn.FLOOR.MATH((_xlfn.FLOOR.MATH((((2*VLOOKUP($F198, 'EV and Base'!$A$1:$N$671, 13, FALSE))+$P198)*$H198)/100)+5)*
IF(OR($I198="Calm", $I198="Gentle", $I198="Sassy", $I198="Careful"), 1.1,
IF(OR($I198="Naughty", $I198="Lax", $I198="Naive", $I198="Rash"), 0.9, 1)))</f>
        <v>40</v>
      </c>
      <c r="V198" s="2">
        <f>_xlfn.FLOOR.MATH((_xlfn.FLOOR.MATH((((2*VLOOKUP($F198, 'EV and Base'!$A$1:$N$671, 14, FALSE))+$P198)*$H198)/100)+5)*
IF(OR($I198="Timid", $I198="Hasty", $I198="Jolly", $I198="Naive"), 1.1,
IF(OR($I198="Brave", $I198="Relaxed", $I198="Quiet", $I198="Sassy"), 0.9, 1)))</f>
        <v>27</v>
      </c>
      <c r="AZ198" s="3" t="e" cm="1">
        <f t="array" aca="1" ref="AZ198" ca="1">IF(NOT(ISNUMBER(INDEX($A:$A, LOOKUP(2, 1 / ($A$1:INDIRECT("$A$"&amp;ROW($A198)) &lt;&gt; ""),ROW($A$1:INDIRECT("$A$"&amp;ROW($A198)))), 1))), "",#REF!-INDEX(#REF!, LOOKUP(
2, 1 / (#REF!:INDIRECT("$AV$"&amp;ROW(#REF!)-1) &lt;&gt; ""),ROW(#REF!:INDIRECT("$AV$"&amp;ROW(#REF!)-1))), 1))</f>
        <v>#REF!</v>
      </c>
      <c r="BA198" s="3" t="e" cm="1">
        <f t="array" aca="1" ref="BA198" ca="1">IF(NOT(ISNUMBER(INDEX($A:$A, LOOKUP(2, 1 / ($A$1:INDIRECT("$A$"&amp;ROW($A198)) &lt;&gt; ""),ROW($A$1:INDIRECT("$A$"&amp;ROW($A198)))), 1))), "",
INDEX(#REF!, LOOKUP(2, 1 / (#REF!:INDIRECT("$Y$"&amp;ROW(#REF!)-1) &lt;&gt; ""),ROW(#REF!:INDIRECT("$Y$"&amp;ROW(#REF!)-1))), 1))</f>
        <v>#REF!</v>
      </c>
      <c r="BB198" s="1" t="str">
        <f>IFERROR(VLOOKUP(#REF!, 'Medium-Slow'!$A$1:$B$101, 2, TRUE),"")</f>
        <v/>
      </c>
    </row>
    <row r="199" spans="1:54" x14ac:dyDescent="0.45">
      <c r="A199" s="29">
        <v>113</v>
      </c>
      <c r="B199" s="29" t="s">
        <v>90</v>
      </c>
      <c r="C199" s="29" t="s">
        <v>23</v>
      </c>
      <c r="D199" s="29" t="s">
        <v>356</v>
      </c>
      <c r="E199" s="29" t="s">
        <v>25</v>
      </c>
      <c r="F199" s="2" t="s">
        <v>291</v>
      </c>
      <c r="G199" s="2" t="s">
        <v>53</v>
      </c>
      <c r="H199" s="2">
        <v>24</v>
      </c>
      <c r="I199" s="2" t="s">
        <v>113</v>
      </c>
      <c r="J199" s="2" t="s">
        <v>76</v>
      </c>
      <c r="K199" s="2" t="s">
        <v>30</v>
      </c>
      <c r="L199" s="2" t="s">
        <v>111</v>
      </c>
      <c r="M199" s="2" t="s">
        <v>191</v>
      </c>
      <c r="N199" s="2" t="s">
        <v>211</v>
      </c>
      <c r="O199" s="2" t="s">
        <v>333</v>
      </c>
      <c r="P199" s="2">
        <v>0</v>
      </c>
      <c r="Q199" s="2">
        <f>_xlfn.FLOOR.MATH((((2*VLOOKUP(F199, 'EV and Base'!$A$1:$N$671, 9, FALSE))+$P199)*$H199)/100)+$H199+10</f>
        <v>64</v>
      </c>
      <c r="R199" s="2">
        <f>_xlfn.FLOOR.MATH((_xlfn.FLOOR.MATH((((2*VLOOKUP($F199, 'EV and Base'!$A$1:$N$671, 10, FALSE))+$P199)*$H199)/100)+5)*
IF(OR($I199="Lonely", $I199="Brave", $I199="Adamant", $I199="Naughty"), 1.1,
IF(OR($I199="Bold", $I199="Timid", $I199="Modest", $I199="Calm"), 0.9, 1)))</f>
        <v>51</v>
      </c>
      <c r="S199" s="2">
        <f>_xlfn.FLOOR.MATH((_xlfn.FLOOR.MATH((((2*VLOOKUP($F199, 'EV and Base'!$A$1:$N$671, 11, FALSE))+$P199)*$H199)/100)+5)*
IF(OR($I199="Bold", $I199="Relaxed", $I199="Impish", $I199="Lax"), 1.1,
IF(OR($I199="Lonely", $I199="Hasty", $I199="Mild", $I199="Gentle"), 0.9, 1)))</f>
        <v>26</v>
      </c>
      <c r="T199" s="2">
        <f>_xlfn.FLOOR.MATH((_xlfn.FLOOR.MATH((((2*VLOOKUP($F199, 'EV and Base'!$A$1:$N$671, 12, FALSE))+$P199)*$H199)/100)+5)*
IF(OR($I199="Modest", $I199="Mild", $I199="Quiet", $I199="Rash"), 1.1,
IF(OR($I199="Adamant", $I199="Impish", $I199="Jolly", $I199="Careful"), 0.9, 1)))</f>
        <v>47</v>
      </c>
      <c r="U199" s="2">
        <f>_xlfn.FLOOR.MATH((_xlfn.FLOOR.MATH((((2*VLOOKUP($F199, 'EV and Base'!$A$1:$N$671, 13, FALSE))+$P199)*$H199)/100)+5)*
IF(OR($I199="Calm", $I199="Gentle", $I199="Sassy", $I199="Careful"), 1.1,
IF(OR($I199="Naughty", $I199="Lax", $I199="Naive", $I199="Rash"), 0.9, 1)))</f>
        <v>29</v>
      </c>
      <c r="V199" s="2">
        <f>_xlfn.FLOOR.MATH((_xlfn.FLOOR.MATH((((2*VLOOKUP($F199, 'EV and Base'!$A$1:$N$671, 14, FALSE))+$P199)*$H199)/100)+5)*
IF(OR($I199="Timid", $I199="Hasty", $I199="Jolly", $I199="Naive"), 1.1,
IF(OR($I199="Brave", $I199="Relaxed", $I199="Quiet", $I199="Sassy"), 0.9, 1)))</f>
        <v>55</v>
      </c>
      <c r="AZ199" s="3" t="e" cm="1">
        <f t="array" aca="1" ref="AZ199" ca="1">IF(NOT(ISNUMBER(INDEX($A:$A, LOOKUP(2, 1 / ($A$1:INDIRECT("$A$"&amp;ROW($A199)) &lt;&gt; ""),ROW($A$1:INDIRECT("$A$"&amp;ROW($A199)))), 1))), "",#REF!-INDEX(#REF!, LOOKUP(
2, 1 / (#REF!:INDIRECT("$AV$"&amp;ROW(#REF!)-1) &lt;&gt; ""),ROW(#REF!:INDIRECT("$AV$"&amp;ROW(#REF!)-1))), 1))</f>
        <v>#REF!</v>
      </c>
      <c r="BA199" s="3" t="e" cm="1">
        <f t="array" aca="1" ref="BA199" ca="1">IF(NOT(ISNUMBER(INDEX($A:$A, LOOKUP(2, 1 / ($A$1:INDIRECT("$A$"&amp;ROW($A199)) &lt;&gt; ""),ROW($A$1:INDIRECT("$A$"&amp;ROW($A199)))), 1))), "",
INDEX(#REF!, LOOKUP(2, 1 / (#REF!:INDIRECT("$Y$"&amp;ROW(#REF!)-1) &lt;&gt; ""),ROW(#REF!:INDIRECT("$Y$"&amp;ROW(#REF!)-1))), 1))</f>
        <v>#REF!</v>
      </c>
      <c r="BB199" s="1" t="str">
        <f>IFERROR(VLOOKUP(#REF!, 'Medium-Slow'!$A$1:$B$101, 2, TRUE),"")</f>
        <v/>
      </c>
    </row>
    <row r="200" spans="1:54" x14ac:dyDescent="0.45">
      <c r="A200" s="29">
        <v>114</v>
      </c>
      <c r="B200" s="29" t="s">
        <v>90</v>
      </c>
      <c r="C200" s="29" t="s">
        <v>23</v>
      </c>
      <c r="D200" s="29" t="s">
        <v>356</v>
      </c>
      <c r="E200" s="29" t="s">
        <v>25</v>
      </c>
      <c r="F200" s="2" t="s">
        <v>243</v>
      </c>
      <c r="G200" s="2" t="s">
        <v>53</v>
      </c>
      <c r="H200" s="2">
        <v>24</v>
      </c>
      <c r="I200" s="2" t="s">
        <v>173</v>
      </c>
      <c r="J200" s="2" t="s">
        <v>307</v>
      </c>
      <c r="K200" s="2" t="s">
        <v>30</v>
      </c>
      <c r="L200" s="2" t="s">
        <v>247</v>
      </c>
      <c r="M200" s="2" t="s">
        <v>248</v>
      </c>
      <c r="N200" s="2" t="s">
        <v>384</v>
      </c>
      <c r="O200" s="2" t="s">
        <v>385</v>
      </c>
      <c r="P200" s="2">
        <v>0</v>
      </c>
      <c r="Q200" s="2">
        <f>_xlfn.FLOOR.MATH((((2*VLOOKUP(F200, 'EV and Base'!$A$1:$N$671, 9, FALSE))+$P200)*$H200)/100)+$H200+10</f>
        <v>58</v>
      </c>
      <c r="R200" s="2">
        <f>_xlfn.FLOOR.MATH((_xlfn.FLOOR.MATH((((2*VLOOKUP($F200, 'EV and Base'!$A$1:$N$671, 10, FALSE))+$P200)*$H200)/100)+5)*
IF(OR($I200="Lonely", $I200="Brave", $I200="Adamant", $I200="Naughty"), 1.1,
IF(OR($I200="Bold", $I200="Timid", $I200="Modest", $I200="Calm"), 0.9, 1)))</f>
        <v>29</v>
      </c>
      <c r="S200" s="2">
        <f>_xlfn.FLOOR.MATH((_xlfn.FLOOR.MATH((((2*VLOOKUP($F200, 'EV and Base'!$A$1:$N$671, 11, FALSE))+$P200)*$H200)/100)+5)*
IF(OR($I200="Bold", $I200="Relaxed", $I200="Impish", $I200="Lax"), 1.1,
IF(OR($I200="Lonely", $I200="Hasty", $I200="Mild", $I200="Gentle"), 0.9, 1)))</f>
        <v>30</v>
      </c>
      <c r="T200" s="2">
        <f>_xlfn.FLOOR.MATH((_xlfn.FLOOR.MATH((((2*VLOOKUP($F200, 'EV and Base'!$A$1:$N$671, 12, FALSE))+$P200)*$H200)/100)+5)*
IF(OR($I200="Modest", $I200="Mild", $I200="Quiet", $I200="Rash"), 1.1,
IF(OR($I200="Adamant", $I200="Impish", $I200="Jolly", $I200="Careful"), 0.9, 1)))</f>
        <v>26</v>
      </c>
      <c r="U200" s="2">
        <f>_xlfn.FLOOR.MATH((_xlfn.FLOOR.MATH((((2*VLOOKUP($F200, 'EV and Base'!$A$1:$N$671, 13, FALSE))+$P200)*$H200)/100)+5)*
IF(OR($I200="Calm", $I200="Gentle", $I200="Sassy", $I200="Careful"), 1.1,
IF(OR($I200="Naughty", $I200="Lax", $I200="Naive", $I200="Rash"), 0.9, 1)))</f>
        <v>34</v>
      </c>
      <c r="V200" s="2">
        <f>_xlfn.FLOOR.MATH((_xlfn.FLOOR.MATH((((2*VLOOKUP($F200, 'EV and Base'!$A$1:$N$671, 14, FALSE))+$P200)*$H200)/100)+5)*
IF(OR($I200="Timid", $I200="Hasty", $I200="Jolly", $I200="Naive"), 1.1,
IF(OR($I200="Brave", $I200="Relaxed", $I200="Quiet", $I200="Sassy"), 0.9, 1)))</f>
        <v>36</v>
      </c>
      <c r="AZ200" s="3" t="e" cm="1">
        <f t="array" aca="1" ref="AZ200" ca="1">IF(NOT(ISNUMBER(INDEX($A:$A, LOOKUP(2, 1 / ($A$1:INDIRECT("$A$"&amp;ROW($A200)) &lt;&gt; ""),ROW($A$1:INDIRECT("$A$"&amp;ROW($A200)))), 1))), "",#REF!-INDEX(#REF!, LOOKUP(
2, 1 / (#REF!:INDIRECT("$AV$"&amp;ROW(#REF!)-1) &lt;&gt; ""),ROW(#REF!:INDIRECT("$AV$"&amp;ROW(#REF!)-1))), 1))</f>
        <v>#REF!</v>
      </c>
      <c r="BA200" s="3" t="e" cm="1">
        <f t="array" aca="1" ref="BA200" ca="1">IF(NOT(ISNUMBER(INDEX($A:$A, LOOKUP(2, 1 / ($A$1:INDIRECT("$A$"&amp;ROW($A200)) &lt;&gt; ""),ROW($A$1:INDIRECT("$A$"&amp;ROW($A200)))), 1))), "",
INDEX(#REF!, LOOKUP(2, 1 / (#REF!:INDIRECT("$Y$"&amp;ROW(#REF!)-1) &lt;&gt; ""),ROW(#REF!:INDIRECT("$Y$"&amp;ROW(#REF!)-1))), 1))</f>
        <v>#REF!</v>
      </c>
      <c r="BB200" s="1" t="str">
        <f>IFERROR(VLOOKUP(#REF!, 'Medium-Slow'!$A$1:$B$101, 2, TRUE),"")</f>
        <v/>
      </c>
    </row>
    <row r="201" spans="1:54" x14ac:dyDescent="0.45">
      <c r="A201" s="38">
        <v>115</v>
      </c>
      <c r="B201" s="48" t="s">
        <v>90</v>
      </c>
      <c r="C201" s="48" t="s">
        <v>23</v>
      </c>
      <c r="D201" s="48" t="s">
        <v>356</v>
      </c>
      <c r="E201" s="48" t="s">
        <v>25</v>
      </c>
      <c r="F201" s="2" t="s">
        <v>210</v>
      </c>
      <c r="G201" s="2" t="s">
        <v>27</v>
      </c>
      <c r="H201" s="2">
        <v>23</v>
      </c>
      <c r="I201" s="2" t="s">
        <v>136</v>
      </c>
      <c r="J201" s="2" t="s">
        <v>257</v>
      </c>
      <c r="K201" s="2" t="s">
        <v>30</v>
      </c>
      <c r="L201" s="2" t="s">
        <v>212</v>
      </c>
      <c r="M201" s="2" t="s">
        <v>130</v>
      </c>
      <c r="N201" s="2" t="s">
        <v>225</v>
      </c>
      <c r="O201" s="2" t="s">
        <v>309</v>
      </c>
      <c r="P201" s="2">
        <v>0</v>
      </c>
      <c r="Q201" s="2">
        <f>_xlfn.FLOOR.MATH((((2*VLOOKUP(F201, 'EV and Base'!$A$1:$N$671, 9, FALSE))+$P201)*$H201)/100)+$H201+10</f>
        <v>56</v>
      </c>
      <c r="R201" s="2">
        <f>_xlfn.FLOOR.MATH((_xlfn.FLOOR.MATH((((2*VLOOKUP($F201, 'EV and Base'!$A$1:$N$671, 10, FALSE))+$P201)*$H201)/100)+5)*
IF(OR($I201="Lonely", $I201="Brave", $I201="Adamant", $I201="Naughty"), 1.1,
IF(OR($I201="Bold", $I201="Timid", $I201="Modest", $I201="Calm"), 0.9, 1)))</f>
        <v>38</v>
      </c>
      <c r="S201" s="2">
        <f>_xlfn.FLOOR.MATH((_xlfn.FLOOR.MATH((((2*VLOOKUP($F201, 'EV and Base'!$A$1:$N$671, 11, FALSE))+$P201)*$H201)/100)+5)*
IF(OR($I201="Bold", $I201="Relaxed", $I201="Impish", $I201="Lax"), 1.1,
IF(OR($I201="Lonely", $I201="Hasty", $I201="Mild", $I201="Gentle"), 0.9, 1)))</f>
        <v>21</v>
      </c>
      <c r="T201" s="2">
        <f>_xlfn.FLOOR.MATH((_xlfn.FLOOR.MATH((((2*VLOOKUP($F201, 'EV and Base'!$A$1:$N$671, 12, FALSE))+$P201)*$H201)/100)+5)*
IF(OR($I201="Modest", $I201="Mild", $I201="Quiet", $I201="Rash"), 1.1,
IF(OR($I201="Adamant", $I201="Impish", $I201="Jolly", $I201="Careful"), 0.9, 1)))</f>
        <v>23</v>
      </c>
      <c r="U201" s="2">
        <f>_xlfn.FLOOR.MATH((_xlfn.FLOOR.MATH((((2*VLOOKUP($F201, 'EV and Base'!$A$1:$N$671, 13, FALSE))+$P201)*$H201)/100)+5)*
IF(OR($I201="Calm", $I201="Gentle", $I201="Sassy", $I201="Careful"), 1.1,
IF(OR($I201="Naughty", $I201="Lax", $I201="Naive", $I201="Rash"), 0.9, 1)))</f>
        <v>18</v>
      </c>
      <c r="V201" s="2">
        <f>_xlfn.FLOOR.MATH((_xlfn.FLOOR.MATH((((2*VLOOKUP($F201, 'EV and Base'!$A$1:$N$671, 14, FALSE))+$P201)*$H201)/100)+5)*
IF(OR($I201="Timid", $I201="Hasty", $I201="Jolly", $I201="Naive"), 1.1,
IF(OR($I201="Brave", $I201="Relaxed", $I201="Quiet", $I201="Sassy"), 0.9, 1)))</f>
        <v>34</v>
      </c>
      <c r="AZ201" s="3" t="e" cm="1">
        <f t="array" aca="1" ref="AZ201" ca="1">IF(NOT(ISNUMBER(INDEX($A:$A, LOOKUP(2, 1 / ($A$1:INDIRECT("$A$"&amp;ROW($A201)) &lt;&gt; ""),ROW($A$1:INDIRECT("$A$"&amp;ROW($A201)))), 1))), "",#REF!-INDEX(#REF!, LOOKUP(
2, 1 / (#REF!:INDIRECT("$AV$"&amp;ROW(#REF!)-1) &lt;&gt; ""),ROW(#REF!:INDIRECT("$AV$"&amp;ROW(#REF!)-1))), 1))</f>
        <v>#REF!</v>
      </c>
      <c r="BA201" s="3" t="e" cm="1">
        <f t="array" aca="1" ref="BA201" ca="1">IF(NOT(ISNUMBER(INDEX($A:$A, LOOKUP(2, 1 / ($A$1:INDIRECT("$A$"&amp;ROW($A201)) &lt;&gt; ""),ROW($A$1:INDIRECT("$A$"&amp;ROW($A201)))), 1))), "",
INDEX(#REF!, LOOKUP(2, 1 / (#REF!:INDIRECT("$Y$"&amp;ROW(#REF!)-1) &lt;&gt; ""),ROW(#REF!:INDIRECT("$Y$"&amp;ROW(#REF!)-1))), 1))</f>
        <v>#REF!</v>
      </c>
      <c r="BB201" s="1" t="str">
        <f>IFERROR(VLOOKUP(#REF!, 'Medium-Slow'!$A$1:$B$101, 2, TRUE),"")</f>
        <v/>
      </c>
    </row>
    <row r="202" spans="1:54" x14ac:dyDescent="0.45">
      <c r="A202" s="40"/>
      <c r="B202" s="48"/>
      <c r="C202" s="48" t="str">
        <f>$C201</f>
        <v>Single</v>
      </c>
      <c r="D202" s="48"/>
      <c r="E202" s="48"/>
      <c r="F202" s="2" t="s">
        <v>163</v>
      </c>
      <c r="G202" s="2" t="s">
        <v>27</v>
      </c>
      <c r="H202" s="2">
        <v>23</v>
      </c>
      <c r="I202" s="2" t="s">
        <v>136</v>
      </c>
      <c r="J202" s="2" t="s">
        <v>74</v>
      </c>
      <c r="K202" s="2" t="s">
        <v>30</v>
      </c>
      <c r="L202" s="2" t="s">
        <v>153</v>
      </c>
      <c r="M202" s="2" t="s">
        <v>165</v>
      </c>
      <c r="N202" s="2" t="s">
        <v>381</v>
      </c>
      <c r="O202" s="2" t="s">
        <v>382</v>
      </c>
      <c r="P202" s="2">
        <v>0</v>
      </c>
      <c r="Q202" s="2">
        <f>_xlfn.FLOOR.MATH((((2*VLOOKUP(F202, 'EV and Base'!$A$1:$N$671, 9, FALSE))+$P202)*$H202)/100)+$H202+10</f>
        <v>60</v>
      </c>
      <c r="R202" s="2">
        <f>_xlfn.FLOOR.MATH((_xlfn.FLOOR.MATH((((2*VLOOKUP($F202, 'EV and Base'!$A$1:$N$671, 10, FALSE))+$P202)*$H202)/100)+5)*
IF(OR($I202="Lonely", $I202="Brave", $I202="Adamant", $I202="Naughty"), 1.1,
IF(OR($I202="Bold", $I202="Timid", $I202="Modest", $I202="Calm"), 0.9, 1)))</f>
        <v>44</v>
      </c>
      <c r="S202" s="2">
        <f>_xlfn.FLOOR.MATH((_xlfn.FLOOR.MATH((((2*VLOOKUP($F202, 'EV and Base'!$A$1:$N$671, 11, FALSE))+$P202)*$H202)/100)+5)*
IF(OR($I202="Bold", $I202="Relaxed", $I202="Impish", $I202="Lax"), 1.1,
IF(OR($I202="Lonely", $I202="Hasty", $I202="Mild", $I202="Gentle"), 0.9, 1)))</f>
        <v>36</v>
      </c>
      <c r="T202" s="2">
        <f>_xlfn.FLOOR.MATH((_xlfn.FLOOR.MATH((((2*VLOOKUP($F202, 'EV and Base'!$A$1:$N$671, 12, FALSE))+$P202)*$H202)/100)+5)*
IF(OR($I202="Modest", $I202="Mild", $I202="Quiet", $I202="Rash"), 1.1,
IF(OR($I202="Adamant", $I202="Impish", $I202="Jolly", $I202="Careful"), 0.9, 1)))</f>
        <v>35</v>
      </c>
      <c r="U202" s="2">
        <f>_xlfn.FLOOR.MATH((_xlfn.FLOOR.MATH((((2*VLOOKUP($F202, 'EV and Base'!$A$1:$N$671, 13, FALSE))+$P202)*$H202)/100)+5)*
IF(OR($I202="Calm", $I202="Gentle", $I202="Sassy", $I202="Careful"), 1.1,
IF(OR($I202="Naughty", $I202="Lax", $I202="Naive", $I202="Rash"), 0.9, 1)))</f>
        <v>32</v>
      </c>
      <c r="V202" s="2">
        <f>_xlfn.FLOOR.MATH((_xlfn.FLOOR.MATH((((2*VLOOKUP($F202, 'EV and Base'!$A$1:$N$671, 14, FALSE))+$P202)*$H202)/100)+5)*
IF(OR($I202="Timid", $I202="Hasty", $I202="Jolly", $I202="Naive"), 1.1,
IF(OR($I202="Brave", $I202="Relaxed", $I202="Quiet", $I202="Sassy"), 0.9, 1)))</f>
        <v>40</v>
      </c>
      <c r="AZ202" s="3" t="e" cm="1">
        <f t="array" aca="1" ref="AZ202" ca="1">IF(NOT(ISNUMBER(INDEX($A:$A, LOOKUP(2, 1 / ($A$1:INDIRECT("$A$"&amp;ROW($A202)) &lt;&gt; ""),ROW($A$1:INDIRECT("$A$"&amp;ROW($A202)))), 1))), "",#REF!-INDEX(#REF!, LOOKUP(
2, 1 / (#REF!:INDIRECT("$AV$"&amp;ROW(#REF!)-1) &lt;&gt; ""),ROW(#REF!:INDIRECT("$AV$"&amp;ROW(#REF!)-1))), 1))</f>
        <v>#REF!</v>
      </c>
      <c r="BA202" s="3" t="e" cm="1">
        <f t="array" aca="1" ref="BA202" ca="1">IF(NOT(ISNUMBER(INDEX($A:$A, LOOKUP(2, 1 / ($A$1:INDIRECT("$A$"&amp;ROW($A202)) &lt;&gt; ""),ROW($A$1:INDIRECT("$A$"&amp;ROW($A202)))), 1))), "",
INDEX(#REF!, LOOKUP(2, 1 / (#REF!:INDIRECT("$Y$"&amp;ROW(#REF!)-1) &lt;&gt; ""),ROW(#REF!:INDIRECT("$Y$"&amp;ROW(#REF!)-1))), 1))</f>
        <v>#REF!</v>
      </c>
      <c r="BB202" s="1" t="str">
        <f>IFERROR(VLOOKUP(#REF!, 'Medium-Slow'!$A$1:$B$101, 2, TRUE),"")</f>
        <v/>
      </c>
    </row>
    <row r="203" spans="1:54" x14ac:dyDescent="0.45">
      <c r="A203" s="38">
        <v>116</v>
      </c>
      <c r="B203" s="48" t="s">
        <v>386</v>
      </c>
      <c r="C203" s="48" t="s">
        <v>23</v>
      </c>
      <c r="D203" s="48" t="s">
        <v>387</v>
      </c>
      <c r="E203" s="48" t="s">
        <v>25</v>
      </c>
      <c r="F203" s="2" t="s">
        <v>348</v>
      </c>
      <c r="G203" s="2" t="s">
        <v>27</v>
      </c>
      <c r="H203" s="2">
        <v>28</v>
      </c>
      <c r="I203" s="2" t="s">
        <v>41</v>
      </c>
      <c r="J203" s="2" t="s">
        <v>349</v>
      </c>
      <c r="K203" s="2" t="s">
        <v>30</v>
      </c>
      <c r="L203" s="2" t="s">
        <v>281</v>
      </c>
      <c r="M203" s="2" t="s">
        <v>350</v>
      </c>
      <c r="N203" s="2" t="s">
        <v>296</v>
      </c>
      <c r="O203" s="2" t="s">
        <v>388</v>
      </c>
      <c r="P203" s="2">
        <v>6</v>
      </c>
      <c r="Q203" s="2">
        <f>_xlfn.FLOOR.MATH((((2*VLOOKUP(F203, 'EV and Base'!$A$1:$N$671, 9, FALSE))+$P203)*$H203)/100)+$H203+10</f>
        <v>81</v>
      </c>
      <c r="R203" s="2">
        <f>_xlfn.FLOOR.MATH((_xlfn.FLOOR.MATH((((2*VLOOKUP($F203, 'EV and Base'!$A$1:$N$671, 10, FALSE))+$P203)*$H203)/100)+5)*
IF(OR($I203="Lonely", $I203="Brave", $I203="Adamant", $I203="Naughty"), 1.1,
IF(OR($I203="Bold", $I203="Timid", $I203="Modest", $I203="Calm"), 0.9, 1)))</f>
        <v>38</v>
      </c>
      <c r="S203" s="2">
        <f>_xlfn.FLOOR.MATH((_xlfn.FLOOR.MATH((((2*VLOOKUP($F203, 'EV and Base'!$A$1:$N$671, 11, FALSE))+$P203)*$H203)/100)+5)*
IF(OR($I203="Bold", $I203="Relaxed", $I203="Impish", $I203="Lax"), 1.1,
IF(OR($I203="Lonely", $I203="Hasty", $I203="Mild", $I203="Gentle"), 0.9, 1)))</f>
        <v>37</v>
      </c>
      <c r="T203" s="2">
        <f>_xlfn.FLOOR.MATH((_xlfn.FLOOR.MATH((((2*VLOOKUP($F203, 'EV and Base'!$A$1:$N$671, 12, FALSE))+$P203)*$H203)/100)+5)*
IF(OR($I203="Modest", $I203="Mild", $I203="Quiet", $I203="Rash"), 1.1,
IF(OR($I203="Adamant", $I203="Impish", $I203="Jolly", $I203="Careful"), 0.9, 1)))</f>
        <v>43</v>
      </c>
      <c r="U203" s="2">
        <f>_xlfn.FLOOR.MATH((_xlfn.FLOOR.MATH((((2*VLOOKUP($F203, 'EV and Base'!$A$1:$N$671, 13, FALSE))+$P203)*$H203)/100)+5)*
IF(OR($I203="Calm", $I203="Gentle", $I203="Sassy", $I203="Careful"), 1.1,
IF(OR($I203="Naughty", $I203="Lax", $I203="Naive", $I203="Rash"), 0.9, 1)))</f>
        <v>37</v>
      </c>
      <c r="V203" s="2">
        <f>_xlfn.FLOOR.MATH((_xlfn.FLOOR.MATH((((2*VLOOKUP($F203, 'EV and Base'!$A$1:$N$671, 14, FALSE))+$P203)*$H203)/100)+5)*
IF(OR($I203="Timid", $I203="Hasty", $I203="Jolly", $I203="Naive"), 1.1,
IF(OR($I203="Brave", $I203="Relaxed", $I203="Quiet", $I203="Sassy"), 0.9, 1)))</f>
        <v>49</v>
      </c>
      <c r="AZ203" s="3" t="e" cm="1">
        <f t="array" aca="1" ref="AZ203" ca="1">IF(NOT(ISNUMBER(INDEX($A:$A, LOOKUP(2, 1 / ($A$1:INDIRECT("$A$"&amp;ROW($A203)) &lt;&gt; ""),ROW($A$1:INDIRECT("$A$"&amp;ROW($A203)))), 1))), "",#REF!-INDEX(#REF!, LOOKUP(
2, 1 / (#REF!:INDIRECT("$AV$"&amp;ROW(#REF!)-1) &lt;&gt; ""),ROW(#REF!:INDIRECT("$AV$"&amp;ROW(#REF!)-1))), 1))</f>
        <v>#REF!</v>
      </c>
      <c r="BA203" s="3" t="e" cm="1">
        <f t="array" aca="1" ref="BA203" ca="1">IF(NOT(ISNUMBER(INDEX($A:$A, LOOKUP(2, 1 / ($A$1:INDIRECT("$A$"&amp;ROW($A203)) &lt;&gt; ""),ROW($A$1:INDIRECT("$A$"&amp;ROW($A203)))), 1))), "",
INDEX(#REF!, LOOKUP(2, 1 / (#REF!:INDIRECT("$Y$"&amp;ROW(#REF!)-1) &lt;&gt; ""),ROW(#REF!:INDIRECT("$Y$"&amp;ROW(#REF!)-1))), 1))</f>
        <v>#REF!</v>
      </c>
      <c r="BB203" s="1" t="str">
        <f>IFERROR(VLOOKUP(#REF!, 'Medium-Slow'!$A$1:$B$101, 2, TRUE),"")</f>
        <v/>
      </c>
    </row>
    <row r="204" spans="1:54" x14ac:dyDescent="0.45">
      <c r="A204" s="40"/>
      <c r="B204" s="48"/>
      <c r="C204" s="48" t="str">
        <f>$C203</f>
        <v>Single</v>
      </c>
      <c r="D204" s="48"/>
      <c r="E204" s="48"/>
      <c r="F204" s="2" t="s">
        <v>389</v>
      </c>
      <c r="G204" s="2" t="s">
        <v>27</v>
      </c>
      <c r="H204" s="2">
        <v>28</v>
      </c>
      <c r="I204" s="2" t="s">
        <v>36</v>
      </c>
      <c r="J204" s="2" t="s">
        <v>390</v>
      </c>
      <c r="K204" s="2" t="s">
        <v>30</v>
      </c>
      <c r="L204" s="2" t="s">
        <v>391</v>
      </c>
      <c r="M204" s="2" t="s">
        <v>392</v>
      </c>
      <c r="N204" s="2" t="s">
        <v>393</v>
      </c>
      <c r="O204" s="2" t="s">
        <v>394</v>
      </c>
      <c r="P204" s="2">
        <v>6</v>
      </c>
      <c r="Q204" s="2">
        <f>_xlfn.FLOOR.MATH((((2*VLOOKUP(F204, 'EV and Base'!$A$1:$N$671, 9, FALSE))+$P204)*$H204)/100)+$H204+10</f>
        <v>73</v>
      </c>
      <c r="R204" s="2">
        <f>_xlfn.FLOOR.MATH((_xlfn.FLOOR.MATH((((2*VLOOKUP($F204, 'EV and Base'!$A$1:$N$671, 10, FALSE))+$P204)*$H204)/100)+5)*
IF(OR($I204="Lonely", $I204="Brave", $I204="Adamant", $I204="Naughty"), 1.1,
IF(OR($I204="Bold", $I204="Timid", $I204="Modest", $I204="Calm"), 0.9, 1)))</f>
        <v>54</v>
      </c>
      <c r="S204" s="2">
        <f>_xlfn.FLOOR.MATH((_xlfn.FLOOR.MATH((((2*VLOOKUP($F204, 'EV and Base'!$A$1:$N$671, 11, FALSE))+$P204)*$H204)/100)+5)*
IF(OR($I204="Bold", $I204="Relaxed", $I204="Impish", $I204="Lax"), 1.1,
IF(OR($I204="Lonely", $I204="Hasty", $I204="Mild", $I204="Gentle"), 0.9, 1)))</f>
        <v>31</v>
      </c>
      <c r="T204" s="2">
        <f>_xlfn.FLOOR.MATH((_xlfn.FLOOR.MATH((((2*VLOOKUP($F204, 'EV and Base'!$A$1:$N$671, 12, FALSE))+$P204)*$H204)/100)+5)*
IF(OR($I204="Modest", $I204="Mild", $I204="Quiet", $I204="Rash"), 1.1,
IF(OR($I204="Adamant", $I204="Impish", $I204="Jolly", $I204="Careful"), 0.9, 1)))</f>
        <v>20</v>
      </c>
      <c r="U204" s="2">
        <f>_xlfn.FLOOR.MATH((_xlfn.FLOOR.MATH((((2*VLOOKUP($F204, 'EV and Base'!$A$1:$N$671, 13, FALSE))+$P204)*$H204)/100)+5)*
IF(OR($I204="Calm", $I204="Gentle", $I204="Sassy", $I204="Careful"), 1.1,
IF(OR($I204="Naughty", $I204="Lax", $I204="Naive", $I204="Rash"), 0.9, 1)))</f>
        <v>31</v>
      </c>
      <c r="V204" s="2">
        <f>_xlfn.FLOOR.MATH((_xlfn.FLOOR.MATH((((2*VLOOKUP($F204, 'EV and Base'!$A$1:$N$671, 14, FALSE))+$P204)*$H204)/100)+5)*
IF(OR($I204="Timid", $I204="Hasty", $I204="Jolly", $I204="Naive"), 1.1,
IF(OR($I204="Brave", $I204="Relaxed", $I204="Quiet", $I204="Sassy"), 0.9, 1)))</f>
        <v>44</v>
      </c>
      <c r="AZ204" s="3" t="e" cm="1">
        <f t="array" aca="1" ref="AZ204" ca="1">IF(NOT(ISNUMBER(INDEX($A:$A, LOOKUP(2, 1 / ($A$1:INDIRECT("$A$"&amp;ROW($A204)) &lt;&gt; ""),ROW($A$1:INDIRECT("$A$"&amp;ROW($A204)))), 1))), "",#REF!-INDEX(#REF!, LOOKUP(
2, 1 / (#REF!:INDIRECT("$AV$"&amp;ROW(#REF!)-1) &lt;&gt; ""),ROW(#REF!:INDIRECT("$AV$"&amp;ROW(#REF!)-1))), 1))</f>
        <v>#REF!</v>
      </c>
      <c r="BA204" s="3" t="e" cm="1">
        <f t="array" aca="1" ref="BA204" ca="1">IF(NOT(ISNUMBER(INDEX($A:$A, LOOKUP(2, 1 / ($A$1:INDIRECT("$A$"&amp;ROW($A204)) &lt;&gt; ""),ROW($A$1:INDIRECT("$A$"&amp;ROW($A204)))), 1))), "",
INDEX(#REF!, LOOKUP(2, 1 / (#REF!:INDIRECT("$Y$"&amp;ROW(#REF!)-1) &lt;&gt; ""),ROW(#REF!:INDIRECT("$Y$"&amp;ROW(#REF!)-1))), 1))</f>
        <v>#REF!</v>
      </c>
      <c r="BB204" s="1" t="str">
        <f>IFERROR(VLOOKUP(#REF!, 'Medium-Slow'!$A$1:$B$101, 2, TRUE),"")</f>
        <v/>
      </c>
    </row>
    <row r="205" spans="1:54" x14ac:dyDescent="0.45">
      <c r="A205" s="38">
        <v>117</v>
      </c>
      <c r="B205" s="48" t="s">
        <v>395</v>
      </c>
      <c r="C205" s="48" t="s">
        <v>23</v>
      </c>
      <c r="D205" s="48" t="s">
        <v>387</v>
      </c>
      <c r="E205" s="48" t="s">
        <v>25</v>
      </c>
      <c r="F205" s="2" t="s">
        <v>210</v>
      </c>
      <c r="G205" s="2" t="s">
        <v>27</v>
      </c>
      <c r="H205" s="2">
        <v>28</v>
      </c>
      <c r="I205" s="2" t="s">
        <v>133</v>
      </c>
      <c r="J205" s="2" t="s">
        <v>160</v>
      </c>
      <c r="K205" s="2" t="s">
        <v>30</v>
      </c>
      <c r="L205" s="2" t="s">
        <v>225</v>
      </c>
      <c r="M205" s="2" t="s">
        <v>309</v>
      </c>
      <c r="N205" s="2" t="s">
        <v>312</v>
      </c>
      <c r="O205" s="2" t="s">
        <v>153</v>
      </c>
      <c r="P205" s="2">
        <v>6</v>
      </c>
      <c r="Q205" s="2">
        <f>_xlfn.FLOOR.MATH((((2*VLOOKUP(F205, 'EV and Base'!$A$1:$N$671, 9, FALSE))+$P205)*$H205)/100)+$H205+10</f>
        <v>67</v>
      </c>
      <c r="R205" s="2">
        <f>_xlfn.FLOOR.MATH((_xlfn.FLOOR.MATH((((2*VLOOKUP($F205, 'EV and Base'!$A$1:$N$671, 10, FALSE))+$P205)*$H205)/100)+5)*
IF(OR($I205="Lonely", $I205="Brave", $I205="Adamant", $I205="Naughty"), 1.1,
IF(OR($I205="Bold", $I205="Timid", $I205="Modest", $I205="Calm"), 0.9, 1)))</f>
        <v>47</v>
      </c>
      <c r="S205" s="2">
        <f>_xlfn.FLOOR.MATH((_xlfn.FLOOR.MATH((((2*VLOOKUP($F205, 'EV and Base'!$A$1:$N$671, 11, FALSE))+$P205)*$H205)/100)+5)*
IF(OR($I205="Bold", $I205="Relaxed", $I205="Impish", $I205="Lax"), 1.1,
IF(OR($I205="Lonely", $I205="Hasty", $I205="Mild", $I205="Gentle"), 0.9, 1)))</f>
        <v>26</v>
      </c>
      <c r="T205" s="2">
        <f>_xlfn.FLOOR.MATH((_xlfn.FLOOR.MATH((((2*VLOOKUP($F205, 'EV and Base'!$A$1:$N$671, 12, FALSE))+$P205)*$H205)/100)+5)*
IF(OR($I205="Modest", $I205="Mild", $I205="Quiet", $I205="Rash"), 1.1,
IF(OR($I205="Adamant", $I205="Impish", $I205="Jolly", $I205="Careful"), 0.9, 1)))</f>
        <v>26</v>
      </c>
      <c r="U205" s="2">
        <f>_xlfn.FLOOR.MATH((_xlfn.FLOOR.MATH((((2*VLOOKUP($F205, 'EV and Base'!$A$1:$N$671, 13, FALSE))+$P205)*$H205)/100)+5)*
IF(OR($I205="Calm", $I205="Gentle", $I205="Sassy", $I205="Careful"), 1.1,
IF(OR($I205="Naughty", $I205="Lax", $I205="Naive", $I205="Rash"), 0.9, 1)))</f>
        <v>26</v>
      </c>
      <c r="V205" s="2">
        <f>_xlfn.FLOOR.MATH((_xlfn.FLOOR.MATH((((2*VLOOKUP($F205, 'EV and Base'!$A$1:$N$671, 14, FALSE))+$P205)*$H205)/100)+5)*
IF(OR($I205="Timid", $I205="Hasty", $I205="Jolly", $I205="Naive"), 1.1,
IF(OR($I205="Brave", $I205="Relaxed", $I205="Quiet", $I205="Sassy"), 0.9, 1)))</f>
        <v>43</v>
      </c>
      <c r="AZ205" s="3" t="e" cm="1">
        <f t="array" aca="1" ref="AZ205" ca="1">IF(NOT(ISNUMBER(INDEX($A:$A, LOOKUP(2, 1 / ($A$1:INDIRECT("$A$"&amp;ROW($A205)) &lt;&gt; ""),ROW($A$1:INDIRECT("$A$"&amp;ROW($A205)))), 1))), "",#REF!-INDEX(#REF!, LOOKUP(
2, 1 / (#REF!:INDIRECT("$AV$"&amp;ROW(#REF!)-1) &lt;&gt; ""),ROW(#REF!:INDIRECT("$AV$"&amp;ROW(#REF!)-1))), 1))</f>
        <v>#REF!</v>
      </c>
      <c r="BA205" s="3" t="e" cm="1">
        <f t="array" aca="1" ref="BA205" ca="1">IF(NOT(ISNUMBER(INDEX($A:$A, LOOKUP(2, 1 / ($A$1:INDIRECT("$A$"&amp;ROW($A205)) &lt;&gt; ""),ROW($A$1:INDIRECT("$A$"&amp;ROW($A205)))), 1))), "",
INDEX(#REF!, LOOKUP(2, 1 / (#REF!:INDIRECT("$Y$"&amp;ROW(#REF!)-1) &lt;&gt; ""),ROW(#REF!:INDIRECT("$Y$"&amp;ROW(#REF!)-1))), 1))</f>
        <v>#REF!</v>
      </c>
      <c r="BB205" s="1" t="str">
        <f>IFERROR(VLOOKUP(#REF!, 'Medium-Slow'!$A$1:$B$101, 2, TRUE),"")</f>
        <v/>
      </c>
    </row>
    <row r="206" spans="1:54" x14ac:dyDescent="0.45">
      <c r="A206" s="40"/>
      <c r="B206" s="48"/>
      <c r="C206" s="48" t="str">
        <f>$C205</f>
        <v>Single</v>
      </c>
      <c r="D206" s="48"/>
      <c r="E206" s="48"/>
      <c r="F206" s="2" t="s">
        <v>389</v>
      </c>
      <c r="G206" s="2" t="s">
        <v>27</v>
      </c>
      <c r="H206" s="2">
        <v>28</v>
      </c>
      <c r="I206" s="2" t="s">
        <v>58</v>
      </c>
      <c r="J206" s="2" t="s">
        <v>157</v>
      </c>
      <c r="K206" s="2" t="s">
        <v>30</v>
      </c>
      <c r="L206" s="2" t="s">
        <v>391</v>
      </c>
      <c r="M206" s="2" t="s">
        <v>392</v>
      </c>
      <c r="N206" s="2" t="s">
        <v>393</v>
      </c>
      <c r="O206" s="2" t="s">
        <v>394</v>
      </c>
      <c r="P206" s="2">
        <v>6</v>
      </c>
      <c r="Q206" s="2">
        <f>_xlfn.FLOOR.MATH((((2*VLOOKUP(F206, 'EV and Base'!$A$1:$N$671, 9, FALSE))+$P206)*$H206)/100)+$H206+10</f>
        <v>73</v>
      </c>
      <c r="R206" s="2">
        <f>_xlfn.FLOOR.MATH((_xlfn.FLOOR.MATH((((2*VLOOKUP($F206, 'EV and Base'!$A$1:$N$671, 10, FALSE))+$P206)*$H206)/100)+5)*
IF(OR($I206="Lonely", $I206="Brave", $I206="Adamant", $I206="Naughty"), 1.1,
IF(OR($I206="Bold", $I206="Timid", $I206="Modest", $I206="Calm"), 0.9, 1)))</f>
        <v>54</v>
      </c>
      <c r="S206" s="2">
        <f>_xlfn.FLOOR.MATH((_xlfn.FLOOR.MATH((((2*VLOOKUP($F206, 'EV and Base'!$A$1:$N$671, 11, FALSE))+$P206)*$H206)/100)+5)*
IF(OR($I206="Bold", $I206="Relaxed", $I206="Impish", $I206="Lax"), 1.1,
IF(OR($I206="Lonely", $I206="Hasty", $I206="Mild", $I206="Gentle"), 0.9, 1)))</f>
        <v>29</v>
      </c>
      <c r="T206" s="2">
        <f>_xlfn.FLOOR.MATH((_xlfn.FLOOR.MATH((((2*VLOOKUP($F206, 'EV and Base'!$A$1:$N$671, 12, FALSE))+$P206)*$H206)/100)+5)*
IF(OR($I206="Modest", $I206="Mild", $I206="Quiet", $I206="Rash"), 1.1,
IF(OR($I206="Adamant", $I206="Impish", $I206="Jolly", $I206="Careful"), 0.9, 1)))</f>
        <v>25</v>
      </c>
      <c r="U206" s="2">
        <f>_xlfn.FLOOR.MATH((_xlfn.FLOOR.MATH((((2*VLOOKUP($F206, 'EV and Base'!$A$1:$N$671, 13, FALSE))+$P206)*$H206)/100)+5)*
IF(OR($I206="Calm", $I206="Gentle", $I206="Sassy", $I206="Careful"), 1.1,
IF(OR($I206="Naughty", $I206="Lax", $I206="Naive", $I206="Rash"), 0.9, 1)))</f>
        <v>31</v>
      </c>
      <c r="V206" s="2">
        <f>_xlfn.FLOOR.MATH((_xlfn.FLOOR.MATH((((2*VLOOKUP($F206, 'EV and Base'!$A$1:$N$671, 14, FALSE))+$P206)*$H206)/100)+5)*
IF(OR($I206="Timid", $I206="Hasty", $I206="Jolly", $I206="Naive"), 1.1,
IF(OR($I206="Brave", $I206="Relaxed", $I206="Quiet", $I206="Sassy"), 0.9, 1)))</f>
        <v>39</v>
      </c>
      <c r="AZ206" s="3" t="e" cm="1">
        <f t="array" aca="1" ref="AZ206" ca="1">IF(NOT(ISNUMBER(INDEX($A:$A, LOOKUP(2, 1 / ($A$1:INDIRECT("$A$"&amp;ROW($A206)) &lt;&gt; ""),ROW($A$1:INDIRECT("$A$"&amp;ROW($A206)))), 1))), "",#REF!-INDEX(#REF!, LOOKUP(
2, 1 / (#REF!:INDIRECT("$AV$"&amp;ROW(#REF!)-1) &lt;&gt; ""),ROW(#REF!:INDIRECT("$AV$"&amp;ROW(#REF!)-1))), 1))</f>
        <v>#REF!</v>
      </c>
      <c r="BA206" s="3" t="e" cm="1">
        <f t="array" aca="1" ref="BA206" ca="1">IF(NOT(ISNUMBER(INDEX($A:$A, LOOKUP(2, 1 / ($A$1:INDIRECT("$A$"&amp;ROW($A206)) &lt;&gt; ""),ROW($A$1:INDIRECT("$A$"&amp;ROW($A206)))), 1))), "",
INDEX(#REF!, LOOKUP(2, 1 / (#REF!:INDIRECT("$Y$"&amp;ROW(#REF!)-1) &lt;&gt; ""),ROW(#REF!:INDIRECT("$Y$"&amp;ROW(#REF!)-1))), 1))</f>
        <v>#REF!</v>
      </c>
      <c r="BB206" s="1" t="str">
        <f>IFERROR(VLOOKUP(#REF!, 'Medium-Slow'!$A$1:$B$101, 2, TRUE),"")</f>
        <v/>
      </c>
    </row>
    <row r="207" spans="1:54" x14ac:dyDescent="0.45">
      <c r="A207" s="29">
        <v>118</v>
      </c>
      <c r="B207" s="29" t="s">
        <v>396</v>
      </c>
      <c r="C207" s="29" t="s">
        <v>23</v>
      </c>
      <c r="D207" s="29" t="s">
        <v>387</v>
      </c>
      <c r="E207" s="29" t="s">
        <v>25</v>
      </c>
      <c r="F207" s="2" t="s">
        <v>354</v>
      </c>
      <c r="G207" s="2" t="s">
        <v>27</v>
      </c>
      <c r="H207" s="2">
        <v>29</v>
      </c>
      <c r="I207" s="2" t="s">
        <v>63</v>
      </c>
      <c r="J207" s="2" t="s">
        <v>257</v>
      </c>
      <c r="K207" s="2" t="s">
        <v>30</v>
      </c>
      <c r="L207" s="2" t="s">
        <v>225</v>
      </c>
      <c r="M207" s="2" t="s">
        <v>309</v>
      </c>
      <c r="N207" s="2" t="s">
        <v>312</v>
      </c>
      <c r="O207" s="2" t="s">
        <v>153</v>
      </c>
      <c r="P207" s="2">
        <v>6</v>
      </c>
      <c r="Q207" s="2">
        <f>_xlfn.FLOOR.MATH((((2*VLOOKUP(F207, 'EV and Base'!$A$1:$N$671, 9, FALSE))+$P207)*$H207)/100)+$H207+10</f>
        <v>75</v>
      </c>
      <c r="R207" s="2">
        <f>_xlfn.FLOOR.MATH((_xlfn.FLOOR.MATH((((2*VLOOKUP($F207, 'EV and Base'!$A$1:$N$671, 10, FALSE))+$P207)*$H207)/100)+5)*
IF(OR($I207="Lonely", $I207="Brave", $I207="Adamant", $I207="Naughty"), 1.1,
IF(OR($I207="Bold", $I207="Timid", $I207="Modest", $I207="Calm"), 0.9, 1)))</f>
        <v>54</v>
      </c>
      <c r="S207" s="2">
        <f>_xlfn.FLOOR.MATH((_xlfn.FLOOR.MATH((((2*VLOOKUP($F207, 'EV and Base'!$A$1:$N$671, 11, FALSE))+$P207)*$H207)/100)+5)*
IF(OR($I207="Bold", $I207="Relaxed", $I207="Impish", $I207="Lax"), 1.1,
IF(OR($I207="Lonely", $I207="Hasty", $I207="Mild", $I207="Gentle"), 0.9, 1)))</f>
        <v>32</v>
      </c>
      <c r="T207" s="2">
        <f>_xlfn.FLOOR.MATH((_xlfn.FLOOR.MATH((((2*VLOOKUP($F207, 'EV and Base'!$A$1:$N$671, 12, FALSE))+$P207)*$H207)/100)+5)*
IF(OR($I207="Modest", $I207="Mild", $I207="Quiet", $I207="Rash"), 1.1,
IF(OR($I207="Adamant", $I207="Impish", $I207="Jolly", $I207="Careful"), 0.9, 1)))</f>
        <v>32</v>
      </c>
      <c r="U207" s="2">
        <f>_xlfn.FLOOR.MATH((_xlfn.FLOOR.MATH((((2*VLOOKUP($F207, 'EV and Base'!$A$1:$N$671, 13, FALSE))+$P207)*$H207)/100)+5)*
IF(OR($I207="Calm", $I207="Gentle", $I207="Sassy", $I207="Careful"), 1.1,
IF(OR($I207="Naughty", $I207="Lax", $I207="Naive", $I207="Rash"), 0.9, 1)))</f>
        <v>35</v>
      </c>
      <c r="V207" s="2">
        <f>_xlfn.FLOOR.MATH((_xlfn.FLOOR.MATH((((2*VLOOKUP($F207, 'EV and Base'!$A$1:$N$671, 14, FALSE))+$P207)*$H207)/100)+5)*
IF(OR($I207="Timid", $I207="Hasty", $I207="Jolly", $I207="Naive"), 1.1,
IF(OR($I207="Brave", $I207="Relaxed", $I207="Quiet", $I207="Sassy"), 0.9, 1)))</f>
        <v>44</v>
      </c>
      <c r="AZ207" s="3" t="e" cm="1">
        <f t="array" aca="1" ref="AZ207" ca="1">IF(NOT(ISNUMBER(INDEX($A:$A, LOOKUP(2, 1 / ($A$1:INDIRECT("$A$"&amp;ROW($A207)) &lt;&gt; ""),ROW($A$1:INDIRECT("$A$"&amp;ROW($A207)))), 1))), "",#REF!-INDEX(#REF!, LOOKUP(
2, 1 / (#REF!:INDIRECT("$AV$"&amp;ROW(#REF!)-1) &lt;&gt; ""),ROW(#REF!:INDIRECT("$AV$"&amp;ROW(#REF!)-1))), 1))</f>
        <v>#REF!</v>
      </c>
      <c r="BA207" s="3" t="e" cm="1">
        <f t="array" aca="1" ref="BA207" ca="1">IF(NOT(ISNUMBER(INDEX($A:$A, LOOKUP(2, 1 / ($A$1:INDIRECT("$A$"&amp;ROW($A207)) &lt;&gt; ""),ROW($A$1:INDIRECT("$A$"&amp;ROW($A207)))), 1))), "",
INDEX(#REF!, LOOKUP(2, 1 / (#REF!:INDIRECT("$Y$"&amp;ROW(#REF!)-1) &lt;&gt; ""),ROW(#REF!:INDIRECT("$Y$"&amp;ROW(#REF!)-1))), 1))</f>
        <v>#REF!</v>
      </c>
      <c r="BB207" s="1" t="str">
        <f>IFERROR(VLOOKUP(#REF!, 'Medium-Slow'!$A$1:$B$101, 2, TRUE),"")</f>
        <v/>
      </c>
    </row>
    <row r="208" spans="1:54" x14ac:dyDescent="0.45">
      <c r="A208" s="38">
        <v>119</v>
      </c>
      <c r="B208" s="48" t="s">
        <v>397</v>
      </c>
      <c r="C208" s="48" t="s">
        <v>23</v>
      </c>
      <c r="D208" s="48" t="s">
        <v>387</v>
      </c>
      <c r="E208" s="48" t="s">
        <v>25</v>
      </c>
      <c r="F208" s="2" t="s">
        <v>210</v>
      </c>
      <c r="G208" s="2" t="s">
        <v>27</v>
      </c>
      <c r="H208" s="2">
        <v>27</v>
      </c>
      <c r="I208" s="2" t="s">
        <v>68</v>
      </c>
      <c r="J208" s="2" t="s">
        <v>160</v>
      </c>
      <c r="K208" s="2" t="s">
        <v>30</v>
      </c>
      <c r="L208" s="2" t="s">
        <v>130</v>
      </c>
      <c r="M208" s="2" t="s">
        <v>225</v>
      </c>
      <c r="N208" s="2" t="s">
        <v>309</v>
      </c>
      <c r="O208" s="2" t="s">
        <v>312</v>
      </c>
      <c r="P208" s="2">
        <v>6</v>
      </c>
      <c r="Q208" s="2">
        <f>_xlfn.FLOOR.MATH((((2*VLOOKUP(F208, 'EV and Base'!$A$1:$N$671, 9, FALSE))+$P208)*$H208)/100)+$H208+10</f>
        <v>65</v>
      </c>
      <c r="R208" s="2">
        <f>_xlfn.FLOOR.MATH((_xlfn.FLOOR.MATH((((2*VLOOKUP($F208, 'EV and Base'!$A$1:$N$671, 10, FALSE))+$P208)*$H208)/100)+5)*
IF(OR($I208="Lonely", $I208="Brave", $I208="Adamant", $I208="Naughty"), 1.1,
IF(OR($I208="Bold", $I208="Timid", $I208="Modest", $I208="Calm"), 0.9, 1)))</f>
        <v>40</v>
      </c>
      <c r="S208" s="2">
        <f>_xlfn.FLOOR.MATH((_xlfn.FLOOR.MATH((((2*VLOOKUP($F208, 'EV and Base'!$A$1:$N$671, 11, FALSE))+$P208)*$H208)/100)+5)*
IF(OR($I208="Bold", $I208="Relaxed", $I208="Impish", $I208="Lax"), 1.1,
IF(OR($I208="Lonely", $I208="Hasty", $I208="Mild", $I208="Gentle"), 0.9, 1)))</f>
        <v>25</v>
      </c>
      <c r="T208" s="2">
        <f>_xlfn.FLOOR.MATH((_xlfn.FLOOR.MATH((((2*VLOOKUP($F208, 'EV and Base'!$A$1:$N$671, 12, FALSE))+$P208)*$H208)/100)+5)*
IF(OR($I208="Modest", $I208="Mild", $I208="Quiet", $I208="Rash"), 1.1,
IF(OR($I208="Adamant", $I208="Impish", $I208="Jolly", $I208="Careful"), 0.9, 1)))</f>
        <v>27</v>
      </c>
      <c r="U208" s="2">
        <f>_xlfn.FLOOR.MATH((_xlfn.FLOOR.MATH((((2*VLOOKUP($F208, 'EV and Base'!$A$1:$N$671, 13, FALSE))+$P208)*$H208)/100)+5)*
IF(OR($I208="Calm", $I208="Gentle", $I208="Sassy", $I208="Careful"), 1.1,
IF(OR($I208="Naughty", $I208="Lax", $I208="Naive", $I208="Rash"), 0.9, 1)))</f>
        <v>25</v>
      </c>
      <c r="V208" s="2">
        <f>_xlfn.FLOOR.MATH((_xlfn.FLOOR.MATH((((2*VLOOKUP($F208, 'EV and Base'!$A$1:$N$671, 14, FALSE))+$P208)*$H208)/100)+5)*
IF(OR($I208="Timid", $I208="Hasty", $I208="Jolly", $I208="Naive"), 1.1,
IF(OR($I208="Brave", $I208="Relaxed", $I208="Quiet", $I208="Sassy"), 0.9, 1)))</f>
        <v>41</v>
      </c>
      <c r="AZ208" s="3" t="e" cm="1">
        <f t="array" aca="1" ref="AZ208" ca="1">IF(NOT(ISNUMBER(INDEX($A:$A, LOOKUP(2, 1 / ($A$1:INDIRECT("$A$"&amp;ROW($A208)) &lt;&gt; ""),ROW($A$1:INDIRECT("$A$"&amp;ROW($A208)))), 1))), "",#REF!-INDEX(#REF!, LOOKUP(
2, 1 / (#REF!:INDIRECT("$AV$"&amp;ROW(#REF!)-1) &lt;&gt; ""),ROW(#REF!:INDIRECT("$AV$"&amp;ROW(#REF!)-1))), 1))</f>
        <v>#REF!</v>
      </c>
      <c r="BA208" s="3" t="e" cm="1">
        <f t="array" aca="1" ref="BA208" ca="1">IF(NOT(ISNUMBER(INDEX($A:$A, LOOKUP(2, 1 / ($A$1:INDIRECT("$A$"&amp;ROW($A208)) &lt;&gt; ""),ROW($A$1:INDIRECT("$A$"&amp;ROW($A208)))), 1))), "",
INDEX(#REF!, LOOKUP(2, 1 / (#REF!:INDIRECT("$Y$"&amp;ROW(#REF!)-1) &lt;&gt; ""),ROW(#REF!:INDIRECT("$Y$"&amp;ROW(#REF!)-1))), 1))</f>
        <v>#REF!</v>
      </c>
      <c r="BB208" s="1" t="str">
        <f>IFERROR(VLOOKUP(#REF!, 'Medium-Slow'!$A$1:$B$101, 2, TRUE),"")</f>
        <v/>
      </c>
    </row>
    <row r="209" spans="1:54" x14ac:dyDescent="0.45">
      <c r="A209" s="39"/>
      <c r="B209" s="48"/>
      <c r="C209" s="48" t="str">
        <f t="shared" ref="C209:C210" si="20">$C208</f>
        <v>Single</v>
      </c>
      <c r="D209" s="48"/>
      <c r="E209" s="48"/>
      <c r="F209" s="2" t="s">
        <v>348</v>
      </c>
      <c r="G209" s="2" t="s">
        <v>27</v>
      </c>
      <c r="H209" s="2">
        <v>27</v>
      </c>
      <c r="I209" s="2" t="s">
        <v>82</v>
      </c>
      <c r="J209" s="2" t="s">
        <v>349</v>
      </c>
      <c r="K209" s="2" t="s">
        <v>30</v>
      </c>
      <c r="L209" s="2" t="s">
        <v>150</v>
      </c>
      <c r="M209" s="2" t="s">
        <v>281</v>
      </c>
      <c r="N209" s="2" t="s">
        <v>350</v>
      </c>
      <c r="O209" s="2" t="s">
        <v>296</v>
      </c>
      <c r="P209" s="2">
        <v>6</v>
      </c>
      <c r="Q209" s="2">
        <f>_xlfn.FLOOR.MATH((((2*VLOOKUP(F209, 'EV and Base'!$A$1:$N$671, 9, FALSE))+$P209)*$H209)/100)+$H209+10</f>
        <v>79</v>
      </c>
      <c r="R209" s="2">
        <f>_xlfn.FLOOR.MATH((_xlfn.FLOOR.MATH((((2*VLOOKUP($F209, 'EV and Base'!$A$1:$N$671, 10, FALSE))+$P209)*$H209)/100)+5)*
IF(OR($I209="Lonely", $I209="Brave", $I209="Adamant", $I209="Naughty"), 1.1,
IF(OR($I209="Bold", $I209="Timid", $I209="Modest", $I209="Calm"), 0.9, 1)))</f>
        <v>41</v>
      </c>
      <c r="S209" s="2">
        <f>_xlfn.FLOOR.MATH((_xlfn.FLOOR.MATH((((2*VLOOKUP($F209, 'EV and Base'!$A$1:$N$671, 11, FALSE))+$P209)*$H209)/100)+5)*
IF(OR($I209="Bold", $I209="Relaxed", $I209="Impish", $I209="Lax"), 1.1,
IF(OR($I209="Lonely", $I209="Hasty", $I209="Mild", $I209="Gentle"), 0.9, 1)))</f>
        <v>36</v>
      </c>
      <c r="T209" s="2">
        <f>_xlfn.FLOOR.MATH((_xlfn.FLOOR.MATH((((2*VLOOKUP($F209, 'EV and Base'!$A$1:$N$671, 12, FALSE))+$P209)*$H209)/100)+5)*
IF(OR($I209="Modest", $I209="Mild", $I209="Quiet", $I209="Rash"), 1.1,
IF(OR($I209="Adamant", $I209="Impish", $I209="Jolly", $I209="Careful"), 0.9, 1)))</f>
        <v>41</v>
      </c>
      <c r="U209" s="2">
        <f>_xlfn.FLOOR.MATH((_xlfn.FLOOR.MATH((((2*VLOOKUP($F209, 'EV and Base'!$A$1:$N$671, 13, FALSE))+$P209)*$H209)/100)+5)*
IF(OR($I209="Calm", $I209="Gentle", $I209="Sassy", $I209="Careful"), 1.1,
IF(OR($I209="Naughty", $I209="Lax", $I209="Naive", $I209="Rash"), 0.9, 1)))</f>
        <v>32</v>
      </c>
      <c r="V209" s="2">
        <f>_xlfn.FLOOR.MATH((_xlfn.FLOOR.MATH((((2*VLOOKUP($F209, 'EV and Base'!$A$1:$N$671, 14, FALSE))+$P209)*$H209)/100)+5)*
IF(OR($I209="Timid", $I209="Hasty", $I209="Jolly", $I209="Naive"), 1.1,
IF(OR($I209="Brave", $I209="Relaxed", $I209="Quiet", $I209="Sassy"), 0.9, 1)))</f>
        <v>47</v>
      </c>
      <c r="AZ209" s="3" t="e" cm="1">
        <f t="array" aca="1" ref="AZ209" ca="1">IF(NOT(ISNUMBER(INDEX($A:$A, LOOKUP(2, 1 / ($A$1:INDIRECT("$A$"&amp;ROW($A209)) &lt;&gt; ""),ROW($A$1:INDIRECT("$A$"&amp;ROW($A209)))), 1))), "",#REF!-INDEX(#REF!, LOOKUP(
2, 1 / (#REF!:INDIRECT("$AV$"&amp;ROW(#REF!)-1) &lt;&gt; ""),ROW(#REF!:INDIRECT("$AV$"&amp;ROW(#REF!)-1))), 1))</f>
        <v>#REF!</v>
      </c>
      <c r="BA209" s="3" t="e" cm="1">
        <f t="array" aca="1" ref="BA209" ca="1">IF(NOT(ISNUMBER(INDEX($A:$A, LOOKUP(2, 1 / ($A$1:INDIRECT("$A$"&amp;ROW($A209)) &lt;&gt; ""),ROW($A$1:INDIRECT("$A$"&amp;ROW($A209)))), 1))), "",
INDEX(#REF!, LOOKUP(2, 1 / (#REF!:INDIRECT("$Y$"&amp;ROW(#REF!)-1) &lt;&gt; ""),ROW(#REF!:INDIRECT("$Y$"&amp;ROW(#REF!)-1))), 1))</f>
        <v>#REF!</v>
      </c>
      <c r="BB209" s="1" t="str">
        <f>IFERROR(VLOOKUP(#REF!, 'Medium-Slow'!$A$1:$B$101, 2, TRUE),"")</f>
        <v/>
      </c>
    </row>
    <row r="210" spans="1:54" x14ac:dyDescent="0.45">
      <c r="A210" s="40"/>
      <c r="B210" s="48"/>
      <c r="C210" s="48" t="str">
        <f t="shared" si="20"/>
        <v>Single</v>
      </c>
      <c r="D210" s="48"/>
      <c r="E210" s="48"/>
      <c r="F210" s="2" t="s">
        <v>210</v>
      </c>
      <c r="G210" s="2" t="s">
        <v>27</v>
      </c>
      <c r="H210" s="2">
        <v>27</v>
      </c>
      <c r="I210" s="2" t="s">
        <v>68</v>
      </c>
      <c r="J210" s="2" t="s">
        <v>160</v>
      </c>
      <c r="K210" s="2" t="s">
        <v>30</v>
      </c>
      <c r="L210" s="2" t="s">
        <v>130</v>
      </c>
      <c r="M210" s="2" t="s">
        <v>225</v>
      </c>
      <c r="N210" s="2" t="s">
        <v>309</v>
      </c>
      <c r="O210" s="2" t="s">
        <v>312</v>
      </c>
      <c r="P210" s="2">
        <v>6</v>
      </c>
      <c r="Q210" s="2">
        <f>_xlfn.FLOOR.MATH((((2*VLOOKUP(F210, 'EV and Base'!$A$1:$N$671, 9, FALSE))+$P210)*$H210)/100)+$H210+10</f>
        <v>65</v>
      </c>
      <c r="R210" s="2">
        <f>_xlfn.FLOOR.MATH((_xlfn.FLOOR.MATH((((2*VLOOKUP($F210, 'EV and Base'!$A$1:$N$671, 10, FALSE))+$P210)*$H210)/100)+5)*
IF(OR($I210="Lonely", $I210="Brave", $I210="Adamant", $I210="Naughty"), 1.1,
IF(OR($I210="Bold", $I210="Timid", $I210="Modest", $I210="Calm"), 0.9, 1)))</f>
        <v>40</v>
      </c>
      <c r="S210" s="2">
        <f>_xlfn.FLOOR.MATH((_xlfn.FLOOR.MATH((((2*VLOOKUP($F210, 'EV and Base'!$A$1:$N$671, 11, FALSE))+$P210)*$H210)/100)+5)*
IF(OR($I210="Bold", $I210="Relaxed", $I210="Impish", $I210="Lax"), 1.1,
IF(OR($I210="Lonely", $I210="Hasty", $I210="Mild", $I210="Gentle"), 0.9, 1)))</f>
        <v>25</v>
      </c>
      <c r="T210" s="2">
        <f>_xlfn.FLOOR.MATH((_xlfn.FLOOR.MATH((((2*VLOOKUP($F210, 'EV and Base'!$A$1:$N$671, 12, FALSE))+$P210)*$H210)/100)+5)*
IF(OR($I210="Modest", $I210="Mild", $I210="Quiet", $I210="Rash"), 1.1,
IF(OR($I210="Adamant", $I210="Impish", $I210="Jolly", $I210="Careful"), 0.9, 1)))</f>
        <v>27</v>
      </c>
      <c r="U210" s="2">
        <f>_xlfn.FLOOR.MATH((_xlfn.FLOOR.MATH((((2*VLOOKUP($F210, 'EV and Base'!$A$1:$N$671, 13, FALSE))+$P210)*$H210)/100)+5)*
IF(OR($I210="Calm", $I210="Gentle", $I210="Sassy", $I210="Careful"), 1.1,
IF(OR($I210="Naughty", $I210="Lax", $I210="Naive", $I210="Rash"), 0.9, 1)))</f>
        <v>25</v>
      </c>
      <c r="V210" s="2">
        <f>_xlfn.FLOOR.MATH((_xlfn.FLOOR.MATH((((2*VLOOKUP($F210, 'EV and Base'!$A$1:$N$671, 14, FALSE))+$P210)*$H210)/100)+5)*
IF(OR($I210="Timid", $I210="Hasty", $I210="Jolly", $I210="Naive"), 1.1,
IF(OR($I210="Brave", $I210="Relaxed", $I210="Quiet", $I210="Sassy"), 0.9, 1)))</f>
        <v>41</v>
      </c>
      <c r="AZ210" s="3" t="e" cm="1">
        <f t="array" aca="1" ref="AZ210" ca="1">IF(NOT(ISNUMBER(INDEX($A:$A, LOOKUP(2, 1 / ($A$1:INDIRECT("$A$"&amp;ROW($A210)) &lt;&gt; ""),ROW($A$1:INDIRECT("$A$"&amp;ROW($A210)))), 1))), "",#REF!-INDEX(#REF!, LOOKUP(
2, 1 / (#REF!:INDIRECT("$AV$"&amp;ROW(#REF!)-1) &lt;&gt; ""),ROW(#REF!:INDIRECT("$AV$"&amp;ROW(#REF!)-1))), 1))</f>
        <v>#REF!</v>
      </c>
      <c r="BA210" s="3" t="e" cm="1">
        <f t="array" aca="1" ref="BA210" ca="1">IF(NOT(ISNUMBER(INDEX($A:$A, LOOKUP(2, 1 / ($A$1:INDIRECT("$A$"&amp;ROW($A210)) &lt;&gt; ""),ROW($A$1:INDIRECT("$A$"&amp;ROW($A210)))), 1))), "",
INDEX(#REF!, LOOKUP(2, 1 / (#REF!:INDIRECT("$Y$"&amp;ROW(#REF!)-1) &lt;&gt; ""),ROW(#REF!:INDIRECT("$Y$"&amp;ROW(#REF!)-1))), 1))</f>
        <v>#REF!</v>
      </c>
      <c r="BB210" s="1" t="str">
        <f>IFERROR(VLOOKUP(#REF!, 'Medium-Slow'!$A$1:$B$101, 2, TRUE),"")</f>
        <v/>
      </c>
    </row>
    <row r="211" spans="1:54" x14ac:dyDescent="0.45">
      <c r="A211" s="29">
        <v>120</v>
      </c>
      <c r="B211" s="29" t="s">
        <v>398</v>
      </c>
      <c r="C211" s="29" t="s">
        <v>23</v>
      </c>
      <c r="D211" s="29" t="s">
        <v>387</v>
      </c>
      <c r="E211" s="29" t="s">
        <v>25</v>
      </c>
      <c r="F211" s="2" t="s">
        <v>389</v>
      </c>
      <c r="G211" s="2" t="s">
        <v>53</v>
      </c>
      <c r="H211" s="2">
        <v>29</v>
      </c>
      <c r="I211" s="2" t="s">
        <v>136</v>
      </c>
      <c r="J211" s="2" t="s">
        <v>157</v>
      </c>
      <c r="K211" s="2" t="s">
        <v>30</v>
      </c>
      <c r="L211" s="2" t="s">
        <v>392</v>
      </c>
      <c r="M211" s="2" t="s">
        <v>393</v>
      </c>
      <c r="N211" s="2" t="s">
        <v>394</v>
      </c>
      <c r="O211" s="2" t="s">
        <v>399</v>
      </c>
      <c r="P211" s="2">
        <v>6</v>
      </c>
      <c r="Q211" s="2">
        <f>_xlfn.FLOOR.MATH((((2*VLOOKUP(F211, 'EV and Base'!$A$1:$N$671, 9, FALSE))+$P211)*$H211)/100)+$H211+10</f>
        <v>75</v>
      </c>
      <c r="R211" s="2">
        <f>_xlfn.FLOOR.MATH((_xlfn.FLOOR.MATH((((2*VLOOKUP($F211, 'EV and Base'!$A$1:$N$671, 10, FALSE))+$P211)*$H211)/100)+5)*
IF(OR($I211="Lonely", $I211="Brave", $I211="Adamant", $I211="Naughty"), 1.1,
IF(OR($I211="Bold", $I211="Timid", $I211="Modest", $I211="Calm"), 0.9, 1)))</f>
        <v>56</v>
      </c>
      <c r="S211" s="2">
        <f>_xlfn.FLOOR.MATH((_xlfn.FLOOR.MATH((((2*VLOOKUP($F211, 'EV and Base'!$A$1:$N$671, 11, FALSE))+$P211)*$H211)/100)+5)*
IF(OR($I211="Bold", $I211="Relaxed", $I211="Impish", $I211="Lax"), 1.1,
IF(OR($I211="Lonely", $I211="Hasty", $I211="Mild", $I211="Gentle"), 0.9, 1)))</f>
        <v>29</v>
      </c>
      <c r="T211" s="2">
        <f>_xlfn.FLOOR.MATH((_xlfn.FLOOR.MATH((((2*VLOOKUP($F211, 'EV and Base'!$A$1:$N$671, 12, FALSE))+$P211)*$H211)/100)+5)*
IF(OR($I211="Modest", $I211="Mild", $I211="Quiet", $I211="Rash"), 1.1,
IF(OR($I211="Adamant", $I211="Impish", $I211="Jolly", $I211="Careful"), 0.9, 1)))</f>
        <v>26</v>
      </c>
      <c r="U211" s="2">
        <f>_xlfn.FLOOR.MATH((_xlfn.FLOOR.MATH((((2*VLOOKUP($F211, 'EV and Base'!$A$1:$N$671, 13, FALSE))+$P211)*$H211)/100)+5)*
IF(OR($I211="Calm", $I211="Gentle", $I211="Sassy", $I211="Careful"), 1.1,
IF(OR($I211="Naughty", $I211="Lax", $I211="Naive", $I211="Rash"), 0.9, 1)))</f>
        <v>28</v>
      </c>
      <c r="V211" s="2">
        <f>_xlfn.FLOOR.MATH((_xlfn.FLOOR.MATH((((2*VLOOKUP($F211, 'EV and Base'!$A$1:$N$671, 14, FALSE))+$P211)*$H211)/100)+5)*
IF(OR($I211="Timid", $I211="Hasty", $I211="Jolly", $I211="Naive"), 1.1,
IF(OR($I211="Brave", $I211="Relaxed", $I211="Quiet", $I211="Sassy"), 0.9, 1)))</f>
        <v>46</v>
      </c>
      <c r="AZ211" s="3" t="e" cm="1">
        <f t="array" aca="1" ref="AZ211" ca="1">IF(NOT(ISNUMBER(INDEX($A:$A, LOOKUP(2, 1 / ($A$1:INDIRECT("$A$"&amp;ROW($A211)) &lt;&gt; ""),ROW($A$1:INDIRECT("$A$"&amp;ROW($A211)))), 1))), "",#REF!-INDEX(#REF!, LOOKUP(
2, 1 / (#REF!:INDIRECT("$AV$"&amp;ROW(#REF!)-1) &lt;&gt; ""),ROW(#REF!:INDIRECT("$AV$"&amp;ROW(#REF!)-1))), 1))</f>
        <v>#REF!</v>
      </c>
      <c r="BA211" s="3" t="e" cm="1">
        <f t="array" aca="1" ref="BA211" ca="1">IF(NOT(ISNUMBER(INDEX($A:$A, LOOKUP(2, 1 / ($A$1:INDIRECT("$A$"&amp;ROW($A211)) &lt;&gt; ""),ROW($A$1:INDIRECT("$A$"&amp;ROW($A211)))), 1))), "",
INDEX(#REF!, LOOKUP(2, 1 / (#REF!:INDIRECT("$Y$"&amp;ROW(#REF!)-1) &lt;&gt; ""),ROW(#REF!:INDIRECT("$Y$"&amp;ROW(#REF!)-1))), 1))</f>
        <v>#REF!</v>
      </c>
      <c r="BB211" s="1" t="str">
        <f>IFERROR(VLOOKUP(#REF!, 'Medium-Slow'!$A$1:$B$101, 2, TRUE),"")</f>
        <v/>
      </c>
    </row>
    <row r="212" spans="1:54" x14ac:dyDescent="0.45">
      <c r="A212" s="38">
        <v>121</v>
      </c>
      <c r="B212" s="48" t="s">
        <v>400</v>
      </c>
      <c r="C212" s="48" t="s">
        <v>23</v>
      </c>
      <c r="D212" s="48" t="s">
        <v>387</v>
      </c>
      <c r="E212" s="48" t="s">
        <v>25</v>
      </c>
      <c r="F212" s="2" t="s">
        <v>354</v>
      </c>
      <c r="G212" s="2" t="s">
        <v>27</v>
      </c>
      <c r="H212" s="2">
        <v>29</v>
      </c>
      <c r="I212" s="2" t="s">
        <v>71</v>
      </c>
      <c r="J212" s="2" t="s">
        <v>257</v>
      </c>
      <c r="K212" s="2" t="s">
        <v>30</v>
      </c>
      <c r="L212" s="2" t="s">
        <v>153</v>
      </c>
      <c r="M212" s="2" t="s">
        <v>312</v>
      </c>
      <c r="N212" s="2" t="s">
        <v>401</v>
      </c>
      <c r="O212" s="2" t="s">
        <v>211</v>
      </c>
      <c r="P212" s="2">
        <v>12</v>
      </c>
      <c r="Q212" s="2">
        <f>_xlfn.FLOOR.MATH((((2*VLOOKUP(F212, 'EV and Base'!$A$1:$N$671, 9, FALSE))+$P212)*$H212)/100)+$H212+10</f>
        <v>77</v>
      </c>
      <c r="R212" s="2">
        <f>_xlfn.FLOOR.MATH((_xlfn.FLOOR.MATH((((2*VLOOKUP($F212, 'EV and Base'!$A$1:$N$671, 10, FALSE))+$P212)*$H212)/100)+5)*
IF(OR($I212="Lonely", $I212="Brave", $I212="Adamant", $I212="Naughty"), 1.1,
IF(OR($I212="Bold", $I212="Timid", $I212="Modest", $I212="Calm"), 0.9, 1)))</f>
        <v>50</v>
      </c>
      <c r="S212" s="2">
        <f>_xlfn.FLOOR.MATH((_xlfn.FLOOR.MATH((((2*VLOOKUP($F212, 'EV and Base'!$A$1:$N$671, 11, FALSE))+$P212)*$H212)/100)+5)*
IF(OR($I212="Bold", $I212="Relaxed", $I212="Impish", $I212="Lax"), 1.1,
IF(OR($I212="Lonely", $I212="Hasty", $I212="Mild", $I212="Gentle"), 0.9, 1)))</f>
        <v>37</v>
      </c>
      <c r="T212" s="2">
        <f>_xlfn.FLOOR.MATH((_xlfn.FLOOR.MATH((((2*VLOOKUP($F212, 'EV and Base'!$A$1:$N$671, 12, FALSE))+$P212)*$H212)/100)+5)*
IF(OR($I212="Modest", $I212="Mild", $I212="Quiet", $I212="Rash"), 1.1,
IF(OR($I212="Adamant", $I212="Impish", $I212="Jolly", $I212="Careful"), 0.9, 1)))</f>
        <v>34</v>
      </c>
      <c r="U212" s="2">
        <f>_xlfn.FLOOR.MATH((_xlfn.FLOOR.MATH((((2*VLOOKUP($F212, 'EV and Base'!$A$1:$N$671, 13, FALSE))+$P212)*$H212)/100)+5)*
IF(OR($I212="Calm", $I212="Gentle", $I212="Sassy", $I212="Careful"), 1.1,
IF(OR($I212="Naughty", $I212="Lax", $I212="Naive", $I212="Rash"), 0.9, 1)))</f>
        <v>34</v>
      </c>
      <c r="V212" s="2">
        <f>_xlfn.FLOOR.MATH((_xlfn.FLOOR.MATH((((2*VLOOKUP($F212, 'EV and Base'!$A$1:$N$671, 14, FALSE))+$P212)*$H212)/100)+5)*
IF(OR($I212="Timid", $I212="Hasty", $I212="Jolly", $I212="Naive"), 1.1,
IF(OR($I212="Brave", $I212="Relaxed", $I212="Quiet", $I212="Sassy"), 0.9, 1)))</f>
        <v>51</v>
      </c>
      <c r="AZ212" s="3" t="e" cm="1">
        <f t="array" aca="1" ref="AZ212" ca="1">IF(NOT(ISNUMBER(INDEX($A:$A, LOOKUP(2, 1 / ($A$1:INDIRECT("$A$"&amp;ROW($A212)) &lt;&gt; ""),ROW($A$1:INDIRECT("$A$"&amp;ROW($A212)))), 1))), "",#REF!-INDEX(#REF!, LOOKUP(
2, 1 / (#REF!:INDIRECT("$AV$"&amp;ROW(#REF!)-1) &lt;&gt; ""),ROW(#REF!:INDIRECT("$AV$"&amp;ROW(#REF!)-1))), 1))</f>
        <v>#REF!</v>
      </c>
      <c r="BA212" s="3" t="e" cm="1">
        <f t="array" aca="1" ref="BA212" ca="1">IF(NOT(ISNUMBER(INDEX($A:$A, LOOKUP(2, 1 / ($A$1:INDIRECT("$A$"&amp;ROW($A212)) &lt;&gt; ""),ROW($A$1:INDIRECT("$A$"&amp;ROW($A212)))), 1))), "",
INDEX(#REF!, LOOKUP(2, 1 / (#REF!:INDIRECT("$Y$"&amp;ROW(#REF!)-1) &lt;&gt; ""),ROW(#REF!:INDIRECT("$Y$"&amp;ROW(#REF!)-1))), 1))</f>
        <v>#REF!</v>
      </c>
      <c r="BB212" s="1" t="str">
        <f>IFERROR(VLOOKUP(#REF!, 'Medium-Slow'!$A$1:$B$101, 2, TRUE),"")</f>
        <v/>
      </c>
    </row>
    <row r="213" spans="1:54" x14ac:dyDescent="0.45">
      <c r="A213" s="39"/>
      <c r="B213" s="48"/>
      <c r="C213" s="48" t="str">
        <f t="shared" ref="C213:C214" si="21">$C212</f>
        <v>Single</v>
      </c>
      <c r="D213" s="48"/>
      <c r="E213" s="48"/>
      <c r="F213" s="2" t="s">
        <v>348</v>
      </c>
      <c r="G213" s="2" t="s">
        <v>27</v>
      </c>
      <c r="H213" s="2">
        <v>29</v>
      </c>
      <c r="I213" s="2" t="s">
        <v>79</v>
      </c>
      <c r="J213" s="2" t="s">
        <v>147</v>
      </c>
      <c r="K213" s="2" t="s">
        <v>30</v>
      </c>
      <c r="L213" s="2" t="s">
        <v>388</v>
      </c>
      <c r="M213" s="2" t="s">
        <v>350</v>
      </c>
      <c r="N213" s="2" t="s">
        <v>401</v>
      </c>
      <c r="O213" s="2" t="s">
        <v>150</v>
      </c>
      <c r="P213" s="2">
        <v>12</v>
      </c>
      <c r="Q213" s="2">
        <f>_xlfn.FLOOR.MATH((((2*VLOOKUP(F213, 'EV and Base'!$A$1:$N$671, 9, FALSE))+$P213)*$H213)/100)+$H213+10</f>
        <v>85</v>
      </c>
      <c r="R213" s="2">
        <f>_xlfn.FLOOR.MATH((_xlfn.FLOOR.MATH((((2*VLOOKUP($F213, 'EV and Base'!$A$1:$N$671, 10, FALSE))+$P213)*$H213)/100)+5)*
IF(OR($I213="Lonely", $I213="Brave", $I213="Adamant", $I213="Naughty"), 1.1,
IF(OR($I213="Bold", $I213="Timid", $I213="Modest", $I213="Calm"), 0.9, 1)))</f>
        <v>46</v>
      </c>
      <c r="S213" s="2">
        <f>_xlfn.FLOOR.MATH((_xlfn.FLOOR.MATH((((2*VLOOKUP($F213, 'EV and Base'!$A$1:$N$671, 11, FALSE))+$P213)*$H213)/100)+5)*
IF(OR($I213="Bold", $I213="Relaxed", $I213="Impish", $I213="Lax"), 1.1,
IF(OR($I213="Lonely", $I213="Hasty", $I213="Mild", $I213="Gentle"), 0.9, 1)))</f>
        <v>40</v>
      </c>
      <c r="T213" s="2">
        <f>_xlfn.FLOOR.MATH((_xlfn.FLOOR.MATH((((2*VLOOKUP($F213, 'EV and Base'!$A$1:$N$671, 12, FALSE))+$P213)*$H213)/100)+5)*
IF(OR($I213="Modest", $I213="Mild", $I213="Quiet", $I213="Rash"), 1.1,
IF(OR($I213="Adamant", $I213="Impish", $I213="Jolly", $I213="Careful"), 0.9, 1)))</f>
        <v>41</v>
      </c>
      <c r="U213" s="2">
        <f>_xlfn.FLOOR.MATH((_xlfn.FLOOR.MATH((((2*VLOOKUP($F213, 'EV and Base'!$A$1:$N$671, 13, FALSE))+$P213)*$H213)/100)+5)*
IF(OR($I213="Calm", $I213="Gentle", $I213="Sassy", $I213="Careful"), 1.1,
IF(OR($I213="Naughty", $I213="Lax", $I213="Naive", $I213="Rash"), 0.9, 1)))</f>
        <v>44</v>
      </c>
      <c r="V213" s="2">
        <f>_xlfn.FLOOR.MATH((_xlfn.FLOOR.MATH((((2*VLOOKUP($F213, 'EV and Base'!$A$1:$N$671, 14, FALSE))+$P213)*$H213)/100)+5)*
IF(OR($I213="Timid", $I213="Hasty", $I213="Jolly", $I213="Naive"), 1.1,
IF(OR($I213="Brave", $I213="Relaxed", $I213="Quiet", $I213="Sassy"), 0.9, 1)))</f>
        <v>48</v>
      </c>
      <c r="AZ213" s="3" t="e" cm="1">
        <f t="array" aca="1" ref="AZ213" ca="1">IF(NOT(ISNUMBER(INDEX($A:$A, LOOKUP(2, 1 / ($A$1:INDIRECT("$A$"&amp;ROW($A213)) &lt;&gt; ""),ROW($A$1:INDIRECT("$A$"&amp;ROW($A213)))), 1))), "",#REF!-INDEX(#REF!, LOOKUP(
2, 1 / (#REF!:INDIRECT("$AV$"&amp;ROW(#REF!)-1) &lt;&gt; ""),ROW(#REF!:INDIRECT("$AV$"&amp;ROW(#REF!)-1))), 1))</f>
        <v>#REF!</v>
      </c>
      <c r="BA213" s="3" t="e" cm="1">
        <f t="array" aca="1" ref="BA213" ca="1">IF(NOT(ISNUMBER(INDEX($A:$A, LOOKUP(2, 1 / ($A$1:INDIRECT("$A$"&amp;ROW($A213)) &lt;&gt; ""),ROW($A$1:INDIRECT("$A$"&amp;ROW($A213)))), 1))), "",
INDEX(#REF!, LOOKUP(2, 1 / (#REF!:INDIRECT("$Y$"&amp;ROW(#REF!)-1) &lt;&gt; ""),ROW(#REF!:INDIRECT("$Y$"&amp;ROW(#REF!)-1))), 1))</f>
        <v>#REF!</v>
      </c>
      <c r="BB213" s="1" t="str">
        <f>IFERROR(VLOOKUP(#REF!, 'Medium-Slow'!$A$1:$B$101, 2, TRUE),"")</f>
        <v/>
      </c>
    </row>
    <row r="214" spans="1:54" x14ac:dyDescent="0.45">
      <c r="A214" s="40"/>
      <c r="B214" s="48"/>
      <c r="C214" s="48" t="str">
        <f t="shared" si="21"/>
        <v>Single</v>
      </c>
      <c r="D214" s="48"/>
      <c r="E214" s="48"/>
      <c r="F214" s="2" t="s">
        <v>402</v>
      </c>
      <c r="G214" s="2" t="s">
        <v>27</v>
      </c>
      <c r="H214" s="2">
        <v>31</v>
      </c>
      <c r="I214" s="2" t="s">
        <v>73</v>
      </c>
      <c r="J214" s="2" t="s">
        <v>390</v>
      </c>
      <c r="K214" s="2" t="s">
        <v>30</v>
      </c>
      <c r="L214" s="2" t="s">
        <v>394</v>
      </c>
      <c r="M214" s="2" t="s">
        <v>399</v>
      </c>
      <c r="N214" s="2" t="s">
        <v>401</v>
      </c>
      <c r="O214" s="2" t="s">
        <v>393</v>
      </c>
      <c r="P214" s="2">
        <v>18</v>
      </c>
      <c r="Q214" s="2">
        <f>_xlfn.FLOOR.MATH((((2*VLOOKUP(F214, 'EV and Base'!$A$1:$N$671, 9, FALSE))+$P214)*$H214)/100)+$H214+10</f>
        <v>114</v>
      </c>
      <c r="R214" s="2">
        <f>_xlfn.FLOOR.MATH((_xlfn.FLOOR.MATH((((2*VLOOKUP($F214, 'EV and Base'!$A$1:$N$671, 10, FALSE))+$P214)*$H214)/100)+5)*
IF(OR($I214="Lonely", $I214="Brave", $I214="Adamant", $I214="Naughty"), 1.1,
IF(OR($I214="Bold", $I214="Timid", $I214="Modest", $I214="Calm"), 0.9, 1)))</f>
        <v>94</v>
      </c>
      <c r="S214" s="2">
        <f>_xlfn.FLOOR.MATH((_xlfn.FLOOR.MATH((((2*VLOOKUP($F214, 'EV and Base'!$A$1:$N$671, 11, FALSE))+$P214)*$H214)/100)+5)*
IF(OR($I214="Bold", $I214="Relaxed", $I214="Impish", $I214="Lax"), 1.1,
IF(OR($I214="Lonely", $I214="Hasty", $I214="Mild", $I214="Gentle"), 0.9, 1)))</f>
        <v>47</v>
      </c>
      <c r="T214" s="2">
        <f>_xlfn.FLOOR.MATH((_xlfn.FLOOR.MATH((((2*VLOOKUP($F214, 'EV and Base'!$A$1:$N$671, 12, FALSE))+$P214)*$H214)/100)+5)*
IF(OR($I214="Modest", $I214="Mild", $I214="Quiet", $I214="Rash"), 1.1,
IF(OR($I214="Adamant", $I214="Impish", $I214="Jolly", $I214="Careful"), 0.9, 1)))</f>
        <v>41</v>
      </c>
      <c r="U214" s="2">
        <f>_xlfn.FLOOR.MATH((_xlfn.FLOOR.MATH((((2*VLOOKUP($F214, 'EV and Base'!$A$1:$N$671, 13, FALSE))+$P214)*$H214)/100)+5)*
IF(OR($I214="Calm", $I214="Gentle", $I214="Sassy", $I214="Careful"), 1.1,
IF(OR($I214="Naughty", $I214="Lax", $I214="Naive", $I214="Rash"), 0.9, 1)))</f>
        <v>50</v>
      </c>
      <c r="V214" s="2">
        <f>_xlfn.FLOOR.MATH((_xlfn.FLOOR.MATH((((2*VLOOKUP($F214, 'EV and Base'!$A$1:$N$671, 14, FALSE))+$P214)*$H214)/100)+5)*
IF(OR($I214="Timid", $I214="Hasty", $I214="Jolly", $I214="Naive"), 1.1,
IF(OR($I214="Brave", $I214="Relaxed", $I214="Quiet", $I214="Sassy"), 0.9, 1)))</f>
        <v>65</v>
      </c>
      <c r="AZ214" s="3" t="e" cm="1">
        <f t="array" aca="1" ref="AZ214" ca="1">IF(NOT(ISNUMBER(INDEX($A:$A, LOOKUP(2, 1 / ($A$1:INDIRECT("$A$"&amp;ROW($A214)) &lt;&gt; ""),ROW($A$1:INDIRECT("$A$"&amp;ROW($A214)))), 1))), "",#REF!-INDEX(#REF!, LOOKUP(
2, 1 / (#REF!:INDIRECT("$AV$"&amp;ROW(#REF!)-1) &lt;&gt; ""),ROW(#REF!:INDIRECT("$AV$"&amp;ROW(#REF!)-1))), 1))</f>
        <v>#REF!</v>
      </c>
      <c r="BA214" s="3" t="e" cm="1">
        <f t="array" aca="1" ref="BA214" ca="1">IF(NOT(ISNUMBER(INDEX($A:$A, LOOKUP(2, 1 / ($A$1:INDIRECT("$A$"&amp;ROW($A214)) &lt;&gt; ""),ROW($A$1:INDIRECT("$A$"&amp;ROW($A214)))), 1))), "",
INDEX(#REF!, LOOKUP(2, 1 / (#REF!:INDIRECT("$Y$"&amp;ROW(#REF!)-1) &lt;&gt; ""),ROW(#REF!:INDIRECT("$Y$"&amp;ROW(#REF!)-1))), 1))</f>
        <v>#REF!</v>
      </c>
      <c r="BB214" s="1" t="str">
        <f>IFERROR(VLOOKUP(#REF!, 'Medium-Slow'!$A$1:$B$101, 2, TRUE),"")</f>
        <v/>
      </c>
    </row>
    <row r="215" spans="1:54" x14ac:dyDescent="0.45">
      <c r="A215" s="38">
        <v>122</v>
      </c>
      <c r="B215" s="48" t="s">
        <v>22</v>
      </c>
      <c r="C215" s="48" t="s">
        <v>23</v>
      </c>
      <c r="D215" s="48" t="s">
        <v>353</v>
      </c>
      <c r="E215" s="48" t="s">
        <v>25</v>
      </c>
      <c r="F215" s="2" t="s">
        <v>155</v>
      </c>
      <c r="G215" s="2" t="s">
        <v>27</v>
      </c>
      <c r="H215" s="2">
        <v>26</v>
      </c>
      <c r="I215" s="2" t="s">
        <v>108</v>
      </c>
      <c r="J215" s="2" t="s">
        <v>160</v>
      </c>
      <c r="K215" s="2" t="s">
        <v>30</v>
      </c>
      <c r="L215" s="2" t="s">
        <v>192</v>
      </c>
      <c r="M215" s="2" t="s">
        <v>161</v>
      </c>
      <c r="N215" s="2" t="s">
        <v>80</v>
      </c>
      <c r="O215" s="2" t="s">
        <v>153</v>
      </c>
      <c r="P215" s="2">
        <v>12</v>
      </c>
      <c r="Q215" s="2">
        <f>_xlfn.FLOOR.MATH((((2*VLOOKUP(F215, 'EV and Base'!$A$1:$N$671, 9, FALSE))+$P215)*$H215)/100)+$H215+10</f>
        <v>72</v>
      </c>
      <c r="R215" s="2">
        <f>_xlfn.FLOOR.MATH((_xlfn.FLOOR.MATH((((2*VLOOKUP($F215, 'EV and Base'!$A$1:$N$671, 10, FALSE))+$P215)*$H215)/100)+5)*
IF(OR($I215="Lonely", $I215="Brave", $I215="Adamant", $I215="Naughty"), 1.1,
IF(OR($I215="Bold", $I215="Timid", $I215="Modest", $I215="Calm"), 0.9, 1)))</f>
        <v>49</v>
      </c>
      <c r="S215" s="2">
        <f>_xlfn.FLOOR.MATH((_xlfn.FLOOR.MATH((((2*VLOOKUP($F215, 'EV and Base'!$A$1:$N$671, 11, FALSE))+$P215)*$H215)/100)+5)*
IF(OR($I215="Bold", $I215="Relaxed", $I215="Impish", $I215="Lax"), 1.1,
IF(OR($I215="Lonely", $I215="Hasty", $I215="Mild", $I215="Gentle"), 0.9, 1)))</f>
        <v>45</v>
      </c>
      <c r="T215" s="2">
        <f>_xlfn.FLOOR.MATH((_xlfn.FLOOR.MATH((((2*VLOOKUP($F215, 'EV and Base'!$A$1:$N$671, 12, FALSE))+$P215)*$H215)/100)+5)*
IF(OR($I215="Modest", $I215="Mild", $I215="Quiet", $I215="Rash"), 1.1,
IF(OR($I215="Adamant", $I215="Impish", $I215="Jolly", $I215="Careful"), 0.9, 1)))</f>
        <v>26</v>
      </c>
      <c r="U215" s="2">
        <f>_xlfn.FLOOR.MATH((_xlfn.FLOOR.MATH((((2*VLOOKUP($F215, 'EV and Base'!$A$1:$N$671, 13, FALSE))+$P215)*$H215)/100)+5)*
IF(OR($I215="Calm", $I215="Gentle", $I215="Sassy", $I215="Careful"), 1.1,
IF(OR($I215="Naughty", $I215="Lax", $I215="Naive", $I215="Rash"), 0.9, 1)))</f>
        <v>41</v>
      </c>
      <c r="V215" s="2">
        <f>_xlfn.FLOOR.MATH((_xlfn.FLOOR.MATH((((2*VLOOKUP($F215, 'EV and Base'!$A$1:$N$671, 14, FALSE))+$P215)*$H215)/100)+5)*
IF(OR($I215="Timid", $I215="Hasty", $I215="Jolly", $I215="Naive"), 1.1,
IF(OR($I215="Brave", $I215="Relaxed", $I215="Quiet", $I215="Sassy"), 0.9, 1)))</f>
        <v>35</v>
      </c>
    </row>
    <row r="216" spans="1:54" x14ac:dyDescent="0.45">
      <c r="A216" s="39"/>
      <c r="B216" s="48"/>
      <c r="C216" s="48"/>
      <c r="D216" s="48"/>
      <c r="E216" s="48"/>
      <c r="F216" s="2" t="s">
        <v>273</v>
      </c>
      <c r="G216" s="2" t="s">
        <v>27</v>
      </c>
      <c r="H216" s="2">
        <v>28</v>
      </c>
      <c r="I216" s="2" t="s">
        <v>68</v>
      </c>
      <c r="J216" s="2" t="s">
        <v>29</v>
      </c>
      <c r="K216" s="2" t="s">
        <v>30</v>
      </c>
      <c r="L216" s="2" t="s">
        <v>274</v>
      </c>
      <c r="M216" s="2" t="s">
        <v>263</v>
      </c>
      <c r="N216" s="2" t="s">
        <v>403</v>
      </c>
      <c r="O216" s="2" t="s">
        <v>404</v>
      </c>
      <c r="P216" s="2">
        <v>12</v>
      </c>
      <c r="Q216" s="2">
        <f>_xlfn.FLOOR.MATH((((2*VLOOKUP(F216, 'EV and Base'!$A$1:$N$671, 9, FALSE))+$P216)*$H216)/100)+$H216+10</f>
        <v>83</v>
      </c>
      <c r="R216" s="2">
        <f>_xlfn.FLOOR.MATH((_xlfn.FLOOR.MATH((((2*VLOOKUP($F216, 'EV and Base'!$A$1:$N$671, 10, FALSE))+$P216)*$H216)/100)+5)*
IF(OR($I216="Lonely", $I216="Brave", $I216="Adamant", $I216="Naughty"), 1.1,
IF(OR($I216="Bold", $I216="Timid", $I216="Modest", $I216="Calm"), 0.9, 1)))</f>
        <v>45</v>
      </c>
      <c r="S216" s="2">
        <f>_xlfn.FLOOR.MATH((_xlfn.FLOOR.MATH((((2*VLOOKUP($F216, 'EV and Base'!$A$1:$N$671, 11, FALSE))+$P216)*$H216)/100)+5)*
IF(OR($I216="Bold", $I216="Relaxed", $I216="Impish", $I216="Lax"), 1.1,
IF(OR($I216="Lonely", $I216="Hasty", $I216="Mild", $I216="Gentle"), 0.9, 1)))</f>
        <v>41</v>
      </c>
      <c r="T216" s="2">
        <f>_xlfn.FLOOR.MATH((_xlfn.FLOOR.MATH((((2*VLOOKUP($F216, 'EV and Base'!$A$1:$N$671, 12, FALSE))+$P216)*$H216)/100)+5)*
IF(OR($I216="Modest", $I216="Mild", $I216="Quiet", $I216="Rash"), 1.1,
IF(OR($I216="Adamant", $I216="Impish", $I216="Jolly", $I216="Careful"), 0.9, 1)))</f>
        <v>59</v>
      </c>
      <c r="U216" s="2">
        <f>_xlfn.FLOOR.MATH((_xlfn.FLOOR.MATH((((2*VLOOKUP($F216, 'EV and Base'!$A$1:$N$671, 13, FALSE))+$P216)*$H216)/100)+5)*
IF(OR($I216="Calm", $I216="Gentle", $I216="Sassy", $I216="Careful"), 1.1,
IF(OR($I216="Naughty", $I216="Lax", $I216="Naive", $I216="Rash"), 0.9, 1)))</f>
        <v>41</v>
      </c>
      <c r="V216" s="2">
        <f>_xlfn.FLOOR.MATH((_xlfn.FLOOR.MATH((((2*VLOOKUP($F216, 'EV and Base'!$A$1:$N$671, 14, FALSE))+$P216)*$H216)/100)+5)*
IF(OR($I216="Timid", $I216="Hasty", $I216="Jolly", $I216="Naive"), 1.1,
IF(OR($I216="Brave", $I216="Relaxed", $I216="Quiet", $I216="Sassy"), 0.9, 1)))</f>
        <v>41</v>
      </c>
    </row>
    <row r="217" spans="1:54" x14ac:dyDescent="0.45">
      <c r="A217" s="39"/>
      <c r="B217" s="48"/>
      <c r="C217" s="48"/>
      <c r="D217" s="48"/>
      <c r="E217" s="48"/>
      <c r="F217" s="2" t="s">
        <v>81</v>
      </c>
      <c r="G217" s="2" t="s">
        <v>27</v>
      </c>
      <c r="H217" s="2">
        <v>26</v>
      </c>
      <c r="I217" s="2" t="s">
        <v>58</v>
      </c>
      <c r="J217" s="2" t="s">
        <v>83</v>
      </c>
      <c r="K217" s="2" t="s">
        <v>30</v>
      </c>
      <c r="L217" s="2" t="s">
        <v>101</v>
      </c>
      <c r="M217" s="2" t="s">
        <v>51</v>
      </c>
      <c r="N217" s="2" t="s">
        <v>368</v>
      </c>
      <c r="O217" s="2" t="s">
        <v>405</v>
      </c>
      <c r="P217" s="2">
        <v>12</v>
      </c>
      <c r="Q217" s="2">
        <f>_xlfn.FLOOR.MATH((((2*VLOOKUP(F217, 'EV and Base'!$A$1:$N$671, 9, FALSE))+$P217)*$H217)/100)+$H217+10</f>
        <v>65</v>
      </c>
      <c r="R217" s="2">
        <f>_xlfn.FLOOR.MATH((_xlfn.FLOOR.MATH((((2*VLOOKUP($F217, 'EV and Base'!$A$1:$N$671, 10, FALSE))+$P217)*$H217)/100)+5)*
IF(OR($I217="Lonely", $I217="Brave", $I217="Adamant", $I217="Naughty"), 1.1,
IF(OR($I217="Bold", $I217="Timid", $I217="Modest", $I217="Calm"), 0.9, 1)))</f>
        <v>35</v>
      </c>
      <c r="S217" s="2">
        <f>_xlfn.FLOOR.MATH((_xlfn.FLOOR.MATH((((2*VLOOKUP($F217, 'EV and Base'!$A$1:$N$671, 11, FALSE))+$P217)*$H217)/100)+5)*
IF(OR($I217="Bold", $I217="Relaxed", $I217="Impish", $I217="Lax"), 1.1,
IF(OR($I217="Lonely", $I217="Hasty", $I217="Mild", $I217="Gentle"), 0.9, 1)))</f>
        <v>33</v>
      </c>
      <c r="T217" s="2">
        <f>_xlfn.FLOOR.MATH((_xlfn.FLOOR.MATH((((2*VLOOKUP($F217, 'EV and Base'!$A$1:$N$671, 12, FALSE))+$P217)*$H217)/100)+5)*
IF(OR($I217="Modest", $I217="Mild", $I217="Quiet", $I217="Rash"), 1.1,
IF(OR($I217="Adamant", $I217="Impish", $I217="Jolly", $I217="Careful"), 0.9, 1)))</f>
        <v>38</v>
      </c>
      <c r="U217" s="2">
        <f>_xlfn.FLOOR.MATH((_xlfn.FLOOR.MATH((((2*VLOOKUP($F217, 'EV and Base'!$A$1:$N$671, 13, FALSE))+$P217)*$H217)/100)+5)*
IF(OR($I217="Calm", $I217="Gentle", $I217="Sassy", $I217="Careful"), 1.1,
IF(OR($I217="Naughty", $I217="Lax", $I217="Naive", $I217="Rash"), 0.9, 1)))</f>
        <v>33</v>
      </c>
      <c r="V217" s="2">
        <f>_xlfn.FLOOR.MATH((_xlfn.FLOOR.MATH((((2*VLOOKUP($F217, 'EV and Base'!$A$1:$N$671, 14, FALSE))+$P217)*$H217)/100)+5)*
IF(OR($I217="Timid", $I217="Hasty", $I217="Jolly", $I217="Naive"), 1.1,
IF(OR($I217="Brave", $I217="Relaxed", $I217="Quiet", $I217="Sassy"), 0.9, 1)))</f>
        <v>36</v>
      </c>
    </row>
    <row r="218" spans="1:54" x14ac:dyDescent="0.45">
      <c r="A218" s="40"/>
      <c r="B218" s="48"/>
      <c r="C218" s="48"/>
      <c r="D218" s="48"/>
      <c r="E218" s="48"/>
      <c r="F218" s="2" t="s">
        <v>406</v>
      </c>
      <c r="G218" s="2" t="s">
        <v>53</v>
      </c>
      <c r="H218" s="2">
        <v>26</v>
      </c>
      <c r="I218" s="2" t="s">
        <v>61</v>
      </c>
      <c r="J218" s="2" t="s">
        <v>204</v>
      </c>
      <c r="K218" s="2" t="s">
        <v>30</v>
      </c>
      <c r="L218" s="2" t="s">
        <v>99</v>
      </c>
      <c r="M218" s="2" t="s">
        <v>100</v>
      </c>
      <c r="N218" s="2" t="s">
        <v>169</v>
      </c>
      <c r="O218" s="2" t="s">
        <v>165</v>
      </c>
      <c r="P218" s="2">
        <v>12</v>
      </c>
      <c r="Q218" s="2">
        <f>_xlfn.FLOOR.MATH((((2*VLOOKUP(F218, 'EV and Base'!$A$1:$N$671, 9, FALSE))+$P218)*$H218)/100)+$H218+10</f>
        <v>99</v>
      </c>
      <c r="R218" s="2">
        <f>_xlfn.FLOOR.MATH((_xlfn.FLOOR.MATH((((2*VLOOKUP($F218, 'EV and Base'!$A$1:$N$671, 10, FALSE))+$P218)*$H218)/100)+5)*
IF(OR($I218="Lonely", $I218="Brave", $I218="Adamant", $I218="Naughty"), 1.1,
IF(OR($I218="Bold", $I218="Timid", $I218="Modest", $I218="Calm"), 0.9, 1)))</f>
        <v>36</v>
      </c>
      <c r="S218" s="2">
        <f>_xlfn.FLOOR.MATH((_xlfn.FLOOR.MATH((((2*VLOOKUP($F218, 'EV and Base'!$A$1:$N$671, 11, FALSE))+$P218)*$H218)/100)+5)*
IF(OR($I218="Bold", $I218="Relaxed", $I218="Impish", $I218="Lax"), 1.1,
IF(OR($I218="Lonely", $I218="Hasty", $I218="Mild", $I218="Gentle"), 0.9, 1)))</f>
        <v>46</v>
      </c>
      <c r="T218" s="2">
        <f>_xlfn.FLOOR.MATH((_xlfn.FLOOR.MATH((((2*VLOOKUP($F218, 'EV and Base'!$A$1:$N$671, 12, FALSE))+$P218)*$H218)/100)+5)*
IF(OR($I218="Modest", $I218="Mild", $I218="Quiet", $I218="Rash"), 1.1,
IF(OR($I218="Adamant", $I218="Impish", $I218="Jolly", $I218="Careful"), 0.9, 1)))</f>
        <v>63</v>
      </c>
      <c r="U218" s="2">
        <f>_xlfn.FLOOR.MATH((_xlfn.FLOOR.MATH((((2*VLOOKUP($F218, 'EV and Base'!$A$1:$N$671, 13, FALSE))+$P218)*$H218)/100)+5)*
IF(OR($I218="Calm", $I218="Gentle", $I218="Sassy", $I218="Careful"), 1.1,
IF(OR($I218="Naughty", $I218="Lax", $I218="Naive", $I218="Rash"), 0.9, 1)))</f>
        <v>62</v>
      </c>
      <c r="V218" s="2">
        <f>_xlfn.FLOOR.MATH((_xlfn.FLOOR.MATH((((2*VLOOKUP($F218, 'EV and Base'!$A$1:$N$671, 14, FALSE))+$P218)*$H218)/100)+5)*
IF(OR($I218="Timid", $I218="Hasty", $I218="Jolly", $I218="Naive"), 1.1,
IF(OR($I218="Brave", $I218="Relaxed", $I218="Quiet", $I218="Sassy"), 0.9, 1)))</f>
        <v>23</v>
      </c>
    </row>
    <row r="219" spans="1:54" x14ac:dyDescent="0.45">
      <c r="A219" s="29">
        <v>123</v>
      </c>
      <c r="B219" s="29" t="s">
        <v>407</v>
      </c>
      <c r="C219" s="29" t="s">
        <v>23</v>
      </c>
      <c r="D219" s="29" t="s">
        <v>408</v>
      </c>
      <c r="E219" s="29" t="s">
        <v>25</v>
      </c>
      <c r="F219" s="2" t="s">
        <v>409</v>
      </c>
      <c r="G219" s="2" t="s">
        <v>27</v>
      </c>
      <c r="H219" s="2">
        <v>27</v>
      </c>
      <c r="I219" s="2" t="s">
        <v>71</v>
      </c>
      <c r="J219" s="2" t="s">
        <v>180</v>
      </c>
      <c r="K219" s="2" t="s">
        <v>30</v>
      </c>
      <c r="L219" s="2" t="s">
        <v>176</v>
      </c>
      <c r="M219" s="2" t="s">
        <v>264</v>
      </c>
      <c r="N219" s="2" t="s">
        <v>161</v>
      </c>
      <c r="O219" s="2" t="s">
        <v>410</v>
      </c>
      <c r="P219" s="2">
        <v>12</v>
      </c>
      <c r="Q219" s="2">
        <f>_xlfn.FLOOR.MATH((((2*VLOOKUP(F219, 'EV and Base'!$A$1:$N$671, 9, FALSE))+$P219)*$H219)/100)+$H219+10</f>
        <v>72</v>
      </c>
      <c r="R219" s="2">
        <f>_xlfn.FLOOR.MATH((_xlfn.FLOOR.MATH((((2*VLOOKUP($F219, 'EV and Base'!$A$1:$N$671, 10, FALSE))+$P219)*$H219)/100)+5)*
IF(OR($I219="Lonely", $I219="Brave", $I219="Adamant", $I219="Naughty"), 1.1,
IF(OR($I219="Bold", $I219="Timid", $I219="Modest", $I219="Calm"), 0.9, 1)))</f>
        <v>36</v>
      </c>
      <c r="S219" s="2">
        <f>_xlfn.FLOOR.MATH((_xlfn.FLOOR.MATH((((2*VLOOKUP($F219, 'EV and Base'!$A$1:$N$671, 11, FALSE))+$P219)*$H219)/100)+5)*
IF(OR($I219="Bold", $I219="Relaxed", $I219="Impish", $I219="Lax"), 1.1,
IF(OR($I219="Lonely", $I219="Hasty", $I219="Mild", $I219="Gentle"), 0.9, 1)))</f>
        <v>38</v>
      </c>
      <c r="T219" s="2">
        <f>_xlfn.FLOOR.MATH((_xlfn.FLOOR.MATH((((2*VLOOKUP($F219, 'EV and Base'!$A$1:$N$671, 12, FALSE))+$P219)*$H219)/100)+5)*
IF(OR($I219="Modest", $I219="Mild", $I219="Quiet", $I219="Rash"), 1.1,
IF(OR($I219="Adamant", $I219="Impish", $I219="Jolly", $I219="Careful"), 0.9, 1)))</f>
        <v>29</v>
      </c>
      <c r="U219" s="2">
        <f>_xlfn.FLOOR.MATH((_xlfn.FLOOR.MATH((((2*VLOOKUP($F219, 'EV and Base'!$A$1:$N$671, 13, FALSE))+$P219)*$H219)/100)+5)*
IF(OR($I219="Calm", $I219="Gentle", $I219="Sassy", $I219="Careful"), 1.1,
IF(OR($I219="Naughty", $I219="Lax", $I219="Naive", $I219="Rash"), 0.9, 1)))</f>
        <v>35</v>
      </c>
      <c r="V219" s="2">
        <f>_xlfn.FLOOR.MATH((_xlfn.FLOOR.MATH((((2*VLOOKUP($F219, 'EV and Base'!$A$1:$N$671, 14, FALSE))+$P219)*$H219)/100)+5)*
IF(OR($I219="Timid", $I219="Hasty", $I219="Jolly", $I219="Naive"), 1.1,
IF(OR($I219="Brave", $I219="Relaxed", $I219="Quiet", $I219="Sassy"), 0.9, 1)))</f>
        <v>48</v>
      </c>
    </row>
    <row r="220" spans="1:54" x14ac:dyDescent="0.45">
      <c r="A220" s="38">
        <v>124</v>
      </c>
      <c r="B220" s="48" t="s">
        <v>411</v>
      </c>
      <c r="C220" s="48" t="s">
        <v>23</v>
      </c>
      <c r="D220" s="48" t="s">
        <v>408</v>
      </c>
      <c r="E220" s="48" t="s">
        <v>25</v>
      </c>
      <c r="F220" s="2" t="s">
        <v>321</v>
      </c>
      <c r="G220" s="2" t="s">
        <v>53</v>
      </c>
      <c r="H220" s="2">
        <v>27</v>
      </c>
      <c r="I220" s="2" t="s">
        <v>199</v>
      </c>
      <c r="J220" s="2" t="s">
        <v>322</v>
      </c>
      <c r="K220" s="2" t="s">
        <v>30</v>
      </c>
      <c r="L220" s="2" t="s">
        <v>191</v>
      </c>
      <c r="M220" s="2" t="s">
        <v>324</v>
      </c>
      <c r="N220" s="2" t="s">
        <v>125</v>
      </c>
      <c r="O220" s="2" t="s">
        <v>412</v>
      </c>
      <c r="P220" s="2">
        <v>12</v>
      </c>
      <c r="Q220" s="2">
        <f>_xlfn.FLOOR.MATH((((2*VLOOKUP(F220, 'EV and Base'!$A$1:$N$671, 9, FALSE))+$P220)*$H220)/100)+$H220+10</f>
        <v>69</v>
      </c>
      <c r="R220" s="2">
        <f>_xlfn.FLOOR.MATH((_xlfn.FLOOR.MATH((((2*VLOOKUP($F220, 'EV and Base'!$A$1:$N$671, 10, FALSE))+$P220)*$H220)/100)+5)*
IF(OR($I220="Lonely", $I220="Brave", $I220="Adamant", $I220="Naughty"), 1.1,
IF(OR($I220="Bold", $I220="Timid", $I220="Modest", $I220="Calm"), 0.9, 1)))</f>
        <v>43</v>
      </c>
      <c r="S220" s="2">
        <f>_xlfn.FLOOR.MATH((_xlfn.FLOOR.MATH((((2*VLOOKUP($F220, 'EV and Base'!$A$1:$N$671, 11, FALSE))+$P220)*$H220)/100)+5)*
IF(OR($I220="Bold", $I220="Relaxed", $I220="Impish", $I220="Lax"), 1.1,
IF(OR($I220="Lonely", $I220="Hasty", $I220="Mild", $I220="Gentle"), 0.9, 1)))</f>
        <v>40</v>
      </c>
      <c r="T220" s="2">
        <f>_xlfn.FLOOR.MATH((_xlfn.FLOOR.MATH((((2*VLOOKUP($F220, 'EV and Base'!$A$1:$N$671, 12, FALSE))+$P220)*$H220)/100)+5)*
IF(OR($I220="Modest", $I220="Mild", $I220="Quiet", $I220="Rash"), 1.1,
IF(OR($I220="Adamant", $I220="Impish", $I220="Jolly", $I220="Careful"), 0.9, 1)))</f>
        <v>48</v>
      </c>
      <c r="U220" s="2">
        <f>_xlfn.FLOOR.MATH((_xlfn.FLOOR.MATH((((2*VLOOKUP($F220, 'EV and Base'!$A$1:$N$671, 13, FALSE))+$P220)*$H220)/100)+5)*
IF(OR($I220="Calm", $I220="Gentle", $I220="Sassy", $I220="Careful"), 1.1,
IF(OR($I220="Naughty", $I220="Lax", $I220="Naive", $I220="Rash"), 0.9, 1)))</f>
        <v>44</v>
      </c>
      <c r="V220" s="2">
        <f>_xlfn.FLOOR.MATH((_xlfn.FLOOR.MATH((((2*VLOOKUP($F220, 'EV and Base'!$A$1:$N$671, 14, FALSE))+$P220)*$H220)/100)+5)*
IF(OR($I220="Timid", $I220="Hasty", $I220="Jolly", $I220="Naive"), 1.1,
IF(OR($I220="Brave", $I220="Relaxed", $I220="Quiet", $I220="Sassy"), 0.9, 1)))</f>
        <v>63</v>
      </c>
    </row>
    <row r="221" spans="1:54" x14ac:dyDescent="0.45">
      <c r="A221" s="40"/>
      <c r="B221" s="48"/>
      <c r="C221" s="48"/>
      <c r="D221" s="48"/>
      <c r="E221" s="48"/>
      <c r="F221" s="2" t="s">
        <v>409</v>
      </c>
      <c r="G221" s="2" t="s">
        <v>53</v>
      </c>
      <c r="H221" s="2">
        <v>27</v>
      </c>
      <c r="I221" s="2" t="s">
        <v>36</v>
      </c>
      <c r="J221" s="2" t="s">
        <v>180</v>
      </c>
      <c r="K221" s="2" t="s">
        <v>30</v>
      </c>
      <c r="L221" s="2" t="s">
        <v>176</v>
      </c>
      <c r="M221" s="2" t="s">
        <v>264</v>
      </c>
      <c r="N221" s="2" t="s">
        <v>413</v>
      </c>
      <c r="O221" s="2" t="s">
        <v>410</v>
      </c>
      <c r="P221" s="2">
        <v>12</v>
      </c>
      <c r="Q221" s="2">
        <f>_xlfn.FLOOR.MATH((((2*VLOOKUP(F221, 'EV and Base'!$A$1:$N$671, 9, FALSE))+$P221)*$H221)/100)+$H221+10</f>
        <v>72</v>
      </c>
      <c r="R221" s="2">
        <f>_xlfn.FLOOR.MATH((_xlfn.FLOOR.MATH((((2*VLOOKUP($F221, 'EV and Base'!$A$1:$N$671, 10, FALSE))+$P221)*$H221)/100)+5)*
IF(OR($I221="Lonely", $I221="Brave", $I221="Adamant", $I221="Naughty"), 1.1,
IF(OR($I221="Bold", $I221="Timid", $I221="Modest", $I221="Calm"), 0.9, 1)))</f>
        <v>40</v>
      </c>
      <c r="S221" s="2">
        <f>_xlfn.FLOOR.MATH((_xlfn.FLOOR.MATH((((2*VLOOKUP($F221, 'EV and Base'!$A$1:$N$671, 11, FALSE))+$P221)*$H221)/100)+5)*
IF(OR($I221="Bold", $I221="Relaxed", $I221="Impish", $I221="Lax"), 1.1,
IF(OR($I221="Lonely", $I221="Hasty", $I221="Mild", $I221="Gentle"), 0.9, 1)))</f>
        <v>38</v>
      </c>
      <c r="T221" s="2">
        <f>_xlfn.FLOOR.MATH((_xlfn.FLOOR.MATH((((2*VLOOKUP($F221, 'EV and Base'!$A$1:$N$671, 12, FALSE))+$P221)*$H221)/100)+5)*
IF(OR($I221="Modest", $I221="Mild", $I221="Quiet", $I221="Rash"), 1.1,
IF(OR($I221="Adamant", $I221="Impish", $I221="Jolly", $I221="Careful"), 0.9, 1)))</f>
        <v>26</v>
      </c>
      <c r="U221" s="2">
        <f>_xlfn.FLOOR.MATH((_xlfn.FLOOR.MATH((((2*VLOOKUP($F221, 'EV and Base'!$A$1:$N$671, 13, FALSE))+$P221)*$H221)/100)+5)*
IF(OR($I221="Calm", $I221="Gentle", $I221="Sassy", $I221="Careful"), 1.1,
IF(OR($I221="Naughty", $I221="Lax", $I221="Naive", $I221="Rash"), 0.9, 1)))</f>
        <v>35</v>
      </c>
      <c r="V221" s="2">
        <f>_xlfn.FLOOR.MATH((_xlfn.FLOOR.MATH((((2*VLOOKUP($F221, 'EV and Base'!$A$1:$N$671, 14, FALSE))+$P221)*$H221)/100)+5)*
IF(OR($I221="Timid", $I221="Hasty", $I221="Jolly", $I221="Naive"), 1.1,
IF(OR($I221="Brave", $I221="Relaxed", $I221="Quiet", $I221="Sassy"), 0.9, 1)))</f>
        <v>48</v>
      </c>
    </row>
    <row r="222" spans="1:54" x14ac:dyDescent="0.45">
      <c r="A222" s="38">
        <v>125</v>
      </c>
      <c r="B222" s="48" t="s">
        <v>414</v>
      </c>
      <c r="C222" s="48" t="s">
        <v>23</v>
      </c>
      <c r="D222" s="48" t="s">
        <v>408</v>
      </c>
      <c r="E222" s="48" t="s">
        <v>25</v>
      </c>
      <c r="F222" s="2" t="s">
        <v>146</v>
      </c>
      <c r="G222" s="2" t="s">
        <v>53</v>
      </c>
      <c r="H222" s="2">
        <v>24</v>
      </c>
      <c r="I222" s="2" t="s">
        <v>79</v>
      </c>
      <c r="J222" s="2" t="s">
        <v>147</v>
      </c>
      <c r="K222" s="2" t="s">
        <v>30</v>
      </c>
      <c r="L222" s="2" t="s">
        <v>415</v>
      </c>
      <c r="M222" s="19" t="s">
        <v>33</v>
      </c>
      <c r="N222" s="19" t="s">
        <v>33</v>
      </c>
      <c r="O222" s="19" t="s">
        <v>33</v>
      </c>
      <c r="P222" s="2">
        <v>0</v>
      </c>
      <c r="Q222" s="2">
        <f>_xlfn.FLOOR.MATH((((2*VLOOKUP(F222, 'EV and Base'!$A$1:$N$671, 9, FALSE))+$P222)*$H222)/100)+$H222+10</f>
        <v>58</v>
      </c>
      <c r="R222" s="2">
        <f>_xlfn.FLOOR.MATH((_xlfn.FLOOR.MATH((((2*VLOOKUP($F222, 'EV and Base'!$A$1:$N$671, 10, FALSE))+$P222)*$H222)/100)+5)*
IF(OR($I222="Lonely", $I222="Brave", $I222="Adamant", $I222="Naughty"), 1.1,
IF(OR($I222="Bold", $I222="Timid", $I222="Modest", $I222="Calm"), 0.9, 1)))</f>
        <v>29</v>
      </c>
      <c r="S222" s="2">
        <f>_xlfn.FLOOR.MATH((_xlfn.FLOOR.MATH((((2*VLOOKUP($F222, 'EV and Base'!$A$1:$N$671, 11, FALSE))+$P222)*$H222)/100)+5)*
IF(OR($I222="Bold", $I222="Relaxed", $I222="Impish", $I222="Lax"), 1.1,
IF(OR($I222="Lonely", $I222="Hasty", $I222="Mild", $I222="Gentle"), 0.9, 1)))</f>
        <v>24</v>
      </c>
      <c r="T222" s="2">
        <f>_xlfn.FLOOR.MATH((_xlfn.FLOOR.MATH((((2*VLOOKUP($F222, 'EV and Base'!$A$1:$N$671, 12, FALSE))+$P222)*$H222)/100)+5)*
IF(OR($I222="Modest", $I222="Mild", $I222="Quiet", $I222="Rash"), 1.1,
IF(OR($I222="Adamant", $I222="Impish", $I222="Jolly", $I222="Careful"), 0.9, 1)))</f>
        <v>26</v>
      </c>
      <c r="U222" s="2">
        <f>_xlfn.FLOOR.MATH((_xlfn.FLOOR.MATH((((2*VLOOKUP($F222, 'EV and Base'!$A$1:$N$671, 13, FALSE))+$P222)*$H222)/100)+5)*
IF(OR($I222="Calm", $I222="Gentle", $I222="Sassy", $I222="Careful"), 1.1,
IF(OR($I222="Naughty", $I222="Lax", $I222="Naive", $I222="Rash"), 0.9, 1)))</f>
        <v>26</v>
      </c>
      <c r="V222" s="2">
        <f>_xlfn.FLOOR.MATH((_xlfn.FLOOR.MATH((((2*VLOOKUP($F222, 'EV and Base'!$A$1:$N$671, 14, FALSE))+$P222)*$H222)/100)+5)*
IF(OR($I222="Timid", $I222="Hasty", $I222="Jolly", $I222="Naive"), 1.1,
IF(OR($I222="Brave", $I222="Relaxed", $I222="Quiet", $I222="Sassy"), 0.9, 1)))</f>
        <v>35</v>
      </c>
    </row>
    <row r="223" spans="1:54" x14ac:dyDescent="0.45">
      <c r="A223" s="39"/>
      <c r="B223" s="48"/>
      <c r="C223" s="48"/>
      <c r="D223" s="48"/>
      <c r="E223" s="48"/>
      <c r="F223" s="2" t="s">
        <v>146</v>
      </c>
      <c r="G223" s="2" t="s">
        <v>53</v>
      </c>
      <c r="H223" s="2">
        <v>24</v>
      </c>
      <c r="I223" s="2" t="s">
        <v>79</v>
      </c>
      <c r="J223" s="2" t="s">
        <v>147</v>
      </c>
      <c r="K223" s="2" t="s">
        <v>30</v>
      </c>
      <c r="L223" s="2" t="s">
        <v>415</v>
      </c>
      <c r="M223" s="19" t="s">
        <v>33</v>
      </c>
      <c r="N223" s="19" t="s">
        <v>33</v>
      </c>
      <c r="O223" s="19" t="s">
        <v>33</v>
      </c>
      <c r="P223" s="2">
        <v>0</v>
      </c>
      <c r="Q223" s="2">
        <f>_xlfn.FLOOR.MATH((((2*VLOOKUP(F223, 'EV and Base'!$A$1:$N$671, 9, FALSE))+$P223)*$H223)/100)+$H223+10</f>
        <v>58</v>
      </c>
      <c r="R223" s="2">
        <f>_xlfn.FLOOR.MATH((_xlfn.FLOOR.MATH((((2*VLOOKUP($F223, 'EV and Base'!$A$1:$N$671, 10, FALSE))+$P223)*$H223)/100)+5)*
IF(OR($I223="Lonely", $I223="Brave", $I223="Adamant", $I223="Naughty"), 1.1,
IF(OR($I223="Bold", $I223="Timid", $I223="Modest", $I223="Calm"), 0.9, 1)))</f>
        <v>29</v>
      </c>
      <c r="S223" s="2">
        <f>_xlfn.FLOOR.MATH((_xlfn.FLOOR.MATH((((2*VLOOKUP($F223, 'EV and Base'!$A$1:$N$671, 11, FALSE))+$P223)*$H223)/100)+5)*
IF(OR($I223="Bold", $I223="Relaxed", $I223="Impish", $I223="Lax"), 1.1,
IF(OR($I223="Lonely", $I223="Hasty", $I223="Mild", $I223="Gentle"), 0.9, 1)))</f>
        <v>24</v>
      </c>
      <c r="T223" s="2">
        <f>_xlfn.FLOOR.MATH((_xlfn.FLOOR.MATH((((2*VLOOKUP($F223, 'EV and Base'!$A$1:$N$671, 12, FALSE))+$P223)*$H223)/100)+5)*
IF(OR($I223="Modest", $I223="Mild", $I223="Quiet", $I223="Rash"), 1.1,
IF(OR($I223="Adamant", $I223="Impish", $I223="Jolly", $I223="Careful"), 0.9, 1)))</f>
        <v>26</v>
      </c>
      <c r="U223" s="2">
        <f>_xlfn.FLOOR.MATH((_xlfn.FLOOR.MATH((((2*VLOOKUP($F223, 'EV and Base'!$A$1:$N$671, 13, FALSE))+$P223)*$H223)/100)+5)*
IF(OR($I223="Calm", $I223="Gentle", $I223="Sassy", $I223="Careful"), 1.1,
IF(OR($I223="Naughty", $I223="Lax", $I223="Naive", $I223="Rash"), 0.9, 1)))</f>
        <v>26</v>
      </c>
      <c r="V223" s="2">
        <f>_xlfn.FLOOR.MATH((_xlfn.FLOOR.MATH((((2*VLOOKUP($F223, 'EV and Base'!$A$1:$N$671, 14, FALSE))+$P223)*$H223)/100)+5)*
IF(OR($I223="Timid", $I223="Hasty", $I223="Jolly", $I223="Naive"), 1.1,
IF(OR($I223="Brave", $I223="Relaxed", $I223="Quiet", $I223="Sassy"), 0.9, 1)))</f>
        <v>35</v>
      </c>
    </row>
    <row r="224" spans="1:54" x14ac:dyDescent="0.45">
      <c r="A224" s="39"/>
      <c r="B224" s="48"/>
      <c r="C224" s="48"/>
      <c r="D224" s="48"/>
      <c r="E224" s="48"/>
      <c r="F224" s="2" t="s">
        <v>146</v>
      </c>
      <c r="G224" s="2" t="s">
        <v>53</v>
      </c>
      <c r="H224" s="2">
        <v>24</v>
      </c>
      <c r="I224" s="2" t="s">
        <v>79</v>
      </c>
      <c r="J224" s="2" t="s">
        <v>147</v>
      </c>
      <c r="K224" s="2" t="s">
        <v>30</v>
      </c>
      <c r="L224" s="2" t="s">
        <v>415</v>
      </c>
      <c r="M224" s="19" t="s">
        <v>33</v>
      </c>
      <c r="N224" s="19" t="s">
        <v>33</v>
      </c>
      <c r="O224" s="19" t="s">
        <v>33</v>
      </c>
      <c r="P224" s="2">
        <v>0</v>
      </c>
      <c r="Q224" s="2">
        <f>_xlfn.FLOOR.MATH((((2*VLOOKUP(F224, 'EV and Base'!$A$1:$N$671, 9, FALSE))+$P224)*$H224)/100)+$H224+10</f>
        <v>58</v>
      </c>
      <c r="R224" s="2">
        <f>_xlfn.FLOOR.MATH((_xlfn.FLOOR.MATH((((2*VLOOKUP($F224, 'EV and Base'!$A$1:$N$671, 10, FALSE))+$P224)*$H224)/100)+5)*
IF(OR($I224="Lonely", $I224="Brave", $I224="Adamant", $I224="Naughty"), 1.1,
IF(OR($I224="Bold", $I224="Timid", $I224="Modest", $I224="Calm"), 0.9, 1)))</f>
        <v>29</v>
      </c>
      <c r="S224" s="2">
        <f>_xlfn.FLOOR.MATH((_xlfn.FLOOR.MATH((((2*VLOOKUP($F224, 'EV and Base'!$A$1:$N$671, 11, FALSE))+$P224)*$H224)/100)+5)*
IF(OR($I224="Bold", $I224="Relaxed", $I224="Impish", $I224="Lax"), 1.1,
IF(OR($I224="Lonely", $I224="Hasty", $I224="Mild", $I224="Gentle"), 0.9, 1)))</f>
        <v>24</v>
      </c>
      <c r="T224" s="2">
        <f>_xlfn.FLOOR.MATH((_xlfn.FLOOR.MATH((((2*VLOOKUP($F224, 'EV and Base'!$A$1:$N$671, 12, FALSE))+$P224)*$H224)/100)+5)*
IF(OR($I224="Modest", $I224="Mild", $I224="Quiet", $I224="Rash"), 1.1,
IF(OR($I224="Adamant", $I224="Impish", $I224="Jolly", $I224="Careful"), 0.9, 1)))</f>
        <v>26</v>
      </c>
      <c r="U224" s="2">
        <f>_xlfn.FLOOR.MATH((_xlfn.FLOOR.MATH((((2*VLOOKUP($F224, 'EV and Base'!$A$1:$N$671, 13, FALSE))+$P224)*$H224)/100)+5)*
IF(OR($I224="Calm", $I224="Gentle", $I224="Sassy", $I224="Careful"), 1.1,
IF(OR($I224="Naughty", $I224="Lax", $I224="Naive", $I224="Rash"), 0.9, 1)))</f>
        <v>26</v>
      </c>
      <c r="V224" s="2">
        <f>_xlfn.FLOOR.MATH((_xlfn.FLOOR.MATH((((2*VLOOKUP($F224, 'EV and Base'!$A$1:$N$671, 14, FALSE))+$P224)*$H224)/100)+5)*
IF(OR($I224="Timid", $I224="Hasty", $I224="Jolly", $I224="Naive"), 1.1,
IF(OR($I224="Brave", $I224="Relaxed", $I224="Quiet", $I224="Sassy"), 0.9, 1)))</f>
        <v>35</v>
      </c>
    </row>
    <row r="225" spans="1:22" x14ac:dyDescent="0.45">
      <c r="A225" s="40"/>
      <c r="B225" s="48"/>
      <c r="C225" s="48"/>
      <c r="D225" s="48"/>
      <c r="E225" s="48"/>
      <c r="F225" s="2" t="s">
        <v>146</v>
      </c>
      <c r="G225" s="2" t="s">
        <v>53</v>
      </c>
      <c r="H225" s="2">
        <v>24</v>
      </c>
      <c r="I225" s="2" t="s">
        <v>79</v>
      </c>
      <c r="J225" s="2" t="s">
        <v>147</v>
      </c>
      <c r="K225" s="2" t="s">
        <v>30</v>
      </c>
      <c r="L225" s="2" t="s">
        <v>415</v>
      </c>
      <c r="M225" s="19" t="s">
        <v>33</v>
      </c>
      <c r="N225" s="19" t="s">
        <v>33</v>
      </c>
      <c r="O225" s="19" t="s">
        <v>33</v>
      </c>
      <c r="P225" s="2">
        <v>0</v>
      </c>
      <c r="Q225" s="2">
        <f>_xlfn.FLOOR.MATH((((2*VLOOKUP(F225, 'EV and Base'!$A$1:$N$671, 9, FALSE))+$P225)*$H225)/100)+$H225+10</f>
        <v>58</v>
      </c>
      <c r="R225" s="2">
        <f>_xlfn.FLOOR.MATH((_xlfn.FLOOR.MATH((((2*VLOOKUP($F225, 'EV and Base'!$A$1:$N$671, 10, FALSE))+$P225)*$H225)/100)+5)*
IF(OR($I225="Lonely", $I225="Brave", $I225="Adamant", $I225="Naughty"), 1.1,
IF(OR($I225="Bold", $I225="Timid", $I225="Modest", $I225="Calm"), 0.9, 1)))</f>
        <v>29</v>
      </c>
      <c r="S225" s="2">
        <f>_xlfn.FLOOR.MATH((_xlfn.FLOOR.MATH((((2*VLOOKUP($F225, 'EV and Base'!$A$1:$N$671, 11, FALSE))+$P225)*$H225)/100)+5)*
IF(OR($I225="Bold", $I225="Relaxed", $I225="Impish", $I225="Lax"), 1.1,
IF(OR($I225="Lonely", $I225="Hasty", $I225="Mild", $I225="Gentle"), 0.9, 1)))</f>
        <v>24</v>
      </c>
      <c r="T225" s="2">
        <f>_xlfn.FLOOR.MATH((_xlfn.FLOOR.MATH((((2*VLOOKUP($F225, 'EV and Base'!$A$1:$N$671, 12, FALSE))+$P225)*$H225)/100)+5)*
IF(OR($I225="Modest", $I225="Mild", $I225="Quiet", $I225="Rash"), 1.1,
IF(OR($I225="Adamant", $I225="Impish", $I225="Jolly", $I225="Careful"), 0.9, 1)))</f>
        <v>26</v>
      </c>
      <c r="U225" s="2">
        <f>_xlfn.FLOOR.MATH((_xlfn.FLOOR.MATH((((2*VLOOKUP($F225, 'EV and Base'!$A$1:$N$671, 13, FALSE))+$P225)*$H225)/100)+5)*
IF(OR($I225="Calm", $I225="Gentle", $I225="Sassy", $I225="Careful"), 1.1,
IF(OR($I225="Naughty", $I225="Lax", $I225="Naive", $I225="Rash"), 0.9, 1)))</f>
        <v>26</v>
      </c>
      <c r="V225" s="2">
        <f>_xlfn.FLOOR.MATH((_xlfn.FLOOR.MATH((((2*VLOOKUP($F225, 'EV and Base'!$A$1:$N$671, 14, FALSE))+$P225)*$H225)/100)+5)*
IF(OR($I225="Timid", $I225="Hasty", $I225="Jolly", $I225="Naive"), 1.1,
IF(OR($I225="Brave", $I225="Relaxed", $I225="Quiet", $I225="Sassy"), 0.9, 1)))</f>
        <v>35</v>
      </c>
    </row>
    <row r="226" spans="1:22" x14ac:dyDescent="0.45">
      <c r="A226" s="29">
        <v>126</v>
      </c>
      <c r="B226" s="29" t="s">
        <v>416</v>
      </c>
      <c r="C226" s="29" t="s">
        <v>23</v>
      </c>
      <c r="D226" s="29" t="s">
        <v>408</v>
      </c>
      <c r="E226" s="29" t="s">
        <v>25</v>
      </c>
      <c r="F226" s="2" t="s">
        <v>409</v>
      </c>
      <c r="G226" s="2" t="s">
        <v>27</v>
      </c>
      <c r="H226" s="2">
        <v>27</v>
      </c>
      <c r="I226" s="2" t="s">
        <v>71</v>
      </c>
      <c r="J226" s="2" t="s">
        <v>417</v>
      </c>
      <c r="K226" s="2" t="s">
        <v>30</v>
      </c>
      <c r="L226" s="2" t="s">
        <v>176</v>
      </c>
      <c r="M226" s="2" t="s">
        <v>264</v>
      </c>
      <c r="N226" s="2" t="s">
        <v>161</v>
      </c>
      <c r="O226" s="2" t="s">
        <v>410</v>
      </c>
      <c r="P226" s="2">
        <v>12</v>
      </c>
      <c r="Q226" s="2">
        <f>_xlfn.FLOOR.MATH((((2*VLOOKUP(F226, 'EV and Base'!$A$1:$N$671, 9, FALSE))+$P226)*$H226)/100)+$H226+10</f>
        <v>72</v>
      </c>
      <c r="R226" s="2">
        <f>_xlfn.FLOOR.MATH((_xlfn.FLOOR.MATH((((2*VLOOKUP($F226, 'EV and Base'!$A$1:$N$671, 10, FALSE))+$P226)*$H226)/100)+5)*
IF(OR($I226="Lonely", $I226="Brave", $I226="Adamant", $I226="Naughty"), 1.1,
IF(OR($I226="Bold", $I226="Timid", $I226="Modest", $I226="Calm"), 0.9, 1)))</f>
        <v>36</v>
      </c>
      <c r="S226" s="2">
        <f>_xlfn.FLOOR.MATH((_xlfn.FLOOR.MATH((((2*VLOOKUP($F226, 'EV and Base'!$A$1:$N$671, 11, FALSE))+$P226)*$H226)/100)+5)*
IF(OR($I226="Bold", $I226="Relaxed", $I226="Impish", $I226="Lax"), 1.1,
IF(OR($I226="Lonely", $I226="Hasty", $I226="Mild", $I226="Gentle"), 0.9, 1)))</f>
        <v>38</v>
      </c>
      <c r="T226" s="2">
        <f>_xlfn.FLOOR.MATH((_xlfn.FLOOR.MATH((((2*VLOOKUP($F226, 'EV and Base'!$A$1:$N$671, 12, FALSE))+$P226)*$H226)/100)+5)*
IF(OR($I226="Modest", $I226="Mild", $I226="Quiet", $I226="Rash"), 1.1,
IF(OR($I226="Adamant", $I226="Impish", $I226="Jolly", $I226="Careful"), 0.9, 1)))</f>
        <v>29</v>
      </c>
      <c r="U226" s="2">
        <f>_xlfn.FLOOR.MATH((_xlfn.FLOOR.MATH((((2*VLOOKUP($F226, 'EV and Base'!$A$1:$N$671, 13, FALSE))+$P226)*$H226)/100)+5)*
IF(OR($I226="Calm", $I226="Gentle", $I226="Sassy", $I226="Careful"), 1.1,
IF(OR($I226="Naughty", $I226="Lax", $I226="Naive", $I226="Rash"), 0.9, 1)))</f>
        <v>35</v>
      </c>
      <c r="V226" s="2">
        <f>_xlfn.FLOOR.MATH((_xlfn.FLOOR.MATH((((2*VLOOKUP($F226, 'EV and Base'!$A$1:$N$671, 14, FALSE))+$P226)*$H226)/100)+5)*
IF(OR($I226="Timid", $I226="Hasty", $I226="Jolly", $I226="Naive"), 1.1,
IF(OR($I226="Brave", $I226="Relaxed", $I226="Quiet", $I226="Sassy"), 0.9, 1)))</f>
        <v>48</v>
      </c>
    </row>
    <row r="227" spans="1:22" x14ac:dyDescent="0.45">
      <c r="A227" s="29">
        <v>127</v>
      </c>
      <c r="B227" s="29" t="s">
        <v>418</v>
      </c>
      <c r="C227" s="29" t="s">
        <v>23</v>
      </c>
      <c r="D227" s="29" t="s">
        <v>408</v>
      </c>
      <c r="E227" s="29" t="s">
        <v>25</v>
      </c>
      <c r="F227" s="2" t="s">
        <v>409</v>
      </c>
      <c r="G227" s="2" t="s">
        <v>53</v>
      </c>
      <c r="H227" s="2">
        <v>27</v>
      </c>
      <c r="I227" s="2" t="s">
        <v>48</v>
      </c>
      <c r="J227" s="2" t="s">
        <v>417</v>
      </c>
      <c r="K227" s="2" t="s">
        <v>30</v>
      </c>
      <c r="L227" s="2" t="s">
        <v>176</v>
      </c>
      <c r="M227" s="2" t="s">
        <v>264</v>
      </c>
      <c r="N227" s="2" t="s">
        <v>161</v>
      </c>
      <c r="O227" s="2" t="s">
        <v>410</v>
      </c>
      <c r="P227" s="2">
        <v>12</v>
      </c>
      <c r="Q227" s="2">
        <f>_xlfn.FLOOR.MATH((((2*VLOOKUP(F227, 'EV and Base'!$A$1:$N$671, 9, FALSE))+$P227)*$H227)/100)+$H227+10</f>
        <v>72</v>
      </c>
      <c r="R227" s="2">
        <f>_xlfn.FLOOR.MATH((_xlfn.FLOOR.MATH((((2*VLOOKUP($F227, 'EV and Base'!$A$1:$N$671, 10, FALSE))+$P227)*$H227)/100)+5)*
IF(OR($I227="Lonely", $I227="Brave", $I227="Adamant", $I227="Naughty"), 1.1,
IF(OR($I227="Bold", $I227="Timid", $I227="Modest", $I227="Calm"), 0.9, 1)))</f>
        <v>40</v>
      </c>
      <c r="S227" s="2">
        <f>_xlfn.FLOOR.MATH((_xlfn.FLOOR.MATH((((2*VLOOKUP($F227, 'EV and Base'!$A$1:$N$671, 11, FALSE))+$P227)*$H227)/100)+5)*
IF(OR($I227="Bold", $I227="Relaxed", $I227="Impish", $I227="Lax"), 1.1,
IF(OR($I227="Lonely", $I227="Hasty", $I227="Mild", $I227="Gentle"), 0.9, 1)))</f>
        <v>35</v>
      </c>
      <c r="T227" s="2">
        <f>_xlfn.FLOOR.MATH((_xlfn.FLOOR.MATH((((2*VLOOKUP($F227, 'EV and Base'!$A$1:$N$671, 12, FALSE))+$P227)*$H227)/100)+5)*
IF(OR($I227="Modest", $I227="Mild", $I227="Quiet", $I227="Rash"), 1.1,
IF(OR($I227="Adamant", $I227="Impish", $I227="Jolly", $I227="Careful"), 0.9, 1)))</f>
        <v>29</v>
      </c>
      <c r="U227" s="2">
        <f>_xlfn.FLOOR.MATH((_xlfn.FLOOR.MATH((((2*VLOOKUP($F227, 'EV and Base'!$A$1:$N$671, 13, FALSE))+$P227)*$H227)/100)+5)*
IF(OR($I227="Calm", $I227="Gentle", $I227="Sassy", $I227="Careful"), 1.1,
IF(OR($I227="Naughty", $I227="Lax", $I227="Naive", $I227="Rash"), 0.9, 1)))</f>
        <v>35</v>
      </c>
      <c r="V227" s="2">
        <f>_xlfn.FLOOR.MATH((_xlfn.FLOOR.MATH((((2*VLOOKUP($F227, 'EV and Base'!$A$1:$N$671, 14, FALSE))+$P227)*$H227)/100)+5)*
IF(OR($I227="Timid", $I227="Hasty", $I227="Jolly", $I227="Naive"), 1.1,
IF(OR($I227="Brave", $I227="Relaxed", $I227="Quiet", $I227="Sassy"), 0.9, 1)))</f>
        <v>48</v>
      </c>
    </row>
    <row r="228" spans="1:22" x14ac:dyDescent="0.45">
      <c r="A228" s="38">
        <v>128</v>
      </c>
      <c r="B228" s="48" t="s">
        <v>419</v>
      </c>
      <c r="C228" s="48" t="s">
        <v>23</v>
      </c>
      <c r="D228" s="48" t="s">
        <v>408</v>
      </c>
      <c r="E228" s="48" t="s">
        <v>25</v>
      </c>
      <c r="F228" s="2" t="s">
        <v>374</v>
      </c>
      <c r="G228" s="2" t="s">
        <v>53</v>
      </c>
      <c r="H228" s="2">
        <v>26</v>
      </c>
      <c r="I228" s="2" t="s">
        <v>173</v>
      </c>
      <c r="J228" s="2" t="s">
        <v>375</v>
      </c>
      <c r="K228" s="2" t="s">
        <v>30</v>
      </c>
      <c r="L228" s="2" t="s">
        <v>377</v>
      </c>
      <c r="M228" s="2" t="s">
        <v>420</v>
      </c>
      <c r="N228" s="2" t="s">
        <v>379</v>
      </c>
      <c r="O228" s="2" t="s">
        <v>421</v>
      </c>
      <c r="P228" s="2">
        <v>0</v>
      </c>
      <c r="Q228" s="2">
        <f>_xlfn.FLOOR.MATH((((2*VLOOKUP(F228, 'EV and Base'!$A$1:$N$671, 9, FALSE))+$P228)*$H228)/100)+$H228+10</f>
        <v>54</v>
      </c>
      <c r="R228" s="2">
        <f>_xlfn.FLOOR.MATH((_xlfn.FLOOR.MATH((((2*VLOOKUP($F228, 'EV and Base'!$A$1:$N$671, 10, FALSE))+$P228)*$H228)/100)+5)*
IF(OR($I228="Lonely", $I228="Brave", $I228="Adamant", $I228="Naughty"), 1.1,
IF(OR($I228="Bold", $I228="Timid", $I228="Modest", $I228="Calm"), 0.9, 1)))</f>
        <v>31</v>
      </c>
      <c r="S228" s="2">
        <f>_xlfn.FLOOR.MATH((_xlfn.FLOOR.MATH((((2*VLOOKUP($F228, 'EV and Base'!$A$1:$N$671, 11, FALSE))+$P228)*$H228)/100)+5)*
IF(OR($I228="Bold", $I228="Relaxed", $I228="Impish", $I228="Lax"), 1.1,
IF(OR($I228="Lonely", $I228="Hasty", $I228="Mild", $I228="Gentle"), 0.9, 1)))</f>
        <v>27</v>
      </c>
      <c r="T228" s="2">
        <f>_xlfn.FLOOR.MATH((_xlfn.FLOOR.MATH((((2*VLOOKUP($F228, 'EV and Base'!$A$1:$N$671, 12, FALSE))+$P228)*$H228)/100)+5)*
IF(OR($I228="Modest", $I228="Mild", $I228="Quiet", $I228="Rash"), 1.1,
IF(OR($I228="Adamant", $I228="Impish", $I228="Jolly", $I228="Careful"), 0.9, 1)))</f>
        <v>41</v>
      </c>
      <c r="U228" s="2">
        <f>_xlfn.FLOOR.MATH((_xlfn.FLOOR.MATH((((2*VLOOKUP($F228, 'EV and Base'!$A$1:$N$671, 13, FALSE))+$P228)*$H228)/100)+5)*
IF(OR($I228="Calm", $I228="Gentle", $I228="Sassy", $I228="Careful"), 1.1,
IF(OR($I228="Naughty", $I228="Lax", $I228="Naive", $I228="Rash"), 0.9, 1)))</f>
        <v>36</v>
      </c>
      <c r="V228" s="2">
        <f>_xlfn.FLOOR.MATH((_xlfn.FLOOR.MATH((((2*VLOOKUP($F228, 'EV and Base'!$A$1:$N$671, 14, FALSE))+$P228)*$H228)/100)+5)*
IF(OR($I228="Timid", $I228="Hasty", $I228="Jolly", $I228="Naive"), 1.1,
IF(OR($I228="Brave", $I228="Relaxed", $I228="Quiet", $I228="Sassy"), 0.9, 1)))</f>
        <v>27</v>
      </c>
    </row>
    <row r="229" spans="1:22" x14ac:dyDescent="0.45">
      <c r="A229" s="40"/>
      <c r="B229" s="48"/>
      <c r="C229" s="48"/>
      <c r="D229" s="48"/>
      <c r="E229" s="48"/>
      <c r="F229" s="2" t="s">
        <v>422</v>
      </c>
      <c r="G229" s="2" t="s">
        <v>53</v>
      </c>
      <c r="H229" s="2">
        <v>26</v>
      </c>
      <c r="I229" s="2" t="s">
        <v>173</v>
      </c>
      <c r="J229" s="2" t="s">
        <v>423</v>
      </c>
      <c r="K229" s="2" t="s">
        <v>30</v>
      </c>
      <c r="L229" s="2" t="s">
        <v>424</v>
      </c>
      <c r="M229" s="2" t="s">
        <v>150</v>
      </c>
      <c r="N229" s="2" t="s">
        <v>425</v>
      </c>
      <c r="O229" s="2" t="s">
        <v>403</v>
      </c>
      <c r="P229" s="2">
        <v>0</v>
      </c>
      <c r="Q229" s="2">
        <f>_xlfn.FLOOR.MATH((((2*VLOOKUP(F229, 'EV and Base'!$A$1:$N$671, 9, FALSE))+$P229)*$H229)/100)+$H229+10</f>
        <v>64</v>
      </c>
      <c r="R229" s="2">
        <f>_xlfn.FLOOR.MATH((_xlfn.FLOOR.MATH((((2*VLOOKUP($F229, 'EV and Base'!$A$1:$N$671, 10, FALSE))+$P229)*$H229)/100)+5)*
IF(OR($I229="Lonely", $I229="Brave", $I229="Adamant", $I229="Naughty"), 1.1,
IF(OR($I229="Bold", $I229="Timid", $I229="Modest", $I229="Calm"), 0.9, 1)))</f>
        <v>25</v>
      </c>
      <c r="S229" s="2">
        <f>_xlfn.FLOOR.MATH((_xlfn.FLOOR.MATH((((2*VLOOKUP($F229, 'EV and Base'!$A$1:$N$671, 11, FALSE))+$P229)*$H229)/100)+5)*
IF(OR($I229="Bold", $I229="Relaxed", $I229="Impish", $I229="Lax"), 1.1,
IF(OR($I229="Lonely", $I229="Hasty", $I229="Mild", $I229="Gentle"), 0.9, 1)))</f>
        <v>27</v>
      </c>
      <c r="T229" s="2">
        <f>_xlfn.FLOOR.MATH((_xlfn.FLOOR.MATH((((2*VLOOKUP($F229, 'EV and Base'!$A$1:$N$671, 12, FALSE))+$P229)*$H229)/100)+5)*
IF(OR($I229="Modest", $I229="Mild", $I229="Quiet", $I229="Rash"), 1.1,
IF(OR($I229="Adamant", $I229="Impish", $I229="Jolly", $I229="Careful"), 0.9, 1)))</f>
        <v>41</v>
      </c>
      <c r="U229" s="2">
        <f>_xlfn.FLOOR.MATH((_xlfn.FLOOR.MATH((((2*VLOOKUP($F229, 'EV and Base'!$A$1:$N$671, 13, FALSE))+$P229)*$H229)/100)+5)*
IF(OR($I229="Calm", $I229="Gentle", $I229="Sassy", $I229="Careful"), 1.1,
IF(OR($I229="Naughty", $I229="Lax", $I229="Naive", $I229="Rash"), 0.9, 1)))</f>
        <v>49</v>
      </c>
      <c r="V229" s="2">
        <f>_xlfn.FLOOR.MATH((_xlfn.FLOOR.MATH((((2*VLOOKUP($F229, 'EV and Base'!$A$1:$N$671, 14, FALSE))+$P229)*$H229)/100)+5)*
IF(OR($I229="Timid", $I229="Hasty", $I229="Jolly", $I229="Naive"), 1.1,
IF(OR($I229="Brave", $I229="Relaxed", $I229="Quiet", $I229="Sassy"), 0.9, 1)))</f>
        <v>25</v>
      </c>
    </row>
    <row r="230" spans="1:22" x14ac:dyDescent="0.45">
      <c r="A230" s="38">
        <v>129</v>
      </c>
      <c r="B230" s="48" t="s">
        <v>426</v>
      </c>
      <c r="C230" s="48" t="s">
        <v>23</v>
      </c>
      <c r="D230" s="48" t="s">
        <v>408</v>
      </c>
      <c r="E230" s="48" t="s">
        <v>25</v>
      </c>
      <c r="F230" s="2" t="s">
        <v>249</v>
      </c>
      <c r="G230" s="2" t="s">
        <v>53</v>
      </c>
      <c r="H230" s="2">
        <v>27</v>
      </c>
      <c r="I230" s="2" t="s">
        <v>58</v>
      </c>
      <c r="J230" s="2" t="s">
        <v>250</v>
      </c>
      <c r="K230" s="2" t="s">
        <v>30</v>
      </c>
      <c r="L230" s="2" t="s">
        <v>253</v>
      </c>
      <c r="M230" s="2" t="s">
        <v>427</v>
      </c>
      <c r="N230" s="2" t="s">
        <v>428</v>
      </c>
      <c r="O230" s="2" t="s">
        <v>429</v>
      </c>
      <c r="P230" s="2">
        <v>12</v>
      </c>
      <c r="Q230" s="2">
        <f>_xlfn.FLOOR.MATH((((2*VLOOKUP(F230, 'EV and Base'!$A$1:$N$671, 9, FALSE))+$P230)*$H230)/100)+$H230+10</f>
        <v>69</v>
      </c>
      <c r="R230" s="2">
        <f>_xlfn.FLOOR.MATH((_xlfn.FLOOR.MATH((((2*VLOOKUP($F230, 'EV and Base'!$A$1:$N$671, 10, FALSE))+$P230)*$H230)/100)+5)*
IF(OR($I230="Lonely", $I230="Brave", $I230="Adamant", $I230="Naughty"), 1.1,
IF(OR($I230="Bold", $I230="Timid", $I230="Modest", $I230="Calm"), 0.9, 1)))</f>
        <v>35</v>
      </c>
      <c r="S230" s="2">
        <f>_xlfn.FLOOR.MATH((_xlfn.FLOOR.MATH((((2*VLOOKUP($F230, 'EV and Base'!$A$1:$N$671, 11, FALSE))+$P230)*$H230)/100)+5)*
IF(OR($I230="Bold", $I230="Relaxed", $I230="Impish", $I230="Lax"), 1.1,
IF(OR($I230="Lonely", $I230="Hasty", $I230="Mild", $I230="Gentle"), 0.9, 1)))</f>
        <v>29</v>
      </c>
      <c r="T230" s="2">
        <f>_xlfn.FLOOR.MATH((_xlfn.FLOOR.MATH((((2*VLOOKUP($F230, 'EV and Base'!$A$1:$N$671, 12, FALSE))+$P230)*$H230)/100)+5)*
IF(OR($I230="Modest", $I230="Mild", $I230="Quiet", $I230="Rash"), 1.1,
IF(OR($I230="Adamant", $I230="Impish", $I230="Jolly", $I230="Careful"), 0.9, 1)))</f>
        <v>31</v>
      </c>
      <c r="U230" s="2">
        <f>_xlfn.FLOOR.MATH((_xlfn.FLOOR.MATH((((2*VLOOKUP($F230, 'EV and Base'!$A$1:$N$671, 13, FALSE))+$P230)*$H230)/100)+5)*
IF(OR($I230="Calm", $I230="Gentle", $I230="Sassy", $I230="Careful"), 1.1,
IF(OR($I230="Naughty", $I230="Lax", $I230="Naive", $I230="Rash"), 0.9, 1)))</f>
        <v>29</v>
      </c>
      <c r="V230" s="2">
        <f>_xlfn.FLOOR.MATH((_xlfn.FLOOR.MATH((((2*VLOOKUP($F230, 'EV and Base'!$A$1:$N$671, 14, FALSE))+$P230)*$H230)/100)+5)*
IF(OR($I230="Timid", $I230="Hasty", $I230="Jolly", $I230="Naive"), 1.1,
IF(OR($I230="Brave", $I230="Relaxed", $I230="Quiet", $I230="Sassy"), 0.9, 1)))</f>
        <v>43</v>
      </c>
    </row>
    <row r="231" spans="1:22" x14ac:dyDescent="0.45">
      <c r="A231" s="40"/>
      <c r="B231" s="48"/>
      <c r="C231" s="48"/>
      <c r="D231" s="48"/>
      <c r="E231" s="48"/>
      <c r="F231" s="2" t="s">
        <v>321</v>
      </c>
      <c r="G231" s="2" t="s">
        <v>27</v>
      </c>
      <c r="H231" s="2">
        <v>27</v>
      </c>
      <c r="I231" s="2" t="s">
        <v>79</v>
      </c>
      <c r="J231" s="2" t="s">
        <v>322</v>
      </c>
      <c r="K231" s="2" t="s">
        <v>30</v>
      </c>
      <c r="L231" s="2" t="s">
        <v>191</v>
      </c>
      <c r="M231" s="2" t="s">
        <v>324</v>
      </c>
      <c r="N231" s="2" t="s">
        <v>125</v>
      </c>
      <c r="O231" s="2" t="s">
        <v>412</v>
      </c>
      <c r="P231" s="2">
        <v>12</v>
      </c>
      <c r="Q231" s="2">
        <f>_xlfn.FLOOR.MATH((((2*VLOOKUP(F231, 'EV and Base'!$A$1:$N$671, 9, FALSE))+$P231)*$H231)/100)+$H231+10</f>
        <v>69</v>
      </c>
      <c r="R231" s="2">
        <f>_xlfn.FLOOR.MATH((_xlfn.FLOOR.MATH((((2*VLOOKUP($F231, 'EV and Base'!$A$1:$N$671, 10, FALSE))+$P231)*$H231)/100)+5)*
IF(OR($I231="Lonely", $I231="Brave", $I231="Adamant", $I231="Naughty"), 1.1,
IF(OR($I231="Bold", $I231="Timid", $I231="Modest", $I231="Calm"), 0.9, 1)))</f>
        <v>48</v>
      </c>
      <c r="S231" s="2">
        <f>_xlfn.FLOOR.MATH((_xlfn.FLOOR.MATH((((2*VLOOKUP($F231, 'EV and Base'!$A$1:$N$671, 11, FALSE))+$P231)*$H231)/100)+5)*
IF(OR($I231="Bold", $I231="Relaxed", $I231="Impish", $I231="Lax"), 1.1,
IF(OR($I231="Lonely", $I231="Hasty", $I231="Mild", $I231="Gentle"), 0.9, 1)))</f>
        <v>40</v>
      </c>
      <c r="T231" s="2">
        <f>_xlfn.FLOOR.MATH((_xlfn.FLOOR.MATH((((2*VLOOKUP($F231, 'EV and Base'!$A$1:$N$671, 12, FALSE))+$P231)*$H231)/100)+5)*
IF(OR($I231="Modest", $I231="Mild", $I231="Quiet", $I231="Rash"), 1.1,
IF(OR($I231="Adamant", $I231="Impish", $I231="Jolly", $I231="Careful"), 0.9, 1)))</f>
        <v>43</v>
      </c>
      <c r="U231" s="2">
        <f>_xlfn.FLOOR.MATH((_xlfn.FLOOR.MATH((((2*VLOOKUP($F231, 'EV and Base'!$A$1:$N$671, 13, FALSE))+$P231)*$H231)/100)+5)*
IF(OR($I231="Calm", $I231="Gentle", $I231="Sassy", $I231="Careful"), 1.1,
IF(OR($I231="Naughty", $I231="Lax", $I231="Naive", $I231="Rash"), 0.9, 1)))</f>
        <v>44</v>
      </c>
      <c r="V231" s="2">
        <f>_xlfn.FLOOR.MATH((_xlfn.FLOOR.MATH((((2*VLOOKUP($F231, 'EV and Base'!$A$1:$N$671, 14, FALSE))+$P231)*$H231)/100)+5)*
IF(OR($I231="Timid", $I231="Hasty", $I231="Jolly", $I231="Naive"), 1.1,
IF(OR($I231="Brave", $I231="Relaxed", $I231="Quiet", $I231="Sassy"), 0.9, 1)))</f>
        <v>63</v>
      </c>
    </row>
    <row r="232" spans="1:22" x14ac:dyDescent="0.45">
      <c r="A232" s="29">
        <v>130</v>
      </c>
      <c r="B232" s="29" t="s">
        <v>430</v>
      </c>
      <c r="C232" s="29" t="s">
        <v>23</v>
      </c>
      <c r="D232" s="29" t="s">
        <v>431</v>
      </c>
      <c r="E232" s="29" t="s">
        <v>25</v>
      </c>
      <c r="F232" s="2" t="s">
        <v>432</v>
      </c>
      <c r="G232" s="19" t="s">
        <v>33</v>
      </c>
      <c r="H232" s="2">
        <v>29</v>
      </c>
      <c r="I232" s="2" t="s">
        <v>68</v>
      </c>
      <c r="J232" s="2" t="s">
        <v>433</v>
      </c>
      <c r="K232" s="2" t="s">
        <v>30</v>
      </c>
      <c r="L232" s="2" t="s">
        <v>434</v>
      </c>
      <c r="M232" s="2" t="s">
        <v>435</v>
      </c>
      <c r="N232" s="2" t="s">
        <v>436</v>
      </c>
      <c r="O232" s="2" t="s">
        <v>437</v>
      </c>
      <c r="P232" s="2">
        <v>12</v>
      </c>
      <c r="Q232" s="2">
        <f>_xlfn.FLOOR.MATH((((2*VLOOKUP(F232, 'EV and Base'!$A$1:$N$671, 9, FALSE))+$P232)*$H232)/100)+$H232+10</f>
        <v>65</v>
      </c>
      <c r="R232" s="2">
        <f>_xlfn.FLOOR.MATH((_xlfn.FLOOR.MATH((((2*VLOOKUP($F232, 'EV and Base'!$A$1:$N$671, 10, FALSE))+$P232)*$H232)/100)+5)*
IF(OR($I232="Lonely", $I232="Brave", $I232="Adamant", $I232="Naughty"), 1.1,
IF(OR($I232="Bold", $I232="Timid", $I232="Modest", $I232="Calm"), 0.9, 1)))</f>
        <v>36</v>
      </c>
      <c r="S232" s="2">
        <f>_xlfn.FLOOR.MATH((_xlfn.FLOOR.MATH((((2*VLOOKUP($F232, 'EV and Base'!$A$1:$N$671, 11, FALSE))+$P232)*$H232)/100)+5)*
IF(OR($I232="Bold", $I232="Relaxed", $I232="Impish", $I232="Lax"), 1.1,
IF(OR($I232="Lonely", $I232="Hasty", $I232="Mild", $I232="Gentle"), 0.9, 1)))</f>
        <v>49</v>
      </c>
      <c r="T232" s="2">
        <f>_xlfn.FLOOR.MATH((_xlfn.FLOOR.MATH((((2*VLOOKUP($F232, 'EV and Base'!$A$1:$N$671, 12, FALSE))+$P232)*$H232)/100)+5)*
IF(OR($I232="Modest", $I232="Mild", $I232="Quiet", $I232="Rash"), 1.1,
IF(OR($I232="Adamant", $I232="Impish", $I232="Jolly", $I232="Careful"), 0.9, 1)))</f>
        <v>37</v>
      </c>
      <c r="U232" s="2">
        <f>_xlfn.FLOOR.MATH((_xlfn.FLOOR.MATH((((2*VLOOKUP($F232, 'EV and Base'!$A$1:$N$671, 13, FALSE))+$P232)*$H232)/100)+5)*
IF(OR($I232="Calm", $I232="Gentle", $I232="Sassy", $I232="Careful"), 1.1,
IF(OR($I232="Naughty", $I232="Lax", $I232="Naive", $I232="Rash"), 0.9, 1)))</f>
        <v>43</v>
      </c>
      <c r="V232" s="2">
        <f>_xlfn.FLOOR.MATH((_xlfn.FLOOR.MATH((((2*VLOOKUP($F232, 'EV and Base'!$A$1:$N$671, 14, FALSE))+$P232)*$H232)/100)+5)*
IF(OR($I232="Timid", $I232="Hasty", $I232="Jolly", $I232="Naive"), 1.1,
IF(OR($I232="Brave", $I232="Relaxed", $I232="Quiet", $I232="Sassy"), 0.9, 1)))</f>
        <v>25</v>
      </c>
    </row>
    <row r="233" spans="1:22" x14ac:dyDescent="0.45">
      <c r="A233" s="29">
        <v>131</v>
      </c>
      <c r="B233" s="29" t="s">
        <v>438</v>
      </c>
      <c r="C233" s="29" t="s">
        <v>23</v>
      </c>
      <c r="D233" s="29" t="s">
        <v>431</v>
      </c>
      <c r="E233" s="29" t="s">
        <v>25</v>
      </c>
      <c r="F233" s="2" t="s">
        <v>439</v>
      </c>
      <c r="G233" s="2" t="s">
        <v>27</v>
      </c>
      <c r="H233" s="2">
        <v>31</v>
      </c>
      <c r="I233" s="2" t="s">
        <v>68</v>
      </c>
      <c r="J233" s="2" t="s">
        <v>440</v>
      </c>
      <c r="K233" s="2" t="s">
        <v>30</v>
      </c>
      <c r="L233" s="2" t="s">
        <v>441</v>
      </c>
      <c r="M233" s="2" t="s">
        <v>442</v>
      </c>
      <c r="N233" s="2" t="s">
        <v>443</v>
      </c>
      <c r="O233" s="2" t="s">
        <v>444</v>
      </c>
      <c r="P233" s="2">
        <v>12</v>
      </c>
      <c r="Q233" s="2">
        <f>_xlfn.FLOOR.MATH((((2*VLOOKUP(F233, 'EV and Base'!$A$1:$N$671, 9, FALSE))+$P233)*$H233)/100)+$H233+10</f>
        <v>78</v>
      </c>
      <c r="R233" s="2">
        <f>_xlfn.FLOOR.MATH((_xlfn.FLOOR.MATH((((2*VLOOKUP($F233, 'EV and Base'!$A$1:$N$671, 10, FALSE))+$P233)*$H233)/100)+5)*
IF(OR($I233="Lonely", $I233="Brave", $I233="Adamant", $I233="Naughty"), 1.1,
IF(OR($I233="Bold", $I233="Timid", $I233="Modest", $I233="Calm"), 0.9, 1)))</f>
        <v>70</v>
      </c>
      <c r="S233" s="2">
        <f>_xlfn.FLOOR.MATH((_xlfn.FLOOR.MATH((((2*VLOOKUP($F233, 'EV and Base'!$A$1:$N$671, 11, FALSE))+$P233)*$H233)/100)+5)*
IF(OR($I233="Bold", $I233="Relaxed", $I233="Impish", $I233="Lax"), 1.1,
IF(OR($I233="Lonely", $I233="Hasty", $I233="Mild", $I233="Gentle"), 0.9, 1)))</f>
        <v>36</v>
      </c>
      <c r="T233" s="2">
        <f>_xlfn.FLOOR.MATH((_xlfn.FLOOR.MATH((((2*VLOOKUP($F233, 'EV and Base'!$A$1:$N$671, 12, FALSE))+$P233)*$H233)/100)+5)*
IF(OR($I233="Modest", $I233="Mild", $I233="Quiet", $I233="Rash"), 1.1,
IF(OR($I233="Adamant", $I233="Impish", $I233="Jolly", $I233="Careful"), 0.9, 1)))</f>
        <v>59</v>
      </c>
      <c r="U233" s="2">
        <f>_xlfn.FLOOR.MATH((_xlfn.FLOOR.MATH((((2*VLOOKUP($F233, 'EV and Base'!$A$1:$N$671, 13, FALSE))+$P233)*$H233)/100)+5)*
IF(OR($I233="Calm", $I233="Gentle", $I233="Sassy", $I233="Careful"), 1.1,
IF(OR($I233="Naughty", $I233="Lax", $I233="Naive", $I233="Rash"), 0.9, 1)))</f>
        <v>36</v>
      </c>
      <c r="V233" s="2">
        <f>_xlfn.FLOOR.MATH((_xlfn.FLOOR.MATH((((2*VLOOKUP($F233, 'EV and Base'!$A$1:$N$671, 14, FALSE))+$P233)*$H233)/100)+5)*
IF(OR($I233="Timid", $I233="Hasty", $I233="Jolly", $I233="Naive"), 1.1,
IF(OR($I233="Brave", $I233="Relaxed", $I233="Quiet", $I233="Sassy"), 0.9, 1)))</f>
        <v>52</v>
      </c>
    </row>
    <row r="234" spans="1:22" x14ac:dyDescent="0.45">
      <c r="A234" s="38">
        <v>132</v>
      </c>
      <c r="B234" s="48" t="s">
        <v>445</v>
      </c>
      <c r="C234" s="48" t="s">
        <v>23</v>
      </c>
      <c r="D234" s="48" t="s">
        <v>431</v>
      </c>
      <c r="E234" s="48" t="s">
        <v>25</v>
      </c>
      <c r="F234" s="2" t="s">
        <v>446</v>
      </c>
      <c r="G234" s="2" t="s">
        <v>27</v>
      </c>
      <c r="H234" s="2">
        <v>26</v>
      </c>
      <c r="I234" s="2" t="s">
        <v>173</v>
      </c>
      <c r="J234" s="2" t="s">
        <v>137</v>
      </c>
      <c r="K234" s="2" t="s">
        <v>30</v>
      </c>
      <c r="L234" s="2" t="s">
        <v>225</v>
      </c>
      <c r="M234" s="2" t="s">
        <v>340</v>
      </c>
      <c r="N234" s="2" t="s">
        <v>271</v>
      </c>
      <c r="O234" s="2" t="s">
        <v>447</v>
      </c>
      <c r="P234" s="2">
        <v>0</v>
      </c>
      <c r="Q234" s="2">
        <f>_xlfn.FLOOR.MATH((((2*VLOOKUP(F234, 'EV and Base'!$A$1:$N$671, 9, FALSE))+$P234)*$H234)/100)+$H234+10</f>
        <v>72</v>
      </c>
      <c r="R234" s="2">
        <f>_xlfn.FLOOR.MATH((_xlfn.FLOOR.MATH((((2*VLOOKUP($F234, 'EV and Base'!$A$1:$N$671, 10, FALSE))+$P234)*$H234)/100)+5)*
IF(OR($I234="Lonely", $I234="Brave", $I234="Adamant", $I234="Naughty"), 1.1,
IF(OR($I234="Bold", $I234="Timid", $I234="Modest", $I234="Calm"), 0.9, 1)))</f>
        <v>59</v>
      </c>
      <c r="S234" s="2">
        <f>_xlfn.FLOOR.MATH((_xlfn.FLOOR.MATH((((2*VLOOKUP($F234, 'EV and Base'!$A$1:$N$671, 11, FALSE))+$P234)*$H234)/100)+5)*
IF(OR($I234="Bold", $I234="Relaxed", $I234="Impish", $I234="Lax"), 1.1,
IF(OR($I234="Lonely", $I234="Hasty", $I234="Mild", $I234="Gentle"), 0.9, 1)))</f>
        <v>53</v>
      </c>
      <c r="T234" s="2">
        <f>_xlfn.FLOOR.MATH((_xlfn.FLOOR.MATH((((2*VLOOKUP($F234, 'EV and Base'!$A$1:$N$671, 12, FALSE))+$P234)*$H234)/100)+5)*
IF(OR($I234="Modest", $I234="Mild", $I234="Quiet", $I234="Rash"), 1.1,
IF(OR($I234="Adamant", $I234="Impish", $I234="Jolly", $I234="Careful"), 0.9, 1)))</f>
        <v>34</v>
      </c>
      <c r="U234" s="2">
        <f>_xlfn.FLOOR.MATH((_xlfn.FLOOR.MATH((((2*VLOOKUP($F234, 'EV and Base'!$A$1:$N$671, 13, FALSE))+$P234)*$H234)/100)+5)*
IF(OR($I234="Calm", $I234="Gentle", $I234="Sassy", $I234="Careful"), 1.1,
IF(OR($I234="Naughty", $I234="Lax", $I234="Naive", $I234="Rash"), 0.9, 1)))</f>
        <v>25</v>
      </c>
      <c r="V234" s="2">
        <f>_xlfn.FLOOR.MATH((_xlfn.FLOOR.MATH((((2*VLOOKUP($F234, 'EV and Base'!$A$1:$N$671, 14, FALSE))+$P234)*$H234)/100)+5)*
IF(OR($I234="Timid", $I234="Hasty", $I234="Jolly", $I234="Naive"), 1.1,
IF(OR($I234="Brave", $I234="Relaxed", $I234="Quiet", $I234="Sassy"), 0.9, 1)))</f>
        <v>15</v>
      </c>
    </row>
    <row r="235" spans="1:22" x14ac:dyDescent="0.45">
      <c r="A235" s="40"/>
      <c r="B235" s="48"/>
      <c r="C235" s="48"/>
      <c r="D235" s="48"/>
      <c r="E235" s="48"/>
      <c r="F235" s="2" t="s">
        <v>372</v>
      </c>
      <c r="G235" s="2" t="s">
        <v>27</v>
      </c>
      <c r="H235" s="2">
        <v>26</v>
      </c>
      <c r="I235" s="2" t="s">
        <v>82</v>
      </c>
      <c r="J235" s="2" t="s">
        <v>143</v>
      </c>
      <c r="K235" s="2" t="s">
        <v>30</v>
      </c>
      <c r="L235" s="2" t="s">
        <v>145</v>
      </c>
      <c r="M235" s="2" t="s">
        <v>194</v>
      </c>
      <c r="N235" s="2" t="s">
        <v>366</v>
      </c>
      <c r="O235" s="2" t="s">
        <v>230</v>
      </c>
      <c r="P235" s="2">
        <v>0</v>
      </c>
      <c r="Q235" s="2">
        <f>_xlfn.FLOOR.MATH((((2*VLOOKUP(F235, 'EV and Base'!$A$1:$N$671, 9, FALSE))+$P235)*$H235)/100)+$H235+10</f>
        <v>80</v>
      </c>
      <c r="R235" s="2">
        <f>_xlfn.FLOOR.MATH((_xlfn.FLOOR.MATH((((2*VLOOKUP($F235, 'EV and Base'!$A$1:$N$671, 10, FALSE))+$P235)*$H235)/100)+5)*
IF(OR($I235="Lonely", $I235="Brave", $I235="Adamant", $I235="Naughty"), 1.1,
IF(OR($I235="Bold", $I235="Timid", $I235="Modest", $I235="Calm"), 0.9, 1)))</f>
        <v>59</v>
      </c>
      <c r="S235" s="2">
        <f>_xlfn.FLOOR.MATH((_xlfn.FLOOR.MATH((((2*VLOOKUP($F235, 'EV and Base'!$A$1:$N$671, 11, FALSE))+$P235)*$H235)/100)+5)*
IF(OR($I235="Bold", $I235="Relaxed", $I235="Impish", $I235="Lax"), 1.1,
IF(OR($I235="Lonely", $I235="Hasty", $I235="Mild", $I235="Gentle"), 0.9, 1)))</f>
        <v>49</v>
      </c>
      <c r="T235" s="2">
        <f>_xlfn.FLOOR.MATH((_xlfn.FLOOR.MATH((((2*VLOOKUP($F235, 'EV and Base'!$A$1:$N$671, 12, FALSE))+$P235)*$H235)/100)+5)*
IF(OR($I235="Modest", $I235="Mild", $I235="Quiet", $I235="Rash"), 1.1,
IF(OR($I235="Adamant", $I235="Impish", $I235="Jolly", $I235="Careful"), 0.9, 1)))</f>
        <v>25</v>
      </c>
      <c r="U235" s="2">
        <f>_xlfn.FLOOR.MATH((_xlfn.FLOOR.MATH((((2*VLOOKUP($F235, 'EV and Base'!$A$1:$N$671, 13, FALSE))+$P235)*$H235)/100)+5)*
IF(OR($I235="Calm", $I235="Gentle", $I235="Sassy", $I235="Careful"), 1.1,
IF(OR($I235="Naughty", $I235="Lax", $I235="Naive", $I235="Rash"), 0.9, 1)))</f>
        <v>27</v>
      </c>
      <c r="V235" s="2">
        <f>_xlfn.FLOOR.MATH((_xlfn.FLOOR.MATH((((2*VLOOKUP($F235, 'EV and Base'!$A$1:$N$671, 14, FALSE))+$P235)*$H235)/100)+5)*
IF(OR($I235="Timid", $I235="Hasty", $I235="Jolly", $I235="Naive"), 1.1,
IF(OR($I235="Brave", $I235="Relaxed", $I235="Quiet", $I235="Sassy"), 0.9, 1)))</f>
        <v>27</v>
      </c>
    </row>
    <row r="236" spans="1:22" x14ac:dyDescent="0.45">
      <c r="A236" s="29">
        <v>133</v>
      </c>
      <c r="B236" s="29" t="s">
        <v>448</v>
      </c>
      <c r="C236" s="29" t="s">
        <v>23</v>
      </c>
      <c r="D236" s="29" t="s">
        <v>431</v>
      </c>
      <c r="E236" s="29" t="s">
        <v>25</v>
      </c>
      <c r="F236" s="2" t="s">
        <v>432</v>
      </c>
      <c r="G236" s="19" t="s">
        <v>33</v>
      </c>
      <c r="H236" s="2">
        <v>29</v>
      </c>
      <c r="I236" s="2" t="s">
        <v>136</v>
      </c>
      <c r="J236" s="2" t="s">
        <v>433</v>
      </c>
      <c r="K236" s="2" t="s">
        <v>30</v>
      </c>
      <c r="L236" s="2" t="s">
        <v>434</v>
      </c>
      <c r="M236" s="2" t="s">
        <v>435</v>
      </c>
      <c r="N236" s="2" t="s">
        <v>436</v>
      </c>
      <c r="O236" s="2" t="s">
        <v>437</v>
      </c>
      <c r="P236" s="2">
        <v>12</v>
      </c>
      <c r="Q236" s="2">
        <f>_xlfn.FLOOR.MATH((((2*VLOOKUP(F236, 'EV and Base'!$A$1:$N$671, 9, FALSE))+$P236)*$H236)/100)+$H236+10</f>
        <v>65</v>
      </c>
      <c r="R236" s="2">
        <f>_xlfn.FLOOR.MATH((_xlfn.FLOOR.MATH((((2*VLOOKUP($F236, 'EV and Base'!$A$1:$N$671, 10, FALSE))+$P236)*$H236)/100)+5)*
IF(OR($I236="Lonely", $I236="Brave", $I236="Adamant", $I236="Naughty"), 1.1,
IF(OR($I236="Bold", $I236="Timid", $I236="Modest", $I236="Calm"), 0.9, 1)))</f>
        <v>40</v>
      </c>
      <c r="S236" s="2">
        <f>_xlfn.FLOOR.MATH((_xlfn.FLOOR.MATH((((2*VLOOKUP($F236, 'EV and Base'!$A$1:$N$671, 11, FALSE))+$P236)*$H236)/100)+5)*
IF(OR($I236="Bold", $I236="Relaxed", $I236="Impish", $I236="Lax"), 1.1,
IF(OR($I236="Lonely", $I236="Hasty", $I236="Mild", $I236="Gentle"), 0.9, 1)))</f>
        <v>49</v>
      </c>
      <c r="T236" s="2">
        <f>_xlfn.FLOOR.MATH((_xlfn.FLOOR.MATH((((2*VLOOKUP($F236, 'EV and Base'!$A$1:$N$671, 12, FALSE))+$P236)*$H236)/100)+5)*
IF(OR($I236="Modest", $I236="Mild", $I236="Quiet", $I236="Rash"), 1.1,
IF(OR($I236="Adamant", $I236="Impish", $I236="Jolly", $I236="Careful"), 0.9, 1)))</f>
        <v>37</v>
      </c>
      <c r="U236" s="2">
        <f>_xlfn.FLOOR.MATH((_xlfn.FLOOR.MATH((((2*VLOOKUP($F236, 'EV and Base'!$A$1:$N$671, 13, FALSE))+$P236)*$H236)/100)+5)*
IF(OR($I236="Calm", $I236="Gentle", $I236="Sassy", $I236="Careful"), 1.1,
IF(OR($I236="Naughty", $I236="Lax", $I236="Naive", $I236="Rash"), 0.9, 1)))</f>
        <v>38</v>
      </c>
      <c r="V236" s="2">
        <f>_xlfn.FLOOR.MATH((_xlfn.FLOOR.MATH((((2*VLOOKUP($F236, 'EV and Base'!$A$1:$N$671, 14, FALSE))+$P236)*$H236)/100)+5)*
IF(OR($I236="Timid", $I236="Hasty", $I236="Jolly", $I236="Naive"), 1.1,
IF(OR($I236="Brave", $I236="Relaxed", $I236="Quiet", $I236="Sassy"), 0.9, 1)))</f>
        <v>25</v>
      </c>
    </row>
    <row r="237" spans="1:22" x14ac:dyDescent="0.45">
      <c r="A237" s="29">
        <v>134</v>
      </c>
      <c r="B237" s="29" t="s">
        <v>449</v>
      </c>
      <c r="C237" s="29" t="s">
        <v>23</v>
      </c>
      <c r="D237" s="29" t="s">
        <v>431</v>
      </c>
      <c r="E237" s="29" t="s">
        <v>25</v>
      </c>
      <c r="F237" s="2" t="s">
        <v>450</v>
      </c>
      <c r="G237" s="19" t="s">
        <v>27</v>
      </c>
      <c r="H237" s="2">
        <v>29</v>
      </c>
      <c r="I237" s="2" t="s">
        <v>156</v>
      </c>
      <c r="J237" s="2" t="s">
        <v>180</v>
      </c>
      <c r="K237" s="2" t="s">
        <v>30</v>
      </c>
      <c r="L237" s="2" t="s">
        <v>200</v>
      </c>
      <c r="M237" s="2" t="s">
        <v>201</v>
      </c>
      <c r="N237" s="2" t="s">
        <v>202</v>
      </c>
      <c r="O237" s="2" t="s">
        <v>216</v>
      </c>
      <c r="P237" s="2">
        <v>3</v>
      </c>
      <c r="Q237" s="2">
        <f>_xlfn.FLOOR.MATH((((2*VLOOKUP(F237, 'EV and Base'!$A$1:$N$671, 9, FALSE))+$P237)*$H237)/100)+$H237+10</f>
        <v>71</v>
      </c>
      <c r="R237" s="2">
        <f>_xlfn.FLOOR.MATH((_xlfn.FLOOR.MATH((((2*VLOOKUP($F237, 'EV and Base'!$A$1:$N$671, 10, FALSE))+$P237)*$H237)/100)+5)*
IF(OR($I237="Lonely", $I237="Brave", $I237="Adamant", $I237="Naughty"), 1.1,
IF(OR($I237="Bold", $I237="Timid", $I237="Modest", $I237="Calm"), 0.9, 1)))</f>
        <v>42</v>
      </c>
      <c r="S237" s="2">
        <f>_xlfn.FLOOR.MATH((_xlfn.FLOOR.MATH((((2*VLOOKUP($F237, 'EV and Base'!$A$1:$N$671, 11, FALSE))+$P237)*$H237)/100)+5)*
IF(OR($I237="Bold", $I237="Relaxed", $I237="Impish", $I237="Lax"), 1.1,
IF(OR($I237="Lonely", $I237="Hasty", $I237="Mild", $I237="Gentle"), 0.9, 1)))</f>
        <v>52</v>
      </c>
      <c r="T237" s="2">
        <f>_xlfn.FLOOR.MATH((_xlfn.FLOOR.MATH((((2*VLOOKUP($F237, 'EV and Base'!$A$1:$N$671, 12, FALSE))+$P237)*$H237)/100)+5)*
IF(OR($I237="Modest", $I237="Mild", $I237="Quiet", $I237="Rash"), 1.1,
IF(OR($I237="Adamant", $I237="Impish", $I237="Jolly", $I237="Careful"), 0.9, 1)))</f>
        <v>34</v>
      </c>
      <c r="U237" s="2">
        <f>_xlfn.FLOOR.MATH((_xlfn.FLOOR.MATH((((2*VLOOKUP($F237, 'EV and Base'!$A$1:$N$671, 13, FALSE))+$P237)*$H237)/100)+5)*
IF(OR($I237="Calm", $I237="Gentle", $I237="Sassy", $I237="Careful"), 1.1,
IF(OR($I237="Naughty", $I237="Lax", $I237="Naive", $I237="Rash"), 0.9, 1)))</f>
        <v>52</v>
      </c>
      <c r="V237" s="2">
        <f>_xlfn.FLOOR.MATH((_xlfn.FLOOR.MATH((((2*VLOOKUP($F237, 'EV and Base'!$A$1:$N$671, 14, FALSE))+$P237)*$H237)/100)+5)*
IF(OR($I237="Timid", $I237="Hasty", $I237="Jolly", $I237="Naive"), 1.1,
IF(OR($I237="Brave", $I237="Relaxed", $I237="Quiet", $I237="Sassy"), 0.9, 1)))</f>
        <v>33</v>
      </c>
    </row>
    <row r="238" spans="1:22" x14ac:dyDescent="0.45">
      <c r="A238" s="38">
        <v>135</v>
      </c>
      <c r="B238" s="48" t="s">
        <v>90</v>
      </c>
      <c r="C238" s="48" t="s">
        <v>23</v>
      </c>
      <c r="D238" s="48" t="s">
        <v>431</v>
      </c>
      <c r="E238" s="48" t="s">
        <v>25</v>
      </c>
      <c r="F238" s="2" t="s">
        <v>210</v>
      </c>
      <c r="G238" s="2" t="s">
        <v>27</v>
      </c>
      <c r="H238" s="2">
        <v>26</v>
      </c>
      <c r="I238" s="2" t="s">
        <v>63</v>
      </c>
      <c r="J238" s="2" t="s">
        <v>257</v>
      </c>
      <c r="K238" s="2" t="s">
        <v>30</v>
      </c>
      <c r="L238" s="2" t="s">
        <v>130</v>
      </c>
      <c r="M238" s="2" t="s">
        <v>225</v>
      </c>
      <c r="N238" s="2" t="s">
        <v>309</v>
      </c>
      <c r="O238" s="2" t="s">
        <v>312</v>
      </c>
      <c r="P238" s="2">
        <v>0</v>
      </c>
      <c r="Q238" s="2">
        <f>_xlfn.FLOOR.MATH((((2*VLOOKUP(F238, 'EV and Base'!$A$1:$N$671, 9, FALSE))+$P238)*$H238)/100)+$H238+10</f>
        <v>62</v>
      </c>
      <c r="R238" s="2">
        <f>_xlfn.FLOOR.MATH((_xlfn.FLOOR.MATH((((2*VLOOKUP($F238, 'EV and Base'!$A$1:$N$671, 10, FALSE))+$P238)*$H238)/100)+5)*
IF(OR($I238="Lonely", $I238="Brave", $I238="Adamant", $I238="Naughty"), 1.1,
IF(OR($I238="Bold", $I238="Timid", $I238="Modest", $I238="Calm"), 0.9, 1)))</f>
        <v>42</v>
      </c>
      <c r="S238" s="2">
        <f>_xlfn.FLOOR.MATH((_xlfn.FLOOR.MATH((((2*VLOOKUP($F238, 'EV and Base'!$A$1:$N$671, 11, FALSE))+$P238)*$H238)/100)+5)*
IF(OR($I238="Bold", $I238="Relaxed", $I238="Impish", $I238="Lax"), 1.1,
IF(OR($I238="Lonely", $I238="Hasty", $I238="Mild", $I238="Gentle"), 0.9, 1)))</f>
        <v>23</v>
      </c>
      <c r="T238" s="2">
        <f>_xlfn.FLOOR.MATH((_xlfn.FLOOR.MATH((((2*VLOOKUP($F238, 'EV and Base'!$A$1:$N$671, 12, FALSE))+$P238)*$H238)/100)+5)*
IF(OR($I238="Modest", $I238="Mild", $I238="Quiet", $I238="Rash"), 1.1,
IF(OR($I238="Adamant", $I238="Impish", $I238="Jolly", $I238="Careful"), 0.9, 1)))</f>
        <v>23</v>
      </c>
      <c r="U238" s="2">
        <f>_xlfn.FLOOR.MATH((_xlfn.FLOOR.MATH((((2*VLOOKUP($F238, 'EV and Base'!$A$1:$N$671, 13, FALSE))+$P238)*$H238)/100)+5)*
IF(OR($I238="Calm", $I238="Gentle", $I238="Sassy", $I238="Careful"), 1.1,
IF(OR($I238="Naughty", $I238="Lax", $I238="Naive", $I238="Rash"), 0.9, 1)))</f>
        <v>25</v>
      </c>
      <c r="V238" s="2">
        <f>_xlfn.FLOOR.MATH((_xlfn.FLOOR.MATH((((2*VLOOKUP($F238, 'EV and Base'!$A$1:$N$671, 14, FALSE))+$P238)*$H238)/100)+5)*
IF(OR($I238="Timid", $I238="Hasty", $I238="Jolly", $I238="Naive"), 1.1,
IF(OR($I238="Brave", $I238="Relaxed", $I238="Quiet", $I238="Sassy"), 0.9, 1)))</f>
        <v>34</v>
      </c>
    </row>
    <row r="239" spans="1:22" x14ac:dyDescent="0.45">
      <c r="A239" s="39"/>
      <c r="B239" s="48"/>
      <c r="C239" s="48"/>
      <c r="D239" s="48"/>
      <c r="E239" s="48"/>
      <c r="F239" s="2" t="s">
        <v>310</v>
      </c>
      <c r="G239" s="2" t="s">
        <v>27</v>
      </c>
      <c r="H239" s="2">
        <v>26</v>
      </c>
      <c r="I239" s="2" t="s">
        <v>156</v>
      </c>
      <c r="J239" s="2" t="s">
        <v>257</v>
      </c>
      <c r="K239" s="2" t="s">
        <v>30</v>
      </c>
      <c r="L239" s="2" t="s">
        <v>139</v>
      </c>
      <c r="M239" s="2" t="s">
        <v>312</v>
      </c>
      <c r="N239" s="2" t="s">
        <v>313</v>
      </c>
      <c r="O239" s="2" t="s">
        <v>383</v>
      </c>
      <c r="P239" s="2">
        <v>0</v>
      </c>
      <c r="Q239" s="2">
        <f>_xlfn.FLOOR.MATH((((2*VLOOKUP(F239, 'EV and Base'!$A$1:$N$671, 9, FALSE))+$P239)*$H239)/100)+$H239+10</f>
        <v>62</v>
      </c>
      <c r="R239" s="2">
        <f>_xlfn.FLOOR.MATH((_xlfn.FLOOR.MATH((((2*VLOOKUP($F239, 'EV and Base'!$A$1:$N$671, 10, FALSE))+$P239)*$H239)/100)+5)*
IF(OR($I239="Lonely", $I239="Brave", $I239="Adamant", $I239="Naughty"), 1.1,
IF(OR($I239="Bold", $I239="Timid", $I239="Modest", $I239="Calm"), 0.9, 1)))</f>
        <v>44</v>
      </c>
      <c r="S239" s="2">
        <f>_xlfn.FLOOR.MATH((_xlfn.FLOOR.MATH((((2*VLOOKUP($F239, 'EV and Base'!$A$1:$N$671, 11, FALSE))+$P239)*$H239)/100)+5)*
IF(OR($I239="Bold", $I239="Relaxed", $I239="Impish", $I239="Lax"), 1.1,
IF(OR($I239="Lonely", $I239="Hasty", $I239="Mild", $I239="Gentle"), 0.9, 1)))</f>
        <v>36</v>
      </c>
      <c r="T239" s="2">
        <f>_xlfn.FLOOR.MATH((_xlfn.FLOOR.MATH((((2*VLOOKUP($F239, 'EV and Base'!$A$1:$N$671, 12, FALSE))+$P239)*$H239)/100)+5)*
IF(OR($I239="Modest", $I239="Mild", $I239="Quiet", $I239="Rash"), 1.1,
IF(OR($I239="Adamant", $I239="Impish", $I239="Jolly", $I239="Careful"), 0.9, 1)))</f>
        <v>23</v>
      </c>
      <c r="U239" s="2">
        <f>_xlfn.FLOOR.MATH((_xlfn.FLOOR.MATH((((2*VLOOKUP($F239, 'EV and Base'!$A$1:$N$671, 13, FALSE))+$P239)*$H239)/100)+5)*
IF(OR($I239="Calm", $I239="Gentle", $I239="Sassy", $I239="Careful"), 1.1,
IF(OR($I239="Naughty", $I239="Lax", $I239="Naive", $I239="Rash"), 0.9, 1)))</f>
        <v>41</v>
      </c>
      <c r="V239" s="2">
        <f>_xlfn.FLOOR.MATH((_xlfn.FLOOR.MATH((((2*VLOOKUP($F239, 'EV and Base'!$A$1:$N$671, 14, FALSE))+$P239)*$H239)/100)+5)*
IF(OR($I239="Timid", $I239="Hasty", $I239="Jolly", $I239="Naive"), 1.1,
IF(OR($I239="Brave", $I239="Relaxed", $I239="Quiet", $I239="Sassy"), 0.9, 1)))</f>
        <v>31</v>
      </c>
    </row>
    <row r="240" spans="1:22" x14ac:dyDescent="0.45">
      <c r="A240" s="40"/>
      <c r="B240" s="48"/>
      <c r="C240" s="48"/>
      <c r="D240" s="48"/>
      <c r="E240" s="48"/>
      <c r="F240" s="2" t="s">
        <v>163</v>
      </c>
      <c r="G240" s="2" t="s">
        <v>27</v>
      </c>
      <c r="H240" s="2">
        <v>26</v>
      </c>
      <c r="I240" s="2" t="s">
        <v>63</v>
      </c>
      <c r="J240" s="2" t="s">
        <v>74</v>
      </c>
      <c r="K240" s="2" t="s">
        <v>30</v>
      </c>
      <c r="L240" s="2" t="s">
        <v>165</v>
      </c>
      <c r="M240" s="2" t="s">
        <v>381</v>
      </c>
      <c r="N240" s="2" t="s">
        <v>382</v>
      </c>
      <c r="O240" s="2" t="s">
        <v>451</v>
      </c>
      <c r="P240" s="2">
        <v>0</v>
      </c>
      <c r="Q240" s="2">
        <f>_xlfn.FLOOR.MATH((((2*VLOOKUP(F240, 'EV and Base'!$A$1:$N$671, 9, FALSE))+$P240)*$H240)/100)+$H240+10</f>
        <v>67</v>
      </c>
      <c r="R240" s="2">
        <f>_xlfn.FLOOR.MATH((_xlfn.FLOOR.MATH((((2*VLOOKUP($F240, 'EV and Base'!$A$1:$N$671, 10, FALSE))+$P240)*$H240)/100)+5)*
IF(OR($I240="Lonely", $I240="Brave", $I240="Adamant", $I240="Naughty"), 1.1,
IF(OR($I240="Bold", $I240="Timid", $I240="Modest", $I240="Calm"), 0.9, 1)))</f>
        <v>49</v>
      </c>
      <c r="S240" s="2">
        <f>_xlfn.FLOOR.MATH((_xlfn.FLOOR.MATH((((2*VLOOKUP($F240, 'EV and Base'!$A$1:$N$671, 11, FALSE))+$P240)*$H240)/100)+5)*
IF(OR($I240="Bold", $I240="Relaxed", $I240="Impish", $I240="Lax"), 1.1,
IF(OR($I240="Lonely", $I240="Hasty", $I240="Mild", $I240="Gentle"), 0.9, 1)))</f>
        <v>40</v>
      </c>
      <c r="T240" s="2">
        <f>_xlfn.FLOOR.MATH((_xlfn.FLOOR.MATH((((2*VLOOKUP($F240, 'EV and Base'!$A$1:$N$671, 12, FALSE))+$P240)*$H240)/100)+5)*
IF(OR($I240="Modest", $I240="Mild", $I240="Quiet", $I240="Rash"), 1.1,
IF(OR($I240="Adamant", $I240="Impish", $I240="Jolly", $I240="Careful"), 0.9, 1)))</f>
        <v>36</v>
      </c>
      <c r="U240" s="2">
        <f>_xlfn.FLOOR.MATH((_xlfn.FLOOR.MATH((((2*VLOOKUP($F240, 'EV and Base'!$A$1:$N$671, 13, FALSE))+$P240)*$H240)/100)+5)*
IF(OR($I240="Calm", $I240="Gentle", $I240="Sassy", $I240="Careful"), 1.1,
IF(OR($I240="Naughty", $I240="Lax", $I240="Naive", $I240="Rash"), 0.9, 1)))</f>
        <v>44</v>
      </c>
      <c r="V240" s="2">
        <f>_xlfn.FLOOR.MATH((_xlfn.FLOOR.MATH((((2*VLOOKUP($F240, 'EV and Base'!$A$1:$N$671, 14, FALSE))+$P240)*$H240)/100)+5)*
IF(OR($I240="Timid", $I240="Hasty", $I240="Jolly", $I240="Naive"), 1.1,
IF(OR($I240="Brave", $I240="Relaxed", $I240="Quiet", $I240="Sassy"), 0.9, 1)))</f>
        <v>40</v>
      </c>
    </row>
    <row r="241" spans="1:22" x14ac:dyDescent="0.45">
      <c r="A241" s="29">
        <v>136</v>
      </c>
      <c r="B241" s="29" t="s">
        <v>90</v>
      </c>
      <c r="C241" s="29" t="s">
        <v>23</v>
      </c>
      <c r="D241" s="29" t="s">
        <v>431</v>
      </c>
      <c r="E241" s="29" t="s">
        <v>25</v>
      </c>
      <c r="F241" s="2" t="s">
        <v>310</v>
      </c>
      <c r="G241" s="2" t="s">
        <v>27</v>
      </c>
      <c r="H241" s="2">
        <v>28</v>
      </c>
      <c r="I241" s="2" t="s">
        <v>108</v>
      </c>
      <c r="J241" s="2" t="s">
        <v>311</v>
      </c>
      <c r="K241" s="2" t="s">
        <v>30</v>
      </c>
      <c r="L241" s="2" t="s">
        <v>312</v>
      </c>
      <c r="M241" s="2" t="s">
        <v>313</v>
      </c>
      <c r="N241" s="2" t="s">
        <v>383</v>
      </c>
      <c r="O241" s="2" t="s">
        <v>230</v>
      </c>
      <c r="P241" s="2">
        <v>0</v>
      </c>
      <c r="Q241" s="2">
        <f>_xlfn.FLOOR.MATH((((2*VLOOKUP(F241, 'EV and Base'!$A$1:$N$671, 9, FALSE))+$P241)*$H241)/100)+$H241+10</f>
        <v>66</v>
      </c>
      <c r="R241" s="2">
        <f>_xlfn.FLOOR.MATH((_xlfn.FLOOR.MATH((((2*VLOOKUP($F241, 'EV and Base'!$A$1:$N$671, 10, FALSE))+$P241)*$H241)/100)+5)*
IF(OR($I241="Lonely", $I241="Brave", $I241="Adamant", $I241="Naughty"), 1.1,
IF(OR($I241="Bold", $I241="Timid", $I241="Modest", $I241="Calm"), 0.9, 1)))</f>
        <v>47</v>
      </c>
      <c r="S241" s="2">
        <f>_xlfn.FLOOR.MATH((_xlfn.FLOOR.MATH((((2*VLOOKUP($F241, 'EV and Base'!$A$1:$N$671, 11, FALSE))+$P241)*$H241)/100)+5)*
IF(OR($I241="Bold", $I241="Relaxed", $I241="Impish", $I241="Lax"), 1.1,
IF(OR($I241="Lonely", $I241="Hasty", $I241="Mild", $I241="Gentle"), 0.9, 1)))</f>
        <v>48</v>
      </c>
      <c r="T241" s="2">
        <f>_xlfn.FLOOR.MATH((_xlfn.FLOOR.MATH((((2*VLOOKUP($F241, 'EV and Base'!$A$1:$N$671, 12, FALSE))+$P241)*$H241)/100)+5)*
IF(OR($I241="Modest", $I241="Mild", $I241="Quiet", $I241="Rash"), 1.1,
IF(OR($I241="Adamant", $I241="Impish", $I241="Jolly", $I241="Careful"), 0.9, 1)))</f>
        <v>24</v>
      </c>
      <c r="U241" s="2">
        <f>_xlfn.FLOOR.MATH((_xlfn.FLOOR.MATH((((2*VLOOKUP($F241, 'EV and Base'!$A$1:$N$671, 13, FALSE))+$P241)*$H241)/100)+5)*
IF(OR($I241="Calm", $I241="Gentle", $I241="Sassy", $I241="Careful"), 1.1,
IF(OR($I241="Naughty", $I241="Lax", $I241="Naive", $I241="Rash"), 0.9, 1)))</f>
        <v>44</v>
      </c>
      <c r="V241" s="2">
        <f>_xlfn.FLOOR.MATH((_xlfn.FLOOR.MATH((((2*VLOOKUP($F241, 'EV and Base'!$A$1:$N$671, 14, FALSE))+$P241)*$H241)/100)+5)*
IF(OR($I241="Timid", $I241="Hasty", $I241="Jolly", $I241="Naive"), 1.1,
IF(OR($I241="Brave", $I241="Relaxed", $I241="Quiet", $I241="Sassy"), 0.9, 1)))</f>
        <v>27</v>
      </c>
    </row>
    <row r="242" spans="1:22" x14ac:dyDescent="0.45">
      <c r="A242" s="38">
        <v>137</v>
      </c>
      <c r="B242" s="48" t="s">
        <v>90</v>
      </c>
      <c r="C242" s="48" t="s">
        <v>23</v>
      </c>
      <c r="D242" s="48" t="s">
        <v>431</v>
      </c>
      <c r="E242" s="48" t="s">
        <v>25</v>
      </c>
      <c r="F242" s="2" t="s">
        <v>243</v>
      </c>
      <c r="G242" s="2" t="s">
        <v>53</v>
      </c>
      <c r="H242" s="2">
        <v>27</v>
      </c>
      <c r="I242" s="2" t="s">
        <v>136</v>
      </c>
      <c r="J242" s="2" t="s">
        <v>307</v>
      </c>
      <c r="K242" s="2" t="s">
        <v>30</v>
      </c>
      <c r="L242" s="2" t="s">
        <v>248</v>
      </c>
      <c r="M242" s="2" t="s">
        <v>384</v>
      </c>
      <c r="N242" s="2" t="s">
        <v>385</v>
      </c>
      <c r="O242" s="2" t="s">
        <v>161</v>
      </c>
      <c r="P242" s="2">
        <v>0</v>
      </c>
      <c r="Q242" s="2">
        <f>_xlfn.FLOOR.MATH((((2*VLOOKUP(F242, 'EV and Base'!$A$1:$N$671, 9, FALSE))+$P242)*$H242)/100)+$H242+10</f>
        <v>64</v>
      </c>
      <c r="R242" s="2">
        <f>_xlfn.FLOOR.MATH((_xlfn.FLOOR.MATH((((2*VLOOKUP($F242, 'EV and Base'!$A$1:$N$671, 10, FALSE))+$P242)*$H242)/100)+5)*
IF(OR($I242="Lonely", $I242="Brave", $I242="Adamant", $I242="Naughty"), 1.1,
IF(OR($I242="Bold", $I242="Timid", $I242="Modest", $I242="Calm"), 0.9, 1)))</f>
        <v>32</v>
      </c>
      <c r="S242" s="2">
        <f>_xlfn.FLOOR.MATH((_xlfn.FLOOR.MATH((((2*VLOOKUP($F242, 'EV and Base'!$A$1:$N$671, 11, FALSE))+$P242)*$H242)/100)+5)*
IF(OR($I242="Bold", $I242="Relaxed", $I242="Impish", $I242="Lax"), 1.1,
IF(OR($I242="Lonely", $I242="Hasty", $I242="Mild", $I242="Gentle"), 0.9, 1)))</f>
        <v>38</v>
      </c>
      <c r="T242" s="2">
        <f>_xlfn.FLOOR.MATH((_xlfn.FLOOR.MATH((((2*VLOOKUP($F242, 'EV and Base'!$A$1:$N$671, 12, FALSE))+$P242)*$H242)/100)+5)*
IF(OR($I242="Modest", $I242="Mild", $I242="Quiet", $I242="Rash"), 1.1,
IF(OR($I242="Adamant", $I242="Impish", $I242="Jolly", $I242="Careful"), 0.9, 1)))</f>
        <v>28</v>
      </c>
      <c r="U242" s="2">
        <f>_xlfn.FLOOR.MATH((_xlfn.FLOOR.MATH((((2*VLOOKUP($F242, 'EV and Base'!$A$1:$N$671, 13, FALSE))+$P242)*$H242)/100)+5)*
IF(OR($I242="Calm", $I242="Gentle", $I242="Sassy", $I242="Careful"), 1.1,
IF(OR($I242="Naughty", $I242="Lax", $I242="Naive", $I242="Rash"), 0.9, 1)))</f>
        <v>34</v>
      </c>
      <c r="V242" s="2">
        <f>_xlfn.FLOOR.MATH((_xlfn.FLOOR.MATH((((2*VLOOKUP($F242, 'EV and Base'!$A$1:$N$671, 14, FALSE))+$P242)*$H242)/100)+5)*
IF(OR($I242="Timid", $I242="Hasty", $I242="Jolly", $I242="Naive"), 1.1,
IF(OR($I242="Brave", $I242="Relaxed", $I242="Quiet", $I242="Sassy"), 0.9, 1)))</f>
        <v>40</v>
      </c>
    </row>
    <row r="243" spans="1:22" x14ac:dyDescent="0.45">
      <c r="A243" s="40"/>
      <c r="B243" s="48"/>
      <c r="C243" s="48"/>
      <c r="D243" s="48"/>
      <c r="E243" s="48"/>
      <c r="F243" s="2" t="s">
        <v>291</v>
      </c>
      <c r="G243" s="2" t="s">
        <v>53</v>
      </c>
      <c r="H243" s="2">
        <v>27</v>
      </c>
      <c r="I243" s="2" t="s">
        <v>108</v>
      </c>
      <c r="J243" s="2" t="s">
        <v>76</v>
      </c>
      <c r="K243" s="2" t="s">
        <v>30</v>
      </c>
      <c r="L243" s="2" t="s">
        <v>191</v>
      </c>
      <c r="M243" s="2" t="s">
        <v>211</v>
      </c>
      <c r="N243" s="2" t="s">
        <v>333</v>
      </c>
      <c r="O243" s="2" t="s">
        <v>393</v>
      </c>
      <c r="P243" s="2">
        <v>0</v>
      </c>
      <c r="Q243" s="2">
        <f>_xlfn.FLOOR.MATH((((2*VLOOKUP(F243, 'EV and Base'!$A$1:$N$671, 9, FALSE))+$P243)*$H243)/100)+$H243+10</f>
        <v>71</v>
      </c>
      <c r="R243" s="2">
        <f>_xlfn.FLOOR.MATH((_xlfn.FLOOR.MATH((((2*VLOOKUP($F243, 'EV and Base'!$A$1:$N$671, 10, FALSE))+$P243)*$H243)/100)+5)*
IF(OR($I243="Lonely", $I243="Brave", $I243="Adamant", $I243="Naughty"), 1.1,
IF(OR($I243="Bold", $I243="Timid", $I243="Modest", $I243="Calm"), 0.9, 1)))</f>
        <v>52</v>
      </c>
      <c r="S243" s="2">
        <f>_xlfn.FLOOR.MATH((_xlfn.FLOOR.MATH((((2*VLOOKUP($F243, 'EV and Base'!$A$1:$N$671, 11, FALSE))+$P243)*$H243)/100)+5)*
IF(OR($I243="Bold", $I243="Relaxed", $I243="Impish", $I243="Lax"), 1.1,
IF(OR($I243="Lonely", $I243="Hasty", $I243="Mild", $I243="Gentle"), 0.9, 1)))</f>
        <v>35</v>
      </c>
      <c r="T243" s="2">
        <f>_xlfn.FLOOR.MATH((_xlfn.FLOOR.MATH((((2*VLOOKUP($F243, 'EV and Base'!$A$1:$N$671, 12, FALSE))+$P243)*$H243)/100)+5)*
IF(OR($I243="Modest", $I243="Mild", $I243="Quiet", $I243="Rash"), 1.1,
IF(OR($I243="Adamant", $I243="Impish", $I243="Jolly", $I243="Careful"), 0.9, 1)))</f>
        <v>52</v>
      </c>
      <c r="U243" s="2">
        <f>_xlfn.FLOOR.MATH((_xlfn.FLOOR.MATH((((2*VLOOKUP($F243, 'EV and Base'!$A$1:$N$671, 13, FALSE))+$P243)*$H243)/100)+5)*
IF(OR($I243="Calm", $I243="Gentle", $I243="Sassy", $I243="Careful"), 1.1,
IF(OR($I243="Naughty", $I243="Lax", $I243="Naive", $I243="Rash"), 0.9, 1)))</f>
        <v>32</v>
      </c>
      <c r="V243" s="2">
        <f>_xlfn.FLOOR.MATH((_xlfn.FLOOR.MATH((((2*VLOOKUP($F243, 'EV and Base'!$A$1:$N$671, 14, FALSE))+$P243)*$H243)/100)+5)*
IF(OR($I243="Timid", $I243="Hasty", $I243="Jolly", $I243="Naive"), 1.1,
IF(OR($I243="Brave", $I243="Relaxed", $I243="Quiet", $I243="Sassy"), 0.9, 1)))</f>
        <v>55</v>
      </c>
    </row>
    <row r="244" spans="1:22" x14ac:dyDescent="0.45">
      <c r="A244" s="38">
        <v>138</v>
      </c>
      <c r="B244" s="48" t="s">
        <v>90</v>
      </c>
      <c r="C244" s="48" t="s">
        <v>23</v>
      </c>
      <c r="D244" s="48" t="s">
        <v>431</v>
      </c>
      <c r="E244" s="48" t="s">
        <v>25</v>
      </c>
      <c r="F244" s="2" t="s">
        <v>243</v>
      </c>
      <c r="G244" s="2" t="s">
        <v>53</v>
      </c>
      <c r="H244" s="2">
        <v>26</v>
      </c>
      <c r="I244" s="2" t="s">
        <v>133</v>
      </c>
      <c r="J244" s="2" t="s">
        <v>244</v>
      </c>
      <c r="K244" s="2" t="s">
        <v>30</v>
      </c>
      <c r="L244" s="2" t="s">
        <v>248</v>
      </c>
      <c r="M244" s="2" t="s">
        <v>384</v>
      </c>
      <c r="N244" s="2" t="s">
        <v>385</v>
      </c>
      <c r="O244" s="2" t="s">
        <v>161</v>
      </c>
      <c r="P244" s="2">
        <v>0</v>
      </c>
      <c r="Q244" s="2">
        <f>_xlfn.FLOOR.MATH((((2*VLOOKUP(F244, 'EV and Base'!$A$1:$N$671, 9, FALSE))+$P244)*$H244)/100)+$H244+10</f>
        <v>62</v>
      </c>
      <c r="R244" s="2">
        <f>_xlfn.FLOOR.MATH((_xlfn.FLOOR.MATH((((2*VLOOKUP($F244, 'EV and Base'!$A$1:$N$671, 10, FALSE))+$P244)*$H244)/100)+5)*
IF(OR($I244="Lonely", $I244="Brave", $I244="Adamant", $I244="Naughty"), 1.1,
IF(OR($I244="Bold", $I244="Timid", $I244="Modest", $I244="Calm"), 0.9, 1)))</f>
        <v>31</v>
      </c>
      <c r="S244" s="2">
        <f>_xlfn.FLOOR.MATH((_xlfn.FLOOR.MATH((((2*VLOOKUP($F244, 'EV and Base'!$A$1:$N$671, 11, FALSE))+$P244)*$H244)/100)+5)*
IF(OR($I244="Bold", $I244="Relaxed", $I244="Impish", $I244="Lax"), 1.1,
IF(OR($I244="Lonely", $I244="Hasty", $I244="Mild", $I244="Gentle"), 0.9, 1)))</f>
        <v>37</v>
      </c>
      <c r="T244" s="2">
        <f>_xlfn.FLOOR.MATH((_xlfn.FLOOR.MATH((((2*VLOOKUP($F244, 'EV and Base'!$A$1:$N$671, 12, FALSE))+$P244)*$H244)/100)+5)*
IF(OR($I244="Modest", $I244="Mild", $I244="Quiet", $I244="Rash"), 1.1,
IF(OR($I244="Adamant", $I244="Impish", $I244="Jolly", $I244="Careful"), 0.9, 1)))</f>
        <v>25</v>
      </c>
      <c r="U244" s="2">
        <f>_xlfn.FLOOR.MATH((_xlfn.FLOOR.MATH((((2*VLOOKUP($F244, 'EV and Base'!$A$1:$N$671, 13, FALSE))+$P244)*$H244)/100)+5)*
IF(OR($I244="Calm", $I244="Gentle", $I244="Sassy", $I244="Careful"), 1.1,
IF(OR($I244="Naughty", $I244="Lax", $I244="Naive", $I244="Rash"), 0.9, 1)))</f>
        <v>37</v>
      </c>
      <c r="V244" s="2">
        <f>_xlfn.FLOOR.MATH((_xlfn.FLOOR.MATH((((2*VLOOKUP($F244, 'EV and Base'!$A$1:$N$671, 14, FALSE))+$P244)*$H244)/100)+5)*
IF(OR($I244="Timid", $I244="Hasty", $I244="Jolly", $I244="Naive"), 1.1,
IF(OR($I244="Brave", $I244="Relaxed", $I244="Quiet", $I244="Sassy"), 0.9, 1)))</f>
        <v>38</v>
      </c>
    </row>
    <row r="245" spans="1:22" x14ac:dyDescent="0.45">
      <c r="A245" s="39"/>
      <c r="B245" s="48"/>
      <c r="C245" s="48"/>
      <c r="D245" s="48"/>
      <c r="E245" s="48"/>
      <c r="F245" s="2" t="s">
        <v>243</v>
      </c>
      <c r="G245" s="2" t="s">
        <v>53</v>
      </c>
      <c r="H245" s="2">
        <v>26</v>
      </c>
      <c r="I245" s="2" t="s">
        <v>133</v>
      </c>
      <c r="J245" s="2" t="s">
        <v>244</v>
      </c>
      <c r="K245" s="2" t="s">
        <v>30</v>
      </c>
      <c r="L245" s="2" t="s">
        <v>248</v>
      </c>
      <c r="M245" s="2" t="s">
        <v>384</v>
      </c>
      <c r="N245" s="2" t="s">
        <v>385</v>
      </c>
      <c r="O245" s="2" t="s">
        <v>161</v>
      </c>
      <c r="P245" s="2">
        <v>0</v>
      </c>
      <c r="Q245" s="2">
        <f>_xlfn.FLOOR.MATH((((2*VLOOKUP(F245, 'EV and Base'!$A$1:$N$671, 9, FALSE))+$P245)*$H245)/100)+$H245+10</f>
        <v>62</v>
      </c>
      <c r="R245" s="2">
        <f>_xlfn.FLOOR.MATH((_xlfn.FLOOR.MATH((((2*VLOOKUP($F245, 'EV and Base'!$A$1:$N$671, 10, FALSE))+$P245)*$H245)/100)+5)*
IF(OR($I245="Lonely", $I245="Brave", $I245="Adamant", $I245="Naughty"), 1.1,
IF(OR($I245="Bold", $I245="Timid", $I245="Modest", $I245="Calm"), 0.9, 1)))</f>
        <v>31</v>
      </c>
      <c r="S245" s="2">
        <f>_xlfn.FLOOR.MATH((_xlfn.FLOOR.MATH((((2*VLOOKUP($F245, 'EV and Base'!$A$1:$N$671, 11, FALSE))+$P245)*$H245)/100)+5)*
IF(OR($I245="Bold", $I245="Relaxed", $I245="Impish", $I245="Lax"), 1.1,
IF(OR($I245="Lonely", $I245="Hasty", $I245="Mild", $I245="Gentle"), 0.9, 1)))</f>
        <v>37</v>
      </c>
      <c r="T245" s="2">
        <f>_xlfn.FLOOR.MATH((_xlfn.FLOOR.MATH((((2*VLOOKUP($F245, 'EV and Base'!$A$1:$N$671, 12, FALSE))+$P245)*$H245)/100)+5)*
IF(OR($I245="Modest", $I245="Mild", $I245="Quiet", $I245="Rash"), 1.1,
IF(OR($I245="Adamant", $I245="Impish", $I245="Jolly", $I245="Careful"), 0.9, 1)))</f>
        <v>25</v>
      </c>
      <c r="U245" s="2">
        <f>_xlfn.FLOOR.MATH((_xlfn.FLOOR.MATH((((2*VLOOKUP($F245, 'EV and Base'!$A$1:$N$671, 13, FALSE))+$P245)*$H245)/100)+5)*
IF(OR($I245="Calm", $I245="Gentle", $I245="Sassy", $I245="Careful"), 1.1,
IF(OR($I245="Naughty", $I245="Lax", $I245="Naive", $I245="Rash"), 0.9, 1)))</f>
        <v>37</v>
      </c>
      <c r="V245" s="2">
        <f>_xlfn.FLOOR.MATH((_xlfn.FLOOR.MATH((((2*VLOOKUP($F245, 'EV and Base'!$A$1:$N$671, 14, FALSE))+$P245)*$H245)/100)+5)*
IF(OR($I245="Timid", $I245="Hasty", $I245="Jolly", $I245="Naive"), 1.1,
IF(OR($I245="Brave", $I245="Relaxed", $I245="Quiet", $I245="Sassy"), 0.9, 1)))</f>
        <v>38</v>
      </c>
    </row>
    <row r="246" spans="1:22" x14ac:dyDescent="0.45">
      <c r="A246" s="40"/>
      <c r="B246" s="48"/>
      <c r="C246" s="48"/>
      <c r="D246" s="48"/>
      <c r="E246" s="48"/>
      <c r="F246" s="2" t="s">
        <v>243</v>
      </c>
      <c r="G246" s="2" t="s">
        <v>53</v>
      </c>
      <c r="H246" s="2">
        <v>26</v>
      </c>
      <c r="I246" s="2" t="s">
        <v>133</v>
      </c>
      <c r="J246" s="2" t="s">
        <v>244</v>
      </c>
      <c r="K246" s="2" t="s">
        <v>30</v>
      </c>
      <c r="L246" s="2" t="s">
        <v>248</v>
      </c>
      <c r="M246" s="2" t="s">
        <v>384</v>
      </c>
      <c r="N246" s="2" t="s">
        <v>385</v>
      </c>
      <c r="O246" s="2" t="s">
        <v>161</v>
      </c>
      <c r="P246" s="2">
        <v>0</v>
      </c>
      <c r="Q246" s="2">
        <f>_xlfn.FLOOR.MATH((((2*VLOOKUP(F246, 'EV and Base'!$A$1:$N$671, 9, FALSE))+$P246)*$H246)/100)+$H246+10</f>
        <v>62</v>
      </c>
      <c r="R246" s="2">
        <f>_xlfn.FLOOR.MATH((_xlfn.FLOOR.MATH((((2*VLOOKUP($F246, 'EV and Base'!$A$1:$N$671, 10, FALSE))+$P246)*$H246)/100)+5)*
IF(OR($I246="Lonely", $I246="Brave", $I246="Adamant", $I246="Naughty"), 1.1,
IF(OR($I246="Bold", $I246="Timid", $I246="Modest", $I246="Calm"), 0.9, 1)))</f>
        <v>31</v>
      </c>
      <c r="S246" s="2">
        <f>_xlfn.FLOOR.MATH((_xlfn.FLOOR.MATH((((2*VLOOKUP($F246, 'EV and Base'!$A$1:$N$671, 11, FALSE))+$P246)*$H246)/100)+5)*
IF(OR($I246="Bold", $I246="Relaxed", $I246="Impish", $I246="Lax"), 1.1,
IF(OR($I246="Lonely", $I246="Hasty", $I246="Mild", $I246="Gentle"), 0.9, 1)))</f>
        <v>37</v>
      </c>
      <c r="T246" s="2">
        <f>_xlfn.FLOOR.MATH((_xlfn.FLOOR.MATH((((2*VLOOKUP($F246, 'EV and Base'!$A$1:$N$671, 12, FALSE))+$P246)*$H246)/100)+5)*
IF(OR($I246="Modest", $I246="Mild", $I246="Quiet", $I246="Rash"), 1.1,
IF(OR($I246="Adamant", $I246="Impish", $I246="Jolly", $I246="Careful"), 0.9, 1)))</f>
        <v>25</v>
      </c>
      <c r="U246" s="2">
        <f>_xlfn.FLOOR.MATH((_xlfn.FLOOR.MATH((((2*VLOOKUP($F246, 'EV and Base'!$A$1:$N$671, 13, FALSE))+$P246)*$H246)/100)+5)*
IF(OR($I246="Calm", $I246="Gentle", $I246="Sassy", $I246="Careful"), 1.1,
IF(OR($I246="Naughty", $I246="Lax", $I246="Naive", $I246="Rash"), 0.9, 1)))</f>
        <v>37</v>
      </c>
      <c r="V246" s="2">
        <f>_xlfn.FLOOR.MATH((_xlfn.FLOOR.MATH((((2*VLOOKUP($F246, 'EV and Base'!$A$1:$N$671, 14, FALSE))+$P246)*$H246)/100)+5)*
IF(OR($I246="Timid", $I246="Hasty", $I246="Jolly", $I246="Naive"), 1.1,
IF(OR($I246="Brave", $I246="Relaxed", $I246="Quiet", $I246="Sassy"), 0.9, 1)))</f>
        <v>38</v>
      </c>
    </row>
    <row r="247" spans="1:22" x14ac:dyDescent="0.45">
      <c r="A247" s="38">
        <v>139</v>
      </c>
      <c r="B247" s="48" t="s">
        <v>90</v>
      </c>
      <c r="C247" s="48" t="s">
        <v>23</v>
      </c>
      <c r="D247" s="48" t="s">
        <v>431</v>
      </c>
      <c r="E247" s="48" t="s">
        <v>25</v>
      </c>
      <c r="F247" s="2" t="s">
        <v>163</v>
      </c>
      <c r="G247" s="2" t="s">
        <v>27</v>
      </c>
      <c r="H247" s="2">
        <v>27</v>
      </c>
      <c r="I247" s="2" t="s">
        <v>54</v>
      </c>
      <c r="J247" s="2" t="s">
        <v>164</v>
      </c>
      <c r="K247" s="2" t="s">
        <v>30</v>
      </c>
      <c r="L247" s="2" t="s">
        <v>165</v>
      </c>
      <c r="M247" s="2" t="s">
        <v>381</v>
      </c>
      <c r="N247" s="2" t="s">
        <v>382</v>
      </c>
      <c r="O247" s="2" t="s">
        <v>451</v>
      </c>
      <c r="P247" s="2">
        <v>0</v>
      </c>
      <c r="Q247" s="2">
        <f>_xlfn.FLOOR.MATH((((2*VLOOKUP(F247, 'EV and Base'!$A$1:$N$671, 9, FALSE))+$P247)*$H247)/100)+$H247+10</f>
        <v>69</v>
      </c>
      <c r="R247" s="2">
        <f>_xlfn.FLOOR.MATH((_xlfn.FLOOR.MATH((((2*VLOOKUP($F247, 'EV and Base'!$A$1:$N$671, 10, FALSE))+$P247)*$H247)/100)+5)*
IF(OR($I247="Lonely", $I247="Brave", $I247="Adamant", $I247="Naughty"), 1.1,
IF(OR($I247="Bold", $I247="Timid", $I247="Modest", $I247="Calm"), 0.9, 1)))</f>
        <v>50</v>
      </c>
      <c r="S247" s="2">
        <f>_xlfn.FLOOR.MATH((_xlfn.FLOOR.MATH((((2*VLOOKUP($F247, 'EV and Base'!$A$1:$N$671, 11, FALSE))+$P247)*$H247)/100)+5)*
IF(OR($I247="Bold", $I247="Relaxed", $I247="Impish", $I247="Lax"), 1.1,
IF(OR($I247="Lonely", $I247="Hasty", $I247="Mild", $I247="Gentle"), 0.9, 1)))</f>
        <v>42</v>
      </c>
      <c r="T247" s="2">
        <f>_xlfn.FLOOR.MATH((_xlfn.FLOOR.MATH((((2*VLOOKUP($F247, 'EV and Base'!$A$1:$N$671, 12, FALSE))+$P247)*$H247)/100)+5)*
IF(OR($I247="Modest", $I247="Mild", $I247="Quiet", $I247="Rash"), 1.1,
IF(OR($I247="Adamant", $I247="Impish", $I247="Jolly", $I247="Careful"), 0.9, 1)))</f>
        <v>37</v>
      </c>
      <c r="U247" s="2">
        <f>_xlfn.FLOOR.MATH((_xlfn.FLOOR.MATH((((2*VLOOKUP($F247, 'EV and Base'!$A$1:$N$671, 13, FALSE))+$P247)*$H247)/100)+5)*
IF(OR($I247="Calm", $I247="Gentle", $I247="Sassy", $I247="Careful"), 1.1,
IF(OR($I247="Naughty", $I247="Lax", $I247="Naive", $I247="Rash"), 0.9, 1)))</f>
        <v>42</v>
      </c>
      <c r="V247" s="2">
        <f>_xlfn.FLOOR.MATH((_xlfn.FLOOR.MATH((((2*VLOOKUP($F247, 'EV and Base'!$A$1:$N$671, 14, FALSE))+$P247)*$H247)/100)+5)*
IF(OR($I247="Timid", $I247="Hasty", $I247="Jolly", $I247="Naive"), 1.1,
IF(OR($I247="Brave", $I247="Relaxed", $I247="Quiet", $I247="Sassy"), 0.9, 1)))</f>
        <v>46</v>
      </c>
    </row>
    <row r="248" spans="1:22" x14ac:dyDescent="0.45">
      <c r="A248" s="40"/>
      <c r="B248" s="48"/>
      <c r="C248" s="48"/>
      <c r="D248" s="48"/>
      <c r="E248" s="48"/>
      <c r="F248" s="2" t="s">
        <v>210</v>
      </c>
      <c r="G248" s="2" t="s">
        <v>27</v>
      </c>
      <c r="H248" s="2">
        <v>27</v>
      </c>
      <c r="I248" s="2" t="s">
        <v>54</v>
      </c>
      <c r="J248" s="2" t="s">
        <v>257</v>
      </c>
      <c r="K248" s="2" t="s">
        <v>30</v>
      </c>
      <c r="L248" s="2" t="s">
        <v>130</v>
      </c>
      <c r="M248" s="2" t="s">
        <v>225</v>
      </c>
      <c r="N248" s="2" t="s">
        <v>309</v>
      </c>
      <c r="O248" s="2" t="s">
        <v>312</v>
      </c>
      <c r="P248" s="2">
        <v>0</v>
      </c>
      <c r="Q248" s="2">
        <f>_xlfn.FLOOR.MATH((((2*VLOOKUP(F248, 'EV and Base'!$A$1:$N$671, 9, FALSE))+$P248)*$H248)/100)+$H248+10</f>
        <v>64</v>
      </c>
      <c r="R248" s="2">
        <f>_xlfn.FLOOR.MATH((_xlfn.FLOOR.MATH((((2*VLOOKUP($F248, 'EV and Base'!$A$1:$N$671, 10, FALSE))+$P248)*$H248)/100)+5)*
IF(OR($I248="Lonely", $I248="Brave", $I248="Adamant", $I248="Naughty"), 1.1,
IF(OR($I248="Bold", $I248="Timid", $I248="Modest", $I248="Calm"), 0.9, 1)))</f>
        <v>43</v>
      </c>
      <c r="S248" s="2">
        <f>_xlfn.FLOOR.MATH((_xlfn.FLOOR.MATH((((2*VLOOKUP($F248, 'EV and Base'!$A$1:$N$671, 11, FALSE))+$P248)*$H248)/100)+5)*
IF(OR($I248="Bold", $I248="Relaxed", $I248="Impish", $I248="Lax"), 1.1,
IF(OR($I248="Lonely", $I248="Hasty", $I248="Mild", $I248="Gentle"), 0.9, 1)))</f>
        <v>23</v>
      </c>
      <c r="T248" s="2">
        <f>_xlfn.FLOOR.MATH((_xlfn.FLOOR.MATH((((2*VLOOKUP($F248, 'EV and Base'!$A$1:$N$671, 12, FALSE))+$P248)*$H248)/100)+5)*
IF(OR($I248="Modest", $I248="Mild", $I248="Quiet", $I248="Rash"), 1.1,
IF(OR($I248="Adamant", $I248="Impish", $I248="Jolly", $I248="Careful"), 0.9, 1)))</f>
        <v>23</v>
      </c>
      <c r="U248" s="2">
        <f>_xlfn.FLOOR.MATH((_xlfn.FLOOR.MATH((((2*VLOOKUP($F248, 'EV and Base'!$A$1:$N$671, 13, FALSE))+$P248)*$H248)/100)+5)*
IF(OR($I248="Calm", $I248="Gentle", $I248="Sassy", $I248="Careful"), 1.1,
IF(OR($I248="Naughty", $I248="Lax", $I248="Naive", $I248="Rash"), 0.9, 1)))</f>
        <v>23</v>
      </c>
      <c r="V248" s="2">
        <f>_xlfn.FLOOR.MATH((_xlfn.FLOOR.MATH((((2*VLOOKUP($F248, 'EV and Base'!$A$1:$N$671, 14, FALSE))+$P248)*$H248)/100)+5)*
IF(OR($I248="Timid", $I248="Hasty", $I248="Jolly", $I248="Naive"), 1.1,
IF(OR($I248="Brave", $I248="Relaxed", $I248="Quiet", $I248="Sassy"), 0.9, 1)))</f>
        <v>40</v>
      </c>
    </row>
    <row r="249" spans="1:22" x14ac:dyDescent="0.45">
      <c r="A249" s="29">
        <v>140</v>
      </c>
      <c r="B249" s="29" t="s">
        <v>90</v>
      </c>
      <c r="C249" s="29" t="s">
        <v>23</v>
      </c>
      <c r="D249" s="29" t="s">
        <v>431</v>
      </c>
      <c r="E249" s="29" t="s">
        <v>25</v>
      </c>
      <c r="F249" s="2" t="s">
        <v>291</v>
      </c>
      <c r="G249" s="2" t="s">
        <v>53</v>
      </c>
      <c r="H249" s="2">
        <v>28</v>
      </c>
      <c r="I249" s="2" t="s">
        <v>28</v>
      </c>
      <c r="J249" s="2" t="s">
        <v>76</v>
      </c>
      <c r="K249" s="2" t="s">
        <v>30</v>
      </c>
      <c r="L249" s="2" t="s">
        <v>191</v>
      </c>
      <c r="M249" s="2" t="s">
        <v>211</v>
      </c>
      <c r="N249" s="2" t="s">
        <v>333</v>
      </c>
      <c r="O249" s="2" t="s">
        <v>393</v>
      </c>
      <c r="P249" s="2">
        <v>0</v>
      </c>
      <c r="Q249" s="2">
        <f>_xlfn.FLOOR.MATH((((2*VLOOKUP(F249, 'EV and Base'!$A$1:$N$671, 9, FALSE))+$P249)*$H249)/100)+$H249+10</f>
        <v>73</v>
      </c>
      <c r="R249" s="2">
        <f>_xlfn.FLOOR.MATH((_xlfn.FLOOR.MATH((((2*VLOOKUP($F249, 'EV and Base'!$A$1:$N$671, 10, FALSE))+$P249)*$H249)/100)+5)*
IF(OR($I249="Lonely", $I249="Brave", $I249="Adamant", $I249="Naughty"), 1.1,
IF(OR($I249="Bold", $I249="Timid", $I249="Modest", $I249="Calm"), 0.9, 1)))</f>
        <v>54</v>
      </c>
      <c r="S249" s="2">
        <f>_xlfn.FLOOR.MATH((_xlfn.FLOOR.MATH((((2*VLOOKUP($F249, 'EV and Base'!$A$1:$N$671, 11, FALSE))+$P249)*$H249)/100)+5)*
IF(OR($I249="Bold", $I249="Relaxed", $I249="Impish", $I249="Lax"), 1.1,
IF(OR($I249="Lonely", $I249="Hasty", $I249="Mild", $I249="Gentle"), 0.9, 1)))</f>
        <v>36</v>
      </c>
      <c r="T249" s="2">
        <f>_xlfn.FLOOR.MATH((_xlfn.FLOOR.MATH((((2*VLOOKUP($F249, 'EV and Base'!$A$1:$N$671, 12, FALSE))+$P249)*$H249)/100)+5)*
IF(OR($I249="Modest", $I249="Mild", $I249="Quiet", $I249="Rash"), 1.1,
IF(OR($I249="Adamant", $I249="Impish", $I249="Jolly", $I249="Careful"), 0.9, 1)))</f>
        <v>54</v>
      </c>
      <c r="U249" s="2">
        <f>_xlfn.FLOOR.MATH((_xlfn.FLOOR.MATH((((2*VLOOKUP($F249, 'EV and Base'!$A$1:$N$671, 13, FALSE))+$P249)*$H249)/100)+5)*
IF(OR($I249="Calm", $I249="Gentle", $I249="Sassy", $I249="Careful"), 1.1,
IF(OR($I249="Naughty", $I249="Lax", $I249="Naive", $I249="Rash"), 0.9, 1)))</f>
        <v>29</v>
      </c>
      <c r="V249" s="2">
        <f>_xlfn.FLOOR.MATH((_xlfn.FLOOR.MATH((((2*VLOOKUP($F249, 'EV and Base'!$A$1:$N$671, 14, FALSE))+$P249)*$H249)/100)+5)*
IF(OR($I249="Timid", $I249="Hasty", $I249="Jolly", $I249="Naive"), 1.1,
IF(OR($I249="Brave", $I249="Relaxed", $I249="Quiet", $I249="Sassy"), 0.9, 1)))</f>
        <v>64</v>
      </c>
    </row>
    <row r="250" spans="1:22" x14ac:dyDescent="0.45">
      <c r="A250" s="38">
        <v>141</v>
      </c>
      <c r="B250" s="48" t="s">
        <v>452</v>
      </c>
      <c r="C250" s="48" t="s">
        <v>23</v>
      </c>
      <c r="D250" s="48" t="s">
        <v>431</v>
      </c>
      <c r="E250" s="48" t="s">
        <v>25</v>
      </c>
      <c r="F250" s="2" t="s">
        <v>389</v>
      </c>
      <c r="G250" s="2" t="s">
        <v>53</v>
      </c>
      <c r="H250" s="2">
        <v>30</v>
      </c>
      <c r="I250" s="2" t="s">
        <v>168</v>
      </c>
      <c r="J250" s="2" t="s">
        <v>390</v>
      </c>
      <c r="K250" s="2" t="s">
        <v>30</v>
      </c>
      <c r="L250" s="2" t="s">
        <v>392</v>
      </c>
      <c r="M250" s="2" t="s">
        <v>393</v>
      </c>
      <c r="N250" s="2" t="s">
        <v>394</v>
      </c>
      <c r="O250" s="2" t="s">
        <v>399</v>
      </c>
      <c r="P250" s="2">
        <v>12</v>
      </c>
      <c r="Q250" s="2">
        <f>_xlfn.FLOOR.MATH((((2*VLOOKUP(F250, 'EV and Base'!$A$1:$N$671, 9, FALSE))+$P250)*$H250)/100)+$H250+10</f>
        <v>79</v>
      </c>
      <c r="R250" s="2">
        <f>_xlfn.FLOOR.MATH((_xlfn.FLOOR.MATH((((2*VLOOKUP($F250, 'EV and Base'!$A$1:$N$671, 10, FALSE))+$P250)*$H250)/100)+5)*
IF(OR($I250="Lonely", $I250="Brave", $I250="Adamant", $I250="Naughty"), 1.1,
IF(OR($I250="Bold", $I250="Timid", $I250="Modest", $I250="Calm"), 0.9, 1)))</f>
        <v>59</v>
      </c>
      <c r="S250" s="2">
        <f>_xlfn.FLOOR.MATH((_xlfn.FLOOR.MATH((((2*VLOOKUP($F250, 'EV and Base'!$A$1:$N$671, 11, FALSE))+$P250)*$H250)/100)+5)*
IF(OR($I250="Bold", $I250="Relaxed", $I250="Impish", $I250="Lax"), 1.1,
IF(OR($I250="Lonely", $I250="Hasty", $I250="Mild", $I250="Gentle"), 0.9, 1)))</f>
        <v>32</v>
      </c>
      <c r="T250" s="2">
        <f>_xlfn.FLOOR.MATH((_xlfn.FLOOR.MATH((((2*VLOOKUP($F250, 'EV and Base'!$A$1:$N$671, 12, FALSE))+$P250)*$H250)/100)+5)*
IF(OR($I250="Modest", $I250="Mild", $I250="Quiet", $I250="Rash"), 1.1,
IF(OR($I250="Adamant", $I250="Impish", $I250="Jolly", $I250="Careful"), 0.9, 1)))</f>
        <v>23</v>
      </c>
      <c r="U250" s="2">
        <f>_xlfn.FLOOR.MATH((_xlfn.FLOOR.MATH((((2*VLOOKUP($F250, 'EV and Base'!$A$1:$N$671, 13, FALSE))+$P250)*$H250)/100)+5)*
IF(OR($I250="Calm", $I250="Gentle", $I250="Sassy", $I250="Careful"), 1.1,
IF(OR($I250="Naughty", $I250="Lax", $I250="Naive", $I250="Rash"), 0.9, 1)))</f>
        <v>35</v>
      </c>
      <c r="V250" s="2">
        <f>_xlfn.FLOOR.MATH((_xlfn.FLOOR.MATH((((2*VLOOKUP($F250, 'EV and Base'!$A$1:$N$671, 14, FALSE))+$P250)*$H250)/100)+5)*
IF(OR($I250="Timid", $I250="Hasty", $I250="Jolly", $I250="Naive"), 1.1,
IF(OR($I250="Brave", $I250="Relaxed", $I250="Quiet", $I250="Sassy"), 0.9, 1)))</f>
        <v>53</v>
      </c>
    </row>
    <row r="251" spans="1:22" x14ac:dyDescent="0.45">
      <c r="A251" s="40"/>
      <c r="B251" s="48"/>
      <c r="C251" s="48"/>
      <c r="D251" s="48"/>
      <c r="E251" s="48"/>
      <c r="F251" s="2" t="s">
        <v>331</v>
      </c>
      <c r="G251" s="2" t="s">
        <v>53</v>
      </c>
      <c r="H251" s="2">
        <v>30</v>
      </c>
      <c r="I251" s="2" t="s">
        <v>156</v>
      </c>
      <c r="J251" s="2" t="s">
        <v>301</v>
      </c>
      <c r="K251" s="2" t="s">
        <v>30</v>
      </c>
      <c r="L251" s="2" t="s">
        <v>125</v>
      </c>
      <c r="M251" s="2" t="s">
        <v>288</v>
      </c>
      <c r="N251" s="2" t="s">
        <v>191</v>
      </c>
      <c r="O251" s="2" t="s">
        <v>323</v>
      </c>
      <c r="P251" s="2">
        <v>12</v>
      </c>
      <c r="Q251" s="2">
        <f>_xlfn.FLOOR.MATH((((2*VLOOKUP(F251, 'EV and Base'!$A$1:$N$671, 9, FALSE))+$P251)*$H251)/100)+$H251+10</f>
        <v>88</v>
      </c>
      <c r="R251" s="2">
        <f>_xlfn.FLOOR.MATH((_xlfn.FLOOR.MATH((((2*VLOOKUP($F251, 'EV and Base'!$A$1:$N$671, 10, FALSE))+$P251)*$H251)/100)+5)*
IF(OR($I251="Lonely", $I251="Brave", $I251="Adamant", $I251="Naughty"), 1.1,
IF(OR($I251="Bold", $I251="Timid", $I251="Modest", $I251="Calm"), 0.9, 1)))</f>
        <v>68</v>
      </c>
      <c r="S251" s="2">
        <f>_xlfn.FLOOR.MATH((_xlfn.FLOOR.MATH((((2*VLOOKUP($F251, 'EV and Base'!$A$1:$N$671, 11, FALSE))+$P251)*$H251)/100)+5)*
IF(OR($I251="Bold", $I251="Relaxed", $I251="Impish", $I251="Lax"), 1.1,
IF(OR($I251="Lonely", $I251="Hasty", $I251="Mild", $I251="Gentle"), 0.9, 1)))</f>
        <v>41</v>
      </c>
      <c r="T251" s="2">
        <f>_xlfn.FLOOR.MATH((_xlfn.FLOOR.MATH((((2*VLOOKUP($F251, 'EV and Base'!$A$1:$N$671, 12, FALSE))+$P251)*$H251)/100)+5)*
IF(OR($I251="Modest", $I251="Mild", $I251="Quiet", $I251="Rash"), 1.1,
IF(OR($I251="Adamant", $I251="Impish", $I251="Jolly", $I251="Careful"), 0.9, 1)))</f>
        <v>56</v>
      </c>
      <c r="U251" s="2">
        <f>_xlfn.FLOOR.MATH((_xlfn.FLOOR.MATH((((2*VLOOKUP($F251, 'EV and Base'!$A$1:$N$671, 13, FALSE))+$P251)*$H251)/100)+5)*
IF(OR($I251="Calm", $I251="Gentle", $I251="Sassy", $I251="Careful"), 1.1,
IF(OR($I251="Naughty", $I251="Lax", $I251="Naive", $I251="Rash"), 0.9, 1)))</f>
        <v>46</v>
      </c>
      <c r="V251" s="2">
        <f>_xlfn.FLOOR.MATH((_xlfn.FLOOR.MATH((((2*VLOOKUP($F251, 'EV and Base'!$A$1:$N$671, 14, FALSE))+$P251)*$H251)/100)+5)*
IF(OR($I251="Timid", $I251="Hasty", $I251="Jolly", $I251="Naive"), 1.1,
IF(OR($I251="Brave", $I251="Relaxed", $I251="Quiet", $I251="Sassy"), 0.9, 1)))</f>
        <v>85</v>
      </c>
    </row>
    <row r="252" spans="1:22" x14ac:dyDescent="0.45">
      <c r="A252" s="38">
        <v>142</v>
      </c>
      <c r="B252" s="48" t="s">
        <v>453</v>
      </c>
      <c r="C252" s="48" t="s">
        <v>23</v>
      </c>
      <c r="D252" s="48" t="s">
        <v>431</v>
      </c>
      <c r="E252" s="48" t="s">
        <v>25</v>
      </c>
      <c r="F252" s="2" t="s">
        <v>454</v>
      </c>
      <c r="G252" s="2" t="s">
        <v>53</v>
      </c>
      <c r="H252" s="2">
        <v>29</v>
      </c>
      <c r="I252" s="2" t="s">
        <v>48</v>
      </c>
      <c r="J252" s="2" t="s">
        <v>455</v>
      </c>
      <c r="K252" s="2" t="s">
        <v>30</v>
      </c>
      <c r="L252" s="2" t="s">
        <v>309</v>
      </c>
      <c r="M252" s="2" t="s">
        <v>264</v>
      </c>
      <c r="N252" s="2" t="s">
        <v>456</v>
      </c>
      <c r="O252" s="2" t="s">
        <v>457</v>
      </c>
      <c r="P252" s="2">
        <v>12</v>
      </c>
      <c r="Q252" s="2">
        <f>_xlfn.FLOOR.MATH((((2*VLOOKUP(F252, 'EV and Base'!$A$1:$N$671, 9, FALSE))+$P252)*$H252)/100)+$H252+10</f>
        <v>68</v>
      </c>
      <c r="R252" s="2">
        <f>_xlfn.FLOOR.MATH((_xlfn.FLOOR.MATH((((2*VLOOKUP($F252, 'EV and Base'!$A$1:$N$671, 10, FALSE))+$P252)*$H252)/100)+5)*
IF(OR($I252="Lonely", $I252="Brave", $I252="Adamant", $I252="Naughty"), 1.1,
IF(OR($I252="Bold", $I252="Timid", $I252="Modest", $I252="Calm"), 0.9, 1)))</f>
        <v>25</v>
      </c>
      <c r="S252" s="2">
        <f>_xlfn.FLOOR.MATH((_xlfn.FLOOR.MATH((((2*VLOOKUP($F252, 'EV and Base'!$A$1:$N$671, 11, FALSE))+$P252)*$H252)/100)+5)*
IF(OR($I252="Bold", $I252="Relaxed", $I252="Impish", $I252="Lax"), 1.1,
IF(OR($I252="Lonely", $I252="Hasty", $I252="Mild", $I252="Gentle"), 0.9, 1)))</f>
        <v>37</v>
      </c>
      <c r="T252" s="2">
        <f>_xlfn.FLOOR.MATH((_xlfn.FLOOR.MATH((((2*VLOOKUP($F252, 'EV and Base'!$A$1:$N$671, 12, FALSE))+$P252)*$H252)/100)+5)*
IF(OR($I252="Modest", $I252="Mild", $I252="Quiet", $I252="Rash"), 1.1,
IF(OR($I252="Adamant", $I252="Impish", $I252="Jolly", $I252="Careful"), 0.9, 1)))</f>
        <v>40</v>
      </c>
      <c r="U252" s="2">
        <f>_xlfn.FLOOR.MATH((_xlfn.FLOOR.MATH((((2*VLOOKUP($F252, 'EV and Base'!$A$1:$N$671, 13, FALSE))+$P252)*$H252)/100)+5)*
IF(OR($I252="Calm", $I252="Gentle", $I252="Sassy", $I252="Careful"), 1.1,
IF(OR($I252="Naughty", $I252="Lax", $I252="Naive", $I252="Rash"), 0.9, 1)))</f>
        <v>46</v>
      </c>
      <c r="V252" s="2">
        <f>_xlfn.FLOOR.MATH((_xlfn.FLOOR.MATH((((2*VLOOKUP($F252, 'EV and Base'!$A$1:$N$671, 14, FALSE))+$P252)*$H252)/100)+5)*
IF(OR($I252="Timid", $I252="Hasty", $I252="Jolly", $I252="Naive"), 1.1,
IF(OR($I252="Brave", $I252="Relaxed", $I252="Quiet", $I252="Sassy"), 0.9, 1)))</f>
        <v>34</v>
      </c>
    </row>
    <row r="253" spans="1:22" x14ac:dyDescent="0.45">
      <c r="A253" s="39"/>
      <c r="B253" s="48"/>
      <c r="C253" s="48"/>
      <c r="D253" s="48"/>
      <c r="E253" s="48"/>
      <c r="F253" s="2" t="s">
        <v>458</v>
      </c>
      <c r="G253" s="2" t="s">
        <v>53</v>
      </c>
      <c r="H253" s="2">
        <v>29</v>
      </c>
      <c r="I253" s="2" t="s">
        <v>113</v>
      </c>
      <c r="J253" s="2" t="s">
        <v>115</v>
      </c>
      <c r="K253" s="2" t="s">
        <v>30</v>
      </c>
      <c r="L253" s="2" t="s">
        <v>150</v>
      </c>
      <c r="M253" s="2" t="s">
        <v>459</v>
      </c>
      <c r="N253" s="2" t="s">
        <v>350</v>
      </c>
      <c r="O253" s="2" t="s">
        <v>460</v>
      </c>
      <c r="P253" s="2">
        <v>12</v>
      </c>
      <c r="Q253" s="2">
        <f>_xlfn.FLOOR.MATH((((2*VLOOKUP(F253, 'EV and Base'!$A$1:$N$671, 9, FALSE))+$P253)*$H253)/100)+$H253+10</f>
        <v>78</v>
      </c>
      <c r="R253" s="2">
        <f>_xlfn.FLOOR.MATH((_xlfn.FLOOR.MATH((((2*VLOOKUP($F253, 'EV and Base'!$A$1:$N$671, 10, FALSE))+$P253)*$H253)/100)+5)*
IF(OR($I253="Lonely", $I253="Brave", $I253="Adamant", $I253="Naughty"), 1.1,
IF(OR($I253="Bold", $I253="Timid", $I253="Modest", $I253="Calm"), 0.9, 1)))</f>
        <v>37</v>
      </c>
      <c r="S253" s="2">
        <f>_xlfn.FLOOR.MATH((_xlfn.FLOOR.MATH((((2*VLOOKUP($F253, 'EV and Base'!$A$1:$N$671, 11, FALSE))+$P253)*$H253)/100)+5)*
IF(OR($I253="Bold", $I253="Relaxed", $I253="Impish", $I253="Lax"), 1.1,
IF(OR($I253="Lonely", $I253="Hasty", $I253="Mild", $I253="Gentle"), 0.9, 1)))</f>
        <v>33</v>
      </c>
      <c r="T253" s="2">
        <f>_xlfn.FLOOR.MATH((_xlfn.FLOOR.MATH((((2*VLOOKUP($F253, 'EV and Base'!$A$1:$N$671, 12, FALSE))+$P253)*$H253)/100)+5)*
IF(OR($I253="Modest", $I253="Mild", $I253="Quiet", $I253="Rash"), 1.1,
IF(OR($I253="Adamant", $I253="Impish", $I253="Jolly", $I253="Careful"), 0.9, 1)))</f>
        <v>34</v>
      </c>
      <c r="U253" s="2">
        <f>_xlfn.FLOOR.MATH((_xlfn.FLOOR.MATH((((2*VLOOKUP($F253, 'EV and Base'!$A$1:$N$671, 13, FALSE))+$P253)*$H253)/100)+5)*
IF(OR($I253="Calm", $I253="Gentle", $I253="Sassy", $I253="Careful"), 1.1,
IF(OR($I253="Naughty", $I253="Lax", $I253="Naive", $I253="Rash"), 0.9, 1)))</f>
        <v>37</v>
      </c>
      <c r="V253" s="2">
        <f>_xlfn.FLOOR.MATH((_xlfn.FLOOR.MATH((((2*VLOOKUP($F253, 'EV and Base'!$A$1:$N$671, 14, FALSE))+$P253)*$H253)/100)+5)*
IF(OR($I253="Timid", $I253="Hasty", $I253="Jolly", $I253="Naive"), 1.1,
IF(OR($I253="Brave", $I253="Relaxed", $I253="Quiet", $I253="Sassy"), 0.9, 1)))</f>
        <v>40</v>
      </c>
    </row>
    <row r="254" spans="1:22" x14ac:dyDescent="0.45">
      <c r="A254" s="40"/>
      <c r="B254" s="48"/>
      <c r="C254" s="48"/>
      <c r="D254" s="48"/>
      <c r="E254" s="48"/>
      <c r="F254" s="2" t="s">
        <v>461</v>
      </c>
      <c r="G254" s="2" t="s">
        <v>53</v>
      </c>
      <c r="H254" s="2">
        <v>29</v>
      </c>
      <c r="I254" s="2" t="s">
        <v>110</v>
      </c>
      <c r="J254" s="2" t="s">
        <v>233</v>
      </c>
      <c r="K254" s="2" t="s">
        <v>30</v>
      </c>
      <c r="L254" s="2" t="s">
        <v>178</v>
      </c>
      <c r="M254" s="2" t="s">
        <v>234</v>
      </c>
      <c r="N254" s="2" t="s">
        <v>462</v>
      </c>
      <c r="O254" s="2" t="s">
        <v>463</v>
      </c>
      <c r="P254" s="2">
        <v>12</v>
      </c>
      <c r="Q254" s="2">
        <f>_xlfn.FLOOR.MATH((((2*VLOOKUP(F254, 'EV and Base'!$A$1:$N$671, 9, FALSE))+$P254)*$H254)/100)+$H254+10</f>
        <v>83</v>
      </c>
      <c r="R254" s="2">
        <f>_xlfn.FLOOR.MATH((_xlfn.FLOOR.MATH((((2*VLOOKUP($F254, 'EV and Base'!$A$1:$N$671, 10, FALSE))+$P254)*$H254)/100)+5)*
IF(OR($I254="Lonely", $I254="Brave", $I254="Adamant", $I254="Naughty"), 1.1,
IF(OR($I254="Bold", $I254="Timid", $I254="Modest", $I254="Calm"), 0.9, 1)))</f>
        <v>47</v>
      </c>
      <c r="S254" s="2">
        <f>_xlfn.FLOOR.MATH((_xlfn.FLOOR.MATH((((2*VLOOKUP($F254, 'EV and Base'!$A$1:$N$671, 11, FALSE))+$P254)*$H254)/100)+5)*
IF(OR($I254="Bold", $I254="Relaxed", $I254="Impish", $I254="Lax"), 1.1,
IF(OR($I254="Lonely", $I254="Hasty", $I254="Mild", $I254="Gentle"), 0.9, 1)))</f>
        <v>51</v>
      </c>
      <c r="T254" s="2">
        <f>_xlfn.FLOOR.MATH((_xlfn.FLOOR.MATH((((2*VLOOKUP($F254, 'EV and Base'!$A$1:$N$671, 12, FALSE))+$P254)*$H254)/100)+5)*
IF(OR($I254="Modest", $I254="Mild", $I254="Quiet", $I254="Rash"), 1.1,
IF(OR($I254="Adamant", $I254="Impish", $I254="Jolly", $I254="Careful"), 0.9, 1)))</f>
        <v>64</v>
      </c>
      <c r="U254" s="2">
        <f>_xlfn.FLOOR.MATH((_xlfn.FLOOR.MATH((((2*VLOOKUP($F254, 'EV and Base'!$A$1:$N$671, 13, FALSE))+$P254)*$H254)/100)+5)*
IF(OR($I254="Calm", $I254="Gentle", $I254="Sassy", $I254="Careful"), 1.1,
IF(OR($I254="Naughty", $I254="Lax", $I254="Naive", $I254="Rash"), 0.9, 1)))</f>
        <v>51</v>
      </c>
      <c r="V254" s="2">
        <f>_xlfn.FLOOR.MATH((_xlfn.FLOOR.MATH((((2*VLOOKUP($F254, 'EV and Base'!$A$1:$N$671, 14, FALSE))+$P254)*$H254)/100)+5)*
IF(OR($I254="Timid", $I254="Hasty", $I254="Jolly", $I254="Naive"), 1.1,
IF(OR($I254="Brave", $I254="Relaxed", $I254="Quiet", $I254="Sassy"), 0.9, 1)))</f>
        <v>60</v>
      </c>
    </row>
    <row r="255" spans="1:22" x14ac:dyDescent="0.45">
      <c r="A255" s="38">
        <v>143</v>
      </c>
      <c r="B255" s="48" t="s">
        <v>90</v>
      </c>
      <c r="C255" s="48" t="s">
        <v>23</v>
      </c>
      <c r="D255" s="48" t="s">
        <v>431</v>
      </c>
      <c r="E255" s="48" t="s">
        <v>25</v>
      </c>
      <c r="F255" s="2" t="s">
        <v>210</v>
      </c>
      <c r="G255" s="2" t="s">
        <v>27</v>
      </c>
      <c r="H255" s="2">
        <v>27</v>
      </c>
      <c r="I255" s="2" t="s">
        <v>58</v>
      </c>
      <c r="J255" s="2" t="s">
        <v>257</v>
      </c>
      <c r="K255" s="2" t="s">
        <v>30</v>
      </c>
      <c r="L255" s="2" t="s">
        <v>130</v>
      </c>
      <c r="M255" s="2" t="s">
        <v>225</v>
      </c>
      <c r="N255" s="2" t="s">
        <v>309</v>
      </c>
      <c r="O255" s="2" t="s">
        <v>312</v>
      </c>
      <c r="P255" s="2">
        <v>0</v>
      </c>
      <c r="Q255" s="2">
        <f>_xlfn.FLOOR.MATH((((2*VLOOKUP(F255, 'EV and Base'!$A$1:$N$671, 9, FALSE))+$P255)*$H255)/100)+$H255+10</f>
        <v>64</v>
      </c>
      <c r="R255" s="2">
        <f>_xlfn.FLOOR.MATH((_xlfn.FLOOR.MATH((((2*VLOOKUP($F255, 'EV and Base'!$A$1:$N$671, 10, FALSE))+$P255)*$H255)/100)+5)*
IF(OR($I255="Lonely", $I255="Brave", $I255="Adamant", $I255="Naughty"), 1.1,
IF(OR($I255="Bold", $I255="Timid", $I255="Modest", $I255="Calm"), 0.9, 1)))</f>
        <v>43</v>
      </c>
      <c r="S255" s="2">
        <f>_xlfn.FLOOR.MATH((_xlfn.FLOOR.MATH((((2*VLOOKUP($F255, 'EV and Base'!$A$1:$N$671, 11, FALSE))+$P255)*$H255)/100)+5)*
IF(OR($I255="Bold", $I255="Relaxed", $I255="Impish", $I255="Lax"), 1.1,
IF(OR($I255="Lonely", $I255="Hasty", $I255="Mild", $I255="Gentle"), 0.9, 1)))</f>
        <v>23</v>
      </c>
      <c r="T255" s="2">
        <f>_xlfn.FLOOR.MATH((_xlfn.FLOOR.MATH((((2*VLOOKUP($F255, 'EV and Base'!$A$1:$N$671, 12, FALSE))+$P255)*$H255)/100)+5)*
IF(OR($I255="Modest", $I255="Mild", $I255="Quiet", $I255="Rash"), 1.1,
IF(OR($I255="Adamant", $I255="Impish", $I255="Jolly", $I255="Careful"), 0.9, 1)))</f>
        <v>25</v>
      </c>
      <c r="U255" s="2">
        <f>_xlfn.FLOOR.MATH((_xlfn.FLOOR.MATH((((2*VLOOKUP($F255, 'EV and Base'!$A$1:$N$671, 13, FALSE))+$P255)*$H255)/100)+5)*
IF(OR($I255="Calm", $I255="Gentle", $I255="Sassy", $I255="Careful"), 1.1,
IF(OR($I255="Naughty", $I255="Lax", $I255="Naive", $I255="Rash"), 0.9, 1)))</f>
        <v>23</v>
      </c>
      <c r="V255" s="2">
        <f>_xlfn.FLOOR.MATH((_xlfn.FLOOR.MATH((((2*VLOOKUP($F255, 'EV and Base'!$A$1:$N$671, 14, FALSE))+$P255)*$H255)/100)+5)*
IF(OR($I255="Timid", $I255="Hasty", $I255="Jolly", $I255="Naive"), 1.1,
IF(OR($I255="Brave", $I255="Relaxed", $I255="Quiet", $I255="Sassy"), 0.9, 1)))</f>
        <v>36</v>
      </c>
    </row>
    <row r="256" spans="1:22" x14ac:dyDescent="0.45">
      <c r="A256" s="40"/>
      <c r="B256" s="48"/>
      <c r="C256" s="48"/>
      <c r="D256" s="48"/>
      <c r="E256" s="48"/>
      <c r="F256" s="2" t="s">
        <v>163</v>
      </c>
      <c r="G256" s="2" t="s">
        <v>27</v>
      </c>
      <c r="H256" s="2">
        <v>27</v>
      </c>
      <c r="I256" s="2" t="s">
        <v>58</v>
      </c>
      <c r="J256" s="2" t="s">
        <v>74</v>
      </c>
      <c r="K256" s="2" t="s">
        <v>30</v>
      </c>
      <c r="L256" s="2" t="s">
        <v>165</v>
      </c>
      <c r="M256" s="2" t="s">
        <v>381</v>
      </c>
      <c r="N256" s="2" t="s">
        <v>382</v>
      </c>
      <c r="O256" s="2" t="s">
        <v>451</v>
      </c>
      <c r="P256" s="2">
        <v>0</v>
      </c>
      <c r="Q256" s="2">
        <f>_xlfn.FLOOR.MATH((((2*VLOOKUP(F256, 'EV and Base'!$A$1:$N$671, 9, FALSE))+$P256)*$H256)/100)+$H256+10</f>
        <v>69</v>
      </c>
      <c r="R256" s="2">
        <f>_xlfn.FLOOR.MATH((_xlfn.FLOOR.MATH((((2*VLOOKUP($F256, 'EV and Base'!$A$1:$N$671, 10, FALSE))+$P256)*$H256)/100)+5)*
IF(OR($I256="Lonely", $I256="Brave", $I256="Adamant", $I256="Naughty"), 1.1,
IF(OR($I256="Bold", $I256="Timid", $I256="Modest", $I256="Calm"), 0.9, 1)))</f>
        <v>50</v>
      </c>
      <c r="S256" s="2">
        <f>_xlfn.FLOOR.MATH((_xlfn.FLOOR.MATH((((2*VLOOKUP($F256, 'EV and Base'!$A$1:$N$671, 11, FALSE))+$P256)*$H256)/100)+5)*
IF(OR($I256="Bold", $I256="Relaxed", $I256="Impish", $I256="Lax"), 1.1,
IF(OR($I256="Lonely", $I256="Hasty", $I256="Mild", $I256="Gentle"), 0.9, 1)))</f>
        <v>42</v>
      </c>
      <c r="T256" s="2">
        <f>_xlfn.FLOOR.MATH((_xlfn.FLOOR.MATH((((2*VLOOKUP($F256, 'EV and Base'!$A$1:$N$671, 12, FALSE))+$P256)*$H256)/100)+5)*
IF(OR($I256="Modest", $I256="Mild", $I256="Quiet", $I256="Rash"), 1.1,
IF(OR($I256="Adamant", $I256="Impish", $I256="Jolly", $I256="Careful"), 0.9, 1)))</f>
        <v>40</v>
      </c>
      <c r="U256" s="2">
        <f>_xlfn.FLOOR.MATH((_xlfn.FLOOR.MATH((((2*VLOOKUP($F256, 'EV and Base'!$A$1:$N$671, 13, FALSE))+$P256)*$H256)/100)+5)*
IF(OR($I256="Calm", $I256="Gentle", $I256="Sassy", $I256="Careful"), 1.1,
IF(OR($I256="Naughty", $I256="Lax", $I256="Naive", $I256="Rash"), 0.9, 1)))</f>
        <v>42</v>
      </c>
      <c r="V256" s="2">
        <f>_xlfn.FLOOR.MATH((_xlfn.FLOOR.MATH((((2*VLOOKUP($F256, 'EV and Base'!$A$1:$N$671, 14, FALSE))+$P256)*$H256)/100)+5)*
IF(OR($I256="Timid", $I256="Hasty", $I256="Jolly", $I256="Naive"), 1.1,
IF(OR($I256="Brave", $I256="Relaxed", $I256="Quiet", $I256="Sassy"), 0.9, 1)))</f>
        <v>41</v>
      </c>
    </row>
    <row r="257" spans="1:22" x14ac:dyDescent="0.45">
      <c r="A257" s="29">
        <v>144</v>
      </c>
      <c r="B257" s="29" t="s">
        <v>464</v>
      </c>
      <c r="C257" s="29" t="s">
        <v>23</v>
      </c>
      <c r="D257" s="29" t="s">
        <v>431</v>
      </c>
      <c r="E257" s="29" t="s">
        <v>25</v>
      </c>
      <c r="F257" s="2" t="s">
        <v>432</v>
      </c>
      <c r="G257" s="19" t="s">
        <v>33</v>
      </c>
      <c r="H257" s="2">
        <v>29</v>
      </c>
      <c r="I257" s="2" t="s">
        <v>71</v>
      </c>
      <c r="J257" s="2" t="s">
        <v>465</v>
      </c>
      <c r="K257" s="2" t="s">
        <v>30</v>
      </c>
      <c r="L257" s="2" t="s">
        <v>434</v>
      </c>
      <c r="M257" s="2" t="s">
        <v>435</v>
      </c>
      <c r="N257" s="2" t="s">
        <v>436</v>
      </c>
      <c r="O257" s="2" t="s">
        <v>437</v>
      </c>
      <c r="P257" s="2">
        <v>12</v>
      </c>
      <c r="Q257" s="2">
        <f>_xlfn.FLOOR.MATH((((2*VLOOKUP(F257, 'EV and Base'!$A$1:$N$671, 9, FALSE))+$P257)*$H257)/100)+$H257+10</f>
        <v>65</v>
      </c>
      <c r="R257" s="2">
        <f>_xlfn.FLOOR.MATH((_xlfn.FLOOR.MATH((((2*VLOOKUP($F257, 'EV and Base'!$A$1:$N$671, 10, FALSE))+$P257)*$H257)/100)+5)*
IF(OR($I257="Lonely", $I257="Brave", $I257="Adamant", $I257="Naughty"), 1.1,
IF(OR($I257="Bold", $I257="Timid", $I257="Modest", $I257="Calm"), 0.9, 1)))</f>
        <v>36</v>
      </c>
      <c r="S257" s="2">
        <f>_xlfn.FLOOR.MATH((_xlfn.FLOOR.MATH((((2*VLOOKUP($F257, 'EV and Base'!$A$1:$N$671, 11, FALSE))+$P257)*$H257)/100)+5)*
IF(OR($I257="Bold", $I257="Relaxed", $I257="Impish", $I257="Lax"), 1.1,
IF(OR($I257="Lonely", $I257="Hasty", $I257="Mild", $I257="Gentle"), 0.9, 1)))</f>
        <v>53</v>
      </c>
      <c r="T257" s="2">
        <f>_xlfn.FLOOR.MATH((_xlfn.FLOOR.MATH((((2*VLOOKUP($F257, 'EV and Base'!$A$1:$N$671, 12, FALSE))+$P257)*$H257)/100)+5)*
IF(OR($I257="Modest", $I257="Mild", $I257="Quiet", $I257="Rash"), 1.1,
IF(OR($I257="Adamant", $I257="Impish", $I257="Jolly", $I257="Careful"), 0.9, 1)))</f>
        <v>34</v>
      </c>
      <c r="U257" s="2">
        <f>_xlfn.FLOOR.MATH((_xlfn.FLOOR.MATH((((2*VLOOKUP($F257, 'EV and Base'!$A$1:$N$671, 13, FALSE))+$P257)*$H257)/100)+5)*
IF(OR($I257="Calm", $I257="Gentle", $I257="Sassy", $I257="Careful"), 1.1,
IF(OR($I257="Naughty", $I257="Lax", $I257="Naive", $I257="Rash"), 0.9, 1)))</f>
        <v>43</v>
      </c>
      <c r="V257" s="2">
        <f>_xlfn.FLOOR.MATH((_xlfn.FLOOR.MATH((((2*VLOOKUP($F257, 'EV and Base'!$A$1:$N$671, 14, FALSE))+$P257)*$H257)/100)+5)*
IF(OR($I257="Timid", $I257="Hasty", $I257="Jolly", $I257="Naive"), 1.1,
IF(OR($I257="Brave", $I257="Relaxed", $I257="Quiet", $I257="Sassy"), 0.9, 1)))</f>
        <v>25</v>
      </c>
    </row>
    <row r="258" spans="1:22" x14ac:dyDescent="0.45">
      <c r="A258" s="38">
        <v>145</v>
      </c>
      <c r="B258" s="48" t="s">
        <v>466</v>
      </c>
      <c r="C258" s="48" t="s">
        <v>23</v>
      </c>
      <c r="D258" s="48" t="s">
        <v>431</v>
      </c>
      <c r="E258" s="48" t="s">
        <v>25</v>
      </c>
      <c r="F258" s="2" t="s">
        <v>467</v>
      </c>
      <c r="G258" s="2" t="s">
        <v>27</v>
      </c>
      <c r="H258" s="2">
        <v>30</v>
      </c>
      <c r="I258" s="2" t="s">
        <v>87</v>
      </c>
      <c r="J258" s="2" t="s">
        <v>174</v>
      </c>
      <c r="K258" s="2" t="s">
        <v>30</v>
      </c>
      <c r="L258" s="2" t="s">
        <v>178</v>
      </c>
      <c r="M258" s="2" t="s">
        <v>236</v>
      </c>
      <c r="N258" s="2" t="s">
        <v>116</v>
      </c>
      <c r="O258" s="2" t="s">
        <v>317</v>
      </c>
      <c r="P258" s="2">
        <v>12</v>
      </c>
      <c r="Q258" s="2">
        <f>_xlfn.FLOOR.MATH((((2*VLOOKUP(F258, 'EV and Base'!$A$1:$N$671, 9, FALSE))+$P258)*$H258)/100)+$H258+10</f>
        <v>79</v>
      </c>
      <c r="R258" s="2">
        <f>_xlfn.FLOOR.MATH((_xlfn.FLOOR.MATH((((2*VLOOKUP($F258, 'EV and Base'!$A$1:$N$671, 10, FALSE))+$P258)*$H258)/100)+5)*
IF(OR($I258="Lonely", $I258="Brave", $I258="Adamant", $I258="Naughty"), 1.1,
IF(OR($I258="Bold", $I258="Timid", $I258="Modest", $I258="Calm"), 0.9, 1)))</f>
        <v>52</v>
      </c>
      <c r="S258" s="2">
        <f>_xlfn.FLOOR.MATH((_xlfn.FLOOR.MATH((((2*VLOOKUP($F258, 'EV and Base'!$A$1:$N$671, 11, FALSE))+$P258)*$H258)/100)+5)*
IF(OR($I258="Bold", $I258="Relaxed", $I258="Impish", $I258="Lax"), 1.1,
IF(OR($I258="Lonely", $I258="Hasty", $I258="Mild", $I258="Gentle"), 0.9, 1)))</f>
        <v>59</v>
      </c>
      <c r="T258" s="2">
        <f>_xlfn.FLOOR.MATH((_xlfn.FLOOR.MATH((((2*VLOOKUP($F258, 'EV and Base'!$A$1:$N$671, 12, FALSE))+$P258)*$H258)/100)+5)*
IF(OR($I258="Modest", $I258="Mild", $I258="Quiet", $I258="Rash"), 1.1,
IF(OR($I258="Adamant", $I258="Impish", $I258="Jolly", $I258="Careful"), 0.9, 1)))</f>
        <v>54</v>
      </c>
      <c r="U258" s="2">
        <f>_xlfn.FLOOR.MATH((_xlfn.FLOOR.MATH((((2*VLOOKUP($F258, 'EV and Base'!$A$1:$N$671, 13, FALSE))+$P258)*$H258)/100)+5)*
IF(OR($I258="Calm", $I258="Gentle", $I258="Sassy", $I258="Careful"), 1.1,
IF(OR($I258="Naughty", $I258="Lax", $I258="Naive", $I258="Rash"), 0.9, 1)))</f>
        <v>53</v>
      </c>
      <c r="V258" s="2">
        <f>_xlfn.FLOOR.MATH((_xlfn.FLOOR.MATH((((2*VLOOKUP($F258, 'EV and Base'!$A$1:$N$671, 14, FALSE))+$P258)*$H258)/100)+5)*
IF(OR($I258="Timid", $I258="Hasty", $I258="Jolly", $I258="Naive"), 1.1,
IF(OR($I258="Brave", $I258="Relaxed", $I258="Quiet", $I258="Sassy"), 0.9, 1)))</f>
        <v>70</v>
      </c>
    </row>
    <row r="259" spans="1:22" x14ac:dyDescent="0.45">
      <c r="A259" s="40"/>
      <c r="B259" s="48"/>
      <c r="C259" s="48"/>
      <c r="D259" s="48"/>
      <c r="E259" s="48"/>
      <c r="F259" s="2" t="s">
        <v>468</v>
      </c>
      <c r="G259" s="2" t="s">
        <v>27</v>
      </c>
      <c r="H259" s="2">
        <v>30</v>
      </c>
      <c r="I259" s="2" t="s">
        <v>199</v>
      </c>
      <c r="J259" s="2" t="s">
        <v>469</v>
      </c>
      <c r="K259" s="2" t="s">
        <v>30</v>
      </c>
      <c r="L259" s="2" t="s">
        <v>470</v>
      </c>
      <c r="M259" s="2" t="s">
        <v>153</v>
      </c>
      <c r="N259" s="2" t="s">
        <v>471</v>
      </c>
      <c r="O259" s="2" t="s">
        <v>472</v>
      </c>
      <c r="P259" s="2">
        <v>3</v>
      </c>
      <c r="Q259" s="2">
        <f>_xlfn.FLOOR.MATH((((2*VLOOKUP(F259, 'EV and Base'!$A$1:$N$671, 9, FALSE))+$P259)*$H259)/100)+$H259+10</f>
        <v>73</v>
      </c>
      <c r="R259" s="2">
        <f>_xlfn.FLOOR.MATH((_xlfn.FLOOR.MATH((((2*VLOOKUP($F259, 'EV and Base'!$A$1:$N$671, 10, FALSE))+$P259)*$H259)/100)+5)*
IF(OR($I259="Lonely", $I259="Brave", $I259="Adamant", $I259="Naughty"), 1.1,
IF(OR($I259="Bold", $I259="Timid", $I259="Modest", $I259="Calm"), 0.9, 1)))</f>
        <v>46</v>
      </c>
      <c r="S259" s="2">
        <f>_xlfn.FLOOR.MATH((_xlfn.FLOOR.MATH((((2*VLOOKUP($F259, 'EV and Base'!$A$1:$N$671, 11, FALSE))+$P259)*$H259)/100)+5)*
IF(OR($I259="Bold", $I259="Relaxed", $I259="Impish", $I259="Lax"), 1.1,
IF(OR($I259="Lonely", $I259="Hasty", $I259="Mild", $I259="Gentle"), 0.9, 1)))</f>
        <v>67</v>
      </c>
      <c r="T259" s="2">
        <f>_xlfn.FLOOR.MATH((_xlfn.FLOOR.MATH((((2*VLOOKUP($F259, 'EV and Base'!$A$1:$N$671, 12, FALSE))+$P259)*$H259)/100)+5)*
IF(OR($I259="Modest", $I259="Mild", $I259="Quiet", $I259="Rash"), 1.1,
IF(OR($I259="Adamant", $I259="Impish", $I259="Jolly", $I259="Careful"), 0.9, 1)))</f>
        <v>37</v>
      </c>
      <c r="U259" s="2">
        <f>_xlfn.FLOOR.MATH((_xlfn.FLOOR.MATH((((2*VLOOKUP($F259, 'EV and Base'!$A$1:$N$671, 13, FALSE))+$P259)*$H259)/100)+5)*
IF(OR($I259="Calm", $I259="Gentle", $I259="Sassy", $I259="Careful"), 1.1,
IF(OR($I259="Naughty", $I259="Lax", $I259="Naive", $I259="Rash"), 0.9, 1)))</f>
        <v>35</v>
      </c>
      <c r="V259" s="2">
        <f>_xlfn.FLOOR.MATH((_xlfn.FLOOR.MATH((((2*VLOOKUP($F259, 'EV and Base'!$A$1:$N$671, 14, FALSE))+$P259)*$H259)/100)+5)*
IF(OR($I259="Timid", $I259="Hasty", $I259="Jolly", $I259="Naive"), 1.1,
IF(OR($I259="Brave", $I259="Relaxed", $I259="Quiet", $I259="Sassy"), 0.9, 1)))</f>
        <v>19</v>
      </c>
    </row>
    <row r="260" spans="1:22" x14ac:dyDescent="0.45">
      <c r="A260" s="38">
        <v>146</v>
      </c>
      <c r="B260" s="48" t="s">
        <v>308</v>
      </c>
      <c r="C260" s="48" t="s">
        <v>23</v>
      </c>
      <c r="D260" s="48" t="s">
        <v>431</v>
      </c>
      <c r="E260" s="48" t="s">
        <v>25</v>
      </c>
      <c r="F260" s="2" t="s">
        <v>446</v>
      </c>
      <c r="G260" s="2" t="s">
        <v>27</v>
      </c>
      <c r="H260" s="2">
        <v>28</v>
      </c>
      <c r="I260" s="2" t="s">
        <v>82</v>
      </c>
      <c r="J260" s="2" t="s">
        <v>137</v>
      </c>
      <c r="K260" s="2" t="s">
        <v>30</v>
      </c>
      <c r="L260" s="2" t="s">
        <v>225</v>
      </c>
      <c r="M260" s="2" t="s">
        <v>340</v>
      </c>
      <c r="N260" s="2" t="s">
        <v>271</v>
      </c>
      <c r="O260" s="2" t="s">
        <v>447</v>
      </c>
      <c r="P260" s="2">
        <v>24</v>
      </c>
      <c r="Q260" s="2">
        <f>_xlfn.FLOOR.MATH((((2*VLOOKUP(F260, 'EV and Base'!$A$1:$N$671, 9, FALSE))+$P260)*$H260)/100)+$H260+10</f>
        <v>83</v>
      </c>
      <c r="R260" s="2">
        <f>_xlfn.FLOOR.MATH((_xlfn.FLOOR.MATH((((2*VLOOKUP($F260, 'EV and Base'!$A$1:$N$671, 10, FALSE))+$P260)*$H260)/100)+5)*
IF(OR($I260="Lonely", $I260="Brave", $I260="Adamant", $I260="Naughty"), 1.1,
IF(OR($I260="Bold", $I260="Timid", $I260="Modest", $I260="Calm"), 0.9, 1)))</f>
        <v>70</v>
      </c>
      <c r="S260" s="2">
        <f>_xlfn.FLOOR.MATH((_xlfn.FLOOR.MATH((((2*VLOOKUP($F260, 'EV and Base'!$A$1:$N$671, 11, FALSE))+$P260)*$H260)/100)+5)*
IF(OR($I260="Bold", $I260="Relaxed", $I260="Impish", $I260="Lax"), 1.1,
IF(OR($I260="Lonely", $I260="Hasty", $I260="Mild", $I260="Gentle"), 0.9, 1)))</f>
        <v>70</v>
      </c>
      <c r="T260" s="2">
        <f>_xlfn.FLOOR.MATH((_xlfn.FLOOR.MATH((((2*VLOOKUP($F260, 'EV and Base'!$A$1:$N$671, 12, FALSE))+$P260)*$H260)/100)+5)*
IF(OR($I260="Modest", $I260="Mild", $I260="Quiet", $I260="Rash"), 1.1,
IF(OR($I260="Adamant", $I260="Impish", $I260="Jolly", $I260="Careful"), 0.9, 1)))</f>
        <v>39</v>
      </c>
      <c r="U260" s="2">
        <f>_xlfn.FLOOR.MATH((_xlfn.FLOOR.MATH((((2*VLOOKUP($F260, 'EV and Base'!$A$1:$N$671, 13, FALSE))+$P260)*$H260)/100)+5)*
IF(OR($I260="Calm", $I260="Gentle", $I260="Sassy", $I260="Careful"), 1.1,
IF(OR($I260="Naughty", $I260="Lax", $I260="Naive", $I260="Rash"), 0.9, 1)))</f>
        <v>30</v>
      </c>
      <c r="V260" s="2">
        <f>_xlfn.FLOOR.MATH((_xlfn.FLOOR.MATH((((2*VLOOKUP($F260, 'EV and Base'!$A$1:$N$671, 14, FALSE))+$P260)*$H260)/100)+5)*
IF(OR($I260="Timid", $I260="Hasty", $I260="Jolly", $I260="Naive"), 1.1,
IF(OR($I260="Brave", $I260="Relaxed", $I260="Quiet", $I260="Sassy"), 0.9, 1)))</f>
        <v>24</v>
      </c>
    </row>
    <row r="261" spans="1:22" x14ac:dyDescent="0.45">
      <c r="A261" s="39"/>
      <c r="B261" s="48"/>
      <c r="C261" s="48"/>
      <c r="D261" s="48"/>
      <c r="E261" s="48"/>
      <c r="F261" s="2" t="s">
        <v>361</v>
      </c>
      <c r="G261" s="2" t="s">
        <v>27</v>
      </c>
      <c r="H261" s="2">
        <v>28</v>
      </c>
      <c r="I261" s="2" t="s">
        <v>133</v>
      </c>
      <c r="J261" s="2" t="s">
        <v>362</v>
      </c>
      <c r="K261" s="2" t="s">
        <v>30</v>
      </c>
      <c r="L261" s="2" t="s">
        <v>473</v>
      </c>
      <c r="M261" s="2" t="s">
        <v>201</v>
      </c>
      <c r="N261" s="2" t="s">
        <v>474</v>
      </c>
      <c r="O261" s="2" t="s">
        <v>394</v>
      </c>
      <c r="P261" s="2">
        <v>24</v>
      </c>
      <c r="Q261" s="2">
        <f>_xlfn.FLOOR.MATH((((2*VLOOKUP(F261, 'EV and Base'!$A$1:$N$671, 9, FALSE))+$P261)*$H261)/100)+$H261+10</f>
        <v>72</v>
      </c>
      <c r="R261" s="2">
        <f>_xlfn.FLOOR.MATH((_xlfn.FLOOR.MATH((((2*VLOOKUP($F261, 'EV and Base'!$A$1:$N$671, 10, FALSE))+$P261)*$H261)/100)+5)*
IF(OR($I261="Lonely", $I261="Brave", $I261="Adamant", $I261="Naughty"), 1.1,
IF(OR($I261="Bold", $I261="Timid", $I261="Modest", $I261="Calm"), 0.9, 1)))</f>
        <v>38</v>
      </c>
      <c r="S261" s="2">
        <f>_xlfn.FLOOR.MATH((_xlfn.FLOOR.MATH((((2*VLOOKUP($F261, 'EV and Base'!$A$1:$N$671, 11, FALSE))+$P261)*$H261)/100)+5)*
IF(OR($I261="Bold", $I261="Relaxed", $I261="Impish", $I261="Lax"), 1.1,
IF(OR($I261="Lonely", $I261="Hasty", $I261="Mild", $I261="Gentle"), 0.9, 1)))</f>
        <v>39</v>
      </c>
      <c r="T261" s="2">
        <f>_xlfn.FLOOR.MATH((_xlfn.FLOOR.MATH((((2*VLOOKUP($F261, 'EV and Base'!$A$1:$N$671, 12, FALSE))+$P261)*$H261)/100)+5)*
IF(OR($I261="Modest", $I261="Mild", $I261="Quiet", $I261="Rash"), 1.1,
IF(OR($I261="Adamant", $I261="Impish", $I261="Jolly", $I261="Careful"), 0.9, 1)))</f>
        <v>43</v>
      </c>
      <c r="U261" s="2">
        <f>_xlfn.FLOOR.MATH((_xlfn.FLOOR.MATH((((2*VLOOKUP($F261, 'EV and Base'!$A$1:$N$671, 13, FALSE))+$P261)*$H261)/100)+5)*
IF(OR($I261="Calm", $I261="Gentle", $I261="Sassy", $I261="Careful"), 1.1,
IF(OR($I261="Naughty", $I261="Lax", $I261="Naive", $I261="Rash"), 0.9, 1)))</f>
        <v>39</v>
      </c>
      <c r="V261" s="2">
        <f>_xlfn.FLOOR.MATH((_xlfn.FLOOR.MATH((((2*VLOOKUP($F261, 'EV and Base'!$A$1:$N$671, 14, FALSE))+$P261)*$H261)/100)+5)*
IF(OR($I261="Timid", $I261="Hasty", $I261="Jolly", $I261="Naive"), 1.1,
IF(OR($I261="Brave", $I261="Relaxed", $I261="Quiet", $I261="Sassy"), 0.9, 1)))</f>
        <v>48</v>
      </c>
    </row>
    <row r="262" spans="1:22" x14ac:dyDescent="0.45">
      <c r="A262" s="39"/>
      <c r="B262" s="48"/>
      <c r="C262" s="48"/>
      <c r="D262" s="48"/>
      <c r="E262" s="48"/>
      <c r="F262" s="2" t="s">
        <v>475</v>
      </c>
      <c r="G262" s="2" t="s">
        <v>27</v>
      </c>
      <c r="H262" s="2">
        <v>28</v>
      </c>
      <c r="I262" s="2" t="s">
        <v>54</v>
      </c>
      <c r="J262" s="2" t="s">
        <v>476</v>
      </c>
      <c r="K262" s="2" t="s">
        <v>30</v>
      </c>
      <c r="L262" s="2" t="s">
        <v>391</v>
      </c>
      <c r="M262" s="2" t="s">
        <v>477</v>
      </c>
      <c r="N262" s="2" t="s">
        <v>478</v>
      </c>
      <c r="O262" s="2" t="s">
        <v>340</v>
      </c>
      <c r="P262" s="2">
        <v>24</v>
      </c>
      <c r="Q262" s="2">
        <f>_xlfn.FLOOR.MATH((((2*VLOOKUP(F262, 'EV and Base'!$A$1:$N$671, 9, FALSE))+$P262)*$H262)/100)+$H262+10</f>
        <v>69</v>
      </c>
      <c r="R262" s="2">
        <f>_xlfn.FLOOR.MATH((_xlfn.FLOOR.MATH((((2*VLOOKUP($F262, 'EV and Base'!$A$1:$N$671, 10, FALSE))+$P262)*$H262)/100)+5)*
IF(OR($I262="Lonely", $I262="Brave", $I262="Adamant", $I262="Naughty"), 1.1,
IF(OR($I262="Bold", $I262="Timid", $I262="Modest", $I262="Calm"), 0.9, 1)))</f>
        <v>39</v>
      </c>
      <c r="S262" s="2">
        <f>_xlfn.FLOOR.MATH((_xlfn.FLOOR.MATH((((2*VLOOKUP($F262, 'EV and Base'!$A$1:$N$671, 11, FALSE))+$P262)*$H262)/100)+5)*
IF(OR($I262="Bold", $I262="Relaxed", $I262="Impish", $I262="Lax"), 1.1,
IF(OR($I262="Lonely", $I262="Hasty", $I262="Mild", $I262="Gentle"), 0.9, 1)))</f>
        <v>62</v>
      </c>
      <c r="T262" s="2">
        <f>_xlfn.FLOOR.MATH((_xlfn.FLOOR.MATH((((2*VLOOKUP($F262, 'EV and Base'!$A$1:$N$671, 12, FALSE))+$P262)*$H262)/100)+5)*
IF(OR($I262="Modest", $I262="Mild", $I262="Quiet", $I262="Rash"), 1.1,
IF(OR($I262="Adamant", $I262="Impish", $I262="Jolly", $I262="Careful"), 0.9, 1)))</f>
        <v>25</v>
      </c>
      <c r="U262" s="2">
        <f>_xlfn.FLOOR.MATH((_xlfn.FLOOR.MATH((((2*VLOOKUP($F262, 'EV and Base'!$A$1:$N$671, 13, FALSE))+$P262)*$H262)/100)+5)*
IF(OR($I262="Calm", $I262="Gentle", $I262="Sassy", $I262="Careful"), 1.1,
IF(OR($I262="Naughty", $I262="Lax", $I262="Naive", $I262="Rash"), 0.9, 1)))</f>
        <v>59</v>
      </c>
      <c r="V262" s="2">
        <f>_xlfn.FLOOR.MATH((_xlfn.FLOOR.MATH((((2*VLOOKUP($F262, 'EV and Base'!$A$1:$N$671, 14, FALSE))+$P262)*$H262)/100)+5)*
IF(OR($I262="Timid", $I262="Hasty", $I262="Jolly", $I262="Naive"), 1.1,
IF(OR($I262="Brave", $I262="Relaxed", $I262="Quiet", $I262="Sassy"), 0.9, 1)))</f>
        <v>17</v>
      </c>
    </row>
    <row r="263" spans="1:22" x14ac:dyDescent="0.45">
      <c r="A263" s="40"/>
      <c r="B263" s="48"/>
      <c r="C263" s="48"/>
      <c r="D263" s="48"/>
      <c r="E263" s="48"/>
      <c r="F263" s="2" t="s">
        <v>432</v>
      </c>
      <c r="G263" s="19" t="s">
        <v>33</v>
      </c>
      <c r="H263" s="2">
        <v>28</v>
      </c>
      <c r="I263" s="2" t="s">
        <v>136</v>
      </c>
      <c r="J263" s="2" t="s">
        <v>433</v>
      </c>
      <c r="K263" s="2" t="s">
        <v>30</v>
      </c>
      <c r="L263" s="2" t="s">
        <v>434</v>
      </c>
      <c r="M263" s="2" t="s">
        <v>435</v>
      </c>
      <c r="N263" s="2" t="s">
        <v>436</v>
      </c>
      <c r="O263" s="2" t="s">
        <v>437</v>
      </c>
      <c r="P263" s="2">
        <v>24</v>
      </c>
      <c r="Q263" s="2">
        <f>_xlfn.FLOOR.MATH((((2*VLOOKUP(F263, 'EV and Base'!$A$1:$N$671, 9, FALSE))+$P263)*$H263)/100)+$H263+10</f>
        <v>67</v>
      </c>
      <c r="R263" s="2">
        <f>_xlfn.FLOOR.MATH((_xlfn.FLOOR.MATH((((2*VLOOKUP($F263, 'EV and Base'!$A$1:$N$671, 10, FALSE))+$P263)*$H263)/100)+5)*
IF(OR($I263="Lonely", $I263="Brave", $I263="Adamant", $I263="Naughty"), 1.1,
IF(OR($I263="Bold", $I263="Timid", $I263="Modest", $I263="Calm"), 0.9, 1)))</f>
        <v>42</v>
      </c>
      <c r="S263" s="2">
        <f>_xlfn.FLOOR.MATH((_xlfn.FLOOR.MATH((((2*VLOOKUP($F263, 'EV and Base'!$A$1:$N$671, 11, FALSE))+$P263)*$H263)/100)+5)*
IF(OR($I263="Bold", $I263="Relaxed", $I263="Impish", $I263="Lax"), 1.1,
IF(OR($I263="Lonely", $I263="Hasty", $I263="Mild", $I263="Gentle"), 0.9, 1)))</f>
        <v>50</v>
      </c>
      <c r="T263" s="2">
        <f>_xlfn.FLOOR.MATH((_xlfn.FLOOR.MATH((((2*VLOOKUP($F263, 'EV and Base'!$A$1:$N$671, 12, FALSE))+$P263)*$H263)/100)+5)*
IF(OR($I263="Modest", $I263="Mild", $I263="Quiet", $I263="Rash"), 1.1,
IF(OR($I263="Adamant", $I263="Impish", $I263="Jolly", $I263="Careful"), 0.9, 1)))</f>
        <v>39</v>
      </c>
      <c r="U263" s="2">
        <f>_xlfn.FLOOR.MATH((_xlfn.FLOOR.MATH((((2*VLOOKUP($F263, 'EV and Base'!$A$1:$N$671, 13, FALSE))+$P263)*$H263)/100)+5)*
IF(OR($I263="Calm", $I263="Gentle", $I263="Sassy", $I263="Careful"), 1.1,
IF(OR($I263="Naughty", $I263="Lax", $I263="Naive", $I263="Rash"), 0.9, 1)))</f>
        <v>40</v>
      </c>
      <c r="V263" s="2">
        <f>_xlfn.FLOOR.MATH((_xlfn.FLOOR.MATH((((2*VLOOKUP($F263, 'EV and Base'!$A$1:$N$671, 14, FALSE))+$P263)*$H263)/100)+5)*
IF(OR($I263="Timid", $I263="Hasty", $I263="Jolly", $I263="Naive"), 1.1,
IF(OR($I263="Brave", $I263="Relaxed", $I263="Quiet", $I263="Sassy"), 0.9, 1)))</f>
        <v>28</v>
      </c>
    </row>
    <row r="264" spans="1:22" x14ac:dyDescent="0.45">
      <c r="A264" s="29">
        <v>147</v>
      </c>
      <c r="B264" s="29" t="s">
        <v>479</v>
      </c>
      <c r="C264" s="29" t="s">
        <v>23</v>
      </c>
      <c r="D264" s="29" t="s">
        <v>480</v>
      </c>
      <c r="E264" s="29" t="s">
        <v>25</v>
      </c>
      <c r="F264" s="2" t="s">
        <v>481</v>
      </c>
      <c r="G264" s="19" t="s">
        <v>27</v>
      </c>
      <c r="H264" s="2">
        <v>31</v>
      </c>
      <c r="I264" s="2" t="s">
        <v>110</v>
      </c>
      <c r="J264" s="2" t="s">
        <v>83</v>
      </c>
      <c r="K264" s="2" t="s">
        <v>30</v>
      </c>
      <c r="L264" s="2" t="s">
        <v>50</v>
      </c>
      <c r="M264" s="2" t="s">
        <v>104</v>
      </c>
      <c r="N264" s="2" t="s">
        <v>111</v>
      </c>
      <c r="O264" s="2" t="s">
        <v>368</v>
      </c>
      <c r="P264" s="2">
        <v>0</v>
      </c>
      <c r="Q264" s="2">
        <f>_xlfn.FLOOR.MATH((((2*VLOOKUP(F264, 'EV and Base'!$A$1:$N$671, 9, FALSE))+$P264)*$H264)/100)+$H264+10</f>
        <v>87</v>
      </c>
      <c r="R264" s="2">
        <f>_xlfn.FLOOR.MATH((_xlfn.FLOOR.MATH((((2*VLOOKUP($F264, 'EV and Base'!$A$1:$N$671, 10, FALSE))+$P264)*$H264)/100)+5)*
IF(OR($I264="Lonely", $I264="Brave", $I264="Adamant", $I264="Naughty"), 1.1,
IF(OR($I264="Bold", $I264="Timid", $I264="Modest", $I264="Calm"), 0.9, 1)))</f>
        <v>71</v>
      </c>
      <c r="S264" s="2">
        <f>_xlfn.FLOOR.MATH((_xlfn.FLOOR.MATH((((2*VLOOKUP($F264, 'EV and Base'!$A$1:$N$671, 11, FALSE))+$P264)*$H264)/100)+5)*
IF(OR($I264="Bold", $I264="Relaxed", $I264="Impish", $I264="Lax"), 1.1,
IF(OR($I264="Lonely", $I264="Hasty", $I264="Mild", $I264="Gentle"), 0.9, 1)))</f>
        <v>44</v>
      </c>
      <c r="T264" s="2">
        <f>_xlfn.FLOOR.MATH((_xlfn.FLOOR.MATH((((2*VLOOKUP($F264, 'EV and Base'!$A$1:$N$671, 12, FALSE))+$P264)*$H264)/100)+5)*
IF(OR($I264="Modest", $I264="Mild", $I264="Quiet", $I264="Rash"), 1.1,
IF(OR($I264="Adamant", $I264="Impish", $I264="Jolly", $I264="Careful"), 0.9, 1)))</f>
        <v>58</v>
      </c>
      <c r="U264" s="2">
        <f>_xlfn.FLOOR.MATH((_xlfn.FLOOR.MATH((((2*VLOOKUP($F264, 'EV and Base'!$A$1:$N$671, 13, FALSE))+$P264)*$H264)/100)+5)*
IF(OR($I264="Calm", $I264="Gentle", $I264="Sassy", $I264="Careful"), 1.1,
IF(OR($I264="Naughty", $I264="Lax", $I264="Naive", $I264="Rash"), 0.9, 1)))</f>
        <v>44</v>
      </c>
      <c r="V264" s="2">
        <f>_xlfn.FLOOR.MATH((_xlfn.FLOOR.MATH((((2*VLOOKUP($F264, 'EV and Base'!$A$1:$N$671, 14, FALSE))+$P264)*$H264)/100)+5)*
IF(OR($I264="Timid", $I264="Hasty", $I264="Jolly", $I264="Naive"), 1.1,
IF(OR($I264="Brave", $I264="Relaxed", $I264="Quiet", $I264="Sassy"), 0.9, 1)))</f>
        <v>67</v>
      </c>
    </row>
    <row r="265" spans="1:22" x14ac:dyDescent="0.45">
      <c r="A265" s="38">
        <v>148</v>
      </c>
      <c r="B265" s="48" t="s">
        <v>482</v>
      </c>
      <c r="C265" s="48" t="s">
        <v>23</v>
      </c>
      <c r="D265" s="48" t="s">
        <v>480</v>
      </c>
      <c r="E265" s="48" t="s">
        <v>25</v>
      </c>
      <c r="F265" s="2" t="s">
        <v>262</v>
      </c>
      <c r="G265" s="19" t="s">
        <v>27</v>
      </c>
      <c r="H265" s="2">
        <v>30</v>
      </c>
      <c r="I265" s="2" t="s">
        <v>133</v>
      </c>
      <c r="J265" s="2" t="s">
        <v>137</v>
      </c>
      <c r="K265" s="2" t="s">
        <v>30</v>
      </c>
      <c r="L265" s="2" t="s">
        <v>363</v>
      </c>
      <c r="M265" s="2" t="s">
        <v>201</v>
      </c>
      <c r="N265" s="2" t="s">
        <v>364</v>
      </c>
      <c r="O265" s="2" t="s">
        <v>399</v>
      </c>
      <c r="P265" s="2">
        <v>0</v>
      </c>
      <c r="Q265" s="2">
        <f>_xlfn.FLOOR.MATH((((2*VLOOKUP(F265, 'EV and Base'!$A$1:$N$671, 9, FALSE))+$P265)*$H265)/100)+$H265+10</f>
        <v>70</v>
      </c>
      <c r="R265" s="2">
        <f>_xlfn.FLOOR.MATH((_xlfn.FLOOR.MATH((((2*VLOOKUP($F265, 'EV and Base'!$A$1:$N$671, 10, FALSE))+$P265)*$H265)/100)+5)*
IF(OR($I265="Lonely", $I265="Brave", $I265="Adamant", $I265="Naughty"), 1.1,
IF(OR($I265="Bold", $I265="Timid", $I265="Modest", $I265="Calm"), 0.9, 1)))</f>
        <v>44</v>
      </c>
      <c r="S265" s="2">
        <f>_xlfn.FLOOR.MATH((_xlfn.FLOOR.MATH((((2*VLOOKUP($F265, 'EV and Base'!$A$1:$N$671, 11, FALSE))+$P265)*$H265)/100)+5)*
IF(OR($I265="Bold", $I265="Relaxed", $I265="Impish", $I265="Lax"), 1.1,
IF(OR($I265="Lonely", $I265="Hasty", $I265="Mild", $I265="Gentle"), 0.9, 1)))</f>
        <v>56</v>
      </c>
      <c r="T265" s="2">
        <f>_xlfn.FLOOR.MATH((_xlfn.FLOOR.MATH((((2*VLOOKUP($F265, 'EV and Base'!$A$1:$N$671, 12, FALSE))+$P265)*$H265)/100)+5)*
IF(OR($I265="Modest", $I265="Mild", $I265="Quiet", $I265="Rash"), 1.1,
IF(OR($I265="Adamant", $I265="Impish", $I265="Jolly", $I265="Careful"), 0.9, 1)))</f>
        <v>26</v>
      </c>
      <c r="U265" s="2">
        <f>_xlfn.FLOOR.MATH((_xlfn.FLOOR.MATH((((2*VLOOKUP($F265, 'EV and Base'!$A$1:$N$671, 13, FALSE))+$P265)*$H265)/100)+5)*
IF(OR($I265="Calm", $I265="Gentle", $I265="Sassy", $I265="Careful"), 1.1,
IF(OR($I265="Naughty", $I265="Lax", $I265="Naive", $I265="Rash"), 0.9, 1)))</f>
        <v>26</v>
      </c>
      <c r="V265" s="2">
        <f>_xlfn.FLOOR.MATH((_xlfn.FLOOR.MATH((((2*VLOOKUP($F265, 'EV and Base'!$A$1:$N$671, 14, FALSE))+$P265)*$H265)/100)+5)*
IF(OR($I265="Timid", $I265="Hasty", $I265="Jolly", $I265="Naive"), 1.1,
IF(OR($I265="Brave", $I265="Relaxed", $I265="Quiet", $I265="Sassy"), 0.9, 1)))</f>
        <v>38</v>
      </c>
    </row>
    <row r="266" spans="1:22" x14ac:dyDescent="0.45">
      <c r="A266" s="40"/>
      <c r="B266" s="48"/>
      <c r="C266" s="48"/>
      <c r="D266" s="48"/>
      <c r="E266" s="48"/>
      <c r="F266" s="2" t="s">
        <v>483</v>
      </c>
      <c r="G266" s="19" t="s">
        <v>27</v>
      </c>
      <c r="H266" s="2">
        <v>30</v>
      </c>
      <c r="I266" s="2" t="s">
        <v>61</v>
      </c>
      <c r="J266" s="2" t="s">
        <v>83</v>
      </c>
      <c r="K266" s="2" t="s">
        <v>30</v>
      </c>
      <c r="L266" s="2" t="s">
        <v>50</v>
      </c>
      <c r="M266" s="2" t="s">
        <v>104</v>
      </c>
      <c r="N266" s="2" t="s">
        <v>111</v>
      </c>
      <c r="O266" s="2" t="s">
        <v>334</v>
      </c>
      <c r="P266" s="2">
        <v>0</v>
      </c>
      <c r="Q266" s="2">
        <f>_xlfn.FLOOR.MATH((((2*VLOOKUP(F266, 'EV and Base'!$A$1:$N$671, 9, FALSE))+$P266)*$H266)/100)+$H266+10</f>
        <v>85</v>
      </c>
      <c r="R266" s="2">
        <f>_xlfn.FLOOR.MATH((_xlfn.FLOOR.MATH((((2*VLOOKUP($F266, 'EV and Base'!$A$1:$N$671, 10, FALSE))+$P266)*$H266)/100)+5)*
IF(OR($I266="Lonely", $I266="Brave", $I266="Adamant", $I266="Naughty"), 1.1,
IF(OR($I266="Bold", $I266="Timid", $I266="Modest", $I266="Calm"), 0.9, 1)))</f>
        <v>63</v>
      </c>
      <c r="S266" s="2">
        <f>_xlfn.FLOOR.MATH((_xlfn.FLOOR.MATH((((2*VLOOKUP($F266, 'EV and Base'!$A$1:$N$671, 11, FALSE))+$P266)*$H266)/100)+5)*
IF(OR($I266="Bold", $I266="Relaxed", $I266="Impish", $I266="Lax"), 1.1,
IF(OR($I266="Lonely", $I266="Hasty", $I266="Mild", $I266="Gentle"), 0.9, 1)))</f>
        <v>37</v>
      </c>
      <c r="T266" s="2">
        <f>_xlfn.FLOOR.MATH((_xlfn.FLOOR.MATH((((2*VLOOKUP($F266, 'EV and Base'!$A$1:$N$671, 12, FALSE))+$P266)*$H266)/100)+5)*
IF(OR($I266="Modest", $I266="Mild", $I266="Quiet", $I266="Rash"), 1.1,
IF(OR($I266="Adamant", $I266="Impish", $I266="Jolly", $I266="Careful"), 0.9, 1)))</f>
        <v>63</v>
      </c>
      <c r="U266" s="2">
        <f>_xlfn.FLOOR.MATH((_xlfn.FLOOR.MATH((((2*VLOOKUP($F266, 'EV and Base'!$A$1:$N$671, 13, FALSE))+$P266)*$H266)/100)+5)*
IF(OR($I266="Calm", $I266="Gentle", $I266="Sassy", $I266="Careful"), 1.1,
IF(OR($I266="Naughty", $I266="Lax", $I266="Naive", $I266="Rash"), 0.9, 1)))</f>
        <v>46</v>
      </c>
      <c r="V266" s="2">
        <f>_xlfn.FLOOR.MATH((_xlfn.FLOOR.MATH((((2*VLOOKUP($F266, 'EV and Base'!$A$1:$N$671, 14, FALSE))+$P266)*$H266)/100)+5)*
IF(OR($I266="Timid", $I266="Hasty", $I266="Jolly", $I266="Naive"), 1.1,
IF(OR($I266="Brave", $I266="Relaxed", $I266="Quiet", $I266="Sassy"), 0.9, 1)))</f>
        <v>65</v>
      </c>
    </row>
    <row r="267" spans="1:22" x14ac:dyDescent="0.45">
      <c r="A267" s="38">
        <v>149</v>
      </c>
      <c r="B267" s="48" t="s">
        <v>484</v>
      </c>
      <c r="C267" s="48" t="s">
        <v>23</v>
      </c>
      <c r="D267" s="48" t="s">
        <v>480</v>
      </c>
      <c r="E267" s="48" t="s">
        <v>25</v>
      </c>
      <c r="F267" s="2" t="s">
        <v>348</v>
      </c>
      <c r="G267" s="19" t="s">
        <v>27</v>
      </c>
      <c r="H267" s="2">
        <v>29</v>
      </c>
      <c r="I267" s="2" t="s">
        <v>36</v>
      </c>
      <c r="J267" s="2" t="s">
        <v>349</v>
      </c>
      <c r="K267" s="2" t="s">
        <v>30</v>
      </c>
      <c r="L267" s="2" t="s">
        <v>281</v>
      </c>
      <c r="M267" s="2" t="s">
        <v>350</v>
      </c>
      <c r="N267" s="2" t="s">
        <v>296</v>
      </c>
      <c r="O267" s="2" t="s">
        <v>388</v>
      </c>
      <c r="P267" s="2">
        <v>0</v>
      </c>
      <c r="Q267" s="2">
        <f>_xlfn.FLOOR.MATH((((2*VLOOKUP(F267, 'EV and Base'!$A$1:$N$671, 9, FALSE))+$P267)*$H267)/100)+$H267+10</f>
        <v>82</v>
      </c>
      <c r="R267" s="2">
        <f>_xlfn.FLOOR.MATH((_xlfn.FLOOR.MATH((((2*VLOOKUP($F267, 'EV and Base'!$A$1:$N$671, 10, FALSE))+$P267)*$H267)/100)+5)*
IF(OR($I267="Lonely", $I267="Brave", $I267="Adamant", $I267="Naughty"), 1.1,
IF(OR($I267="Bold", $I267="Timid", $I267="Modest", $I267="Calm"), 0.9, 1)))</f>
        <v>42</v>
      </c>
      <c r="S267" s="2">
        <f>_xlfn.FLOOR.MATH((_xlfn.FLOOR.MATH((((2*VLOOKUP($F267, 'EV and Base'!$A$1:$N$671, 11, FALSE))+$P267)*$H267)/100)+5)*
IF(OR($I267="Bold", $I267="Relaxed", $I267="Impish", $I267="Lax"), 1.1,
IF(OR($I267="Lonely", $I267="Hasty", $I267="Mild", $I267="Gentle"), 0.9, 1)))</f>
        <v>39</v>
      </c>
      <c r="T267" s="2">
        <f>_xlfn.FLOOR.MATH((_xlfn.FLOOR.MATH((((2*VLOOKUP($F267, 'EV and Base'!$A$1:$N$671, 12, FALSE))+$P267)*$H267)/100)+5)*
IF(OR($I267="Modest", $I267="Mild", $I267="Quiet", $I267="Rash"), 1.1,
IF(OR($I267="Adamant", $I267="Impish", $I267="Jolly", $I267="Careful"), 0.9, 1)))</f>
        <v>37</v>
      </c>
      <c r="U267" s="2">
        <f>_xlfn.FLOOR.MATH((_xlfn.FLOOR.MATH((((2*VLOOKUP($F267, 'EV and Base'!$A$1:$N$671, 13, FALSE))+$P267)*$H267)/100)+5)*
IF(OR($I267="Calm", $I267="Gentle", $I267="Sassy", $I267="Careful"), 1.1,
IF(OR($I267="Naughty", $I267="Lax", $I267="Naive", $I267="Rash"), 0.9, 1)))</f>
        <v>36</v>
      </c>
      <c r="V267" s="2">
        <f>_xlfn.FLOOR.MATH((_xlfn.FLOOR.MATH((((2*VLOOKUP($F267, 'EV and Base'!$A$1:$N$671, 14, FALSE))+$P267)*$H267)/100)+5)*
IF(OR($I267="Timid", $I267="Hasty", $I267="Jolly", $I267="Naive"), 1.1,
IF(OR($I267="Brave", $I267="Relaxed", $I267="Quiet", $I267="Sassy"), 0.9, 1)))</f>
        <v>45</v>
      </c>
    </row>
    <row r="268" spans="1:22" x14ac:dyDescent="0.45">
      <c r="A268" s="39"/>
      <c r="B268" s="48"/>
      <c r="C268" s="48"/>
      <c r="D268" s="48"/>
      <c r="E268" s="48"/>
      <c r="F268" s="2" t="s">
        <v>485</v>
      </c>
      <c r="G268" s="19" t="s">
        <v>27</v>
      </c>
      <c r="H268" s="2">
        <v>29</v>
      </c>
      <c r="I268" s="2" t="s">
        <v>199</v>
      </c>
      <c r="J268" s="2" t="s">
        <v>215</v>
      </c>
      <c r="K268" s="2" t="s">
        <v>30</v>
      </c>
      <c r="L268" s="2" t="s">
        <v>216</v>
      </c>
      <c r="M268" s="2" t="s">
        <v>260</v>
      </c>
      <c r="N268" s="2" t="s">
        <v>201</v>
      </c>
      <c r="O268" s="2" t="s">
        <v>486</v>
      </c>
      <c r="P268" s="2">
        <v>0</v>
      </c>
      <c r="Q268" s="2">
        <f>_xlfn.FLOOR.MATH((((2*VLOOKUP(F268, 'EV and Base'!$A$1:$N$671, 9, FALSE))+$P268)*$H268)/100)+$H268+10</f>
        <v>73</v>
      </c>
      <c r="R268" s="2">
        <f>_xlfn.FLOOR.MATH((_xlfn.FLOOR.MATH((((2*VLOOKUP($F268, 'EV and Base'!$A$1:$N$671, 10, FALSE))+$P268)*$H268)/100)+5)*
IF(OR($I268="Lonely", $I268="Brave", $I268="Adamant", $I268="Naughty"), 1.1,
IF(OR($I268="Bold", $I268="Timid", $I268="Modest", $I268="Calm"), 0.9, 1)))</f>
        <v>51</v>
      </c>
      <c r="S268" s="2">
        <f>_xlfn.FLOOR.MATH((_xlfn.FLOOR.MATH((((2*VLOOKUP($F268, 'EV and Base'!$A$1:$N$671, 11, FALSE))+$P268)*$H268)/100)+5)*
IF(OR($I268="Bold", $I268="Relaxed", $I268="Impish", $I268="Lax"), 1.1,
IF(OR($I268="Lonely", $I268="Hasty", $I268="Mild", $I268="Gentle"), 0.9, 1)))</f>
        <v>56</v>
      </c>
      <c r="T268" s="2">
        <f>_xlfn.FLOOR.MATH((_xlfn.FLOOR.MATH((((2*VLOOKUP($F268, 'EV and Base'!$A$1:$N$671, 12, FALSE))+$P268)*$H268)/100)+5)*
IF(OR($I268="Modest", $I268="Mild", $I268="Quiet", $I268="Rash"), 1.1,
IF(OR($I268="Adamant", $I268="Impish", $I268="Jolly", $I268="Careful"), 0.9, 1)))</f>
        <v>36</v>
      </c>
      <c r="U268" s="2">
        <f>_xlfn.FLOOR.MATH((_xlfn.FLOOR.MATH((((2*VLOOKUP($F268, 'EV and Base'!$A$1:$N$671, 13, FALSE))+$P268)*$H268)/100)+5)*
IF(OR($I268="Calm", $I268="Gentle", $I268="Sassy", $I268="Careful"), 1.1,
IF(OR($I268="Naughty", $I268="Lax", $I268="Naive", $I268="Rash"), 0.9, 1)))</f>
        <v>49</v>
      </c>
      <c r="V268" s="2">
        <f>_xlfn.FLOOR.MATH((_xlfn.FLOOR.MATH((((2*VLOOKUP($F268, 'EV and Base'!$A$1:$N$671, 14, FALSE))+$P268)*$H268)/100)+5)*
IF(OR($I268="Timid", $I268="Hasty", $I268="Jolly", $I268="Naive"), 1.1,
IF(OR($I268="Brave", $I268="Relaxed", $I268="Quiet", $I268="Sassy"), 0.9, 1)))</f>
        <v>69</v>
      </c>
    </row>
    <row r="269" spans="1:22" x14ac:dyDescent="0.45">
      <c r="A269" s="40"/>
      <c r="B269" s="48"/>
      <c r="C269" s="48"/>
      <c r="D269" s="48"/>
      <c r="E269" s="48"/>
      <c r="F269" s="2" t="s">
        <v>487</v>
      </c>
      <c r="G269" s="19" t="s">
        <v>27</v>
      </c>
      <c r="H269" s="2">
        <v>29</v>
      </c>
      <c r="I269" s="2" t="s">
        <v>48</v>
      </c>
      <c r="J269" s="2" t="s">
        <v>147</v>
      </c>
      <c r="K269" s="2" t="s">
        <v>30</v>
      </c>
      <c r="L269" s="2" t="s">
        <v>269</v>
      </c>
      <c r="M269" s="2" t="s">
        <v>178</v>
      </c>
      <c r="N269" s="2" t="s">
        <v>101</v>
      </c>
      <c r="O269" s="2" t="s">
        <v>216</v>
      </c>
      <c r="P269" s="2">
        <v>0</v>
      </c>
      <c r="Q269" s="2">
        <f>_xlfn.FLOOR.MATH((((2*VLOOKUP(F269, 'EV and Base'!$A$1:$N$671, 9, FALSE))+$P269)*$H269)/100)+$H269+10</f>
        <v>68</v>
      </c>
      <c r="R269" s="2">
        <f>_xlfn.FLOOR.MATH((_xlfn.FLOOR.MATH((((2*VLOOKUP($F269, 'EV and Base'!$A$1:$N$671, 10, FALSE))+$P269)*$H269)/100)+5)*
IF(OR($I269="Lonely", $I269="Brave", $I269="Adamant", $I269="Naughty"), 1.1,
IF(OR($I269="Bold", $I269="Timid", $I269="Modest", $I269="Calm"), 0.9, 1)))</f>
        <v>28</v>
      </c>
      <c r="S269" s="2">
        <f>_xlfn.FLOOR.MATH((_xlfn.FLOOR.MATH((((2*VLOOKUP($F269, 'EV and Base'!$A$1:$N$671, 11, FALSE))+$P269)*$H269)/100)+5)*
IF(OR($I269="Bold", $I269="Relaxed", $I269="Impish", $I269="Lax"), 1.1,
IF(OR($I269="Lonely", $I269="Hasty", $I269="Mild", $I269="Gentle"), 0.9, 1)))</f>
        <v>54</v>
      </c>
      <c r="T269" s="2">
        <f>_xlfn.FLOOR.MATH((_xlfn.FLOOR.MATH((((2*VLOOKUP($F269, 'EV and Base'!$A$1:$N$671, 12, FALSE))+$P269)*$H269)/100)+5)*
IF(OR($I269="Modest", $I269="Mild", $I269="Quiet", $I269="Rash"), 1.1,
IF(OR($I269="Adamant", $I269="Impish", $I269="Jolly", $I269="Careful"), 0.9, 1)))</f>
        <v>28</v>
      </c>
      <c r="U269" s="2">
        <f>_xlfn.FLOOR.MATH((_xlfn.FLOOR.MATH((((2*VLOOKUP($F269, 'EV and Base'!$A$1:$N$671, 13, FALSE))+$P269)*$H269)/100)+5)*
IF(OR($I269="Calm", $I269="Gentle", $I269="Sassy", $I269="Careful"), 1.1,
IF(OR($I269="Naughty", $I269="Lax", $I269="Naive", $I269="Rash"), 0.9, 1)))</f>
        <v>42</v>
      </c>
      <c r="V269" s="2">
        <f>_xlfn.FLOOR.MATH((_xlfn.FLOOR.MATH((((2*VLOOKUP($F269, 'EV and Base'!$A$1:$N$671, 14, FALSE))+$P269)*$H269)/100)+5)*
IF(OR($I269="Timid", $I269="Hasty", $I269="Jolly", $I269="Naive"), 1.1,
IF(OR($I269="Brave", $I269="Relaxed", $I269="Quiet", $I269="Sassy"), 0.9, 1)))</f>
        <v>19</v>
      </c>
    </row>
    <row r="270" spans="1:22" x14ac:dyDescent="0.45">
      <c r="A270" s="38">
        <v>150</v>
      </c>
      <c r="B270" s="48" t="s">
        <v>488</v>
      </c>
      <c r="C270" s="48" t="s">
        <v>352</v>
      </c>
      <c r="D270" s="48" t="s">
        <v>480</v>
      </c>
      <c r="E270" s="48" t="s">
        <v>25</v>
      </c>
      <c r="F270" s="2" t="s">
        <v>291</v>
      </c>
      <c r="G270" s="19" t="s">
        <v>27</v>
      </c>
      <c r="H270" s="2">
        <v>32</v>
      </c>
      <c r="I270" s="2" t="s">
        <v>82</v>
      </c>
      <c r="J270" s="2" t="s">
        <v>42</v>
      </c>
      <c r="K270" s="2" t="s">
        <v>30</v>
      </c>
      <c r="L270" s="2" t="s">
        <v>211</v>
      </c>
      <c r="M270" s="2" t="s">
        <v>333</v>
      </c>
      <c r="N270" s="2" t="s">
        <v>393</v>
      </c>
      <c r="O270" s="2" t="s">
        <v>130</v>
      </c>
      <c r="P270" s="2">
        <v>12</v>
      </c>
      <c r="Q270" s="2">
        <f>_xlfn.FLOOR.MATH((((2*VLOOKUP(F270, 'EV and Base'!$A$1:$N$671, 9, FALSE))+$P270)*$H270)/100)+$H270+10</f>
        <v>86</v>
      </c>
      <c r="R270" s="2">
        <f>_xlfn.FLOOR.MATH((_xlfn.FLOOR.MATH((((2*VLOOKUP($F270, 'EV and Base'!$A$1:$N$671, 10, FALSE))+$P270)*$H270)/100)+5)*
IF(OR($I270="Lonely", $I270="Brave", $I270="Adamant", $I270="Naughty"), 1.1,
IF(OR($I270="Bold", $I270="Timid", $I270="Modest", $I270="Calm"), 0.9, 1)))</f>
        <v>65</v>
      </c>
      <c r="S270" s="2">
        <f>_xlfn.FLOOR.MATH((_xlfn.FLOOR.MATH((((2*VLOOKUP($F270, 'EV and Base'!$A$1:$N$671, 11, FALSE))+$P270)*$H270)/100)+5)*
IF(OR($I270="Bold", $I270="Relaxed", $I270="Impish", $I270="Lax"), 1.1,
IF(OR($I270="Lonely", $I270="Hasty", $I270="Mild", $I270="Gentle"), 0.9, 1)))</f>
        <v>40</v>
      </c>
      <c r="T270" s="2">
        <f>_xlfn.FLOOR.MATH((_xlfn.FLOOR.MATH((((2*VLOOKUP($F270, 'EV and Base'!$A$1:$N$671, 12, FALSE))+$P270)*$H270)/100)+5)*
IF(OR($I270="Modest", $I270="Mild", $I270="Quiet", $I270="Rash"), 1.1,
IF(OR($I270="Adamant", $I270="Impish", $I270="Jolly", $I270="Careful"), 0.9, 1)))</f>
        <v>65</v>
      </c>
      <c r="U270" s="2">
        <f>_xlfn.FLOOR.MATH((_xlfn.FLOOR.MATH((((2*VLOOKUP($F270, 'EV and Base'!$A$1:$N$671, 13, FALSE))+$P270)*$H270)/100)+5)*
IF(OR($I270="Calm", $I270="Gentle", $I270="Sassy", $I270="Careful"), 1.1,
IF(OR($I270="Naughty", $I270="Lax", $I270="Naive", $I270="Rash"), 0.9, 1)))</f>
        <v>36</v>
      </c>
      <c r="V270" s="2">
        <f>_xlfn.FLOOR.MATH((_xlfn.FLOOR.MATH((((2*VLOOKUP($F270, 'EV and Base'!$A$1:$N$671, 14, FALSE))+$P270)*$H270)/100)+5)*
IF(OR($I270="Timid", $I270="Hasty", $I270="Jolly", $I270="Naive"), 1.1,
IF(OR($I270="Brave", $I270="Relaxed", $I270="Quiet", $I270="Sassy"), 0.9, 1)))</f>
        <v>83</v>
      </c>
    </row>
    <row r="271" spans="1:22" x14ac:dyDescent="0.45">
      <c r="A271" s="39"/>
      <c r="B271" s="48"/>
      <c r="C271" s="48"/>
      <c r="D271" s="48"/>
      <c r="E271" s="48"/>
      <c r="F271" s="2" t="s">
        <v>489</v>
      </c>
      <c r="G271" s="19" t="s">
        <v>27</v>
      </c>
      <c r="H271" s="2">
        <v>32</v>
      </c>
      <c r="I271" s="2" t="s">
        <v>108</v>
      </c>
      <c r="J271" s="2" t="s">
        <v>238</v>
      </c>
      <c r="K271" s="2" t="s">
        <v>30</v>
      </c>
      <c r="L271" s="2" t="s">
        <v>490</v>
      </c>
      <c r="M271" s="2" t="s">
        <v>405</v>
      </c>
      <c r="N271" s="2" t="s">
        <v>491</v>
      </c>
      <c r="O271" s="2" t="s">
        <v>460</v>
      </c>
      <c r="P271" s="2">
        <v>12</v>
      </c>
      <c r="Q271" s="2">
        <f>_xlfn.FLOOR.MATH((((2*VLOOKUP(F271, 'EV and Base'!$A$1:$N$671, 9, FALSE))+$P271)*$H271)/100)+$H271+10</f>
        <v>88</v>
      </c>
      <c r="R271" s="2">
        <f>_xlfn.FLOOR.MATH((_xlfn.FLOOR.MATH((((2*VLOOKUP($F271, 'EV and Base'!$A$1:$N$671, 10, FALSE))+$P271)*$H271)/100)+5)*
IF(OR($I271="Lonely", $I271="Brave", $I271="Adamant", $I271="Naughty"), 1.1,
IF(OR($I271="Bold", $I271="Timid", $I271="Modest", $I271="Calm"), 0.9, 1)))</f>
        <v>45</v>
      </c>
      <c r="S271" s="2">
        <f>_xlfn.FLOOR.MATH((_xlfn.FLOOR.MATH((((2*VLOOKUP($F271, 'EV and Base'!$A$1:$N$671, 11, FALSE))+$P271)*$H271)/100)+5)*
IF(OR($I271="Bold", $I271="Relaxed", $I271="Impish", $I271="Lax"), 1.1,
IF(OR($I271="Lonely", $I271="Hasty", $I271="Mild", $I271="Gentle"), 0.9, 1)))</f>
        <v>48</v>
      </c>
      <c r="T271" s="2">
        <f>_xlfn.FLOOR.MATH((_xlfn.FLOOR.MATH((((2*VLOOKUP($F271, 'EV and Base'!$A$1:$N$671, 12, FALSE))+$P271)*$H271)/100)+5)*
IF(OR($I271="Modest", $I271="Mild", $I271="Quiet", $I271="Rash"), 1.1,
IF(OR($I271="Adamant", $I271="Impish", $I271="Jolly", $I271="Careful"), 0.9, 1)))</f>
        <v>58</v>
      </c>
      <c r="U271" s="2">
        <f>_xlfn.FLOOR.MATH((_xlfn.FLOOR.MATH((((2*VLOOKUP($F271, 'EV and Base'!$A$1:$N$671, 13, FALSE))+$P271)*$H271)/100)+5)*
IF(OR($I271="Calm", $I271="Gentle", $I271="Sassy", $I271="Careful"), 1.1,
IF(OR($I271="Naughty", $I271="Lax", $I271="Naive", $I271="Rash"), 0.9, 1)))</f>
        <v>44</v>
      </c>
      <c r="V271" s="2">
        <f>_xlfn.FLOOR.MATH((_xlfn.FLOOR.MATH((((2*VLOOKUP($F271, 'EV and Base'!$A$1:$N$671, 14, FALSE))+$P271)*$H271)/100)+5)*
IF(OR($I271="Timid", $I271="Hasty", $I271="Jolly", $I271="Naive"), 1.1,
IF(OR($I271="Brave", $I271="Relaxed", $I271="Quiet", $I271="Sassy"), 0.9, 1)))</f>
        <v>72</v>
      </c>
    </row>
    <row r="272" spans="1:22" x14ac:dyDescent="0.45">
      <c r="A272" s="40"/>
      <c r="B272" s="48"/>
      <c r="C272" s="48"/>
      <c r="D272" s="48"/>
      <c r="E272" s="48"/>
      <c r="F272" s="2" t="s">
        <v>163</v>
      </c>
      <c r="G272" s="19" t="s">
        <v>27</v>
      </c>
      <c r="H272" s="2">
        <v>32</v>
      </c>
      <c r="I272" s="2" t="s">
        <v>61</v>
      </c>
      <c r="J272" s="2" t="s">
        <v>74</v>
      </c>
      <c r="K272" s="2" t="s">
        <v>30</v>
      </c>
      <c r="L272" s="2" t="s">
        <v>382</v>
      </c>
      <c r="M272" s="2" t="s">
        <v>451</v>
      </c>
      <c r="N272" s="2" t="s">
        <v>492</v>
      </c>
      <c r="O272" s="2" t="s">
        <v>493</v>
      </c>
      <c r="P272" s="2">
        <v>12</v>
      </c>
      <c r="Q272" s="2">
        <f>_xlfn.FLOOR.MATH((((2*VLOOKUP(F272, 'EV and Base'!$A$1:$N$671, 9, FALSE))+$P272)*$H272)/100)+$H272+10</f>
        <v>84</v>
      </c>
      <c r="R272" s="2">
        <f>_xlfn.FLOOR.MATH((_xlfn.FLOOR.MATH((((2*VLOOKUP($F272, 'EV and Base'!$A$1:$N$671, 10, FALSE))+$P272)*$H272)/100)+5)*
IF(OR($I272="Lonely", $I272="Brave", $I272="Adamant", $I272="Naughty"), 1.1,
IF(OR($I272="Bold", $I272="Timid", $I272="Modest", $I272="Calm"), 0.9, 1)))</f>
        <v>63</v>
      </c>
      <c r="S272" s="2">
        <f>_xlfn.FLOOR.MATH((_xlfn.FLOOR.MATH((((2*VLOOKUP($F272, 'EV and Base'!$A$1:$N$671, 11, FALSE))+$P272)*$H272)/100)+5)*
IF(OR($I272="Bold", $I272="Relaxed", $I272="Impish", $I272="Lax"), 1.1,
IF(OR($I272="Lonely", $I272="Hasty", $I272="Mild", $I272="Gentle"), 0.9, 1)))</f>
        <v>47</v>
      </c>
      <c r="T272" s="2">
        <f>_xlfn.FLOOR.MATH((_xlfn.FLOOR.MATH((((2*VLOOKUP($F272, 'EV and Base'!$A$1:$N$671, 12, FALSE))+$P272)*$H272)/100)+5)*
IF(OR($I272="Modest", $I272="Mild", $I272="Quiet", $I272="Rash"), 1.1,
IF(OR($I272="Adamant", $I272="Impish", $I272="Jolly", $I272="Careful"), 0.9, 1)))</f>
        <v>47</v>
      </c>
      <c r="U272" s="2">
        <f>_xlfn.FLOOR.MATH((_xlfn.FLOOR.MATH((((2*VLOOKUP($F272, 'EV and Base'!$A$1:$N$671, 13, FALSE))+$P272)*$H272)/100)+5)*
IF(OR($I272="Calm", $I272="Gentle", $I272="Sassy", $I272="Careful"), 1.1,
IF(OR($I272="Naughty", $I272="Lax", $I272="Naive", $I272="Rash"), 0.9, 1)))</f>
        <v>58</v>
      </c>
      <c r="V272" s="2">
        <f>_xlfn.FLOOR.MATH((_xlfn.FLOOR.MATH((((2*VLOOKUP($F272, 'EV and Base'!$A$1:$N$671, 14, FALSE))+$P272)*$H272)/100)+5)*
IF(OR($I272="Timid", $I272="Hasty", $I272="Jolly", $I272="Naive"), 1.1,
IF(OR($I272="Brave", $I272="Relaxed", $I272="Quiet", $I272="Sassy"), 0.9, 1)))</f>
        <v>58</v>
      </c>
    </row>
    <row r="273" spans="1:22" x14ac:dyDescent="0.45">
      <c r="A273" s="29">
        <v>151</v>
      </c>
      <c r="B273" s="29" t="s">
        <v>494</v>
      </c>
      <c r="C273" s="29" t="s">
        <v>23</v>
      </c>
      <c r="D273" s="29" t="s">
        <v>480</v>
      </c>
      <c r="E273" s="29" t="s">
        <v>25</v>
      </c>
      <c r="F273" s="2" t="s">
        <v>249</v>
      </c>
      <c r="G273" s="19" t="s">
        <v>53</v>
      </c>
      <c r="H273" s="2">
        <v>31</v>
      </c>
      <c r="I273" s="2" t="s">
        <v>133</v>
      </c>
      <c r="J273" s="2" t="s">
        <v>250</v>
      </c>
      <c r="K273" s="2" t="s">
        <v>30</v>
      </c>
      <c r="L273" s="2" t="s">
        <v>427</v>
      </c>
      <c r="M273" s="2" t="s">
        <v>428</v>
      </c>
      <c r="N273" s="2" t="s">
        <v>429</v>
      </c>
      <c r="O273" s="2" t="s">
        <v>366</v>
      </c>
      <c r="P273" s="2">
        <v>0</v>
      </c>
      <c r="Q273" s="2">
        <f>_xlfn.FLOOR.MATH((((2*VLOOKUP(F273, 'EV and Base'!$A$1:$N$671, 9, FALSE))+$P273)*$H273)/100)+$H273+10</f>
        <v>75</v>
      </c>
      <c r="R273" s="2">
        <f>_xlfn.FLOOR.MATH((_xlfn.FLOOR.MATH((((2*VLOOKUP($F273, 'EV and Base'!$A$1:$N$671, 10, FALSE))+$P273)*$H273)/100)+5)*
IF(OR($I273="Lonely", $I273="Brave", $I273="Adamant", $I273="Naughty"), 1.1,
IF(OR($I273="Bold", $I273="Timid", $I273="Modest", $I273="Calm"), 0.9, 1)))</f>
        <v>36</v>
      </c>
      <c r="S273" s="2">
        <f>_xlfn.FLOOR.MATH((_xlfn.FLOOR.MATH((((2*VLOOKUP($F273, 'EV and Base'!$A$1:$N$671, 11, FALSE))+$P273)*$H273)/100)+5)*
IF(OR($I273="Bold", $I273="Relaxed", $I273="Impish", $I273="Lax"), 1.1,
IF(OR($I273="Lonely", $I273="Hasty", $I273="Mild", $I273="Gentle"), 0.9, 1)))</f>
        <v>29</v>
      </c>
      <c r="T273" s="2">
        <f>_xlfn.FLOOR.MATH((_xlfn.FLOOR.MATH((((2*VLOOKUP($F273, 'EV and Base'!$A$1:$N$671, 12, FALSE))+$P273)*$H273)/100)+5)*
IF(OR($I273="Modest", $I273="Mild", $I273="Quiet", $I273="Rash"), 1.1,
IF(OR($I273="Adamant", $I273="Impish", $I273="Jolly", $I273="Careful"), 0.9, 1)))</f>
        <v>29</v>
      </c>
      <c r="U273" s="2">
        <f>_xlfn.FLOOR.MATH((_xlfn.FLOOR.MATH((((2*VLOOKUP($F273, 'EV and Base'!$A$1:$N$671, 13, FALSE))+$P273)*$H273)/100)+5)*
IF(OR($I273="Calm", $I273="Gentle", $I273="Sassy", $I273="Careful"), 1.1,
IF(OR($I273="Naughty", $I273="Lax", $I273="Naive", $I273="Rash"), 0.9, 1)))</f>
        <v>29</v>
      </c>
      <c r="V273" s="2">
        <f>_xlfn.FLOOR.MATH((_xlfn.FLOOR.MATH((((2*VLOOKUP($F273, 'EV and Base'!$A$1:$N$671, 14, FALSE))+$P273)*$H273)/100)+5)*
IF(OR($I273="Timid", $I273="Hasty", $I273="Jolly", $I273="Naive"), 1.1,
IF(OR($I273="Brave", $I273="Relaxed", $I273="Quiet", $I273="Sassy"), 0.9, 1)))</f>
        <v>51</v>
      </c>
    </row>
    <row r="274" spans="1:22" x14ac:dyDescent="0.45">
      <c r="A274" s="38">
        <v>152</v>
      </c>
      <c r="B274" s="48" t="s">
        <v>495</v>
      </c>
      <c r="C274" s="48" t="s">
        <v>23</v>
      </c>
      <c r="D274" s="48" t="s">
        <v>480</v>
      </c>
      <c r="E274" s="48" t="s">
        <v>25</v>
      </c>
      <c r="F274" s="2" t="s">
        <v>450</v>
      </c>
      <c r="G274" s="19" t="s">
        <v>53</v>
      </c>
      <c r="H274" s="2">
        <v>30</v>
      </c>
      <c r="I274" s="2" t="s">
        <v>82</v>
      </c>
      <c r="J274" s="2" t="s">
        <v>180</v>
      </c>
      <c r="K274" s="2" t="s">
        <v>30</v>
      </c>
      <c r="L274" s="2" t="s">
        <v>200</v>
      </c>
      <c r="M274" s="2" t="s">
        <v>201</v>
      </c>
      <c r="N274" s="2" t="s">
        <v>202</v>
      </c>
      <c r="O274" s="2" t="s">
        <v>216</v>
      </c>
      <c r="P274" s="2">
        <v>12</v>
      </c>
      <c r="Q274" s="2">
        <f>_xlfn.FLOOR.MATH((((2*VLOOKUP(F274, 'EV and Base'!$A$1:$N$671, 9, FALSE))+$P274)*$H274)/100)+$H274+10</f>
        <v>76</v>
      </c>
      <c r="R274" s="2">
        <f>_xlfn.FLOOR.MATH((_xlfn.FLOOR.MATH((((2*VLOOKUP($F274, 'EV and Base'!$A$1:$N$671, 10, FALSE))+$P274)*$H274)/100)+5)*
IF(OR($I274="Lonely", $I274="Brave", $I274="Adamant", $I274="Naughty"), 1.1,
IF(OR($I274="Bold", $I274="Timid", $I274="Modest", $I274="Calm"), 0.9, 1)))</f>
        <v>46</v>
      </c>
      <c r="S274" s="2">
        <f>_xlfn.FLOOR.MATH((_xlfn.FLOOR.MATH((((2*VLOOKUP($F274, 'EV and Base'!$A$1:$N$671, 11, FALSE))+$P274)*$H274)/100)+5)*
IF(OR($I274="Bold", $I274="Relaxed", $I274="Impish", $I274="Lax"), 1.1,
IF(OR($I274="Lonely", $I274="Hasty", $I274="Mild", $I274="Gentle"), 0.9, 1)))</f>
        <v>62</v>
      </c>
      <c r="T274" s="2">
        <f>_xlfn.FLOOR.MATH((_xlfn.FLOOR.MATH((((2*VLOOKUP($F274, 'EV and Base'!$A$1:$N$671, 12, FALSE))+$P274)*$H274)/100)+5)*
IF(OR($I274="Modest", $I274="Mild", $I274="Quiet", $I274="Rash"), 1.1,
IF(OR($I274="Adamant", $I274="Impish", $I274="Jolly", $I274="Careful"), 0.9, 1)))</f>
        <v>38</v>
      </c>
      <c r="U274" s="2">
        <f>_xlfn.FLOOR.MATH((_xlfn.FLOOR.MATH((((2*VLOOKUP($F274, 'EV and Base'!$A$1:$N$671, 13, FALSE))+$P274)*$H274)/100)+5)*
IF(OR($I274="Calm", $I274="Gentle", $I274="Sassy", $I274="Careful"), 1.1,
IF(OR($I274="Naughty", $I274="Lax", $I274="Naive", $I274="Rash"), 0.9, 1)))</f>
        <v>50</v>
      </c>
      <c r="V274" s="2">
        <f>_xlfn.FLOOR.MATH((_xlfn.FLOOR.MATH((((2*VLOOKUP($F274, 'EV and Base'!$A$1:$N$671, 14, FALSE))+$P274)*$H274)/100)+5)*
IF(OR($I274="Timid", $I274="Hasty", $I274="Jolly", $I274="Naive"), 1.1,
IF(OR($I274="Brave", $I274="Relaxed", $I274="Quiet", $I274="Sassy"), 0.9, 1)))</f>
        <v>36</v>
      </c>
    </row>
    <row r="275" spans="1:22" x14ac:dyDescent="0.45">
      <c r="A275" s="39"/>
      <c r="B275" s="48"/>
      <c r="C275" s="48"/>
      <c r="D275" s="48"/>
      <c r="E275" s="48"/>
      <c r="F275" s="2" t="s">
        <v>496</v>
      </c>
      <c r="G275" s="19" t="s">
        <v>27</v>
      </c>
      <c r="H275" s="2">
        <v>30</v>
      </c>
      <c r="I275" s="2" t="s">
        <v>58</v>
      </c>
      <c r="J275" s="2" t="s">
        <v>83</v>
      </c>
      <c r="K275" s="2" t="s">
        <v>30</v>
      </c>
      <c r="L275" s="2" t="s">
        <v>50</v>
      </c>
      <c r="M275" s="2" t="s">
        <v>104</v>
      </c>
      <c r="N275" s="2" t="s">
        <v>111</v>
      </c>
      <c r="O275" s="2" t="s">
        <v>370</v>
      </c>
      <c r="P275" s="2">
        <v>12</v>
      </c>
      <c r="Q275" s="2">
        <f>_xlfn.FLOOR.MATH((((2*VLOOKUP(F275, 'EV and Base'!$A$1:$N$671, 9, FALSE))+$P275)*$H275)/100)+$H275+10</f>
        <v>88</v>
      </c>
      <c r="R275" s="2">
        <f>_xlfn.FLOOR.MATH((_xlfn.FLOOR.MATH((((2*VLOOKUP($F275, 'EV and Base'!$A$1:$N$671, 10, FALSE))+$P275)*$H275)/100)+5)*
IF(OR($I275="Lonely", $I275="Brave", $I275="Adamant", $I275="Naughty"), 1.1,
IF(OR($I275="Bold", $I275="Timid", $I275="Modest", $I275="Calm"), 0.9, 1)))</f>
        <v>67</v>
      </c>
      <c r="S275" s="2">
        <f>_xlfn.FLOOR.MATH((_xlfn.FLOOR.MATH((((2*VLOOKUP($F275, 'EV and Base'!$A$1:$N$671, 11, FALSE))+$P275)*$H275)/100)+5)*
IF(OR($I275="Bold", $I275="Relaxed", $I275="Impish", $I275="Lax"), 1.1,
IF(OR($I275="Lonely", $I275="Hasty", $I275="Mild", $I275="Gentle"), 0.9, 1)))</f>
        <v>46</v>
      </c>
      <c r="T275" s="2">
        <f>_xlfn.FLOOR.MATH((_xlfn.FLOOR.MATH((((2*VLOOKUP($F275, 'EV and Base'!$A$1:$N$671, 12, FALSE))+$P275)*$H275)/100)+5)*
IF(OR($I275="Modest", $I275="Mild", $I275="Quiet", $I275="Rash"), 1.1,
IF(OR($I275="Adamant", $I275="Impish", $I275="Jolly", $I275="Careful"), 0.9, 1)))</f>
        <v>73</v>
      </c>
      <c r="U275" s="2">
        <f>_xlfn.FLOOR.MATH((_xlfn.FLOOR.MATH((((2*VLOOKUP($F275, 'EV and Base'!$A$1:$N$671, 13, FALSE))+$P275)*$H275)/100)+5)*
IF(OR($I275="Calm", $I275="Gentle", $I275="Sassy", $I275="Careful"), 1.1,
IF(OR($I275="Naughty", $I275="Lax", $I275="Naive", $I275="Rash"), 0.9, 1)))</f>
        <v>46</v>
      </c>
      <c r="V275" s="2">
        <f>_xlfn.FLOOR.MATH((_xlfn.FLOOR.MATH((((2*VLOOKUP($F275, 'EV and Base'!$A$1:$N$671, 14, FALSE))+$P275)*$H275)/100)+5)*
IF(OR($I275="Timid", $I275="Hasty", $I275="Jolly", $I275="Naive"), 1.1,
IF(OR($I275="Brave", $I275="Relaxed", $I275="Quiet", $I275="Sassy"), 0.9, 1)))</f>
        <v>62</v>
      </c>
    </row>
    <row r="276" spans="1:22" x14ac:dyDescent="0.45">
      <c r="A276" s="40"/>
      <c r="B276" s="48"/>
      <c r="C276" s="48"/>
      <c r="D276" s="48"/>
      <c r="E276" s="48"/>
      <c r="F276" s="2" t="s">
        <v>335</v>
      </c>
      <c r="G276" s="19" t="s">
        <v>53</v>
      </c>
      <c r="H276" s="2">
        <v>30</v>
      </c>
      <c r="I276" s="2" t="s">
        <v>58</v>
      </c>
      <c r="J276" s="2" t="s">
        <v>115</v>
      </c>
      <c r="K276" s="2" t="s">
        <v>30</v>
      </c>
      <c r="L276" s="2" t="s">
        <v>209</v>
      </c>
      <c r="M276" s="2" t="s">
        <v>285</v>
      </c>
      <c r="N276" s="2" t="s">
        <v>118</v>
      </c>
      <c r="O276" s="2" t="s">
        <v>379</v>
      </c>
      <c r="P276" s="2">
        <v>12</v>
      </c>
      <c r="Q276" s="2">
        <f>_xlfn.FLOOR.MATH((((2*VLOOKUP(F276, 'EV and Base'!$A$1:$N$671, 9, FALSE))+$P276)*$H276)/100)+$H276+10</f>
        <v>80</v>
      </c>
      <c r="R276" s="2">
        <f>_xlfn.FLOOR.MATH((_xlfn.FLOOR.MATH((((2*VLOOKUP($F276, 'EV and Base'!$A$1:$N$671, 10, FALSE))+$P276)*$H276)/100)+5)*
IF(OR($I276="Lonely", $I276="Brave", $I276="Adamant", $I276="Naughty"), 1.1,
IF(OR($I276="Bold", $I276="Timid", $I276="Modest", $I276="Calm"), 0.9, 1)))</f>
        <v>54</v>
      </c>
      <c r="S276" s="2">
        <f>_xlfn.FLOOR.MATH((_xlfn.FLOOR.MATH((((2*VLOOKUP($F276, 'EV and Base'!$A$1:$N$671, 11, FALSE))+$P276)*$H276)/100)+5)*
IF(OR($I276="Bold", $I276="Relaxed", $I276="Impish", $I276="Lax"), 1.1,
IF(OR($I276="Lonely", $I276="Hasty", $I276="Mild", $I276="Gentle"), 0.9, 1)))</f>
        <v>45</v>
      </c>
      <c r="T276" s="2">
        <f>_xlfn.FLOOR.MATH((_xlfn.FLOOR.MATH((((2*VLOOKUP($F276, 'EV and Base'!$A$1:$N$671, 12, FALSE))+$P276)*$H276)/100)+5)*
IF(OR($I276="Modest", $I276="Mild", $I276="Quiet", $I276="Rash"), 1.1,
IF(OR($I276="Adamant", $I276="Impish", $I276="Jolly", $I276="Careful"), 0.9, 1)))</f>
        <v>41</v>
      </c>
      <c r="U276" s="2">
        <f>_xlfn.FLOOR.MATH((_xlfn.FLOOR.MATH((((2*VLOOKUP($F276, 'EV and Base'!$A$1:$N$671, 13, FALSE))+$P276)*$H276)/100)+5)*
IF(OR($I276="Calm", $I276="Gentle", $I276="Sassy", $I276="Careful"), 1.1,
IF(OR($I276="Naughty", $I276="Lax", $I276="Naive", $I276="Rash"), 0.9, 1)))</f>
        <v>33</v>
      </c>
      <c r="V276" s="2">
        <f>_xlfn.FLOOR.MATH((_xlfn.FLOOR.MATH((((2*VLOOKUP($F276, 'EV and Base'!$A$1:$N$671, 14, FALSE))+$P276)*$H276)/100)+5)*
IF(OR($I276="Timid", $I276="Hasty", $I276="Jolly", $I276="Naive"), 1.1,
IF(OR($I276="Brave", $I276="Relaxed", $I276="Quiet", $I276="Sassy"), 0.9, 1)))</f>
        <v>42</v>
      </c>
    </row>
    <row r="277" spans="1:22" x14ac:dyDescent="0.45">
      <c r="A277" s="38">
        <v>153</v>
      </c>
      <c r="B277" s="48" t="s">
        <v>497</v>
      </c>
      <c r="C277" s="48" t="s">
        <v>23</v>
      </c>
      <c r="D277" s="48" t="s">
        <v>480</v>
      </c>
      <c r="E277" s="48" t="s">
        <v>25</v>
      </c>
      <c r="F277" s="2" t="s">
        <v>498</v>
      </c>
      <c r="G277" s="19" t="s">
        <v>27</v>
      </c>
      <c r="H277" s="2">
        <v>31</v>
      </c>
      <c r="I277" s="2" t="s">
        <v>96</v>
      </c>
      <c r="J277" s="2" t="s">
        <v>499</v>
      </c>
      <c r="K277" s="2" t="s">
        <v>30</v>
      </c>
      <c r="L277" s="2" t="s">
        <v>425</v>
      </c>
      <c r="M277" s="2" t="s">
        <v>456</v>
      </c>
      <c r="N277" s="2" t="s">
        <v>500</v>
      </c>
      <c r="O277" s="2" t="s">
        <v>501</v>
      </c>
      <c r="P277" s="2">
        <v>12</v>
      </c>
      <c r="Q277" s="2">
        <f>_xlfn.FLOOR.MATH((((2*VLOOKUP(F277, 'EV and Base'!$A$1:$N$671, 9, FALSE))+$P277)*$H277)/100)+$H277+10</f>
        <v>72</v>
      </c>
      <c r="R277" s="2">
        <f>_xlfn.FLOOR.MATH((_xlfn.FLOOR.MATH((((2*VLOOKUP($F277, 'EV and Base'!$A$1:$N$671, 10, FALSE))+$P277)*$H277)/100)+5)*
IF(OR($I277="Lonely", $I277="Brave", $I277="Adamant", $I277="Naughty"), 1.1,
IF(OR($I277="Bold", $I277="Timid", $I277="Modest", $I277="Calm"), 0.9, 1)))</f>
        <v>29</v>
      </c>
      <c r="S277" s="2">
        <f>_xlfn.FLOOR.MATH((_xlfn.FLOOR.MATH((((2*VLOOKUP($F277, 'EV and Base'!$A$1:$N$671, 11, FALSE))+$P277)*$H277)/100)+5)*
IF(OR($I277="Bold", $I277="Relaxed", $I277="Impish", $I277="Lax"), 1.1,
IF(OR($I277="Lonely", $I277="Hasty", $I277="Mild", $I277="Gentle"), 0.9, 1)))</f>
        <v>33</v>
      </c>
      <c r="T277" s="2">
        <f>_xlfn.FLOOR.MATH((_xlfn.FLOOR.MATH((((2*VLOOKUP($F277, 'EV and Base'!$A$1:$N$671, 12, FALSE))+$P277)*$H277)/100)+5)*
IF(OR($I277="Modest", $I277="Mild", $I277="Quiet", $I277="Rash"), 1.1,
IF(OR($I277="Adamant", $I277="Impish", $I277="Jolly", $I277="Careful"), 0.9, 1)))</f>
        <v>73</v>
      </c>
      <c r="U277" s="2">
        <f>_xlfn.FLOOR.MATH((_xlfn.FLOOR.MATH((((2*VLOOKUP($F277, 'EV and Base'!$A$1:$N$671, 13, FALSE))+$P277)*$H277)/100)+5)*
IF(OR($I277="Calm", $I277="Gentle", $I277="Sassy", $I277="Careful"), 1.1,
IF(OR($I277="Naughty", $I277="Lax", $I277="Naive", $I277="Rash"), 0.9, 1)))</f>
        <v>35</v>
      </c>
      <c r="V277" s="2">
        <f>_xlfn.FLOOR.MATH((_xlfn.FLOOR.MATH((((2*VLOOKUP($F277, 'EV and Base'!$A$1:$N$671, 14, FALSE))+$P277)*$H277)/100)+5)*
IF(OR($I277="Timid", $I277="Hasty", $I277="Jolly", $I277="Naive"), 1.1,
IF(OR($I277="Brave", $I277="Relaxed", $I277="Quiet", $I277="Sassy"), 0.9, 1)))</f>
        <v>21</v>
      </c>
    </row>
    <row r="278" spans="1:22" x14ac:dyDescent="0.45">
      <c r="A278" s="40"/>
      <c r="B278" s="48"/>
      <c r="C278" s="48"/>
      <c r="D278" s="48"/>
      <c r="E278" s="48"/>
      <c r="F278" s="2" t="s">
        <v>502</v>
      </c>
      <c r="G278" s="19" t="s">
        <v>27</v>
      </c>
      <c r="H278" s="2">
        <v>31</v>
      </c>
      <c r="I278" s="2" t="s">
        <v>82</v>
      </c>
      <c r="J278" s="2" t="s">
        <v>503</v>
      </c>
      <c r="K278" s="2" t="s">
        <v>30</v>
      </c>
      <c r="L278" s="2" t="s">
        <v>504</v>
      </c>
      <c r="M278" s="2" t="s">
        <v>394</v>
      </c>
      <c r="N278" s="2" t="s">
        <v>505</v>
      </c>
      <c r="O278" s="2" t="s">
        <v>506</v>
      </c>
      <c r="P278" s="2">
        <v>12</v>
      </c>
      <c r="Q278" s="2">
        <f>_xlfn.FLOOR.MATH((((2*VLOOKUP(F278, 'EV and Base'!$A$1:$N$671, 9, FALSE))+$P278)*$H278)/100)+$H278+10</f>
        <v>73</v>
      </c>
      <c r="R278" s="2">
        <f>_xlfn.FLOOR.MATH((_xlfn.FLOOR.MATH((((2*VLOOKUP($F278, 'EV and Base'!$A$1:$N$671, 10, FALSE))+$P278)*$H278)/100)+5)*
IF(OR($I278="Lonely", $I278="Brave", $I278="Adamant", $I278="Naughty"), 1.1,
IF(OR($I278="Bold", $I278="Timid", $I278="Modest", $I278="Calm"), 0.9, 1)))</f>
        <v>62</v>
      </c>
      <c r="S278" s="2">
        <f>_xlfn.FLOOR.MATH((_xlfn.FLOOR.MATH((((2*VLOOKUP($F278, 'EV and Base'!$A$1:$N$671, 11, FALSE))+$P278)*$H278)/100)+5)*
IF(OR($I278="Bold", $I278="Relaxed", $I278="Impish", $I278="Lax"), 1.1,
IF(OR($I278="Lonely", $I278="Hasty", $I278="Mild", $I278="Gentle"), 0.9, 1)))</f>
        <v>45</v>
      </c>
      <c r="T278" s="2">
        <f>_xlfn.FLOOR.MATH((_xlfn.FLOOR.MATH((((2*VLOOKUP($F278, 'EV and Base'!$A$1:$N$671, 12, FALSE))+$P278)*$H278)/100)+5)*
IF(OR($I278="Modest", $I278="Mild", $I278="Quiet", $I278="Rash"), 1.1,
IF(OR($I278="Adamant", $I278="Impish", $I278="Jolly", $I278="Careful"), 0.9, 1)))</f>
        <v>27</v>
      </c>
      <c r="U278" s="2">
        <f>_xlfn.FLOOR.MATH((_xlfn.FLOOR.MATH((((2*VLOOKUP($F278, 'EV and Base'!$A$1:$N$671, 13, FALSE))+$P278)*$H278)/100)+5)*
IF(OR($I278="Calm", $I278="Gentle", $I278="Sassy", $I278="Careful"), 1.1,
IF(OR($I278="Naughty", $I278="Lax", $I278="Naive", $I278="Rash"), 0.9, 1)))</f>
        <v>29</v>
      </c>
      <c r="V278" s="2">
        <f>_xlfn.FLOOR.MATH((_xlfn.FLOOR.MATH((((2*VLOOKUP($F278, 'EV and Base'!$A$1:$N$671, 14, FALSE))+$P278)*$H278)/100)+5)*
IF(OR($I278="Timid", $I278="Hasty", $I278="Jolly", $I278="Naive"), 1.1,
IF(OR($I278="Brave", $I278="Relaxed", $I278="Quiet", $I278="Sassy"), 0.9, 1)))</f>
        <v>48</v>
      </c>
    </row>
    <row r="279" spans="1:22" x14ac:dyDescent="0.45">
      <c r="A279" s="38">
        <v>154</v>
      </c>
      <c r="B279" s="48" t="s">
        <v>507</v>
      </c>
      <c r="C279" s="48" t="s">
        <v>23</v>
      </c>
      <c r="D279" s="48" t="s">
        <v>508</v>
      </c>
      <c r="E279" s="48" t="s">
        <v>25</v>
      </c>
      <c r="F279" s="2" t="s">
        <v>509</v>
      </c>
      <c r="G279" s="2" t="s">
        <v>53</v>
      </c>
      <c r="H279" s="2">
        <v>30</v>
      </c>
      <c r="I279" s="2" t="s">
        <v>136</v>
      </c>
      <c r="J279" s="2" t="s">
        <v>510</v>
      </c>
      <c r="K279" s="2" t="s">
        <v>30</v>
      </c>
      <c r="L279" s="2" t="s">
        <v>139</v>
      </c>
      <c r="M279" s="2" t="s">
        <v>511</v>
      </c>
      <c r="N279" s="2" t="s">
        <v>170</v>
      </c>
      <c r="O279" s="2" t="s">
        <v>512</v>
      </c>
      <c r="P279" s="2">
        <v>12</v>
      </c>
      <c r="Q279" s="2">
        <f>_xlfn.FLOOR.MATH((((2*VLOOKUP(F279, 'EV and Base'!$A$1:$N$671, 9, FALSE))+$P279)*$H279)/100)+$H279+10</f>
        <v>76</v>
      </c>
      <c r="R279" s="2">
        <f>_xlfn.FLOOR.MATH((_xlfn.FLOOR.MATH((((2*VLOOKUP($F279, 'EV and Base'!$A$1:$N$671, 10, FALSE))+$P279)*$H279)/100)+5)*
IF(OR($I279="Lonely", $I279="Brave", $I279="Adamant", $I279="Naughty"), 1.1,
IF(OR($I279="Bold", $I279="Timid", $I279="Modest", $I279="Calm"), 0.9, 1)))</f>
        <v>41</v>
      </c>
      <c r="S279" s="2">
        <f>_xlfn.FLOOR.MATH((_xlfn.FLOOR.MATH((((2*VLOOKUP($F279, 'EV and Base'!$A$1:$N$671, 11, FALSE))+$P279)*$H279)/100)+5)*
IF(OR($I279="Bold", $I279="Relaxed", $I279="Impish", $I279="Lax"), 1.1,
IF(OR($I279="Lonely", $I279="Hasty", $I279="Mild", $I279="Gentle"), 0.9, 1)))</f>
        <v>41</v>
      </c>
      <c r="T279" s="2">
        <f>_xlfn.FLOOR.MATH((_xlfn.FLOOR.MATH((((2*VLOOKUP($F279, 'EV and Base'!$A$1:$N$671, 12, FALSE))+$P279)*$H279)/100)+5)*
IF(OR($I279="Modest", $I279="Mild", $I279="Quiet", $I279="Rash"), 1.1,
IF(OR($I279="Adamant", $I279="Impish", $I279="Jolly", $I279="Careful"), 0.9, 1)))</f>
        <v>64</v>
      </c>
      <c r="U279" s="2">
        <f>_xlfn.FLOOR.MATH((_xlfn.FLOOR.MATH((((2*VLOOKUP($F279, 'EV and Base'!$A$1:$N$671, 13, FALSE))+$P279)*$H279)/100)+5)*
IF(OR($I279="Calm", $I279="Gentle", $I279="Sassy", $I279="Careful"), 1.1,
IF(OR($I279="Naughty", $I279="Lax", $I279="Naive", $I279="Rash"), 0.9, 1)))</f>
        <v>36</v>
      </c>
      <c r="V279" s="2">
        <f>_xlfn.FLOOR.MATH((_xlfn.FLOOR.MATH((((2*VLOOKUP($F279, 'EV and Base'!$A$1:$N$671, 14, FALSE))+$P279)*$H279)/100)+5)*
IF(OR($I279="Timid", $I279="Hasty", $I279="Jolly", $I279="Naive"), 1.1,
IF(OR($I279="Brave", $I279="Relaxed", $I279="Quiet", $I279="Sassy"), 0.9, 1)))</f>
        <v>26</v>
      </c>
    </row>
    <row r="280" spans="1:22" x14ac:dyDescent="0.45">
      <c r="A280" s="39"/>
      <c r="B280" s="48"/>
      <c r="C280" s="48"/>
      <c r="D280" s="48"/>
      <c r="E280" s="48"/>
      <c r="F280" s="2" t="s">
        <v>498</v>
      </c>
      <c r="G280" s="2" t="s">
        <v>53</v>
      </c>
      <c r="H280" s="2">
        <v>30</v>
      </c>
      <c r="I280" s="2" t="s">
        <v>58</v>
      </c>
      <c r="J280" s="2" t="s">
        <v>499</v>
      </c>
      <c r="K280" s="2" t="s">
        <v>30</v>
      </c>
      <c r="L280" s="2" t="s">
        <v>429</v>
      </c>
      <c r="M280" s="2" t="s">
        <v>425</v>
      </c>
      <c r="N280" s="2" t="s">
        <v>513</v>
      </c>
      <c r="O280" s="2" t="s">
        <v>500</v>
      </c>
      <c r="P280" s="2">
        <v>12</v>
      </c>
      <c r="Q280" s="2">
        <f>_xlfn.FLOOR.MATH((((2*VLOOKUP(F280, 'EV and Base'!$A$1:$N$671, 9, FALSE))+$P280)*$H280)/100)+$H280+10</f>
        <v>70</v>
      </c>
      <c r="R280" s="2">
        <f>_xlfn.FLOOR.MATH((_xlfn.FLOOR.MATH((((2*VLOOKUP($F280, 'EV and Base'!$A$1:$N$671, 10, FALSE))+$P280)*$H280)/100)+5)*
IF(OR($I280="Lonely", $I280="Brave", $I280="Adamant", $I280="Naughty"), 1.1,
IF(OR($I280="Bold", $I280="Timid", $I280="Modest", $I280="Calm"), 0.9, 1)))</f>
        <v>26</v>
      </c>
      <c r="S280" s="2">
        <f>_xlfn.FLOOR.MATH((_xlfn.FLOOR.MATH((((2*VLOOKUP($F280, 'EV and Base'!$A$1:$N$671, 11, FALSE))+$P280)*$H280)/100)+5)*
IF(OR($I280="Bold", $I280="Relaxed", $I280="Impish", $I280="Lax"), 1.1,
IF(OR($I280="Lonely", $I280="Hasty", $I280="Mild", $I280="Gentle"), 0.9, 1)))</f>
        <v>32</v>
      </c>
      <c r="T280" s="2">
        <f>_xlfn.FLOOR.MATH((_xlfn.FLOOR.MATH((((2*VLOOKUP($F280, 'EV and Base'!$A$1:$N$671, 12, FALSE))+$P280)*$H280)/100)+5)*
IF(OR($I280="Modest", $I280="Mild", $I280="Quiet", $I280="Rash"), 1.1,
IF(OR($I280="Adamant", $I280="Impish", $I280="Jolly", $I280="Careful"), 0.9, 1)))</f>
        <v>78</v>
      </c>
      <c r="U280" s="2">
        <f>_xlfn.FLOOR.MATH((_xlfn.FLOOR.MATH((((2*VLOOKUP($F280, 'EV and Base'!$A$1:$N$671, 13, FALSE))+$P280)*$H280)/100)+5)*
IF(OR($I280="Calm", $I280="Gentle", $I280="Sassy", $I280="Careful"), 1.1,
IF(OR($I280="Naughty", $I280="Lax", $I280="Naive", $I280="Rash"), 0.9, 1)))</f>
        <v>38</v>
      </c>
      <c r="V280" s="2">
        <f>_xlfn.FLOOR.MATH((_xlfn.FLOOR.MATH((((2*VLOOKUP($F280, 'EV and Base'!$A$1:$N$671, 14, FALSE))+$P280)*$H280)/100)+5)*
IF(OR($I280="Timid", $I280="Hasty", $I280="Jolly", $I280="Naive"), 1.1,
IF(OR($I280="Brave", $I280="Relaxed", $I280="Quiet", $I280="Sassy"), 0.9, 1)))</f>
        <v>18</v>
      </c>
    </row>
    <row r="281" spans="1:22" x14ac:dyDescent="0.45">
      <c r="A281" s="40"/>
      <c r="B281" s="48"/>
      <c r="C281" s="48"/>
      <c r="D281" s="48"/>
      <c r="E281" s="48"/>
      <c r="F281" s="2" t="s">
        <v>315</v>
      </c>
      <c r="G281" s="2" t="s">
        <v>53</v>
      </c>
      <c r="H281" s="2">
        <v>30</v>
      </c>
      <c r="I281" s="2" t="s">
        <v>136</v>
      </c>
      <c r="J281" s="2" t="s">
        <v>344</v>
      </c>
      <c r="K281" s="2" t="s">
        <v>30</v>
      </c>
      <c r="L281" s="2" t="s">
        <v>169</v>
      </c>
      <c r="M281" s="2" t="s">
        <v>209</v>
      </c>
      <c r="N281" s="2" t="s">
        <v>514</v>
      </c>
      <c r="O281" s="2" t="s">
        <v>515</v>
      </c>
      <c r="P281" s="2">
        <v>12</v>
      </c>
      <c r="Q281" s="2">
        <f>_xlfn.FLOOR.MATH((((2*VLOOKUP(F281, 'EV and Base'!$A$1:$N$671, 9, FALSE))+$P281)*$H281)/100)+$H281+10</f>
        <v>86</v>
      </c>
      <c r="R281" s="2">
        <f>_xlfn.FLOOR.MATH((_xlfn.FLOOR.MATH((((2*VLOOKUP($F281, 'EV and Base'!$A$1:$N$671, 10, FALSE))+$P281)*$H281)/100)+5)*
IF(OR($I281="Lonely", $I281="Brave", $I281="Adamant", $I281="Naughty"), 1.1,
IF(OR($I281="Bold", $I281="Timid", $I281="Modest", $I281="Calm"), 0.9, 1)))</f>
        <v>43</v>
      </c>
      <c r="S281" s="2">
        <f>_xlfn.FLOOR.MATH((_xlfn.FLOOR.MATH((((2*VLOOKUP($F281, 'EV and Base'!$A$1:$N$671, 11, FALSE))+$P281)*$H281)/100)+5)*
IF(OR($I281="Bold", $I281="Relaxed", $I281="Impish", $I281="Lax"), 1.1,
IF(OR($I281="Lonely", $I281="Hasty", $I281="Mild", $I281="Gentle"), 0.9, 1)))</f>
        <v>56</v>
      </c>
      <c r="T281" s="2">
        <f>_xlfn.FLOOR.MATH((_xlfn.FLOOR.MATH((((2*VLOOKUP($F281, 'EV and Base'!$A$1:$N$671, 12, FALSE))+$P281)*$H281)/100)+5)*
IF(OR($I281="Modest", $I281="Mild", $I281="Quiet", $I281="Rash"), 1.1,
IF(OR($I281="Adamant", $I281="Impish", $I281="Jolly", $I281="Careful"), 0.9, 1)))</f>
        <v>77</v>
      </c>
      <c r="U281" s="2">
        <f>_xlfn.FLOOR.MATH((_xlfn.FLOOR.MATH((((2*VLOOKUP($F281, 'EV and Base'!$A$1:$N$671, 13, FALSE))+$P281)*$H281)/100)+5)*
IF(OR($I281="Calm", $I281="Gentle", $I281="Sassy", $I281="Careful"), 1.1,
IF(OR($I281="Naughty", $I281="Lax", $I281="Naive", $I281="Rash"), 0.9, 1)))</f>
        <v>50</v>
      </c>
      <c r="V281" s="2">
        <f>_xlfn.FLOOR.MATH((_xlfn.FLOOR.MATH((((2*VLOOKUP($F281, 'EV and Base'!$A$1:$N$671, 14, FALSE))+$P281)*$H281)/100)+5)*
IF(OR($I281="Timid", $I281="Hasty", $I281="Jolly", $I281="Naive"), 1.1,
IF(OR($I281="Brave", $I281="Relaxed", $I281="Quiet", $I281="Sassy"), 0.9, 1)))</f>
        <v>66</v>
      </c>
    </row>
    <row r="282" spans="1:22" x14ac:dyDescent="0.45">
      <c r="A282" s="38">
        <v>155</v>
      </c>
      <c r="B282" s="48" t="s">
        <v>516</v>
      </c>
      <c r="C282" s="48" t="s">
        <v>23</v>
      </c>
      <c r="D282" s="48" t="s">
        <v>508</v>
      </c>
      <c r="E282" s="48" t="s">
        <v>25</v>
      </c>
      <c r="F282" s="2" t="s">
        <v>409</v>
      </c>
      <c r="G282" s="2" t="s">
        <v>53</v>
      </c>
      <c r="H282" s="2">
        <v>30</v>
      </c>
      <c r="I282" s="2" t="s">
        <v>82</v>
      </c>
      <c r="J282" s="2" t="s">
        <v>180</v>
      </c>
      <c r="K282" s="2" t="s">
        <v>30</v>
      </c>
      <c r="L282" s="2" t="s">
        <v>264</v>
      </c>
      <c r="M282" s="2" t="s">
        <v>161</v>
      </c>
      <c r="N282" s="2" t="s">
        <v>410</v>
      </c>
      <c r="O282" s="2" t="s">
        <v>517</v>
      </c>
      <c r="P282" s="2">
        <v>0</v>
      </c>
      <c r="Q282" s="2">
        <f>_xlfn.FLOOR.MATH((((2*VLOOKUP(F282, 'EV and Base'!$A$1:$N$671, 9, FALSE))+$P282)*$H282)/100)+$H282+10</f>
        <v>76</v>
      </c>
      <c r="R282" s="2">
        <f>_xlfn.FLOOR.MATH((_xlfn.FLOOR.MATH((((2*VLOOKUP($F282, 'EV and Base'!$A$1:$N$671, 10, FALSE))+$P282)*$H282)/100)+5)*
IF(OR($I282="Lonely", $I282="Brave", $I282="Adamant", $I282="Naughty"), 1.1,
IF(OR($I282="Bold", $I282="Timid", $I282="Modest", $I282="Calm"), 0.9, 1)))</f>
        <v>41</v>
      </c>
      <c r="S282" s="2">
        <f>_xlfn.FLOOR.MATH((_xlfn.FLOOR.MATH((((2*VLOOKUP($F282, 'EV and Base'!$A$1:$N$671, 11, FALSE))+$P282)*$H282)/100)+5)*
IF(OR($I282="Bold", $I282="Relaxed", $I282="Impish", $I282="Lax"), 1.1,
IF(OR($I282="Lonely", $I282="Hasty", $I282="Mild", $I282="Gentle"), 0.9, 1)))</f>
        <v>35</v>
      </c>
      <c r="T282" s="2">
        <f>_xlfn.FLOOR.MATH((_xlfn.FLOOR.MATH((((2*VLOOKUP($F282, 'EV and Base'!$A$1:$N$671, 12, FALSE))+$P282)*$H282)/100)+5)*
IF(OR($I282="Modest", $I282="Mild", $I282="Quiet", $I282="Rash"), 1.1,
IF(OR($I282="Adamant", $I282="Impish", $I282="Jolly", $I282="Careful"), 0.9, 1)))</f>
        <v>29</v>
      </c>
      <c r="U282" s="2">
        <f>_xlfn.FLOOR.MATH((_xlfn.FLOOR.MATH((((2*VLOOKUP($F282, 'EV and Base'!$A$1:$N$671, 13, FALSE))+$P282)*$H282)/100)+5)*
IF(OR($I282="Calm", $I282="Gentle", $I282="Sassy", $I282="Careful"), 1.1,
IF(OR($I282="Naughty", $I282="Lax", $I282="Naive", $I282="Rash"), 0.9, 1)))</f>
        <v>31</v>
      </c>
      <c r="V282" s="2">
        <f>_xlfn.FLOOR.MATH((_xlfn.FLOOR.MATH((((2*VLOOKUP($F282, 'EV and Base'!$A$1:$N$671, 14, FALSE))+$P282)*$H282)/100)+5)*
IF(OR($I282="Timid", $I282="Hasty", $I282="Jolly", $I282="Naive"), 1.1,
IF(OR($I282="Brave", $I282="Relaxed", $I282="Quiet", $I282="Sassy"), 0.9, 1)))</f>
        <v>55</v>
      </c>
    </row>
    <row r="283" spans="1:22" x14ac:dyDescent="0.45">
      <c r="A283" s="40"/>
      <c r="B283" s="48"/>
      <c r="C283" s="48"/>
      <c r="D283" s="48"/>
      <c r="E283" s="48"/>
      <c r="F283" s="2" t="s">
        <v>454</v>
      </c>
      <c r="G283" s="2" t="s">
        <v>53</v>
      </c>
      <c r="H283" s="2">
        <v>30</v>
      </c>
      <c r="I283" s="2" t="s">
        <v>156</v>
      </c>
      <c r="J283" s="2" t="s">
        <v>455</v>
      </c>
      <c r="K283" s="2" t="s">
        <v>30</v>
      </c>
      <c r="L283" s="2" t="s">
        <v>309</v>
      </c>
      <c r="M283" s="2" t="s">
        <v>264</v>
      </c>
      <c r="N283" s="2" t="s">
        <v>456</v>
      </c>
      <c r="O283" s="2" t="s">
        <v>457</v>
      </c>
      <c r="P283" s="2">
        <v>0</v>
      </c>
      <c r="Q283" s="2">
        <f>_xlfn.FLOOR.MATH((((2*VLOOKUP(F283, 'EV and Base'!$A$1:$N$671, 9, FALSE))+$P283)*$H283)/100)+$H283+10</f>
        <v>67</v>
      </c>
      <c r="R283" s="2">
        <f>_xlfn.FLOOR.MATH((_xlfn.FLOOR.MATH((((2*VLOOKUP($F283, 'EV and Base'!$A$1:$N$671, 10, FALSE))+$P283)*$H283)/100)+5)*
IF(OR($I283="Lonely", $I283="Brave", $I283="Adamant", $I283="Naughty"), 1.1,
IF(OR($I283="Bold", $I283="Timid", $I283="Modest", $I283="Calm"), 0.9, 1)))</f>
        <v>23</v>
      </c>
      <c r="S283" s="2">
        <f>_xlfn.FLOOR.MATH((_xlfn.FLOOR.MATH((((2*VLOOKUP($F283, 'EV and Base'!$A$1:$N$671, 11, FALSE))+$P283)*$H283)/100)+5)*
IF(OR($I283="Bold", $I283="Relaxed", $I283="Impish", $I283="Lax"), 1.1,
IF(OR($I283="Lonely", $I283="Hasty", $I283="Mild", $I283="Gentle"), 0.9, 1)))</f>
        <v>31</v>
      </c>
      <c r="T283" s="2">
        <f>_xlfn.FLOOR.MATH((_xlfn.FLOOR.MATH((((2*VLOOKUP($F283, 'EV and Base'!$A$1:$N$671, 12, FALSE))+$P283)*$H283)/100)+5)*
IF(OR($I283="Modest", $I283="Mild", $I283="Quiet", $I283="Rash"), 1.1,
IF(OR($I283="Adamant", $I283="Impish", $I283="Jolly", $I283="Careful"), 0.9, 1)))</f>
        <v>38</v>
      </c>
      <c r="U283" s="2">
        <f>_xlfn.FLOOR.MATH((_xlfn.FLOOR.MATH((((2*VLOOKUP($F283, 'EV and Base'!$A$1:$N$671, 13, FALSE))+$P283)*$H283)/100)+5)*
IF(OR($I283="Calm", $I283="Gentle", $I283="Sassy", $I283="Careful"), 1.1,
IF(OR($I283="Naughty", $I283="Lax", $I283="Naive", $I283="Rash"), 0.9, 1)))</f>
        <v>44</v>
      </c>
      <c r="V283" s="2">
        <f>_xlfn.FLOOR.MATH((_xlfn.FLOOR.MATH((((2*VLOOKUP($F283, 'EV and Base'!$A$1:$N$671, 14, FALSE))+$P283)*$H283)/100)+5)*
IF(OR($I283="Timid", $I283="Hasty", $I283="Jolly", $I283="Naive"), 1.1,
IF(OR($I283="Brave", $I283="Relaxed", $I283="Quiet", $I283="Sassy"), 0.9, 1)))</f>
        <v>35</v>
      </c>
    </row>
    <row r="284" spans="1:22" x14ac:dyDescent="0.45">
      <c r="A284" s="38">
        <v>156</v>
      </c>
      <c r="B284" s="48" t="s">
        <v>518</v>
      </c>
      <c r="C284" s="48" t="s">
        <v>23</v>
      </c>
      <c r="D284" s="48" t="s">
        <v>508</v>
      </c>
      <c r="E284" s="48" t="s">
        <v>25</v>
      </c>
      <c r="F284" s="2" t="s">
        <v>321</v>
      </c>
      <c r="G284" s="2" t="s">
        <v>27</v>
      </c>
      <c r="H284" s="2">
        <v>30</v>
      </c>
      <c r="I284" s="2" t="s">
        <v>71</v>
      </c>
      <c r="J284" s="2" t="s">
        <v>322</v>
      </c>
      <c r="K284" s="2" t="s">
        <v>30</v>
      </c>
      <c r="L284" s="2" t="s">
        <v>324</v>
      </c>
      <c r="M284" s="2" t="s">
        <v>125</v>
      </c>
      <c r="N284" s="2" t="s">
        <v>412</v>
      </c>
      <c r="O284" s="2" t="s">
        <v>443</v>
      </c>
      <c r="P284" s="2">
        <v>0</v>
      </c>
      <c r="Q284" s="2">
        <f>_xlfn.FLOOR.MATH((((2*VLOOKUP(F284, 'EV and Base'!$A$1:$N$671, 9, FALSE))+$P284)*$H284)/100)+$H284+10</f>
        <v>73</v>
      </c>
      <c r="R284" s="2">
        <f>_xlfn.FLOOR.MATH((_xlfn.FLOOR.MATH((((2*VLOOKUP($F284, 'EV and Base'!$A$1:$N$671, 10, FALSE))+$P284)*$H284)/100)+5)*
IF(OR($I284="Lonely", $I284="Brave", $I284="Adamant", $I284="Naughty"), 1.1,
IF(OR($I284="Bold", $I284="Timid", $I284="Modest", $I284="Calm"), 0.9, 1)))</f>
        <v>45</v>
      </c>
      <c r="S284" s="2">
        <f>_xlfn.FLOOR.MATH((_xlfn.FLOOR.MATH((((2*VLOOKUP($F284, 'EV and Base'!$A$1:$N$671, 11, FALSE))+$P284)*$H284)/100)+5)*
IF(OR($I284="Bold", $I284="Relaxed", $I284="Impish", $I284="Lax"), 1.1,
IF(OR($I284="Lonely", $I284="Hasty", $I284="Mild", $I284="Gentle"), 0.9, 1)))</f>
        <v>45</v>
      </c>
      <c r="T284" s="2">
        <f>_xlfn.FLOOR.MATH((_xlfn.FLOOR.MATH((((2*VLOOKUP($F284, 'EV and Base'!$A$1:$N$671, 12, FALSE))+$P284)*$H284)/100)+5)*
IF(OR($I284="Modest", $I284="Mild", $I284="Quiet", $I284="Rash"), 1.1,
IF(OR($I284="Adamant", $I284="Impish", $I284="Jolly", $I284="Careful"), 0.9, 1)))</f>
        <v>50</v>
      </c>
      <c r="U284" s="2">
        <f>_xlfn.FLOOR.MATH((_xlfn.FLOOR.MATH((((2*VLOOKUP($F284, 'EV and Base'!$A$1:$N$671, 13, FALSE))+$P284)*$H284)/100)+5)*
IF(OR($I284="Calm", $I284="Gentle", $I284="Sassy", $I284="Careful"), 1.1,
IF(OR($I284="Naughty", $I284="Lax", $I284="Naive", $I284="Rash"), 0.9, 1)))</f>
        <v>41</v>
      </c>
      <c r="V284" s="2">
        <f>_xlfn.FLOOR.MATH((_xlfn.FLOOR.MATH((((2*VLOOKUP($F284, 'EV and Base'!$A$1:$N$671, 14, FALSE))+$P284)*$H284)/100)+5)*
IF(OR($I284="Timid", $I284="Hasty", $I284="Jolly", $I284="Naive"), 1.1,
IF(OR($I284="Brave", $I284="Relaxed", $I284="Quiet", $I284="Sassy"), 0.9, 1)))</f>
        <v>66</v>
      </c>
    </row>
    <row r="285" spans="1:22" x14ac:dyDescent="0.45">
      <c r="A285" s="40"/>
      <c r="B285" s="48"/>
      <c r="C285" s="48"/>
      <c r="D285" s="48"/>
      <c r="E285" s="48"/>
      <c r="F285" s="2" t="s">
        <v>155</v>
      </c>
      <c r="G285" s="2" t="s">
        <v>27</v>
      </c>
      <c r="H285" s="2">
        <v>30</v>
      </c>
      <c r="I285" s="2" t="s">
        <v>58</v>
      </c>
      <c r="J285" s="2" t="s">
        <v>160</v>
      </c>
      <c r="K285" s="2" t="s">
        <v>30</v>
      </c>
      <c r="L285" s="2" t="s">
        <v>161</v>
      </c>
      <c r="M285" s="2" t="s">
        <v>80</v>
      </c>
      <c r="N285" s="2" t="s">
        <v>153</v>
      </c>
      <c r="O285" s="2" t="s">
        <v>519</v>
      </c>
      <c r="P285" s="2">
        <v>0</v>
      </c>
      <c r="Q285" s="2">
        <f>_xlfn.FLOOR.MATH((((2*VLOOKUP(F285, 'EV and Base'!$A$1:$N$671, 9, FALSE))+$P285)*$H285)/100)+$H285+10</f>
        <v>79</v>
      </c>
      <c r="R285" s="2">
        <f>_xlfn.FLOOR.MATH((_xlfn.FLOOR.MATH((((2*VLOOKUP($F285, 'EV and Base'!$A$1:$N$671, 10, FALSE))+$P285)*$H285)/100)+5)*
IF(OR($I285="Lonely", $I285="Brave", $I285="Adamant", $I285="Naughty"), 1.1,
IF(OR($I285="Bold", $I285="Timid", $I285="Modest", $I285="Calm"), 0.9, 1)))</f>
        <v>53</v>
      </c>
      <c r="S285" s="2">
        <f>_xlfn.FLOOR.MATH((_xlfn.FLOOR.MATH((((2*VLOOKUP($F285, 'EV and Base'!$A$1:$N$671, 11, FALSE))+$P285)*$H285)/100)+5)*
IF(OR($I285="Bold", $I285="Relaxed", $I285="Impish", $I285="Lax"), 1.1,
IF(OR($I285="Lonely", $I285="Hasty", $I285="Mild", $I285="Gentle"), 0.9, 1)))</f>
        <v>44</v>
      </c>
      <c r="T285" s="2">
        <f>_xlfn.FLOOR.MATH((_xlfn.FLOOR.MATH((((2*VLOOKUP($F285, 'EV and Base'!$A$1:$N$671, 12, FALSE))+$P285)*$H285)/100)+5)*
IF(OR($I285="Modest", $I285="Mild", $I285="Quiet", $I285="Rash"), 1.1,
IF(OR($I285="Adamant", $I285="Impish", $I285="Jolly", $I285="Careful"), 0.9, 1)))</f>
        <v>28</v>
      </c>
      <c r="U285" s="2">
        <f>_xlfn.FLOOR.MATH((_xlfn.FLOOR.MATH((((2*VLOOKUP($F285, 'EV and Base'!$A$1:$N$671, 13, FALSE))+$P285)*$H285)/100)+5)*
IF(OR($I285="Calm", $I285="Gentle", $I285="Sassy", $I285="Careful"), 1.1,
IF(OR($I285="Naughty", $I285="Lax", $I285="Naive", $I285="Rash"), 0.9, 1)))</f>
        <v>44</v>
      </c>
      <c r="V285" s="2">
        <f>_xlfn.FLOOR.MATH((_xlfn.FLOOR.MATH((((2*VLOOKUP($F285, 'EV and Base'!$A$1:$N$671, 14, FALSE))+$P285)*$H285)/100)+5)*
IF(OR($I285="Timid", $I285="Hasty", $I285="Jolly", $I285="Naive"), 1.1,
IF(OR($I285="Brave", $I285="Relaxed", $I285="Quiet", $I285="Sassy"), 0.9, 1)))</f>
        <v>36</v>
      </c>
    </row>
    <row r="286" spans="1:22" x14ac:dyDescent="0.45">
      <c r="A286" s="29">
        <v>157</v>
      </c>
      <c r="B286" s="29" t="s">
        <v>520</v>
      </c>
      <c r="C286" s="29" t="s">
        <v>23</v>
      </c>
      <c r="D286" s="29" t="s">
        <v>508</v>
      </c>
      <c r="E286" s="29" t="s">
        <v>25</v>
      </c>
      <c r="F286" s="2" t="s">
        <v>450</v>
      </c>
      <c r="G286" s="2" t="s">
        <v>53</v>
      </c>
      <c r="H286" s="2">
        <v>31</v>
      </c>
      <c r="I286" s="2" t="s">
        <v>113</v>
      </c>
      <c r="J286" s="2" t="s">
        <v>521</v>
      </c>
      <c r="K286" s="2" t="s">
        <v>30</v>
      </c>
      <c r="L286" s="2" t="s">
        <v>200</v>
      </c>
      <c r="M286" s="2" t="s">
        <v>201</v>
      </c>
      <c r="N286" s="2" t="s">
        <v>202</v>
      </c>
      <c r="O286" s="2" t="s">
        <v>216</v>
      </c>
      <c r="P286" s="2">
        <v>0</v>
      </c>
      <c r="Q286" s="2">
        <f>_xlfn.FLOOR.MATH((((2*VLOOKUP(F286, 'EV and Base'!$A$1:$N$671, 9, FALSE))+$P286)*$H286)/100)+$H286+10</f>
        <v>75</v>
      </c>
      <c r="R286" s="2">
        <f>_xlfn.FLOOR.MATH((_xlfn.FLOOR.MATH((((2*VLOOKUP($F286, 'EV and Base'!$A$1:$N$671, 10, FALSE))+$P286)*$H286)/100)+5)*
IF(OR($I286="Lonely", $I286="Brave", $I286="Adamant", $I286="Naughty"), 1.1,
IF(OR($I286="Bold", $I286="Timid", $I286="Modest", $I286="Calm"), 0.9, 1)))</f>
        <v>48</v>
      </c>
      <c r="S286" s="2">
        <f>_xlfn.FLOOR.MATH((_xlfn.FLOOR.MATH((((2*VLOOKUP($F286, 'EV and Base'!$A$1:$N$671, 11, FALSE))+$P286)*$H286)/100)+5)*
IF(OR($I286="Bold", $I286="Relaxed", $I286="Impish", $I286="Lax"), 1.1,
IF(OR($I286="Lonely", $I286="Hasty", $I286="Mild", $I286="Gentle"), 0.9, 1)))</f>
        <v>54</v>
      </c>
      <c r="T286" s="2">
        <f>_xlfn.FLOOR.MATH((_xlfn.FLOOR.MATH((((2*VLOOKUP($F286, 'EV and Base'!$A$1:$N$671, 12, FALSE))+$P286)*$H286)/100)+5)*
IF(OR($I286="Modest", $I286="Mild", $I286="Quiet", $I286="Rash"), 1.1,
IF(OR($I286="Adamant", $I286="Impish", $I286="Jolly", $I286="Careful"), 0.9, 1)))</f>
        <v>36</v>
      </c>
      <c r="U286" s="2">
        <f>_xlfn.FLOOR.MATH((_xlfn.FLOOR.MATH((((2*VLOOKUP($F286, 'EV and Base'!$A$1:$N$671, 13, FALSE))+$P286)*$H286)/100)+5)*
IF(OR($I286="Calm", $I286="Gentle", $I286="Sassy", $I286="Careful"), 1.1,
IF(OR($I286="Naughty", $I286="Lax", $I286="Naive", $I286="Rash"), 0.9, 1)))</f>
        <v>54</v>
      </c>
      <c r="V286" s="2">
        <f>_xlfn.FLOOR.MATH((_xlfn.FLOOR.MATH((((2*VLOOKUP($F286, 'EV and Base'!$A$1:$N$671, 14, FALSE))+$P286)*$H286)/100)+5)*
IF(OR($I286="Timid", $I286="Hasty", $I286="Jolly", $I286="Naive"), 1.1,
IF(OR($I286="Brave", $I286="Relaxed", $I286="Quiet", $I286="Sassy"), 0.9, 1)))</f>
        <v>31</v>
      </c>
    </row>
    <row r="287" spans="1:22" x14ac:dyDescent="0.45">
      <c r="A287" s="29">
        <v>158</v>
      </c>
      <c r="B287" s="29" t="s">
        <v>522</v>
      </c>
      <c r="C287" s="29" t="s">
        <v>23</v>
      </c>
      <c r="D287" s="29" t="s">
        <v>508</v>
      </c>
      <c r="E287" s="29" t="s">
        <v>25</v>
      </c>
      <c r="F287" s="2" t="s">
        <v>406</v>
      </c>
      <c r="G287" s="2" t="s">
        <v>53</v>
      </c>
      <c r="H287" s="2">
        <v>32</v>
      </c>
      <c r="I287" s="2" t="s">
        <v>58</v>
      </c>
      <c r="J287" s="2" t="s">
        <v>97</v>
      </c>
      <c r="K287" s="2" t="s">
        <v>30</v>
      </c>
      <c r="L287" s="2" t="s">
        <v>99</v>
      </c>
      <c r="M287" s="2" t="s">
        <v>100</v>
      </c>
      <c r="N287" s="2" t="s">
        <v>169</v>
      </c>
      <c r="O287" s="2" t="s">
        <v>165</v>
      </c>
      <c r="P287" s="2">
        <v>12</v>
      </c>
      <c r="Q287" s="2">
        <f>_xlfn.FLOOR.MATH((((2*VLOOKUP(F287, 'EV and Base'!$A$1:$N$671, 9, FALSE))+$P287)*$H287)/100)+$H287+10</f>
        <v>120</v>
      </c>
      <c r="R287" s="2">
        <f>_xlfn.FLOOR.MATH((_xlfn.FLOOR.MATH((((2*VLOOKUP($F287, 'EV and Base'!$A$1:$N$671, 10, FALSE))+$P287)*$H287)/100)+5)*
IF(OR($I287="Lonely", $I287="Brave", $I287="Adamant", $I287="Naughty"), 1.1,
IF(OR($I287="Bold", $I287="Timid", $I287="Modest", $I287="Calm"), 0.9, 1)))</f>
        <v>44</v>
      </c>
      <c r="S287" s="2">
        <f>_xlfn.FLOOR.MATH((_xlfn.FLOOR.MATH((((2*VLOOKUP($F287, 'EV and Base'!$A$1:$N$671, 11, FALSE))+$P287)*$H287)/100)+5)*
IF(OR($I287="Bold", $I287="Relaxed", $I287="Impish", $I287="Lax"), 1.1,
IF(OR($I287="Lonely", $I287="Hasty", $I287="Mild", $I287="Gentle"), 0.9, 1)))</f>
        <v>63</v>
      </c>
      <c r="T287" s="2">
        <f>_xlfn.FLOOR.MATH((_xlfn.FLOOR.MATH((((2*VLOOKUP($F287, 'EV and Base'!$A$1:$N$671, 12, FALSE))+$P287)*$H287)/100)+5)*
IF(OR($I287="Modest", $I287="Mild", $I287="Quiet", $I287="Rash"), 1.1,
IF(OR($I287="Adamant", $I287="Impish", $I287="Jolly", $I287="Careful"), 0.9, 1)))</f>
        <v>84</v>
      </c>
      <c r="U287" s="2">
        <f>_xlfn.FLOOR.MATH((_xlfn.FLOOR.MATH((((2*VLOOKUP($F287, 'EV and Base'!$A$1:$N$671, 13, FALSE))+$P287)*$H287)/100)+5)*
IF(OR($I287="Calm", $I287="Gentle", $I287="Sassy", $I287="Careful"), 1.1,
IF(OR($I287="Naughty", $I287="Lax", $I287="Naive", $I287="Rash"), 0.9, 1)))</f>
        <v>69</v>
      </c>
      <c r="V287" s="2">
        <f>_xlfn.FLOOR.MATH((_xlfn.FLOOR.MATH((((2*VLOOKUP($F287, 'EV and Base'!$A$1:$N$671, 14, FALSE))+$P287)*$H287)/100)+5)*
IF(OR($I287="Timid", $I287="Hasty", $I287="Jolly", $I287="Naive"), 1.1,
IF(OR($I287="Brave", $I287="Relaxed", $I287="Quiet", $I287="Sassy"), 0.9, 1)))</f>
        <v>24</v>
      </c>
    </row>
    <row r="288" spans="1:22" x14ac:dyDescent="0.45">
      <c r="A288" s="38">
        <v>159</v>
      </c>
      <c r="B288" s="48" t="s">
        <v>523</v>
      </c>
      <c r="C288" s="48" t="s">
        <v>23</v>
      </c>
      <c r="D288" s="48" t="s">
        <v>508</v>
      </c>
      <c r="E288" s="48" t="s">
        <v>25</v>
      </c>
      <c r="F288" s="2" t="s">
        <v>524</v>
      </c>
      <c r="G288" s="2" t="s">
        <v>27</v>
      </c>
      <c r="H288" s="2">
        <v>31</v>
      </c>
      <c r="I288" s="2" t="s">
        <v>89</v>
      </c>
      <c r="J288" s="2" t="s">
        <v>525</v>
      </c>
      <c r="K288" s="2" t="s">
        <v>30</v>
      </c>
      <c r="L288" s="2" t="s">
        <v>526</v>
      </c>
      <c r="M288" s="2" t="s">
        <v>527</v>
      </c>
      <c r="N288" s="2" t="s">
        <v>528</v>
      </c>
      <c r="O288" s="2" t="s">
        <v>529</v>
      </c>
      <c r="P288" s="2">
        <v>12</v>
      </c>
      <c r="Q288" s="2">
        <f>_xlfn.FLOOR.MATH((((2*VLOOKUP(F288, 'EV and Base'!$A$1:$N$671, 9, FALSE))+$P288)*$H288)/100)+$H288+10</f>
        <v>68</v>
      </c>
      <c r="R288" s="2">
        <f>_xlfn.FLOOR.MATH((_xlfn.FLOOR.MATH((((2*VLOOKUP($F288, 'EV and Base'!$A$1:$N$671, 10, FALSE))+$P288)*$H288)/100)+5)*
IF(OR($I288="Lonely", $I288="Brave", $I288="Adamant", $I288="Naughty"), 1.1,
IF(OR($I288="Bold", $I288="Timid", $I288="Modest", $I288="Calm"), 0.9, 1)))</f>
        <v>27</v>
      </c>
      <c r="S288" s="2">
        <f>_xlfn.FLOOR.MATH((_xlfn.FLOOR.MATH((((2*VLOOKUP($F288, 'EV and Base'!$A$1:$N$671, 11, FALSE))+$P288)*$H288)/100)+5)*
IF(OR($I288="Bold", $I288="Relaxed", $I288="Impish", $I288="Lax"), 1.1,
IF(OR($I288="Lonely", $I288="Hasty", $I288="Mild", $I288="Gentle"), 0.9, 1)))</f>
        <v>61</v>
      </c>
      <c r="T288" s="2">
        <f>_xlfn.FLOOR.MATH((_xlfn.FLOOR.MATH((((2*VLOOKUP($F288, 'EV and Base'!$A$1:$N$671, 12, FALSE))+$P288)*$H288)/100)+5)*
IF(OR($I288="Modest", $I288="Mild", $I288="Quiet", $I288="Rash"), 1.1,
IF(OR($I288="Adamant", $I288="Impish", $I288="Jolly", $I288="Careful"), 0.9, 1)))</f>
        <v>42</v>
      </c>
      <c r="U288" s="2">
        <f>_xlfn.FLOOR.MATH((_xlfn.FLOOR.MATH((((2*VLOOKUP($F288, 'EV and Base'!$A$1:$N$671, 13, FALSE))+$P288)*$H288)/100)+5)*
IF(OR($I288="Calm", $I288="Gentle", $I288="Sassy", $I288="Careful"), 1.1,
IF(OR($I288="Naughty", $I288="Lax", $I288="Naive", $I288="Rash"), 0.9, 1)))</f>
        <v>49</v>
      </c>
      <c r="V288" s="2">
        <f>_xlfn.FLOOR.MATH((_xlfn.FLOOR.MATH((((2*VLOOKUP($F288, 'EV and Base'!$A$1:$N$671, 14, FALSE))+$P288)*$H288)/100)+5)*
IF(OR($I288="Timid", $I288="Hasty", $I288="Jolly", $I288="Naive"), 1.1,
IF(OR($I288="Brave", $I288="Relaxed", $I288="Quiet", $I288="Sassy"), 0.9, 1)))</f>
        <v>27</v>
      </c>
    </row>
    <row r="289" spans="1:22" x14ac:dyDescent="0.45">
      <c r="A289" s="40"/>
      <c r="B289" s="48"/>
      <c r="C289" s="48"/>
      <c r="D289" s="48"/>
      <c r="E289" s="48"/>
      <c r="F289" s="2" t="s">
        <v>530</v>
      </c>
      <c r="G289" s="19" t="s">
        <v>33</v>
      </c>
      <c r="H289" s="2">
        <v>31</v>
      </c>
      <c r="I289" s="2" t="s">
        <v>79</v>
      </c>
      <c r="J289" s="2" t="s">
        <v>238</v>
      </c>
      <c r="K289" s="2" t="s">
        <v>30</v>
      </c>
      <c r="L289" s="2" t="s">
        <v>340</v>
      </c>
      <c r="M289" s="2" t="s">
        <v>531</v>
      </c>
      <c r="N289" s="2" t="s">
        <v>532</v>
      </c>
      <c r="O289" s="2" t="s">
        <v>533</v>
      </c>
      <c r="P289" s="2">
        <v>12</v>
      </c>
      <c r="Q289" s="2">
        <f>_xlfn.FLOOR.MATH((((2*VLOOKUP(F289, 'EV and Base'!$A$1:$N$671, 9, FALSE))+$P289)*$H289)/100)+$H289+10</f>
        <v>81</v>
      </c>
      <c r="R289" s="2">
        <f>_xlfn.FLOOR.MATH((_xlfn.FLOOR.MATH((((2*VLOOKUP($F289, 'EV and Base'!$A$1:$N$671, 10, FALSE))+$P289)*$H289)/100)+5)*
IF(OR($I289="Lonely", $I289="Brave", $I289="Adamant", $I289="Naughty"), 1.1,
IF(OR($I289="Bold", $I289="Timid", $I289="Modest", $I289="Calm"), 0.9, 1)))</f>
        <v>54</v>
      </c>
      <c r="S289" s="2">
        <f>_xlfn.FLOOR.MATH((_xlfn.FLOOR.MATH((((2*VLOOKUP($F289, 'EV and Base'!$A$1:$N$671, 11, FALSE))+$P289)*$H289)/100)+5)*
IF(OR($I289="Bold", $I289="Relaxed", $I289="Impish", $I289="Lax"), 1.1,
IF(OR($I289="Lonely", $I289="Hasty", $I289="Mild", $I289="Gentle"), 0.9, 1)))</f>
        <v>39</v>
      </c>
      <c r="T289" s="2">
        <f>_xlfn.FLOOR.MATH((_xlfn.FLOOR.MATH((((2*VLOOKUP($F289, 'EV and Base'!$A$1:$N$671, 12, FALSE))+$P289)*$H289)/100)+5)*
IF(OR($I289="Modest", $I289="Mild", $I289="Quiet", $I289="Rash"), 1.1,
IF(OR($I289="Adamant", $I289="Impish", $I289="Jolly", $I289="Careful"), 0.9, 1)))</f>
        <v>27</v>
      </c>
      <c r="U289" s="2">
        <f>_xlfn.FLOOR.MATH((_xlfn.FLOOR.MATH((((2*VLOOKUP($F289, 'EV and Base'!$A$1:$N$671, 13, FALSE))+$P289)*$H289)/100)+5)*
IF(OR($I289="Calm", $I289="Gentle", $I289="Sassy", $I289="Careful"), 1.1,
IF(OR($I289="Naughty", $I289="Lax", $I289="Naive", $I289="Rash"), 0.9, 1)))</f>
        <v>42</v>
      </c>
      <c r="V289" s="2">
        <f>_xlfn.FLOOR.MATH((_xlfn.FLOOR.MATH((((2*VLOOKUP($F289, 'EV and Base'!$A$1:$N$671, 14, FALSE))+$P289)*$H289)/100)+5)*
IF(OR($I289="Timid", $I289="Hasty", $I289="Jolly", $I289="Naive"), 1.1,
IF(OR($I289="Brave", $I289="Relaxed", $I289="Quiet", $I289="Sassy"), 0.9, 1)))</f>
        <v>30</v>
      </c>
    </row>
    <row r="290" spans="1:22" x14ac:dyDescent="0.45">
      <c r="A290" s="38">
        <v>160</v>
      </c>
      <c r="B290" s="48" t="s">
        <v>534</v>
      </c>
      <c r="C290" s="48" t="s">
        <v>23</v>
      </c>
      <c r="D290" s="48" t="s">
        <v>508</v>
      </c>
      <c r="E290" s="48" t="s">
        <v>25</v>
      </c>
      <c r="F290" s="2" t="s">
        <v>535</v>
      </c>
      <c r="G290" s="2" t="s">
        <v>53</v>
      </c>
      <c r="H290" s="2">
        <v>31</v>
      </c>
      <c r="I290" s="2" t="s">
        <v>96</v>
      </c>
      <c r="J290" s="2" t="s">
        <v>536</v>
      </c>
      <c r="K290" s="2" t="s">
        <v>30</v>
      </c>
      <c r="L290" s="2" t="s">
        <v>527</v>
      </c>
      <c r="M290" s="2" t="s">
        <v>368</v>
      </c>
      <c r="N290" s="2" t="s">
        <v>170</v>
      </c>
      <c r="O290" s="2" t="s">
        <v>526</v>
      </c>
      <c r="P290" s="2">
        <v>12</v>
      </c>
      <c r="Q290" s="2">
        <f>_xlfn.FLOOR.MATH((((2*VLOOKUP(F290, 'EV and Base'!$A$1:$N$671, 9, FALSE))+$P290)*$H290)/100)+$H290+10</f>
        <v>75</v>
      </c>
      <c r="R290" s="2">
        <f>_xlfn.FLOOR.MATH((_xlfn.FLOOR.MATH((((2*VLOOKUP($F290, 'EV and Base'!$A$1:$N$671, 10, FALSE))+$P290)*$H290)/100)+5)*
IF(OR($I290="Lonely", $I290="Brave", $I290="Adamant", $I290="Naughty"), 1.1,
IF(OR($I290="Bold", $I290="Timid", $I290="Modest", $I290="Calm"), 0.9, 1)))</f>
        <v>29</v>
      </c>
      <c r="S290" s="2">
        <f>_xlfn.FLOOR.MATH((_xlfn.FLOOR.MATH((((2*VLOOKUP($F290, 'EV and Base'!$A$1:$N$671, 11, FALSE))+$P290)*$H290)/100)+5)*
IF(OR($I290="Bold", $I290="Relaxed", $I290="Impish", $I290="Lax"), 1.1,
IF(OR($I290="Lonely", $I290="Hasty", $I290="Mild", $I290="Gentle"), 0.9, 1)))</f>
        <v>42</v>
      </c>
      <c r="T290" s="2">
        <f>_xlfn.FLOOR.MATH((_xlfn.FLOOR.MATH((((2*VLOOKUP($F290, 'EV and Base'!$A$1:$N$671, 12, FALSE))+$P290)*$H290)/100)+5)*
IF(OR($I290="Modest", $I290="Mild", $I290="Quiet", $I290="Rash"), 1.1,
IF(OR($I290="Adamant", $I290="Impish", $I290="Jolly", $I290="Careful"), 0.9, 1)))</f>
        <v>49</v>
      </c>
      <c r="U290" s="2">
        <f>_xlfn.FLOOR.MATH((_xlfn.FLOOR.MATH((((2*VLOOKUP($F290, 'EV and Base'!$A$1:$N$671, 13, FALSE))+$P290)*$H290)/100)+5)*
IF(OR($I290="Calm", $I290="Gentle", $I290="Sassy", $I290="Careful"), 1.1,
IF(OR($I290="Naughty", $I290="Lax", $I290="Naive", $I290="Rash"), 0.9, 1)))</f>
        <v>37</v>
      </c>
      <c r="V290" s="2">
        <f>_xlfn.FLOOR.MATH((_xlfn.FLOOR.MATH((((2*VLOOKUP($F290, 'EV and Base'!$A$1:$N$671, 14, FALSE))+$P290)*$H290)/100)+5)*
IF(OR($I290="Timid", $I290="Hasty", $I290="Jolly", $I290="Naive"), 1.1,
IF(OR($I290="Brave", $I290="Relaxed", $I290="Quiet", $I290="Sassy"), 0.9, 1)))</f>
        <v>21</v>
      </c>
    </row>
    <row r="291" spans="1:22" x14ac:dyDescent="0.45">
      <c r="A291" s="40"/>
      <c r="B291" s="48"/>
      <c r="C291" s="48"/>
      <c r="D291" s="48"/>
      <c r="E291" s="48"/>
      <c r="F291" s="2" t="s">
        <v>489</v>
      </c>
      <c r="G291" s="2" t="s">
        <v>53</v>
      </c>
      <c r="H291" s="2">
        <v>31</v>
      </c>
      <c r="I291" s="2" t="s">
        <v>68</v>
      </c>
      <c r="J291" s="2" t="s">
        <v>128</v>
      </c>
      <c r="K291" s="2" t="s">
        <v>30</v>
      </c>
      <c r="L291" s="2" t="s">
        <v>209</v>
      </c>
      <c r="M291" s="2" t="s">
        <v>490</v>
      </c>
      <c r="N291" s="2" t="s">
        <v>405</v>
      </c>
      <c r="O291" s="2" t="s">
        <v>491</v>
      </c>
      <c r="P291" s="2">
        <v>12</v>
      </c>
      <c r="Q291" s="2">
        <f>_xlfn.FLOOR.MATH((((2*VLOOKUP(F291, 'EV and Base'!$A$1:$N$671, 9, FALSE))+$P291)*$H291)/100)+$H291+10</f>
        <v>86</v>
      </c>
      <c r="R291" s="2">
        <f>_xlfn.FLOOR.MATH((_xlfn.FLOOR.MATH((((2*VLOOKUP($F291, 'EV and Base'!$A$1:$N$671, 10, FALSE))+$P291)*$H291)/100)+5)*
IF(OR($I291="Lonely", $I291="Brave", $I291="Adamant", $I291="Naughty"), 1.1,
IF(OR($I291="Bold", $I291="Timid", $I291="Modest", $I291="Calm"), 0.9, 1)))</f>
        <v>39</v>
      </c>
      <c r="S291" s="2">
        <f>_xlfn.FLOOR.MATH((_xlfn.FLOOR.MATH((((2*VLOOKUP($F291, 'EV and Base'!$A$1:$N$671, 11, FALSE))+$P291)*$H291)/100)+5)*
IF(OR($I291="Bold", $I291="Relaxed", $I291="Impish", $I291="Lax"), 1.1,
IF(OR($I291="Lonely", $I291="Hasty", $I291="Mild", $I291="Gentle"), 0.9, 1)))</f>
        <v>42</v>
      </c>
      <c r="T291" s="2">
        <f>_xlfn.FLOOR.MATH((_xlfn.FLOOR.MATH((((2*VLOOKUP($F291, 'EV and Base'!$A$1:$N$671, 12, FALSE))+$P291)*$H291)/100)+5)*
IF(OR($I291="Modest", $I291="Mild", $I291="Quiet", $I291="Rash"), 1.1,
IF(OR($I291="Adamant", $I291="Impish", $I291="Jolly", $I291="Careful"), 0.9, 1)))</f>
        <v>61</v>
      </c>
      <c r="U291" s="2">
        <f>_xlfn.FLOOR.MATH((_xlfn.FLOOR.MATH((((2*VLOOKUP($F291, 'EV and Base'!$A$1:$N$671, 13, FALSE))+$P291)*$H291)/100)+5)*
IF(OR($I291="Calm", $I291="Gentle", $I291="Sassy", $I291="Careful"), 1.1,
IF(OR($I291="Naughty", $I291="Lax", $I291="Naive", $I291="Rash"), 0.9, 1)))</f>
        <v>42</v>
      </c>
      <c r="V291" s="2">
        <f>_xlfn.FLOOR.MATH((_xlfn.FLOOR.MATH((((2*VLOOKUP($F291, 'EV and Base'!$A$1:$N$671, 14, FALSE))+$P291)*$H291)/100)+5)*
IF(OR($I291="Timid", $I291="Hasty", $I291="Jolly", $I291="Naive"), 1.1,
IF(OR($I291="Brave", $I291="Relaxed", $I291="Quiet", $I291="Sassy"), 0.9, 1)))</f>
        <v>79</v>
      </c>
    </row>
    <row r="292" spans="1:22" x14ac:dyDescent="0.45">
      <c r="A292" s="29">
        <v>161</v>
      </c>
      <c r="B292" s="29" t="s">
        <v>537</v>
      </c>
      <c r="C292" s="29" t="s">
        <v>23</v>
      </c>
      <c r="D292" s="29" t="s">
        <v>508</v>
      </c>
      <c r="E292" s="29" t="s">
        <v>25</v>
      </c>
      <c r="F292" s="2" t="s">
        <v>538</v>
      </c>
      <c r="G292" s="2" t="s">
        <v>27</v>
      </c>
      <c r="H292" s="2">
        <v>32</v>
      </c>
      <c r="I292" s="2" t="s">
        <v>110</v>
      </c>
      <c r="J292" s="2" t="s">
        <v>499</v>
      </c>
      <c r="K292" s="2" t="s">
        <v>30</v>
      </c>
      <c r="L292" s="2" t="s">
        <v>425</v>
      </c>
      <c r="M292" s="2" t="s">
        <v>456</v>
      </c>
      <c r="N292" s="2" t="s">
        <v>500</v>
      </c>
      <c r="O292" s="2" t="s">
        <v>501</v>
      </c>
      <c r="P292" s="2">
        <v>12</v>
      </c>
      <c r="Q292" s="2">
        <f>_xlfn.FLOOR.MATH((((2*VLOOKUP(F292, 'EV and Base'!$A$1:$N$671, 9, FALSE))+$P292)*$H292)/100)+$H292+10</f>
        <v>87</v>
      </c>
      <c r="R292" s="2">
        <f>_xlfn.FLOOR.MATH((_xlfn.FLOOR.MATH((((2*VLOOKUP($F292, 'EV and Base'!$A$1:$N$671, 10, FALSE))+$P292)*$H292)/100)+5)*
IF(OR($I292="Lonely", $I292="Brave", $I292="Adamant", $I292="Naughty"), 1.1,
IF(OR($I292="Bold", $I292="Timid", $I292="Modest", $I292="Calm"), 0.9, 1)))</f>
        <v>37</v>
      </c>
      <c r="S292" s="2">
        <f>_xlfn.FLOOR.MATH((_xlfn.FLOOR.MATH((((2*VLOOKUP($F292, 'EV and Base'!$A$1:$N$671, 11, FALSE))+$P292)*$H292)/100)+5)*
IF(OR($I292="Bold", $I292="Relaxed", $I292="Impish", $I292="Lax"), 1.1,
IF(OR($I292="Lonely", $I292="Hasty", $I292="Mild", $I292="Gentle"), 0.9, 1)))</f>
        <v>40</v>
      </c>
      <c r="T292" s="2">
        <f>_xlfn.FLOOR.MATH((_xlfn.FLOOR.MATH((((2*VLOOKUP($F292, 'EV and Base'!$A$1:$N$671, 12, FALSE))+$P292)*$H292)/100)+5)*
IF(OR($I292="Modest", $I292="Mild", $I292="Quiet", $I292="Rash"), 1.1,
IF(OR($I292="Adamant", $I292="Impish", $I292="Jolly", $I292="Careful"), 0.9, 1)))</f>
        <v>79</v>
      </c>
      <c r="U292" s="2">
        <f>_xlfn.FLOOR.MATH((_xlfn.FLOOR.MATH((((2*VLOOKUP($F292, 'EV and Base'!$A$1:$N$671, 13, FALSE))+$P292)*$H292)/100)+5)*
IF(OR($I292="Calm", $I292="Gentle", $I292="Sassy", $I292="Careful"), 1.1,
IF(OR($I292="Naughty", $I292="Lax", $I292="Naive", $I292="Rash"), 0.9, 1)))</f>
        <v>47</v>
      </c>
      <c r="V292" s="2">
        <f>_xlfn.FLOOR.MATH((_xlfn.FLOOR.MATH((((2*VLOOKUP($F292, 'EV and Base'!$A$1:$N$671, 14, FALSE))+$P292)*$H292)/100)+5)*
IF(OR($I292="Timid", $I292="Hasty", $I292="Jolly", $I292="Naive"), 1.1,
IF(OR($I292="Brave", $I292="Relaxed", $I292="Quiet", $I292="Sassy"), 0.9, 1)))</f>
        <v>28</v>
      </c>
    </row>
    <row r="293" spans="1:22" x14ac:dyDescent="0.45">
      <c r="A293" s="38">
        <v>162</v>
      </c>
      <c r="B293" s="48" t="s">
        <v>539</v>
      </c>
      <c r="C293" s="48" t="s">
        <v>23</v>
      </c>
      <c r="D293" s="48" t="s">
        <v>508</v>
      </c>
      <c r="E293" s="48" t="s">
        <v>25</v>
      </c>
      <c r="F293" s="2" t="s">
        <v>454</v>
      </c>
      <c r="G293" s="2" t="s">
        <v>53</v>
      </c>
      <c r="H293" s="2">
        <v>31</v>
      </c>
      <c r="I293" s="2" t="s">
        <v>41</v>
      </c>
      <c r="J293" s="2" t="s">
        <v>455</v>
      </c>
      <c r="K293" s="2" t="s">
        <v>30</v>
      </c>
      <c r="L293" s="2" t="s">
        <v>264</v>
      </c>
      <c r="M293" s="2" t="s">
        <v>456</v>
      </c>
      <c r="N293" s="2" t="s">
        <v>457</v>
      </c>
      <c r="O293" s="2" t="s">
        <v>501</v>
      </c>
      <c r="P293" s="2">
        <v>0</v>
      </c>
      <c r="Q293" s="2">
        <f>_xlfn.FLOOR.MATH((((2*VLOOKUP(F293, 'EV and Base'!$A$1:$N$671, 9, FALSE))+$P293)*$H293)/100)+$H293+10</f>
        <v>68</v>
      </c>
      <c r="R293" s="2">
        <f>_xlfn.FLOOR.MATH((_xlfn.FLOOR.MATH((((2*VLOOKUP($F293, 'EV and Base'!$A$1:$N$671, 10, FALSE))+$P293)*$H293)/100)+5)*
IF(OR($I293="Lonely", $I293="Brave", $I293="Adamant", $I293="Naughty"), 1.1,
IF(OR($I293="Bold", $I293="Timid", $I293="Modest", $I293="Calm"), 0.9, 1)))</f>
        <v>20</v>
      </c>
      <c r="S293" s="2">
        <f>_xlfn.FLOOR.MATH((_xlfn.FLOOR.MATH((((2*VLOOKUP($F293, 'EV and Base'!$A$1:$N$671, 11, FALSE))+$P293)*$H293)/100)+5)*
IF(OR($I293="Bold", $I293="Relaxed", $I293="Impish", $I293="Lax"), 1.1,
IF(OR($I293="Lonely", $I293="Hasty", $I293="Mild", $I293="Gentle"), 0.9, 1)))</f>
        <v>36</v>
      </c>
      <c r="T293" s="2">
        <f>_xlfn.FLOOR.MATH((_xlfn.FLOOR.MATH((((2*VLOOKUP($F293, 'EV and Base'!$A$1:$N$671, 12, FALSE))+$P293)*$H293)/100)+5)*
IF(OR($I293="Modest", $I293="Mild", $I293="Quiet", $I293="Rash"), 1.1,
IF(OR($I293="Adamant", $I293="Impish", $I293="Jolly", $I293="Careful"), 0.9, 1)))</f>
        <v>39</v>
      </c>
      <c r="U293" s="2">
        <f>_xlfn.FLOOR.MATH((_xlfn.FLOOR.MATH((((2*VLOOKUP($F293, 'EV and Base'!$A$1:$N$671, 13, FALSE))+$P293)*$H293)/100)+5)*
IF(OR($I293="Calm", $I293="Gentle", $I293="Sassy", $I293="Careful"), 1.1,
IF(OR($I293="Naughty", $I293="Lax", $I293="Naive", $I293="Rash"), 0.9, 1)))</f>
        <v>45</v>
      </c>
      <c r="V293" s="2">
        <f>_xlfn.FLOOR.MATH((_xlfn.FLOOR.MATH((((2*VLOOKUP($F293, 'EV and Base'!$A$1:$N$671, 14, FALSE))+$P293)*$H293)/100)+5)*
IF(OR($I293="Timid", $I293="Hasty", $I293="Jolly", $I293="Naive"), 1.1,
IF(OR($I293="Brave", $I293="Relaxed", $I293="Quiet", $I293="Sassy"), 0.9, 1)))</f>
        <v>35</v>
      </c>
    </row>
    <row r="294" spans="1:22" x14ac:dyDescent="0.45">
      <c r="A294" s="40"/>
      <c r="B294" s="48"/>
      <c r="C294" s="48"/>
      <c r="D294" s="48"/>
      <c r="E294" s="48"/>
      <c r="F294" s="2" t="s">
        <v>540</v>
      </c>
      <c r="G294" s="2" t="s">
        <v>53</v>
      </c>
      <c r="H294" s="2">
        <v>31</v>
      </c>
      <c r="I294" s="2" t="s">
        <v>58</v>
      </c>
      <c r="J294" s="2" t="s">
        <v>541</v>
      </c>
      <c r="K294" s="2" t="s">
        <v>30</v>
      </c>
      <c r="L294" s="2" t="s">
        <v>542</v>
      </c>
      <c r="M294" s="2" t="s">
        <v>216</v>
      </c>
      <c r="N294" s="2" t="s">
        <v>403</v>
      </c>
      <c r="O294" s="2" t="s">
        <v>366</v>
      </c>
      <c r="P294" s="2">
        <v>0</v>
      </c>
      <c r="Q294" s="2">
        <f>_xlfn.FLOOR.MATH((((2*VLOOKUP(F294, 'EV and Base'!$A$1:$N$671, 9, FALSE))+$P294)*$H294)/100)+$H294+10</f>
        <v>143</v>
      </c>
      <c r="R294" s="2">
        <f>_xlfn.FLOOR.MATH((_xlfn.FLOOR.MATH((((2*VLOOKUP($F294, 'EV and Base'!$A$1:$N$671, 10, FALSE))+$P294)*$H294)/100)+5)*
IF(OR($I294="Lonely", $I294="Brave", $I294="Adamant", $I294="Naughty"), 1.1,
IF(OR($I294="Bold", $I294="Timid", $I294="Modest", $I294="Calm"), 0.9, 1)))</f>
        <v>51</v>
      </c>
      <c r="S294" s="2">
        <f>_xlfn.FLOOR.MATH((_xlfn.FLOOR.MATH((((2*VLOOKUP($F294, 'EV and Base'!$A$1:$N$671, 11, FALSE))+$P294)*$H294)/100)+5)*
IF(OR($I294="Bold", $I294="Relaxed", $I294="Impish", $I294="Lax"), 1.1,
IF(OR($I294="Lonely", $I294="Hasty", $I294="Mild", $I294="Gentle"), 0.9, 1)))</f>
        <v>54</v>
      </c>
      <c r="T294" s="2">
        <f>_xlfn.FLOOR.MATH((_xlfn.FLOOR.MATH((((2*VLOOKUP($F294, 'EV and Base'!$A$1:$N$671, 12, FALSE))+$P294)*$H294)/100)+5)*
IF(OR($I294="Modest", $I294="Mild", $I294="Quiet", $I294="Rash"), 1.1,
IF(OR($I294="Adamant", $I294="Impish", $I294="Jolly", $I294="Careful"), 0.9, 1)))</f>
        <v>31</v>
      </c>
      <c r="U294" s="2">
        <f>_xlfn.FLOOR.MATH((_xlfn.FLOOR.MATH((((2*VLOOKUP($F294, 'EV and Base'!$A$1:$N$671, 13, FALSE))+$P294)*$H294)/100)+5)*
IF(OR($I294="Calm", $I294="Gentle", $I294="Sassy", $I294="Careful"), 1.1,
IF(OR($I294="Naughty", $I294="Lax", $I294="Naive", $I294="Rash"), 0.9, 1)))</f>
        <v>32</v>
      </c>
      <c r="V294" s="2">
        <f>_xlfn.FLOOR.MATH((_xlfn.FLOOR.MATH((((2*VLOOKUP($F294, 'EV and Base'!$A$1:$N$671, 14, FALSE))+$P294)*$H294)/100)+5)*
IF(OR($I294="Timid", $I294="Hasty", $I294="Jolly", $I294="Naive"), 1.1,
IF(OR($I294="Brave", $I294="Relaxed", $I294="Quiet", $I294="Sassy"), 0.9, 1)))</f>
        <v>40</v>
      </c>
    </row>
    <row r="295" spans="1:22" x14ac:dyDescent="0.45">
      <c r="A295" s="29">
        <v>163</v>
      </c>
      <c r="B295" s="29" t="s">
        <v>543</v>
      </c>
      <c r="C295" s="29" t="s">
        <v>23</v>
      </c>
      <c r="D295" s="29" t="s">
        <v>508</v>
      </c>
      <c r="E295" s="29" t="s">
        <v>25</v>
      </c>
      <c r="F295" s="2" t="s">
        <v>544</v>
      </c>
      <c r="G295" s="2" t="s">
        <v>27</v>
      </c>
      <c r="H295" s="2">
        <v>33</v>
      </c>
      <c r="I295" s="2" t="s">
        <v>41</v>
      </c>
      <c r="J295" s="2" t="s">
        <v>157</v>
      </c>
      <c r="K295" s="2" t="s">
        <v>30</v>
      </c>
      <c r="L295" s="2" t="s">
        <v>545</v>
      </c>
      <c r="M295" s="2" t="s">
        <v>546</v>
      </c>
      <c r="N295" s="2" t="s">
        <v>295</v>
      </c>
      <c r="O295" s="2" t="s">
        <v>161</v>
      </c>
      <c r="P295" s="2">
        <v>12</v>
      </c>
      <c r="Q295" s="2">
        <f>_xlfn.FLOOR.MATH((((2*VLOOKUP(F295, 'EV and Base'!$A$1:$N$671, 9, FALSE))+$P295)*$H295)/100)+$H295+10</f>
        <v>103</v>
      </c>
      <c r="R295" s="2">
        <f>_xlfn.FLOOR.MATH((_xlfn.FLOOR.MATH((((2*VLOOKUP($F295, 'EV and Base'!$A$1:$N$671, 10, FALSE))+$P295)*$H295)/100)+5)*
IF(OR($I295="Lonely", $I295="Brave", $I295="Adamant", $I295="Naughty"), 1.1,
IF(OR($I295="Bold", $I295="Timid", $I295="Modest", $I295="Calm"), 0.9, 1)))</f>
        <v>66</v>
      </c>
      <c r="S295" s="2">
        <f>_xlfn.FLOOR.MATH((_xlfn.FLOOR.MATH((((2*VLOOKUP($F295, 'EV and Base'!$A$1:$N$671, 11, FALSE))+$P295)*$H295)/100)+5)*
IF(OR($I295="Bold", $I295="Relaxed", $I295="Impish", $I295="Lax"), 1.1,
IF(OR($I295="Lonely", $I295="Hasty", $I295="Mild", $I295="Gentle"), 0.9, 1)))</f>
        <v>68</v>
      </c>
      <c r="T295" s="2">
        <f>_xlfn.FLOOR.MATH((_xlfn.FLOOR.MATH((((2*VLOOKUP($F295, 'EV and Base'!$A$1:$N$671, 12, FALSE))+$P295)*$H295)/100)+5)*
IF(OR($I295="Modest", $I295="Mild", $I295="Quiet", $I295="Rash"), 1.1,
IF(OR($I295="Adamant", $I295="Impish", $I295="Jolly", $I295="Careful"), 0.9, 1)))</f>
        <v>38</v>
      </c>
      <c r="U295" s="2">
        <f>_xlfn.FLOOR.MATH((_xlfn.FLOOR.MATH((((2*VLOOKUP($F295, 'EV and Base'!$A$1:$N$671, 13, FALSE))+$P295)*$H295)/100)+5)*
IF(OR($I295="Calm", $I295="Gentle", $I295="Sassy", $I295="Careful"), 1.1,
IF(OR($I295="Naughty", $I295="Lax", $I295="Naive", $I295="Rash"), 0.9, 1)))</f>
        <v>68</v>
      </c>
      <c r="V295" s="2">
        <f>_xlfn.FLOOR.MATH((_xlfn.FLOOR.MATH((((2*VLOOKUP($F295, 'EV and Base'!$A$1:$N$671, 14, FALSE))+$P295)*$H295)/100)+5)*
IF(OR($I295="Timid", $I295="Hasty", $I295="Jolly", $I295="Naive"), 1.1,
IF(OR($I295="Brave", $I295="Relaxed", $I295="Quiet", $I295="Sassy"), 0.9, 1)))</f>
        <v>67</v>
      </c>
    </row>
    <row r="296" spans="1:22" x14ac:dyDescent="0.45">
      <c r="A296" s="38">
        <v>164</v>
      </c>
      <c r="B296" s="48" t="s">
        <v>547</v>
      </c>
      <c r="C296" s="48" t="s">
        <v>23</v>
      </c>
      <c r="D296" s="48" t="s">
        <v>508</v>
      </c>
      <c r="E296" s="48" t="s">
        <v>25</v>
      </c>
      <c r="F296" s="2" t="s">
        <v>489</v>
      </c>
      <c r="G296" s="2" t="s">
        <v>53</v>
      </c>
      <c r="H296" s="2">
        <v>32</v>
      </c>
      <c r="I296" s="2" t="s">
        <v>173</v>
      </c>
      <c r="J296" s="2" t="s">
        <v>128</v>
      </c>
      <c r="K296" s="2" t="s">
        <v>30</v>
      </c>
      <c r="L296" s="2" t="s">
        <v>490</v>
      </c>
      <c r="M296" s="2" t="s">
        <v>405</v>
      </c>
      <c r="N296" s="2" t="s">
        <v>491</v>
      </c>
      <c r="O296" s="2" t="s">
        <v>460</v>
      </c>
      <c r="P296" s="2">
        <v>12</v>
      </c>
      <c r="Q296" s="2">
        <f>_xlfn.FLOOR.MATH((((2*VLOOKUP(F296, 'EV and Base'!$A$1:$N$671, 9, FALSE))+$P296)*$H296)/100)+$H296+10</f>
        <v>88</v>
      </c>
      <c r="R296" s="2">
        <f>_xlfn.FLOOR.MATH((_xlfn.FLOOR.MATH((((2*VLOOKUP($F296, 'EV and Base'!$A$1:$N$671, 10, FALSE))+$P296)*$H296)/100)+5)*
IF(OR($I296="Lonely", $I296="Brave", $I296="Adamant", $I296="Naughty"), 1.1,
IF(OR($I296="Bold", $I296="Timid", $I296="Modest", $I296="Calm"), 0.9, 1)))</f>
        <v>45</v>
      </c>
      <c r="S296" s="2">
        <f>_xlfn.FLOOR.MATH((_xlfn.FLOOR.MATH((((2*VLOOKUP($F296, 'EV and Base'!$A$1:$N$671, 11, FALSE))+$P296)*$H296)/100)+5)*
IF(OR($I296="Bold", $I296="Relaxed", $I296="Impish", $I296="Lax"), 1.1,
IF(OR($I296="Lonely", $I296="Hasty", $I296="Mild", $I296="Gentle"), 0.9, 1)))</f>
        <v>39</v>
      </c>
      <c r="T296" s="2">
        <f>_xlfn.FLOOR.MATH((_xlfn.FLOOR.MATH((((2*VLOOKUP($F296, 'EV and Base'!$A$1:$N$671, 12, FALSE))+$P296)*$H296)/100)+5)*
IF(OR($I296="Modest", $I296="Mild", $I296="Quiet", $I296="Rash"), 1.1,
IF(OR($I296="Adamant", $I296="Impish", $I296="Jolly", $I296="Careful"), 0.9, 1)))</f>
        <v>63</v>
      </c>
      <c r="U296" s="2">
        <f>_xlfn.FLOOR.MATH((_xlfn.FLOOR.MATH((((2*VLOOKUP($F296, 'EV and Base'!$A$1:$N$671, 13, FALSE))+$P296)*$H296)/100)+5)*
IF(OR($I296="Calm", $I296="Gentle", $I296="Sassy", $I296="Careful"), 1.1,
IF(OR($I296="Naughty", $I296="Lax", $I296="Naive", $I296="Rash"), 0.9, 1)))</f>
        <v>44</v>
      </c>
      <c r="V296" s="2">
        <f>_xlfn.FLOOR.MATH((_xlfn.FLOOR.MATH((((2*VLOOKUP($F296, 'EV and Base'!$A$1:$N$671, 14, FALSE))+$P296)*$H296)/100)+5)*
IF(OR($I296="Timid", $I296="Hasty", $I296="Jolly", $I296="Naive"), 1.1,
IF(OR($I296="Brave", $I296="Relaxed", $I296="Quiet", $I296="Sassy"), 0.9, 1)))</f>
        <v>81</v>
      </c>
    </row>
    <row r="297" spans="1:22" x14ac:dyDescent="0.45">
      <c r="A297" s="40"/>
      <c r="B297" s="48"/>
      <c r="C297" s="48"/>
      <c r="D297" s="48"/>
      <c r="E297" s="48"/>
      <c r="F297" s="2" t="s">
        <v>548</v>
      </c>
      <c r="G297" s="2" t="s">
        <v>53</v>
      </c>
      <c r="H297" s="2">
        <v>32</v>
      </c>
      <c r="I297" s="2" t="s">
        <v>89</v>
      </c>
      <c r="J297" s="2" t="s">
        <v>455</v>
      </c>
      <c r="K297" s="2" t="s">
        <v>30</v>
      </c>
      <c r="L297" s="2" t="s">
        <v>264</v>
      </c>
      <c r="M297" s="2" t="s">
        <v>456</v>
      </c>
      <c r="N297" s="2" t="s">
        <v>457</v>
      </c>
      <c r="O297" s="2" t="s">
        <v>501</v>
      </c>
      <c r="P297" s="2">
        <v>12</v>
      </c>
      <c r="Q297" s="2">
        <f>_xlfn.FLOOR.MATH((((2*VLOOKUP(F297, 'EV and Base'!$A$1:$N$671, 9, FALSE))+$P297)*$H297)/100)+$H297+10</f>
        <v>84</v>
      </c>
      <c r="R297" s="2">
        <f>_xlfn.FLOOR.MATH((_xlfn.FLOOR.MATH((((2*VLOOKUP($F297, 'EV and Base'!$A$1:$N$671, 10, FALSE))+$P297)*$H297)/100)+5)*
IF(OR($I297="Lonely", $I297="Brave", $I297="Adamant", $I297="Naughty"), 1.1,
IF(OR($I297="Bold", $I297="Timid", $I297="Modest", $I297="Calm"), 0.9, 1)))</f>
        <v>37</v>
      </c>
      <c r="S297" s="2">
        <f>_xlfn.FLOOR.MATH((_xlfn.FLOOR.MATH((((2*VLOOKUP($F297, 'EV and Base'!$A$1:$N$671, 11, FALSE))+$P297)*$H297)/100)+5)*
IF(OR($I297="Bold", $I297="Relaxed", $I297="Impish", $I297="Lax"), 1.1,
IF(OR($I297="Lonely", $I297="Hasty", $I297="Mild", $I297="Gentle"), 0.9, 1)))</f>
        <v>53</v>
      </c>
      <c r="T297" s="2">
        <f>_xlfn.FLOOR.MATH((_xlfn.FLOOR.MATH((((2*VLOOKUP($F297, 'EV and Base'!$A$1:$N$671, 12, FALSE))+$P297)*$H297)/100)+5)*
IF(OR($I297="Modest", $I297="Mild", $I297="Quiet", $I297="Rash"), 1.1,
IF(OR($I297="Adamant", $I297="Impish", $I297="Jolly", $I297="Careful"), 0.9, 1)))</f>
        <v>56</v>
      </c>
      <c r="U297" s="2">
        <f>_xlfn.FLOOR.MATH((_xlfn.FLOOR.MATH((((2*VLOOKUP($F297, 'EV and Base'!$A$1:$N$671, 13, FALSE))+$P297)*$H297)/100)+5)*
IF(OR($I297="Calm", $I297="Gentle", $I297="Sassy", $I297="Careful"), 1.1,
IF(OR($I297="Naughty", $I297="Lax", $I297="Naive", $I297="Rash"), 0.9, 1)))</f>
        <v>63</v>
      </c>
      <c r="V297" s="2">
        <f>_xlfn.FLOOR.MATH((_xlfn.FLOOR.MATH((((2*VLOOKUP($F297, 'EV and Base'!$A$1:$N$671, 14, FALSE))+$P297)*$H297)/100)+5)*
IF(OR($I297="Timid", $I297="Hasty", $I297="Jolly", $I297="Naive"), 1.1,
IF(OR($I297="Brave", $I297="Relaxed", $I297="Quiet", $I297="Sassy"), 0.9, 1)))</f>
        <v>44</v>
      </c>
    </row>
    <row r="298" spans="1:22" x14ac:dyDescent="0.45">
      <c r="A298" s="38">
        <v>165</v>
      </c>
      <c r="B298" s="48" t="s">
        <v>549</v>
      </c>
      <c r="C298" s="48" t="s">
        <v>23</v>
      </c>
      <c r="D298" s="48" t="s">
        <v>550</v>
      </c>
      <c r="E298" s="48" t="s">
        <v>25</v>
      </c>
      <c r="F298" s="2" t="s">
        <v>335</v>
      </c>
      <c r="G298" s="2" t="s">
        <v>27</v>
      </c>
      <c r="H298" s="2">
        <v>32</v>
      </c>
      <c r="I298" s="2" t="s">
        <v>68</v>
      </c>
      <c r="J298" s="2" t="s">
        <v>115</v>
      </c>
      <c r="K298" s="2" t="s">
        <v>30</v>
      </c>
      <c r="L298" s="2" t="s">
        <v>285</v>
      </c>
      <c r="M298" s="2" t="s">
        <v>118</v>
      </c>
      <c r="N298" s="2" t="s">
        <v>379</v>
      </c>
      <c r="O298" s="2" t="s">
        <v>460</v>
      </c>
      <c r="P298" s="2">
        <v>6</v>
      </c>
      <c r="Q298" s="2">
        <f>_xlfn.FLOOR.MATH((((2*VLOOKUP(F298, 'EV and Base'!$A$1:$N$671, 9, FALSE))+$P298)*$H298)/100)+$H298+10</f>
        <v>83</v>
      </c>
      <c r="R298" s="2">
        <f>_xlfn.FLOOR.MATH((_xlfn.FLOOR.MATH((((2*VLOOKUP($F298, 'EV and Base'!$A$1:$N$671, 10, FALSE))+$P298)*$H298)/100)+5)*
IF(OR($I298="Lonely", $I298="Brave", $I298="Adamant", $I298="Naughty"), 1.1,
IF(OR($I298="Bold", $I298="Timid", $I298="Modest", $I298="Calm"), 0.9, 1)))</f>
        <v>50</v>
      </c>
      <c r="S298" s="2">
        <f>_xlfn.FLOOR.MATH((_xlfn.FLOOR.MATH((((2*VLOOKUP($F298, 'EV and Base'!$A$1:$N$671, 11, FALSE))+$P298)*$H298)/100)+5)*
IF(OR($I298="Bold", $I298="Relaxed", $I298="Impish", $I298="Lax"), 1.1,
IF(OR($I298="Lonely", $I298="Hasty", $I298="Mild", $I298="Gentle"), 0.9, 1)))</f>
        <v>46</v>
      </c>
      <c r="T298" s="2">
        <f>_xlfn.FLOOR.MATH((_xlfn.FLOOR.MATH((((2*VLOOKUP($F298, 'EV and Base'!$A$1:$N$671, 12, FALSE))+$P298)*$H298)/100)+5)*
IF(OR($I298="Modest", $I298="Mild", $I298="Quiet", $I298="Rash"), 1.1,
IF(OR($I298="Adamant", $I298="Impish", $I298="Jolly", $I298="Careful"), 0.9, 1)))</f>
        <v>41</v>
      </c>
      <c r="U298" s="2">
        <f>_xlfn.FLOOR.MATH((_xlfn.FLOOR.MATH((((2*VLOOKUP($F298, 'EV and Base'!$A$1:$N$671, 13, FALSE))+$P298)*$H298)/100)+5)*
IF(OR($I298="Calm", $I298="Gentle", $I298="Sassy", $I298="Careful"), 1.1,
IF(OR($I298="Naughty", $I298="Lax", $I298="Naive", $I298="Rash"), 0.9, 1)))</f>
        <v>33</v>
      </c>
      <c r="V298" s="2">
        <f>_xlfn.FLOOR.MATH((_xlfn.FLOOR.MATH((((2*VLOOKUP($F298, 'EV and Base'!$A$1:$N$671, 14, FALSE))+$P298)*$H298)/100)+5)*
IF(OR($I298="Timid", $I298="Hasty", $I298="Jolly", $I298="Naive"), 1.1,
IF(OR($I298="Brave", $I298="Relaxed", $I298="Quiet", $I298="Sassy"), 0.9, 1)))</f>
        <v>48</v>
      </c>
    </row>
    <row r="299" spans="1:22" x14ac:dyDescent="0.45">
      <c r="A299" s="40"/>
      <c r="B299" s="48"/>
      <c r="C299" s="48"/>
      <c r="D299" s="48"/>
      <c r="E299" s="48"/>
      <c r="F299" s="2" t="s">
        <v>335</v>
      </c>
      <c r="G299" s="2" t="s">
        <v>27</v>
      </c>
      <c r="H299" s="2">
        <v>32</v>
      </c>
      <c r="I299" s="2" t="s">
        <v>68</v>
      </c>
      <c r="J299" s="2" t="s">
        <v>115</v>
      </c>
      <c r="K299" s="2" t="s">
        <v>30</v>
      </c>
      <c r="L299" s="2" t="s">
        <v>285</v>
      </c>
      <c r="M299" s="2" t="s">
        <v>118</v>
      </c>
      <c r="N299" s="2" t="s">
        <v>379</v>
      </c>
      <c r="O299" s="2" t="s">
        <v>460</v>
      </c>
      <c r="P299" s="2">
        <v>6</v>
      </c>
      <c r="Q299" s="2">
        <f>_xlfn.FLOOR.MATH((((2*VLOOKUP(F299, 'EV and Base'!$A$1:$N$671, 9, FALSE))+$P299)*$H299)/100)+$H299+10</f>
        <v>83</v>
      </c>
      <c r="R299" s="2">
        <f>_xlfn.FLOOR.MATH((_xlfn.FLOOR.MATH((((2*VLOOKUP($F299, 'EV and Base'!$A$1:$N$671, 10, FALSE))+$P299)*$H299)/100)+5)*
IF(OR($I299="Lonely", $I299="Brave", $I299="Adamant", $I299="Naughty"), 1.1,
IF(OR($I299="Bold", $I299="Timid", $I299="Modest", $I299="Calm"), 0.9, 1)))</f>
        <v>50</v>
      </c>
      <c r="S299" s="2">
        <f>_xlfn.FLOOR.MATH((_xlfn.FLOOR.MATH((((2*VLOOKUP($F299, 'EV and Base'!$A$1:$N$671, 11, FALSE))+$P299)*$H299)/100)+5)*
IF(OR($I299="Bold", $I299="Relaxed", $I299="Impish", $I299="Lax"), 1.1,
IF(OR($I299="Lonely", $I299="Hasty", $I299="Mild", $I299="Gentle"), 0.9, 1)))</f>
        <v>46</v>
      </c>
      <c r="T299" s="2">
        <f>_xlfn.FLOOR.MATH((_xlfn.FLOOR.MATH((((2*VLOOKUP($F299, 'EV and Base'!$A$1:$N$671, 12, FALSE))+$P299)*$H299)/100)+5)*
IF(OR($I299="Modest", $I299="Mild", $I299="Quiet", $I299="Rash"), 1.1,
IF(OR($I299="Adamant", $I299="Impish", $I299="Jolly", $I299="Careful"), 0.9, 1)))</f>
        <v>41</v>
      </c>
      <c r="U299" s="2">
        <f>_xlfn.FLOOR.MATH((_xlfn.FLOOR.MATH((((2*VLOOKUP($F299, 'EV and Base'!$A$1:$N$671, 13, FALSE))+$P299)*$H299)/100)+5)*
IF(OR($I299="Calm", $I299="Gentle", $I299="Sassy", $I299="Careful"), 1.1,
IF(OR($I299="Naughty", $I299="Lax", $I299="Naive", $I299="Rash"), 0.9, 1)))</f>
        <v>33</v>
      </c>
      <c r="V299" s="2">
        <f>_xlfn.FLOOR.MATH((_xlfn.FLOOR.MATH((((2*VLOOKUP($F299, 'EV and Base'!$A$1:$N$671, 14, FALSE))+$P299)*$H299)/100)+5)*
IF(OR($I299="Timid", $I299="Hasty", $I299="Jolly", $I299="Naive"), 1.1,
IF(OR($I299="Brave", $I299="Relaxed", $I299="Quiet", $I299="Sassy"), 0.9, 1)))</f>
        <v>48</v>
      </c>
    </row>
    <row r="300" spans="1:22" x14ac:dyDescent="0.45">
      <c r="A300" s="38">
        <v>166</v>
      </c>
      <c r="B300" s="48" t="s">
        <v>551</v>
      </c>
      <c r="C300" s="48" t="s">
        <v>23</v>
      </c>
      <c r="D300" s="48" t="s">
        <v>550</v>
      </c>
      <c r="E300" s="48" t="s">
        <v>25</v>
      </c>
      <c r="F300" s="2" t="s">
        <v>458</v>
      </c>
      <c r="G300" s="2" t="s">
        <v>27</v>
      </c>
      <c r="H300" s="2">
        <v>32</v>
      </c>
      <c r="I300" s="2" t="s">
        <v>61</v>
      </c>
      <c r="J300" s="2" t="s">
        <v>115</v>
      </c>
      <c r="K300" s="2" t="s">
        <v>30</v>
      </c>
      <c r="L300" s="2" t="s">
        <v>459</v>
      </c>
      <c r="M300" s="2" t="s">
        <v>350</v>
      </c>
      <c r="N300" s="2" t="s">
        <v>460</v>
      </c>
      <c r="O300" s="2" t="s">
        <v>285</v>
      </c>
      <c r="P300" s="2">
        <v>6</v>
      </c>
      <c r="Q300" s="2">
        <f>_xlfn.FLOOR.MATH((((2*VLOOKUP(F300, 'EV and Base'!$A$1:$N$671, 9, FALSE))+$P300)*$H300)/100)+$H300+10</f>
        <v>83</v>
      </c>
      <c r="R300" s="2">
        <f>_xlfn.FLOOR.MATH((_xlfn.FLOOR.MATH((((2*VLOOKUP($F300, 'EV and Base'!$A$1:$N$671, 10, FALSE))+$P300)*$H300)/100)+5)*
IF(OR($I300="Lonely", $I300="Brave", $I300="Adamant", $I300="Naughty"), 1.1,
IF(OR($I300="Bold", $I300="Timid", $I300="Modest", $I300="Calm"), 0.9, 1)))</f>
        <v>35</v>
      </c>
      <c r="S300" s="2">
        <f>_xlfn.FLOOR.MATH((_xlfn.FLOOR.MATH((((2*VLOOKUP($F300, 'EV and Base'!$A$1:$N$671, 11, FALSE))+$P300)*$H300)/100)+5)*
IF(OR($I300="Bold", $I300="Relaxed", $I300="Impish", $I300="Lax"), 1.1,
IF(OR($I300="Lonely", $I300="Hasty", $I300="Mild", $I300="Gentle"), 0.9, 1)))</f>
        <v>34</v>
      </c>
      <c r="T300" s="2">
        <f>_xlfn.FLOOR.MATH((_xlfn.FLOOR.MATH((((2*VLOOKUP($F300, 'EV and Base'!$A$1:$N$671, 12, FALSE))+$P300)*$H300)/100)+5)*
IF(OR($I300="Modest", $I300="Mild", $I300="Quiet", $I300="Rash"), 1.1,
IF(OR($I300="Adamant", $I300="Impish", $I300="Jolly", $I300="Careful"), 0.9, 1)))</f>
        <v>35</v>
      </c>
      <c r="U300" s="2">
        <f>_xlfn.FLOOR.MATH((_xlfn.FLOOR.MATH((((2*VLOOKUP($F300, 'EV and Base'!$A$1:$N$671, 13, FALSE))+$P300)*$H300)/100)+5)*
IF(OR($I300="Calm", $I300="Gentle", $I300="Sassy", $I300="Careful"), 1.1,
IF(OR($I300="Naughty", $I300="Lax", $I300="Naive", $I300="Rash"), 0.9, 1)))</f>
        <v>41</v>
      </c>
      <c r="V300" s="2">
        <f>_xlfn.FLOOR.MATH((_xlfn.FLOOR.MATH((((2*VLOOKUP($F300, 'EV and Base'!$A$1:$N$671, 14, FALSE))+$P300)*$H300)/100)+5)*
IF(OR($I300="Timid", $I300="Hasty", $I300="Jolly", $I300="Naive"), 1.1,
IF(OR($I300="Brave", $I300="Relaxed", $I300="Quiet", $I300="Sassy"), 0.9, 1)))</f>
        <v>42</v>
      </c>
    </row>
    <row r="301" spans="1:22" x14ac:dyDescent="0.45">
      <c r="A301" s="40"/>
      <c r="B301" s="48"/>
      <c r="C301" s="48"/>
      <c r="D301" s="48"/>
      <c r="E301" s="48"/>
      <c r="F301" s="2" t="s">
        <v>127</v>
      </c>
      <c r="G301" s="2" t="s">
        <v>27</v>
      </c>
      <c r="H301" s="2">
        <v>32</v>
      </c>
      <c r="I301" s="2" t="s">
        <v>41</v>
      </c>
      <c r="J301" s="2" t="s">
        <v>238</v>
      </c>
      <c r="K301" s="2" t="s">
        <v>30</v>
      </c>
      <c r="L301" s="2" t="s">
        <v>490</v>
      </c>
      <c r="M301" s="2" t="s">
        <v>405</v>
      </c>
      <c r="N301" s="2" t="s">
        <v>491</v>
      </c>
      <c r="O301" s="2" t="s">
        <v>460</v>
      </c>
      <c r="P301" s="2">
        <v>6</v>
      </c>
      <c r="Q301" s="2">
        <f>_xlfn.FLOOR.MATH((((2*VLOOKUP(F301, 'EV and Base'!$A$1:$N$671, 9, FALSE))+$P301)*$H301)/100)+$H301+10</f>
        <v>79</v>
      </c>
      <c r="R301" s="2">
        <f>_xlfn.FLOOR.MATH((_xlfn.FLOOR.MATH((((2*VLOOKUP($F301, 'EV and Base'!$A$1:$N$671, 10, FALSE))+$P301)*$H301)/100)+5)*
IF(OR($I301="Lonely", $I301="Brave", $I301="Adamant", $I301="Naughty"), 1.1,
IF(OR($I301="Bold", $I301="Timid", $I301="Modest", $I301="Calm"), 0.9, 1)))</f>
        <v>31</v>
      </c>
      <c r="S301" s="2">
        <f>_xlfn.FLOOR.MATH((_xlfn.FLOOR.MATH((((2*VLOOKUP($F301, 'EV and Base'!$A$1:$N$671, 11, FALSE))+$P301)*$H301)/100)+5)*
IF(OR($I301="Bold", $I301="Relaxed", $I301="Impish", $I301="Lax"), 1.1,
IF(OR($I301="Lonely", $I301="Hasty", $I301="Mild", $I301="Gentle"), 0.9, 1)))</f>
        <v>34</v>
      </c>
      <c r="T301" s="2">
        <f>_xlfn.FLOOR.MATH((_xlfn.FLOOR.MATH((((2*VLOOKUP($F301, 'EV and Base'!$A$1:$N$671, 12, FALSE))+$P301)*$H301)/100)+5)*
IF(OR($I301="Modest", $I301="Mild", $I301="Quiet", $I301="Rash"), 1.1,
IF(OR($I301="Adamant", $I301="Impish", $I301="Jolly", $I301="Careful"), 0.9, 1)))</f>
        <v>42</v>
      </c>
      <c r="U301" s="2">
        <f>_xlfn.FLOOR.MATH((_xlfn.FLOOR.MATH((((2*VLOOKUP($F301, 'EV and Base'!$A$1:$N$671, 13, FALSE))+$P301)*$H301)/100)+5)*
IF(OR($I301="Calm", $I301="Gentle", $I301="Sassy", $I301="Careful"), 1.1,
IF(OR($I301="Naughty", $I301="Lax", $I301="Naive", $I301="Rash"), 0.9, 1)))</f>
        <v>34</v>
      </c>
      <c r="V301" s="2">
        <f>_xlfn.FLOOR.MATH((_xlfn.FLOOR.MATH((((2*VLOOKUP($F301, 'EV and Base'!$A$1:$N$671, 14, FALSE))+$P301)*$H301)/100)+5)*
IF(OR($I301="Timid", $I301="Hasty", $I301="Jolly", $I301="Naive"), 1.1,
IF(OR($I301="Brave", $I301="Relaxed", $I301="Quiet", $I301="Sassy"), 0.9, 1)))</f>
        <v>58</v>
      </c>
    </row>
    <row r="302" spans="1:22" x14ac:dyDescent="0.45">
      <c r="A302" s="38">
        <v>167</v>
      </c>
      <c r="B302" s="48" t="s">
        <v>552</v>
      </c>
      <c r="C302" s="48" t="s">
        <v>23</v>
      </c>
      <c r="D302" s="48" t="s">
        <v>550</v>
      </c>
      <c r="E302" s="48" t="s">
        <v>25</v>
      </c>
      <c r="F302" s="2" t="s">
        <v>458</v>
      </c>
      <c r="G302" s="2" t="s">
        <v>27</v>
      </c>
      <c r="H302" s="2">
        <v>32</v>
      </c>
      <c r="I302" s="2" t="s">
        <v>63</v>
      </c>
      <c r="J302" s="2" t="s">
        <v>115</v>
      </c>
      <c r="K302" s="2" t="s">
        <v>30</v>
      </c>
      <c r="L302" s="2" t="s">
        <v>459</v>
      </c>
      <c r="M302" s="2" t="s">
        <v>350</v>
      </c>
      <c r="N302" s="2" t="s">
        <v>460</v>
      </c>
      <c r="O302" s="2" t="s">
        <v>285</v>
      </c>
      <c r="P302" s="2">
        <v>6</v>
      </c>
      <c r="Q302" s="2">
        <f>_xlfn.FLOOR.MATH((((2*VLOOKUP(F302, 'EV and Base'!$A$1:$N$671, 9, FALSE))+$P302)*$H302)/100)+$H302+10</f>
        <v>83</v>
      </c>
      <c r="R302" s="2">
        <f>_xlfn.FLOOR.MATH((_xlfn.FLOOR.MATH((((2*VLOOKUP($F302, 'EV and Base'!$A$1:$N$671, 10, FALSE))+$P302)*$H302)/100)+5)*
IF(OR($I302="Lonely", $I302="Brave", $I302="Adamant", $I302="Naughty"), 1.1,
IF(OR($I302="Bold", $I302="Timid", $I302="Modest", $I302="Calm"), 0.9, 1)))</f>
        <v>35</v>
      </c>
      <c r="S302" s="2">
        <f>_xlfn.FLOOR.MATH((_xlfn.FLOOR.MATH((((2*VLOOKUP($F302, 'EV and Base'!$A$1:$N$671, 11, FALSE))+$P302)*$H302)/100)+5)*
IF(OR($I302="Bold", $I302="Relaxed", $I302="Impish", $I302="Lax"), 1.1,
IF(OR($I302="Lonely", $I302="Hasty", $I302="Mild", $I302="Gentle"), 0.9, 1)))</f>
        <v>38</v>
      </c>
      <c r="T302" s="2">
        <f>_xlfn.FLOOR.MATH((_xlfn.FLOOR.MATH((((2*VLOOKUP($F302, 'EV and Base'!$A$1:$N$671, 12, FALSE))+$P302)*$H302)/100)+5)*
IF(OR($I302="Modest", $I302="Mild", $I302="Quiet", $I302="Rash"), 1.1,
IF(OR($I302="Adamant", $I302="Impish", $I302="Jolly", $I302="Careful"), 0.9, 1)))</f>
        <v>35</v>
      </c>
      <c r="U302" s="2">
        <f>_xlfn.FLOOR.MATH((_xlfn.FLOOR.MATH((((2*VLOOKUP($F302, 'EV and Base'!$A$1:$N$671, 13, FALSE))+$P302)*$H302)/100)+5)*
IF(OR($I302="Calm", $I302="Gentle", $I302="Sassy", $I302="Careful"), 1.1,
IF(OR($I302="Naughty", $I302="Lax", $I302="Naive", $I302="Rash"), 0.9, 1)))</f>
        <v>41</v>
      </c>
      <c r="V302" s="2">
        <f>_xlfn.FLOOR.MATH((_xlfn.FLOOR.MATH((((2*VLOOKUP($F302, 'EV and Base'!$A$1:$N$671, 14, FALSE))+$P302)*$H302)/100)+5)*
IF(OR($I302="Timid", $I302="Hasty", $I302="Jolly", $I302="Naive"), 1.1,
IF(OR($I302="Brave", $I302="Relaxed", $I302="Quiet", $I302="Sassy"), 0.9, 1)))</f>
        <v>37</v>
      </c>
    </row>
    <row r="303" spans="1:22" x14ac:dyDescent="0.45">
      <c r="A303" s="40"/>
      <c r="B303" s="48"/>
      <c r="C303" s="48"/>
      <c r="D303" s="48"/>
      <c r="E303" s="48"/>
      <c r="F303" s="2" t="s">
        <v>315</v>
      </c>
      <c r="G303" s="2" t="s">
        <v>27</v>
      </c>
      <c r="H303" s="2">
        <v>32</v>
      </c>
      <c r="I303" s="2" t="s">
        <v>48</v>
      </c>
      <c r="J303" s="2" t="s">
        <v>344</v>
      </c>
      <c r="K303" s="2" t="s">
        <v>30</v>
      </c>
      <c r="L303" s="2" t="s">
        <v>209</v>
      </c>
      <c r="M303" s="2" t="s">
        <v>514</v>
      </c>
      <c r="N303" s="2" t="s">
        <v>515</v>
      </c>
      <c r="O303" s="2" t="s">
        <v>553</v>
      </c>
      <c r="P303" s="2">
        <v>6</v>
      </c>
      <c r="Q303" s="2">
        <f>_xlfn.FLOOR.MATH((((2*VLOOKUP(F303, 'EV and Base'!$A$1:$N$671, 9, FALSE))+$P303)*$H303)/100)+$H303+10</f>
        <v>90</v>
      </c>
      <c r="R303" s="2">
        <f>_xlfn.FLOOR.MATH((_xlfn.FLOOR.MATH((((2*VLOOKUP($F303, 'EV and Base'!$A$1:$N$671, 10, FALSE))+$P303)*$H303)/100)+5)*
IF(OR($I303="Lonely", $I303="Brave", $I303="Adamant", $I303="Naughty"), 1.1,
IF(OR($I303="Bold", $I303="Timid", $I303="Modest", $I303="Calm"), 0.9, 1)))</f>
        <v>44</v>
      </c>
      <c r="S303" s="2">
        <f>_xlfn.FLOOR.MATH((_xlfn.FLOOR.MATH((((2*VLOOKUP($F303, 'EV and Base'!$A$1:$N$671, 11, FALSE))+$P303)*$H303)/100)+5)*
IF(OR($I303="Bold", $I303="Relaxed", $I303="Impish", $I303="Lax"), 1.1,
IF(OR($I303="Lonely", $I303="Hasty", $I303="Mild", $I303="Gentle"), 0.9, 1)))</f>
        <v>58</v>
      </c>
      <c r="T303" s="2">
        <f>_xlfn.FLOOR.MATH((_xlfn.FLOOR.MATH((((2*VLOOKUP($F303, 'EV and Base'!$A$1:$N$671, 12, FALSE))+$P303)*$H303)/100)+5)*
IF(OR($I303="Modest", $I303="Mild", $I303="Quiet", $I303="Rash"), 1.1,
IF(OR($I303="Adamant", $I303="Impish", $I303="Jolly", $I303="Careful"), 0.9, 1)))</f>
        <v>72</v>
      </c>
      <c r="U303" s="2">
        <f>_xlfn.FLOOR.MATH((_xlfn.FLOOR.MATH((((2*VLOOKUP($F303, 'EV and Base'!$A$1:$N$671, 13, FALSE))+$P303)*$H303)/100)+5)*
IF(OR($I303="Calm", $I303="Gentle", $I303="Sassy", $I303="Careful"), 1.1,
IF(OR($I303="Naughty", $I303="Lax", $I303="Naive", $I303="Rash"), 0.9, 1)))</f>
        <v>58</v>
      </c>
      <c r="V303" s="2">
        <f>_xlfn.FLOOR.MATH((_xlfn.FLOOR.MATH((((2*VLOOKUP($F303, 'EV and Base'!$A$1:$N$671, 14, FALSE))+$P303)*$H303)/100)+5)*
IF(OR($I303="Timid", $I303="Hasty", $I303="Jolly", $I303="Naive"), 1.1,
IF(OR($I303="Brave", $I303="Relaxed", $I303="Quiet", $I303="Sassy"), 0.9, 1)))</f>
        <v>69</v>
      </c>
    </row>
    <row r="304" spans="1:22" x14ac:dyDescent="0.45">
      <c r="A304" s="29">
        <v>168</v>
      </c>
      <c r="B304" s="29" t="s">
        <v>554</v>
      </c>
      <c r="C304" s="29" t="s">
        <v>23</v>
      </c>
      <c r="D304" s="29" t="s">
        <v>550</v>
      </c>
      <c r="E304" s="29" t="s">
        <v>25</v>
      </c>
      <c r="F304" s="2" t="s">
        <v>555</v>
      </c>
      <c r="G304" s="2" t="s">
        <v>27</v>
      </c>
      <c r="H304" s="2">
        <v>33</v>
      </c>
      <c r="I304" s="2" t="s">
        <v>82</v>
      </c>
      <c r="J304" s="2" t="s">
        <v>134</v>
      </c>
      <c r="K304" s="2" t="s">
        <v>30</v>
      </c>
      <c r="L304" s="2" t="s">
        <v>285</v>
      </c>
      <c r="M304" s="2" t="s">
        <v>118</v>
      </c>
      <c r="N304" s="2" t="s">
        <v>379</v>
      </c>
      <c r="O304" s="2" t="s">
        <v>460</v>
      </c>
      <c r="P304" s="2">
        <v>6</v>
      </c>
      <c r="Q304" s="2">
        <f>_xlfn.FLOOR.MATH((((2*VLOOKUP(F304, 'EV and Base'!$A$1:$N$671, 9, FALSE))+$P304)*$H304)/100)+$H304+10</f>
        <v>97</v>
      </c>
      <c r="R304" s="2">
        <f>_xlfn.FLOOR.MATH((_xlfn.FLOOR.MATH((((2*VLOOKUP($F304, 'EV and Base'!$A$1:$N$671, 10, FALSE))+$P304)*$H304)/100)+5)*
IF(OR($I304="Lonely", $I304="Brave", $I304="Adamant", $I304="Naughty"), 1.1,
IF(OR($I304="Bold", $I304="Timid", $I304="Modest", $I304="Calm"), 0.9, 1)))</f>
        <v>76</v>
      </c>
      <c r="S304" s="2">
        <f>_xlfn.FLOOR.MATH((_xlfn.FLOOR.MATH((((2*VLOOKUP($F304, 'EV and Base'!$A$1:$N$671, 11, FALSE))+$P304)*$H304)/100)+5)*
IF(OR($I304="Bold", $I304="Relaxed", $I304="Impish", $I304="Lax"), 1.1,
IF(OR($I304="Lonely", $I304="Hasty", $I304="Mild", $I304="Gentle"), 0.9, 1)))</f>
        <v>59</v>
      </c>
      <c r="T304" s="2">
        <f>_xlfn.FLOOR.MATH((_xlfn.FLOOR.MATH((((2*VLOOKUP($F304, 'EV and Base'!$A$1:$N$671, 12, FALSE))+$P304)*$H304)/100)+5)*
IF(OR($I304="Modest", $I304="Mild", $I304="Quiet", $I304="Rash"), 1.1,
IF(OR($I304="Adamant", $I304="Impish", $I304="Jolly", $I304="Careful"), 0.9, 1)))</f>
        <v>49</v>
      </c>
      <c r="U304" s="2">
        <f>_xlfn.FLOOR.MATH((_xlfn.FLOOR.MATH((((2*VLOOKUP($F304, 'EV and Base'!$A$1:$N$671, 13, FALSE))+$P304)*$H304)/100)+5)*
IF(OR($I304="Calm", $I304="Gentle", $I304="Sassy", $I304="Careful"), 1.1,
IF(OR($I304="Naughty", $I304="Lax", $I304="Naive", $I304="Rash"), 0.9, 1)))</f>
        <v>38</v>
      </c>
      <c r="V304" s="2">
        <f>_xlfn.FLOOR.MATH((_xlfn.FLOOR.MATH((((2*VLOOKUP($F304, 'EV and Base'!$A$1:$N$671, 14, FALSE))+$P304)*$H304)/100)+5)*
IF(OR($I304="Timid", $I304="Hasty", $I304="Jolly", $I304="Naive"), 1.1,
IF(OR($I304="Brave", $I304="Relaxed", $I304="Quiet", $I304="Sassy"), 0.9, 1)))</f>
        <v>74</v>
      </c>
    </row>
    <row r="305" spans="1:22" x14ac:dyDescent="0.45">
      <c r="A305" s="29">
        <v>169</v>
      </c>
      <c r="B305" s="29" t="s">
        <v>556</v>
      </c>
      <c r="C305" s="29" t="s">
        <v>23</v>
      </c>
      <c r="D305" s="29" t="s">
        <v>550</v>
      </c>
      <c r="E305" s="29" t="s">
        <v>25</v>
      </c>
      <c r="F305" s="2" t="s">
        <v>489</v>
      </c>
      <c r="G305" s="2" t="s">
        <v>27</v>
      </c>
      <c r="H305" s="2">
        <v>33</v>
      </c>
      <c r="I305" s="2" t="s">
        <v>168</v>
      </c>
      <c r="J305" s="2" t="s">
        <v>128</v>
      </c>
      <c r="K305" s="2" t="s">
        <v>30</v>
      </c>
      <c r="L305" s="2" t="s">
        <v>490</v>
      </c>
      <c r="M305" s="2" t="s">
        <v>405</v>
      </c>
      <c r="N305" s="2" t="s">
        <v>491</v>
      </c>
      <c r="O305" s="2" t="s">
        <v>460</v>
      </c>
      <c r="P305" s="2">
        <v>6</v>
      </c>
      <c r="Q305" s="2">
        <f>_xlfn.FLOOR.MATH((((2*VLOOKUP(F305, 'EV and Base'!$A$1:$N$671, 9, FALSE))+$P305)*$H305)/100)+$H305+10</f>
        <v>89</v>
      </c>
      <c r="R305" s="2">
        <f>_xlfn.FLOOR.MATH((_xlfn.FLOOR.MATH((((2*VLOOKUP($F305, 'EV and Base'!$A$1:$N$671, 10, FALSE))+$P305)*$H305)/100)+5)*
IF(OR($I305="Lonely", $I305="Brave", $I305="Adamant", $I305="Naughty"), 1.1,
IF(OR($I305="Bold", $I305="Timid", $I305="Modest", $I305="Calm"), 0.9, 1)))</f>
        <v>44</v>
      </c>
      <c r="S305" s="2">
        <f>_xlfn.FLOOR.MATH((_xlfn.FLOOR.MATH((((2*VLOOKUP($F305, 'EV and Base'!$A$1:$N$671, 11, FALSE))+$P305)*$H305)/100)+5)*
IF(OR($I305="Bold", $I305="Relaxed", $I305="Impish", $I305="Lax"), 1.1,
IF(OR($I305="Lonely", $I305="Hasty", $I305="Mild", $I305="Gentle"), 0.9, 1)))</f>
        <v>43</v>
      </c>
      <c r="T305" s="2">
        <f>_xlfn.FLOOR.MATH((_xlfn.FLOOR.MATH((((2*VLOOKUP($F305, 'EV and Base'!$A$1:$N$671, 12, FALSE))+$P305)*$H305)/100)+5)*
IF(OR($I305="Modest", $I305="Mild", $I305="Quiet", $I305="Rash"), 1.1,
IF(OR($I305="Adamant", $I305="Impish", $I305="Jolly", $I305="Careful"), 0.9, 1)))</f>
        <v>51</v>
      </c>
      <c r="U305" s="2">
        <f>_xlfn.FLOOR.MATH((_xlfn.FLOOR.MATH((((2*VLOOKUP($F305, 'EV and Base'!$A$1:$N$671, 13, FALSE))+$P305)*$H305)/100)+5)*
IF(OR($I305="Calm", $I305="Gentle", $I305="Sassy", $I305="Careful"), 1.1,
IF(OR($I305="Naughty", $I305="Lax", $I305="Naive", $I305="Rash"), 0.9, 1)))</f>
        <v>43</v>
      </c>
      <c r="V305" s="2">
        <f>_xlfn.FLOOR.MATH((_xlfn.FLOOR.MATH((((2*VLOOKUP($F305, 'EV and Base'!$A$1:$N$671, 14, FALSE))+$P305)*$H305)/100)+5)*
IF(OR($I305="Timid", $I305="Hasty", $I305="Jolly", $I305="Naive"), 1.1,
IF(OR($I305="Brave", $I305="Relaxed", $I305="Quiet", $I305="Sassy"), 0.9, 1)))</f>
        <v>90</v>
      </c>
    </row>
    <row r="306" spans="1:22" x14ac:dyDescent="0.45">
      <c r="A306" s="38">
        <v>170</v>
      </c>
      <c r="B306" s="48" t="s">
        <v>557</v>
      </c>
      <c r="C306" s="48" t="s">
        <v>23</v>
      </c>
      <c r="D306" s="48" t="s">
        <v>550</v>
      </c>
      <c r="E306" s="48" t="s">
        <v>25</v>
      </c>
      <c r="F306" s="2" t="s">
        <v>489</v>
      </c>
      <c r="G306" s="2" t="s">
        <v>53</v>
      </c>
      <c r="H306" s="2">
        <v>33</v>
      </c>
      <c r="I306" s="2" t="s">
        <v>110</v>
      </c>
      <c r="J306" s="2" t="s">
        <v>238</v>
      </c>
      <c r="K306" s="2" t="s">
        <v>30</v>
      </c>
      <c r="L306" s="2" t="s">
        <v>207</v>
      </c>
      <c r="M306" s="2" t="s">
        <v>405</v>
      </c>
      <c r="N306" s="2" t="s">
        <v>443</v>
      </c>
      <c r="O306" s="2" t="s">
        <v>130</v>
      </c>
      <c r="P306" s="2">
        <v>12</v>
      </c>
      <c r="Q306" s="2">
        <f>_xlfn.FLOOR.MATH((((2*VLOOKUP(F306, 'EV and Base'!$A$1:$N$671, 9, FALSE))+$P306)*$H306)/100)+$H306+10</f>
        <v>91</v>
      </c>
      <c r="R306" s="2">
        <f>_xlfn.FLOOR.MATH((_xlfn.FLOOR.MATH((((2*VLOOKUP($F306, 'EV and Base'!$A$1:$N$671, 10, FALSE))+$P306)*$H306)/100)+5)*
IF(OR($I306="Lonely", $I306="Brave", $I306="Adamant", $I306="Naughty"), 1.1,
IF(OR($I306="Bold", $I306="Timid", $I306="Modest", $I306="Calm"), 0.9, 1)))</f>
        <v>50</v>
      </c>
      <c r="S306" s="2">
        <f>_xlfn.FLOOR.MATH((_xlfn.FLOOR.MATH((((2*VLOOKUP($F306, 'EV and Base'!$A$1:$N$671, 11, FALSE))+$P306)*$H306)/100)+5)*
IF(OR($I306="Bold", $I306="Relaxed", $I306="Impish", $I306="Lax"), 1.1,
IF(OR($I306="Lonely", $I306="Hasty", $I306="Mild", $I306="Gentle"), 0.9, 1)))</f>
        <v>45</v>
      </c>
      <c r="T306" s="2">
        <f>_xlfn.FLOOR.MATH((_xlfn.FLOOR.MATH((((2*VLOOKUP($F306, 'EV and Base'!$A$1:$N$671, 12, FALSE))+$P306)*$H306)/100)+5)*
IF(OR($I306="Modest", $I306="Mild", $I306="Quiet", $I306="Rash"), 1.1,
IF(OR($I306="Adamant", $I306="Impish", $I306="Jolly", $I306="Careful"), 0.9, 1)))</f>
        <v>53</v>
      </c>
      <c r="U306" s="2">
        <f>_xlfn.FLOOR.MATH((_xlfn.FLOOR.MATH((((2*VLOOKUP($F306, 'EV and Base'!$A$1:$N$671, 13, FALSE))+$P306)*$H306)/100)+5)*
IF(OR($I306="Calm", $I306="Gentle", $I306="Sassy", $I306="Careful"), 1.1,
IF(OR($I306="Naughty", $I306="Lax", $I306="Naive", $I306="Rash"), 0.9, 1)))</f>
        <v>45</v>
      </c>
      <c r="V306" s="2">
        <f>_xlfn.FLOOR.MATH((_xlfn.FLOOR.MATH((((2*VLOOKUP($F306, 'EV and Base'!$A$1:$N$671, 14, FALSE))+$P306)*$H306)/100)+5)*
IF(OR($I306="Timid", $I306="Hasty", $I306="Jolly", $I306="Naive"), 1.1,
IF(OR($I306="Brave", $I306="Relaxed", $I306="Quiet", $I306="Sassy"), 0.9, 1)))</f>
        <v>84</v>
      </c>
    </row>
    <row r="307" spans="1:22" x14ac:dyDescent="0.45">
      <c r="A307" s="39"/>
      <c r="B307" s="48"/>
      <c r="C307" s="48"/>
      <c r="D307" s="48"/>
      <c r="E307" s="48"/>
      <c r="F307" s="2" t="s">
        <v>555</v>
      </c>
      <c r="G307" s="2" t="s">
        <v>53</v>
      </c>
      <c r="H307" s="2">
        <v>33</v>
      </c>
      <c r="I307" s="2" t="s">
        <v>28</v>
      </c>
      <c r="J307" s="2" t="s">
        <v>115</v>
      </c>
      <c r="K307" s="2" t="s">
        <v>30</v>
      </c>
      <c r="L307" s="2" t="s">
        <v>123</v>
      </c>
      <c r="M307" s="2" t="s">
        <v>460</v>
      </c>
      <c r="N307" s="2" t="s">
        <v>50</v>
      </c>
      <c r="O307" s="2" t="s">
        <v>558</v>
      </c>
      <c r="P307" s="2">
        <v>12</v>
      </c>
      <c r="Q307" s="2">
        <f>_xlfn.FLOOR.MATH((((2*VLOOKUP(F307, 'EV and Base'!$A$1:$N$671, 9, FALSE))+$P307)*$H307)/100)+$H307+10</f>
        <v>99</v>
      </c>
      <c r="R307" s="2">
        <f>_xlfn.FLOOR.MATH((_xlfn.FLOOR.MATH((((2*VLOOKUP($F307, 'EV and Base'!$A$1:$N$671, 10, FALSE))+$P307)*$H307)/100)+5)*
IF(OR($I307="Lonely", $I307="Brave", $I307="Adamant", $I307="Naughty"), 1.1,
IF(OR($I307="Bold", $I307="Timid", $I307="Modest", $I307="Calm"), 0.9, 1)))</f>
        <v>78</v>
      </c>
      <c r="S307" s="2">
        <f>_xlfn.FLOOR.MATH((_xlfn.FLOOR.MATH((((2*VLOOKUP($F307, 'EV and Base'!$A$1:$N$671, 11, FALSE))+$P307)*$H307)/100)+5)*
IF(OR($I307="Bold", $I307="Relaxed", $I307="Impish", $I307="Lax"), 1.1,
IF(OR($I307="Lonely", $I307="Hasty", $I307="Mild", $I307="Gentle"), 0.9, 1)))</f>
        <v>67</v>
      </c>
      <c r="T307" s="2">
        <f>_xlfn.FLOOR.MATH((_xlfn.FLOOR.MATH((((2*VLOOKUP($F307, 'EV and Base'!$A$1:$N$671, 12, FALSE))+$P307)*$H307)/100)+5)*
IF(OR($I307="Modest", $I307="Mild", $I307="Quiet", $I307="Rash"), 1.1,
IF(OR($I307="Adamant", $I307="Impish", $I307="Jolly", $I307="Careful"), 0.9, 1)))</f>
        <v>51</v>
      </c>
      <c r="U307" s="2">
        <f>_xlfn.FLOOR.MATH((_xlfn.FLOOR.MATH((((2*VLOOKUP($F307, 'EV and Base'!$A$1:$N$671, 13, FALSE))+$P307)*$H307)/100)+5)*
IF(OR($I307="Calm", $I307="Gentle", $I307="Sassy", $I307="Careful"), 1.1,
IF(OR($I307="Naughty", $I307="Lax", $I307="Naive", $I307="Rash"), 0.9, 1)))</f>
        <v>40</v>
      </c>
      <c r="V307" s="2">
        <f>_xlfn.FLOOR.MATH((_xlfn.FLOOR.MATH((((2*VLOOKUP($F307, 'EV and Base'!$A$1:$N$671, 14, FALSE))+$P307)*$H307)/100)+5)*
IF(OR($I307="Timid", $I307="Hasty", $I307="Jolly", $I307="Naive"), 1.1,
IF(OR($I307="Brave", $I307="Relaxed", $I307="Quiet", $I307="Sassy"), 0.9, 1)))</f>
        <v>70</v>
      </c>
    </row>
    <row r="308" spans="1:22" x14ac:dyDescent="0.45">
      <c r="A308" s="40"/>
      <c r="B308" s="48"/>
      <c r="C308" s="48"/>
      <c r="D308" s="48"/>
      <c r="E308" s="48"/>
      <c r="F308" s="2" t="s">
        <v>559</v>
      </c>
      <c r="G308" s="2" t="s">
        <v>53</v>
      </c>
      <c r="H308" s="2">
        <v>35</v>
      </c>
      <c r="I308" s="2" t="s">
        <v>79</v>
      </c>
      <c r="J308" s="2" t="s">
        <v>115</v>
      </c>
      <c r="K308" s="2" t="s">
        <v>30</v>
      </c>
      <c r="L308" s="2" t="s">
        <v>350</v>
      </c>
      <c r="M308" s="2" t="s">
        <v>330</v>
      </c>
      <c r="N308" s="2" t="s">
        <v>460</v>
      </c>
      <c r="O308" s="2" t="s">
        <v>150</v>
      </c>
      <c r="P308" s="2">
        <v>18</v>
      </c>
      <c r="Q308" s="2">
        <f>_xlfn.FLOOR.MATH((((2*VLOOKUP(F308, 'EV and Base'!$A$1:$N$671, 9, FALSE))+$P308)*$H308)/100)+$H308+10</f>
        <v>103</v>
      </c>
      <c r="R308" s="2">
        <f>_xlfn.FLOOR.MATH((_xlfn.FLOOR.MATH((((2*VLOOKUP($F308, 'EV and Base'!$A$1:$N$671, 10, FALSE))+$P308)*$H308)/100)+5)*
IF(OR($I308="Lonely", $I308="Brave", $I308="Adamant", $I308="Naughty"), 1.1,
IF(OR($I308="Bold", $I308="Timid", $I308="Modest", $I308="Calm"), 0.9, 1)))</f>
        <v>72</v>
      </c>
      <c r="S308" s="2">
        <f>_xlfn.FLOOR.MATH((_xlfn.FLOOR.MATH((((2*VLOOKUP($F308, 'EV and Base'!$A$1:$N$671, 11, FALSE))+$P308)*$H308)/100)+5)*
IF(OR($I308="Bold", $I308="Relaxed", $I308="Impish", $I308="Lax"), 1.1,
IF(OR($I308="Lonely", $I308="Hasty", $I308="Mild", $I308="Gentle"), 0.9, 1)))</f>
        <v>55</v>
      </c>
      <c r="T308" s="2">
        <f>_xlfn.FLOOR.MATH((_xlfn.FLOOR.MATH((((2*VLOOKUP($F308, 'EV and Base'!$A$1:$N$671, 12, FALSE))+$P308)*$H308)/100)+5)*
IF(OR($I308="Modest", $I308="Mild", $I308="Quiet", $I308="Rash"), 1.1,
IF(OR($I308="Adamant", $I308="Impish", $I308="Jolly", $I308="Careful"), 0.9, 1)))</f>
        <v>64</v>
      </c>
      <c r="U308" s="2">
        <f>_xlfn.FLOOR.MATH((_xlfn.FLOOR.MATH((((2*VLOOKUP($F308, 'EV and Base'!$A$1:$N$671, 13, FALSE))+$P308)*$H308)/100)+5)*
IF(OR($I308="Calm", $I308="Gentle", $I308="Sassy", $I308="Careful"), 1.1,
IF(OR($I308="Naughty", $I308="Lax", $I308="Naive", $I308="Rash"), 0.9, 1)))</f>
        <v>60</v>
      </c>
      <c r="V308" s="2">
        <f>_xlfn.FLOOR.MATH((_xlfn.FLOOR.MATH((((2*VLOOKUP($F308, 'EV and Base'!$A$1:$N$671, 14, FALSE))+$P308)*$H308)/100)+5)*
IF(OR($I308="Timid", $I308="Hasty", $I308="Jolly", $I308="Naive"), 1.1,
IF(OR($I308="Brave", $I308="Relaxed", $I308="Quiet", $I308="Sassy"), 0.9, 1)))</f>
        <v>79</v>
      </c>
    </row>
    <row r="309" spans="1:22" x14ac:dyDescent="0.45">
      <c r="A309" s="38">
        <v>171</v>
      </c>
      <c r="B309" s="48" t="s">
        <v>560</v>
      </c>
      <c r="C309" s="48" t="s">
        <v>23</v>
      </c>
      <c r="D309" s="48" t="s">
        <v>480</v>
      </c>
      <c r="E309" s="48" t="s">
        <v>25</v>
      </c>
      <c r="F309" s="2" t="s">
        <v>321</v>
      </c>
      <c r="G309" s="2" t="s">
        <v>27</v>
      </c>
      <c r="H309" s="2">
        <v>30</v>
      </c>
      <c r="I309" s="2" t="s">
        <v>96</v>
      </c>
      <c r="J309" s="2" t="s">
        <v>322</v>
      </c>
      <c r="K309" s="2" t="s">
        <v>30</v>
      </c>
      <c r="L309" s="2" t="s">
        <v>324</v>
      </c>
      <c r="M309" s="2" t="s">
        <v>125</v>
      </c>
      <c r="N309" s="2" t="s">
        <v>412</v>
      </c>
      <c r="O309" s="2" t="s">
        <v>443</v>
      </c>
      <c r="P309" s="2">
        <v>0</v>
      </c>
      <c r="Q309" s="2">
        <f>_xlfn.FLOOR.MATH((((2*VLOOKUP(F309, 'EV and Base'!$A$1:$N$671, 9, FALSE))+$P309)*$H309)/100)+$H309+10</f>
        <v>73</v>
      </c>
      <c r="R309" s="2">
        <f>_xlfn.FLOOR.MATH((_xlfn.FLOOR.MATH((((2*VLOOKUP($F309, 'EV and Base'!$A$1:$N$671, 10, FALSE))+$P309)*$H309)/100)+5)*
IF(OR($I309="Lonely", $I309="Brave", $I309="Adamant", $I309="Naughty"), 1.1,
IF(OR($I309="Bold", $I309="Timid", $I309="Modest", $I309="Calm"), 0.9, 1)))</f>
        <v>55</v>
      </c>
      <c r="S309" s="2">
        <f>_xlfn.FLOOR.MATH((_xlfn.FLOOR.MATH((((2*VLOOKUP($F309, 'EV and Base'!$A$1:$N$671, 11, FALSE))+$P309)*$H309)/100)+5)*
IF(OR($I309="Bold", $I309="Relaxed", $I309="Impish", $I309="Lax"), 1.1,
IF(OR($I309="Lonely", $I309="Hasty", $I309="Mild", $I309="Gentle"), 0.9, 1)))</f>
        <v>41</v>
      </c>
      <c r="T309" s="2">
        <f>_xlfn.FLOOR.MATH((_xlfn.FLOOR.MATH((((2*VLOOKUP($F309, 'EV and Base'!$A$1:$N$671, 12, FALSE))+$P309)*$H309)/100)+5)*
IF(OR($I309="Modest", $I309="Mild", $I309="Quiet", $I309="Rash"), 1.1,
IF(OR($I309="Adamant", $I309="Impish", $I309="Jolly", $I309="Careful"), 0.9, 1)))</f>
        <v>50</v>
      </c>
      <c r="U309" s="2">
        <f>_xlfn.FLOOR.MATH((_xlfn.FLOOR.MATH((((2*VLOOKUP($F309, 'EV and Base'!$A$1:$N$671, 13, FALSE))+$P309)*$H309)/100)+5)*
IF(OR($I309="Calm", $I309="Gentle", $I309="Sassy", $I309="Careful"), 1.1,
IF(OR($I309="Naughty", $I309="Lax", $I309="Naive", $I309="Rash"), 0.9, 1)))</f>
        <v>36</v>
      </c>
      <c r="V309" s="2">
        <f>_xlfn.FLOOR.MATH((_xlfn.FLOOR.MATH((((2*VLOOKUP($F309, 'EV and Base'!$A$1:$N$671, 14, FALSE))+$P309)*$H309)/100)+5)*
IF(OR($I309="Timid", $I309="Hasty", $I309="Jolly", $I309="Naive"), 1.1,
IF(OR($I309="Brave", $I309="Relaxed", $I309="Quiet", $I309="Sassy"), 0.9, 1)))</f>
        <v>66</v>
      </c>
    </row>
    <row r="310" spans="1:22" x14ac:dyDescent="0.45">
      <c r="A310" s="40"/>
      <c r="B310" s="48"/>
      <c r="C310" s="48"/>
      <c r="D310" s="48"/>
      <c r="E310" s="48"/>
      <c r="F310" s="2" t="s">
        <v>315</v>
      </c>
      <c r="G310" s="2" t="s">
        <v>27</v>
      </c>
      <c r="H310" s="2">
        <v>30</v>
      </c>
      <c r="I310" s="2" t="s">
        <v>68</v>
      </c>
      <c r="J310" s="2" t="s">
        <v>344</v>
      </c>
      <c r="K310" s="2" t="s">
        <v>30</v>
      </c>
      <c r="L310" s="2" t="s">
        <v>169</v>
      </c>
      <c r="M310" s="2" t="s">
        <v>209</v>
      </c>
      <c r="N310" s="2" t="s">
        <v>514</v>
      </c>
      <c r="O310" s="2" t="s">
        <v>515</v>
      </c>
      <c r="P310" s="2">
        <v>0</v>
      </c>
      <c r="Q310" s="2">
        <f>_xlfn.FLOOR.MATH((((2*VLOOKUP(F310, 'EV and Base'!$A$1:$N$671, 9, FALSE))+$P310)*$H310)/100)+$H310+10</f>
        <v>83</v>
      </c>
      <c r="R310" s="2">
        <f>_xlfn.FLOOR.MATH((_xlfn.FLOOR.MATH((((2*VLOOKUP($F310, 'EV and Base'!$A$1:$N$671, 10, FALSE))+$P310)*$H310)/100)+5)*
IF(OR($I310="Lonely", $I310="Brave", $I310="Adamant", $I310="Naughty"), 1.1,
IF(OR($I310="Bold", $I310="Timid", $I310="Modest", $I310="Calm"), 0.9, 1)))</f>
        <v>35</v>
      </c>
      <c r="S310" s="2">
        <f>_xlfn.FLOOR.MATH((_xlfn.FLOOR.MATH((((2*VLOOKUP($F310, 'EV and Base'!$A$1:$N$671, 11, FALSE))+$P310)*$H310)/100)+5)*
IF(OR($I310="Bold", $I310="Relaxed", $I310="Impish", $I310="Lax"), 1.1,
IF(OR($I310="Lonely", $I310="Hasty", $I310="Mild", $I310="Gentle"), 0.9, 1)))</f>
        <v>53</v>
      </c>
      <c r="T310" s="2">
        <f>_xlfn.FLOOR.MATH((_xlfn.FLOOR.MATH((((2*VLOOKUP($F310, 'EV and Base'!$A$1:$N$671, 12, FALSE))+$P310)*$H310)/100)+5)*
IF(OR($I310="Modest", $I310="Mild", $I310="Quiet", $I310="Rash"), 1.1,
IF(OR($I310="Adamant", $I310="Impish", $I310="Jolly", $I310="Careful"), 0.9, 1)))</f>
        <v>72</v>
      </c>
      <c r="U310" s="2">
        <f>_xlfn.FLOOR.MATH((_xlfn.FLOOR.MATH((((2*VLOOKUP($F310, 'EV and Base'!$A$1:$N$671, 13, FALSE))+$P310)*$H310)/100)+5)*
IF(OR($I310="Calm", $I310="Gentle", $I310="Sassy", $I310="Careful"), 1.1,
IF(OR($I310="Naughty", $I310="Lax", $I310="Naive", $I310="Rash"), 0.9, 1)))</f>
        <v>53</v>
      </c>
      <c r="V310" s="2">
        <f>_xlfn.FLOOR.MATH((_xlfn.FLOOR.MATH((((2*VLOOKUP($F310, 'EV and Base'!$A$1:$N$671, 14, FALSE))+$P310)*$H310)/100)+5)*
IF(OR($I310="Timid", $I310="Hasty", $I310="Jolly", $I310="Naive"), 1.1,
IF(OR($I310="Brave", $I310="Relaxed", $I310="Quiet", $I310="Sassy"), 0.9, 1)))</f>
        <v>63</v>
      </c>
    </row>
    <row r="311" spans="1:22" x14ac:dyDescent="0.45">
      <c r="A311" s="38">
        <v>172</v>
      </c>
      <c r="B311" s="48" t="s">
        <v>561</v>
      </c>
      <c r="C311" s="48" t="s">
        <v>23</v>
      </c>
      <c r="D311" s="48" t="s">
        <v>480</v>
      </c>
      <c r="E311" s="48" t="s">
        <v>25</v>
      </c>
      <c r="F311" s="2" t="s">
        <v>562</v>
      </c>
      <c r="G311" s="2" t="s">
        <v>27</v>
      </c>
      <c r="H311" s="2">
        <v>29</v>
      </c>
      <c r="I311" s="2" t="s">
        <v>136</v>
      </c>
      <c r="J311" s="2" t="s">
        <v>563</v>
      </c>
      <c r="K311" s="2" t="s">
        <v>30</v>
      </c>
      <c r="L311" s="2" t="s">
        <v>31</v>
      </c>
      <c r="M311" s="2" t="s">
        <v>302</v>
      </c>
      <c r="N311" s="2" t="s">
        <v>323</v>
      </c>
      <c r="O311" s="2" t="s">
        <v>437</v>
      </c>
      <c r="P311" s="2">
        <v>0</v>
      </c>
      <c r="Q311" s="2">
        <f>_xlfn.FLOOR.MATH((((2*VLOOKUP(F311, 'EV and Base'!$A$1:$N$671, 9, FALSE))+$P311)*$H311)/100)+$H311+10</f>
        <v>59</v>
      </c>
      <c r="R311" s="2">
        <f>_xlfn.FLOOR.MATH((_xlfn.FLOOR.MATH((((2*VLOOKUP($F311, 'EV and Base'!$A$1:$N$671, 10, FALSE))+$P311)*$H311)/100)+5)*
IF(OR($I311="Lonely", $I311="Brave", $I311="Adamant", $I311="Naughty"), 1.1,
IF(OR($I311="Bold", $I311="Timid", $I311="Modest", $I311="Calm"), 0.9, 1)))</f>
        <v>36</v>
      </c>
      <c r="S311" s="2">
        <f>_xlfn.FLOOR.MATH((_xlfn.FLOOR.MATH((((2*VLOOKUP($F311, 'EV and Base'!$A$1:$N$671, 11, FALSE))+$P311)*$H311)/100)+5)*
IF(OR($I311="Bold", $I311="Relaxed", $I311="Impish", $I311="Lax"), 1.1,
IF(OR($I311="Lonely", $I311="Hasty", $I311="Mild", $I311="Gentle"), 0.9, 1)))</f>
        <v>28</v>
      </c>
      <c r="T311" s="2">
        <f>_xlfn.FLOOR.MATH((_xlfn.FLOOR.MATH((((2*VLOOKUP($F311, 'EV and Base'!$A$1:$N$671, 12, FALSE))+$P311)*$H311)/100)+5)*
IF(OR($I311="Modest", $I311="Mild", $I311="Quiet", $I311="Rash"), 1.1,
IF(OR($I311="Adamant", $I311="Impish", $I311="Jolly", $I311="Careful"), 0.9, 1)))</f>
        <v>34</v>
      </c>
      <c r="U311" s="2">
        <f>_xlfn.FLOOR.MATH((_xlfn.FLOOR.MATH((((2*VLOOKUP($F311, 'EV and Base'!$A$1:$N$671, 13, FALSE))+$P311)*$H311)/100)+5)*
IF(OR($I311="Calm", $I311="Gentle", $I311="Sassy", $I311="Careful"), 1.1,
IF(OR($I311="Naughty", $I311="Lax", $I311="Naive", $I311="Rash"), 0.9, 1)))</f>
        <v>25</v>
      </c>
      <c r="V311" s="2">
        <f>_xlfn.FLOOR.MATH((_xlfn.FLOOR.MATH((((2*VLOOKUP($F311, 'EV and Base'!$A$1:$N$671, 14, FALSE))+$P311)*$H311)/100)+5)*
IF(OR($I311="Timid", $I311="Hasty", $I311="Jolly", $I311="Naive"), 1.1,
IF(OR($I311="Brave", $I311="Relaxed", $I311="Quiet", $I311="Sassy"), 0.9, 1)))</f>
        <v>39</v>
      </c>
    </row>
    <row r="312" spans="1:22" x14ac:dyDescent="0.45">
      <c r="A312" s="39"/>
      <c r="B312" s="48"/>
      <c r="C312" s="48"/>
      <c r="D312" s="48"/>
      <c r="E312" s="48"/>
      <c r="F312" s="2" t="s">
        <v>458</v>
      </c>
      <c r="G312" s="2" t="s">
        <v>27</v>
      </c>
      <c r="H312" s="2">
        <v>29</v>
      </c>
      <c r="I312" s="2" t="s">
        <v>173</v>
      </c>
      <c r="J312" s="2" t="s">
        <v>74</v>
      </c>
      <c r="K312" s="2" t="s">
        <v>30</v>
      </c>
      <c r="L312" s="2" t="s">
        <v>150</v>
      </c>
      <c r="M312" s="2" t="s">
        <v>459</v>
      </c>
      <c r="N312" s="2" t="s">
        <v>350</v>
      </c>
      <c r="O312" s="2" t="s">
        <v>460</v>
      </c>
      <c r="P312" s="2">
        <v>0</v>
      </c>
      <c r="Q312" s="2">
        <f>_xlfn.FLOOR.MATH((((2*VLOOKUP(F312, 'EV and Base'!$A$1:$N$671, 9, FALSE))+$P312)*$H312)/100)+$H312+10</f>
        <v>74</v>
      </c>
      <c r="R312" s="2">
        <f>_xlfn.FLOOR.MATH((_xlfn.FLOOR.MATH((((2*VLOOKUP($F312, 'EV and Base'!$A$1:$N$671, 10, FALSE))+$P312)*$H312)/100)+5)*
IF(OR($I312="Lonely", $I312="Brave", $I312="Adamant", $I312="Naughty"), 1.1,
IF(OR($I312="Bold", $I312="Timid", $I312="Modest", $I312="Calm"), 0.9, 1)))</f>
        <v>30</v>
      </c>
      <c r="S312" s="2">
        <f>_xlfn.FLOOR.MATH((_xlfn.FLOOR.MATH((((2*VLOOKUP($F312, 'EV and Base'!$A$1:$N$671, 11, FALSE))+$P312)*$H312)/100)+5)*
IF(OR($I312="Bold", $I312="Relaxed", $I312="Impish", $I312="Lax"), 1.1,
IF(OR($I312="Lonely", $I312="Hasty", $I312="Mild", $I312="Gentle"), 0.9, 1)))</f>
        <v>30</v>
      </c>
      <c r="T312" s="2">
        <f>_xlfn.FLOOR.MATH((_xlfn.FLOOR.MATH((((2*VLOOKUP($F312, 'EV and Base'!$A$1:$N$671, 12, FALSE))+$P312)*$H312)/100)+5)*
IF(OR($I312="Modest", $I312="Mild", $I312="Quiet", $I312="Rash"), 1.1,
IF(OR($I312="Adamant", $I312="Impish", $I312="Jolly", $I312="Careful"), 0.9, 1)))</f>
        <v>33</v>
      </c>
      <c r="U312" s="2">
        <f>_xlfn.FLOOR.MATH((_xlfn.FLOOR.MATH((((2*VLOOKUP($F312, 'EV and Base'!$A$1:$N$671, 13, FALSE))+$P312)*$H312)/100)+5)*
IF(OR($I312="Calm", $I312="Gentle", $I312="Sassy", $I312="Careful"), 1.1,
IF(OR($I312="Naughty", $I312="Lax", $I312="Naive", $I312="Rash"), 0.9, 1)))</f>
        <v>34</v>
      </c>
      <c r="V312" s="2">
        <f>_xlfn.FLOOR.MATH((_xlfn.FLOOR.MATH((((2*VLOOKUP($F312, 'EV and Base'!$A$1:$N$671, 14, FALSE))+$P312)*$H312)/100)+5)*
IF(OR($I312="Timid", $I312="Hasty", $I312="Jolly", $I312="Naive"), 1.1,
IF(OR($I312="Brave", $I312="Relaxed", $I312="Quiet", $I312="Sassy"), 0.9, 1)))</f>
        <v>36</v>
      </c>
    </row>
    <row r="313" spans="1:22" x14ac:dyDescent="0.45">
      <c r="A313" s="40"/>
      <c r="B313" s="48"/>
      <c r="C313" s="48"/>
      <c r="D313" s="48"/>
      <c r="E313" s="48"/>
      <c r="F313" s="2" t="s">
        <v>335</v>
      </c>
      <c r="G313" s="2" t="s">
        <v>27</v>
      </c>
      <c r="H313" s="2">
        <v>29</v>
      </c>
      <c r="I313" s="2" t="s">
        <v>156</v>
      </c>
      <c r="J313" s="2" t="s">
        <v>115</v>
      </c>
      <c r="K313" s="2" t="s">
        <v>30</v>
      </c>
      <c r="L313" s="2" t="s">
        <v>209</v>
      </c>
      <c r="M313" s="2" t="s">
        <v>285</v>
      </c>
      <c r="N313" s="2" t="s">
        <v>118</v>
      </c>
      <c r="O313" s="2" t="s">
        <v>379</v>
      </c>
      <c r="P313" s="2">
        <v>0</v>
      </c>
      <c r="Q313" s="2">
        <f>_xlfn.FLOOR.MATH((((2*VLOOKUP(F313, 'EV and Base'!$A$1:$N$671, 9, FALSE))+$P313)*$H313)/100)+$H313+10</f>
        <v>74</v>
      </c>
      <c r="R313" s="2">
        <f>_xlfn.FLOOR.MATH((_xlfn.FLOOR.MATH((((2*VLOOKUP($F313, 'EV and Base'!$A$1:$N$671, 10, FALSE))+$P313)*$H313)/100)+5)*
IF(OR($I313="Lonely", $I313="Brave", $I313="Adamant", $I313="Naughty"), 1.1,
IF(OR($I313="Bold", $I313="Timid", $I313="Modest", $I313="Calm"), 0.9, 1)))</f>
        <v>49</v>
      </c>
      <c r="S313" s="2">
        <f>_xlfn.FLOOR.MATH((_xlfn.FLOOR.MATH((((2*VLOOKUP($F313, 'EV and Base'!$A$1:$N$671, 11, FALSE))+$P313)*$H313)/100)+5)*
IF(OR($I313="Bold", $I313="Relaxed", $I313="Impish", $I313="Lax"), 1.1,
IF(OR($I313="Lonely", $I313="Hasty", $I313="Mild", $I313="Gentle"), 0.9, 1)))</f>
        <v>36</v>
      </c>
      <c r="T313" s="2">
        <f>_xlfn.FLOOR.MATH((_xlfn.FLOOR.MATH((((2*VLOOKUP($F313, 'EV and Base'!$A$1:$N$671, 12, FALSE))+$P313)*$H313)/100)+5)*
IF(OR($I313="Modest", $I313="Mild", $I313="Quiet", $I313="Rash"), 1.1,
IF(OR($I313="Adamant", $I313="Impish", $I313="Jolly", $I313="Careful"), 0.9, 1)))</f>
        <v>34</v>
      </c>
      <c r="U313" s="2">
        <f>_xlfn.FLOOR.MATH((_xlfn.FLOOR.MATH((((2*VLOOKUP($F313, 'EV and Base'!$A$1:$N$671, 13, FALSE))+$P313)*$H313)/100)+5)*
IF(OR($I313="Calm", $I313="Gentle", $I313="Sassy", $I313="Careful"), 1.1,
IF(OR($I313="Naughty", $I313="Lax", $I313="Naive", $I313="Rash"), 0.9, 1)))</f>
        <v>29</v>
      </c>
      <c r="V313" s="2">
        <f>_xlfn.FLOOR.MATH((_xlfn.FLOOR.MATH((((2*VLOOKUP($F313, 'EV and Base'!$A$1:$N$671, 14, FALSE))+$P313)*$H313)/100)+5)*
IF(OR($I313="Timid", $I313="Hasty", $I313="Jolly", $I313="Naive"), 1.1,
IF(OR($I313="Brave", $I313="Relaxed", $I313="Quiet", $I313="Sassy"), 0.9, 1)))</f>
        <v>46</v>
      </c>
    </row>
    <row r="314" spans="1:22" x14ac:dyDescent="0.45">
      <c r="A314" s="38">
        <v>173</v>
      </c>
      <c r="B314" s="48" t="s">
        <v>34</v>
      </c>
      <c r="C314" s="48" t="s">
        <v>23</v>
      </c>
      <c r="D314" s="48" t="s">
        <v>564</v>
      </c>
      <c r="E314" s="48" t="s">
        <v>25</v>
      </c>
      <c r="F314" s="2" t="s">
        <v>555</v>
      </c>
      <c r="G314" s="2" t="s">
        <v>27</v>
      </c>
      <c r="H314" s="2">
        <v>33</v>
      </c>
      <c r="I314" s="2" t="s">
        <v>68</v>
      </c>
      <c r="J314" s="2" t="s">
        <v>134</v>
      </c>
      <c r="K314" s="2" t="s">
        <v>565</v>
      </c>
      <c r="L314" s="2" t="s">
        <v>285</v>
      </c>
      <c r="M314" s="2" t="s">
        <v>118</v>
      </c>
      <c r="N314" s="2" t="s">
        <v>379</v>
      </c>
      <c r="O314" s="2" t="s">
        <v>460</v>
      </c>
      <c r="P314" s="2">
        <v>24</v>
      </c>
      <c r="Q314" s="2">
        <f>_xlfn.FLOOR.MATH((((2*VLOOKUP(F314, 'EV and Base'!$A$1:$N$671, 9, FALSE))+$P314)*$H314)/100)+$H314+10</f>
        <v>103</v>
      </c>
      <c r="R314" s="2">
        <f>_xlfn.FLOOR.MATH((_xlfn.FLOOR.MATH((((2*VLOOKUP($F314, 'EV and Base'!$A$1:$N$671, 10, FALSE))+$P314)*$H314)/100)+5)*
IF(OR($I314="Lonely", $I314="Brave", $I314="Adamant", $I314="Naughty"), 1.1,
IF(OR($I314="Bold", $I314="Timid", $I314="Modest", $I314="Calm"), 0.9, 1)))</f>
        <v>73</v>
      </c>
      <c r="S314" s="2">
        <f>_xlfn.FLOOR.MATH((_xlfn.FLOOR.MATH((((2*VLOOKUP($F314, 'EV and Base'!$A$1:$N$671, 11, FALSE))+$P314)*$H314)/100)+5)*
IF(OR($I314="Bold", $I314="Relaxed", $I314="Impish", $I314="Lax"), 1.1,
IF(OR($I314="Lonely", $I314="Hasty", $I314="Mild", $I314="Gentle"), 0.9, 1)))</f>
        <v>65</v>
      </c>
      <c r="T314" s="2">
        <f>_xlfn.FLOOR.MATH((_xlfn.FLOOR.MATH((((2*VLOOKUP($F314, 'EV and Base'!$A$1:$N$671, 12, FALSE))+$P314)*$H314)/100)+5)*
IF(OR($I314="Modest", $I314="Mild", $I314="Quiet", $I314="Rash"), 1.1,
IF(OR($I314="Adamant", $I314="Impish", $I314="Jolly", $I314="Careful"), 0.9, 1)))</f>
        <v>60</v>
      </c>
      <c r="U314" s="2">
        <f>_xlfn.FLOOR.MATH((_xlfn.FLOOR.MATH((((2*VLOOKUP($F314, 'EV and Base'!$A$1:$N$671, 13, FALSE))+$P314)*$H314)/100)+5)*
IF(OR($I314="Calm", $I314="Gentle", $I314="Sassy", $I314="Careful"), 1.1,
IF(OR($I314="Naughty", $I314="Lax", $I314="Naive", $I314="Rash"), 0.9, 1)))</f>
        <v>49</v>
      </c>
      <c r="V314" s="2">
        <f>_xlfn.FLOOR.MATH((_xlfn.FLOOR.MATH((((2*VLOOKUP($F314, 'EV and Base'!$A$1:$N$671, 14, FALSE))+$P314)*$H314)/100)+5)*
IF(OR($I314="Timid", $I314="Hasty", $I314="Jolly", $I314="Naive"), 1.1,
IF(OR($I314="Brave", $I314="Relaxed", $I314="Quiet", $I314="Sassy"), 0.9, 1)))</f>
        <v>74</v>
      </c>
    </row>
    <row r="315" spans="1:22" x14ac:dyDescent="0.45">
      <c r="A315" s="39"/>
      <c r="B315" s="48"/>
      <c r="C315" s="48"/>
      <c r="D315" s="48"/>
      <c r="E315" s="48"/>
      <c r="F315" s="2" t="s">
        <v>286</v>
      </c>
      <c r="G315" s="2" t="s">
        <v>27</v>
      </c>
      <c r="H315" s="2">
        <v>35</v>
      </c>
      <c r="I315" s="2" t="s">
        <v>28</v>
      </c>
      <c r="J315" s="2" t="s">
        <v>37</v>
      </c>
      <c r="K315" s="2" t="s">
        <v>566</v>
      </c>
      <c r="L315" s="2" t="s">
        <v>290</v>
      </c>
      <c r="M315" s="2" t="s">
        <v>188</v>
      </c>
      <c r="N315" s="2" t="s">
        <v>161</v>
      </c>
      <c r="O315" s="2" t="s">
        <v>567</v>
      </c>
      <c r="P315" s="2">
        <v>24</v>
      </c>
      <c r="Q315" s="2">
        <f>_xlfn.FLOOR.MATH((((2*VLOOKUP(F315, 'EV and Base'!$A$1:$N$671, 9, FALSE))+$P315)*$H315)/100)+$H315+10</f>
        <v>116</v>
      </c>
      <c r="R315" s="2">
        <f>_xlfn.FLOOR.MATH((_xlfn.FLOOR.MATH((((2*VLOOKUP($F315, 'EV and Base'!$A$1:$N$671, 10, FALSE))+$P315)*$H315)/100)+5)*
IF(OR($I315="Lonely", $I315="Brave", $I315="Adamant", $I315="Naughty"), 1.1,
IF(OR($I315="Bold", $I315="Timid", $I315="Modest", $I315="Calm"), 0.9, 1)))</f>
        <v>78</v>
      </c>
      <c r="S315" s="2">
        <f>_xlfn.FLOOR.MATH((_xlfn.FLOOR.MATH((((2*VLOOKUP($F315, 'EV and Base'!$A$1:$N$671, 11, FALSE))+$P315)*$H315)/100)+5)*
IF(OR($I315="Bold", $I315="Relaxed", $I315="Impish", $I315="Lax"), 1.1,
IF(OR($I315="Lonely", $I315="Hasty", $I315="Mild", $I315="Gentle"), 0.9, 1)))</f>
        <v>56</v>
      </c>
      <c r="T315" s="2">
        <f>_xlfn.FLOOR.MATH((_xlfn.FLOOR.MATH((((2*VLOOKUP($F315, 'EV and Base'!$A$1:$N$671, 12, FALSE))+$P315)*$H315)/100)+5)*
IF(OR($I315="Modest", $I315="Mild", $I315="Quiet", $I315="Rash"), 1.1,
IF(OR($I315="Adamant", $I315="Impish", $I315="Jolly", $I315="Careful"), 0.9, 1)))</f>
        <v>62</v>
      </c>
      <c r="U315" s="2">
        <f>_xlfn.FLOOR.MATH((_xlfn.FLOOR.MATH((((2*VLOOKUP($F315, 'EV and Base'!$A$1:$N$671, 13, FALSE))+$P315)*$H315)/100)+5)*
IF(OR($I315="Calm", $I315="Gentle", $I315="Sassy", $I315="Careful"), 1.1,
IF(OR($I315="Naughty", $I315="Lax", $I315="Naive", $I315="Rash"), 0.9, 1)))</f>
        <v>45</v>
      </c>
      <c r="V315" s="2">
        <f>_xlfn.FLOOR.MATH((_xlfn.FLOOR.MATH((((2*VLOOKUP($F315, 'EV and Base'!$A$1:$N$671, 14, FALSE))+$P315)*$H315)/100)+5)*
IF(OR($I315="Timid", $I315="Hasty", $I315="Jolly", $I315="Naive"), 1.1,
IF(OR($I315="Brave", $I315="Relaxed", $I315="Quiet", $I315="Sassy"), 0.9, 1)))</f>
        <v>51</v>
      </c>
    </row>
    <row r="316" spans="1:22" x14ac:dyDescent="0.45">
      <c r="A316" s="39"/>
      <c r="B316" s="48"/>
      <c r="C316" s="48"/>
      <c r="D316" s="48"/>
      <c r="E316" s="48"/>
      <c r="F316" s="2" t="s">
        <v>483</v>
      </c>
      <c r="G316" s="2" t="s">
        <v>27</v>
      </c>
      <c r="H316" s="2">
        <v>33</v>
      </c>
      <c r="I316" s="2" t="s">
        <v>113</v>
      </c>
      <c r="J316" s="2" t="s">
        <v>83</v>
      </c>
      <c r="K316" s="2" t="s">
        <v>568</v>
      </c>
      <c r="L316" s="2" t="s">
        <v>50</v>
      </c>
      <c r="M316" s="2" t="s">
        <v>104</v>
      </c>
      <c r="N316" s="2" t="s">
        <v>111</v>
      </c>
      <c r="O316" s="2" t="s">
        <v>334</v>
      </c>
      <c r="P316" s="2">
        <v>24</v>
      </c>
      <c r="Q316" s="2">
        <f>_xlfn.FLOOR.MATH((((2*VLOOKUP(F316, 'EV and Base'!$A$1:$N$671, 9, FALSE))+$P316)*$H316)/100)+$H316+10</f>
        <v>100</v>
      </c>
      <c r="R316" s="2">
        <f>_xlfn.FLOOR.MATH((_xlfn.FLOOR.MATH((((2*VLOOKUP($F316, 'EV and Base'!$A$1:$N$671, 10, FALSE))+$P316)*$H316)/100)+5)*
IF(OR($I316="Lonely", $I316="Brave", $I316="Adamant", $I316="Naughty"), 1.1,
IF(OR($I316="Bold", $I316="Timid", $I316="Modest", $I316="Calm"), 0.9, 1)))</f>
        <v>84</v>
      </c>
      <c r="S316" s="2">
        <f>_xlfn.FLOOR.MATH((_xlfn.FLOOR.MATH((((2*VLOOKUP($F316, 'EV and Base'!$A$1:$N$671, 11, FALSE))+$P316)*$H316)/100)+5)*
IF(OR($I316="Bold", $I316="Relaxed", $I316="Impish", $I316="Lax"), 1.1,
IF(OR($I316="Lonely", $I316="Hasty", $I316="Mild", $I316="Gentle"), 0.9, 1)))</f>
        <v>48</v>
      </c>
      <c r="T316" s="2">
        <f>_xlfn.FLOOR.MATH((_xlfn.FLOOR.MATH((((2*VLOOKUP($F316, 'EV and Base'!$A$1:$N$671, 12, FALSE))+$P316)*$H316)/100)+5)*
IF(OR($I316="Modest", $I316="Mild", $I316="Quiet", $I316="Rash"), 1.1,
IF(OR($I316="Adamant", $I316="Impish", $I316="Jolly", $I316="Careful"), 0.9, 1)))</f>
        <v>77</v>
      </c>
      <c r="U316" s="2">
        <f>_xlfn.FLOOR.MATH((_xlfn.FLOOR.MATH((((2*VLOOKUP($F316, 'EV and Base'!$A$1:$N$671, 13, FALSE))+$P316)*$H316)/100)+5)*
IF(OR($I316="Calm", $I316="Gentle", $I316="Sassy", $I316="Careful"), 1.1,
IF(OR($I316="Naughty", $I316="Lax", $I316="Naive", $I316="Rash"), 0.9, 1)))</f>
        <v>54</v>
      </c>
      <c r="V316" s="2">
        <f>_xlfn.FLOOR.MATH((_xlfn.FLOOR.MATH((((2*VLOOKUP($F316, 'EV and Base'!$A$1:$N$671, 14, FALSE))+$P316)*$H316)/100)+5)*
IF(OR($I316="Timid", $I316="Hasty", $I316="Jolly", $I316="Naive"), 1.1,
IF(OR($I316="Brave", $I316="Relaxed", $I316="Quiet", $I316="Sassy"), 0.9, 1)))</f>
        <v>79</v>
      </c>
    </row>
    <row r="317" spans="1:22" x14ac:dyDescent="0.45">
      <c r="A317" s="40"/>
      <c r="B317" s="48"/>
      <c r="C317" s="48"/>
      <c r="D317" s="48"/>
      <c r="E317" s="48"/>
      <c r="F317" s="2" t="s">
        <v>291</v>
      </c>
      <c r="G317" s="2" t="s">
        <v>27</v>
      </c>
      <c r="H317" s="2">
        <v>33</v>
      </c>
      <c r="I317" s="2" t="s">
        <v>63</v>
      </c>
      <c r="J317" s="2" t="s">
        <v>42</v>
      </c>
      <c r="K317" s="2" t="s">
        <v>287</v>
      </c>
      <c r="L317" s="2" t="s">
        <v>211</v>
      </c>
      <c r="M317" s="2" t="s">
        <v>333</v>
      </c>
      <c r="N317" s="2" t="s">
        <v>393</v>
      </c>
      <c r="O317" s="2" t="s">
        <v>130</v>
      </c>
      <c r="P317" s="2">
        <v>24</v>
      </c>
      <c r="Q317" s="2">
        <f>_xlfn.FLOOR.MATH((((2*VLOOKUP(F317, 'EV and Base'!$A$1:$N$671, 9, FALSE))+$P317)*$H317)/100)+$H317+10</f>
        <v>93</v>
      </c>
      <c r="R317" s="2">
        <f>_xlfn.FLOOR.MATH((_xlfn.FLOOR.MATH((((2*VLOOKUP($F317, 'EV and Base'!$A$1:$N$671, 10, FALSE))+$P317)*$H317)/100)+5)*
IF(OR($I317="Lonely", $I317="Brave", $I317="Adamant", $I317="Naughty"), 1.1,
IF(OR($I317="Bold", $I317="Timid", $I317="Modest", $I317="Calm"), 0.9, 1)))</f>
        <v>71</v>
      </c>
      <c r="S317" s="2">
        <f>_xlfn.FLOOR.MATH((_xlfn.FLOOR.MATH((((2*VLOOKUP($F317, 'EV and Base'!$A$1:$N$671, 11, FALSE))+$P317)*$H317)/100)+5)*
IF(OR($I317="Bold", $I317="Relaxed", $I317="Impish", $I317="Lax"), 1.1,
IF(OR($I317="Lonely", $I317="Hasty", $I317="Mild", $I317="Gentle"), 0.9, 1)))</f>
        <v>45</v>
      </c>
      <c r="T317" s="2">
        <f>_xlfn.FLOOR.MATH((_xlfn.FLOOR.MATH((((2*VLOOKUP($F317, 'EV and Base'!$A$1:$N$671, 12, FALSE))+$P317)*$H317)/100)+5)*
IF(OR($I317="Modest", $I317="Mild", $I317="Quiet", $I317="Rash"), 1.1,
IF(OR($I317="Adamant", $I317="Impish", $I317="Jolly", $I317="Careful"), 0.9, 1)))</f>
        <v>71</v>
      </c>
      <c r="U317" s="2">
        <f>_xlfn.FLOOR.MATH((_xlfn.FLOOR.MATH((((2*VLOOKUP($F317, 'EV and Base'!$A$1:$N$671, 13, FALSE))+$P317)*$H317)/100)+5)*
IF(OR($I317="Calm", $I317="Gentle", $I317="Sassy", $I317="Careful"), 1.1,
IF(OR($I317="Naughty", $I317="Lax", $I317="Naive", $I317="Rash"), 0.9, 1)))</f>
        <v>49</v>
      </c>
      <c r="V317" s="2">
        <f>_xlfn.FLOOR.MATH((_xlfn.FLOOR.MATH((((2*VLOOKUP($F317, 'EV and Base'!$A$1:$N$671, 14, FALSE))+$P317)*$H317)/100)+5)*
IF(OR($I317="Timid", $I317="Hasty", $I317="Jolly", $I317="Naive"), 1.1,
IF(OR($I317="Brave", $I317="Relaxed", $I317="Quiet", $I317="Sassy"), 0.9, 1)))</f>
        <v>73</v>
      </c>
    </row>
    <row r="318" spans="1:22" x14ac:dyDescent="0.45">
      <c r="A318" s="38">
        <v>174</v>
      </c>
      <c r="B318" s="48" t="s">
        <v>569</v>
      </c>
      <c r="C318" s="48" t="s">
        <v>23</v>
      </c>
      <c r="D318" s="48" t="s">
        <v>564</v>
      </c>
      <c r="E318" s="48" t="s">
        <v>25</v>
      </c>
      <c r="F318" s="2" t="s">
        <v>446</v>
      </c>
      <c r="G318" s="2" t="s">
        <v>27</v>
      </c>
      <c r="H318" s="2">
        <v>34</v>
      </c>
      <c r="I318" s="2" t="s">
        <v>28</v>
      </c>
      <c r="J318" s="2" t="s">
        <v>137</v>
      </c>
      <c r="K318" s="2" t="s">
        <v>30</v>
      </c>
      <c r="L318" s="2" t="s">
        <v>340</v>
      </c>
      <c r="M318" s="2" t="s">
        <v>271</v>
      </c>
      <c r="N318" s="2" t="s">
        <v>447</v>
      </c>
      <c r="O318" s="2" t="s">
        <v>399</v>
      </c>
      <c r="P318" s="2">
        <v>0</v>
      </c>
      <c r="Q318" s="2">
        <f>_xlfn.FLOOR.MATH((((2*VLOOKUP(F318, 'EV and Base'!$A$1:$N$671, 9, FALSE))+$P318)*$H318)/100)+$H318+10</f>
        <v>91</v>
      </c>
      <c r="R318" s="2">
        <f>_xlfn.FLOOR.MATH((_xlfn.FLOOR.MATH((((2*VLOOKUP($F318, 'EV and Base'!$A$1:$N$671, 10, FALSE))+$P318)*$H318)/100)+5)*
IF(OR($I318="Lonely", $I318="Brave", $I318="Adamant", $I318="Naughty"), 1.1,
IF(OR($I318="Bold", $I318="Timid", $I318="Modest", $I318="Calm"), 0.9, 1)))</f>
        <v>76</v>
      </c>
      <c r="S318" s="2">
        <f>_xlfn.FLOOR.MATH((_xlfn.FLOOR.MATH((((2*VLOOKUP($F318, 'EV and Base'!$A$1:$N$671, 11, FALSE))+$P318)*$H318)/100)+5)*
IF(OR($I318="Bold", $I318="Relaxed", $I318="Impish", $I318="Lax"), 1.1,
IF(OR($I318="Lonely", $I318="Hasty", $I318="Mild", $I318="Gentle"), 0.9, 1)))</f>
        <v>83</v>
      </c>
      <c r="T318" s="2">
        <f>_xlfn.FLOOR.MATH((_xlfn.FLOOR.MATH((((2*VLOOKUP($F318, 'EV and Base'!$A$1:$N$671, 12, FALSE))+$P318)*$H318)/100)+5)*
IF(OR($I318="Modest", $I318="Mild", $I318="Quiet", $I318="Rash"), 1.1,
IF(OR($I318="Adamant", $I318="Impish", $I318="Jolly", $I318="Careful"), 0.9, 1)))</f>
        <v>39</v>
      </c>
      <c r="U318" s="2">
        <f>_xlfn.FLOOR.MATH((_xlfn.FLOOR.MATH((((2*VLOOKUP($F318, 'EV and Base'!$A$1:$N$671, 13, FALSE))+$P318)*$H318)/100)+5)*
IF(OR($I318="Calm", $I318="Gentle", $I318="Sassy", $I318="Careful"), 1.1,
IF(OR($I318="Naughty", $I318="Lax", $I318="Naive", $I318="Rash"), 0.9, 1)))</f>
        <v>28</v>
      </c>
      <c r="V318" s="2">
        <f>_xlfn.FLOOR.MATH((_xlfn.FLOOR.MATH((((2*VLOOKUP($F318, 'EV and Base'!$A$1:$N$671, 14, FALSE))+$P318)*$H318)/100)+5)*
IF(OR($I318="Timid", $I318="Hasty", $I318="Jolly", $I318="Naive"), 1.1,
IF(OR($I318="Brave", $I318="Relaxed", $I318="Quiet", $I318="Sassy"), 0.9, 1)))</f>
        <v>18</v>
      </c>
    </row>
    <row r="319" spans="1:22" x14ac:dyDescent="0.45">
      <c r="A319" s="40"/>
      <c r="B319" s="48"/>
      <c r="C319" s="48"/>
      <c r="D319" s="48"/>
      <c r="E319" s="48"/>
      <c r="F319" s="2" t="s">
        <v>372</v>
      </c>
      <c r="G319" s="2" t="s">
        <v>27</v>
      </c>
      <c r="H319" s="2">
        <v>34</v>
      </c>
      <c r="I319" s="2" t="s">
        <v>108</v>
      </c>
      <c r="J319" s="2" t="s">
        <v>143</v>
      </c>
      <c r="K319" s="2" t="s">
        <v>30</v>
      </c>
      <c r="L319" s="2" t="s">
        <v>366</v>
      </c>
      <c r="M319" s="2" t="s">
        <v>230</v>
      </c>
      <c r="N319" s="2" t="s">
        <v>570</v>
      </c>
      <c r="O319" s="2" t="s">
        <v>399</v>
      </c>
      <c r="P319" s="2">
        <v>0</v>
      </c>
      <c r="Q319" s="2">
        <f>_xlfn.FLOOR.MATH((((2*VLOOKUP(F319, 'EV and Base'!$A$1:$N$671, 9, FALSE))+$P319)*$H319)/100)+$H319+10</f>
        <v>101</v>
      </c>
      <c r="R319" s="2">
        <f>_xlfn.FLOOR.MATH((_xlfn.FLOOR.MATH((((2*VLOOKUP($F319, 'EV and Base'!$A$1:$N$671, 10, FALSE))+$P319)*$H319)/100)+5)*
IF(OR($I319="Lonely", $I319="Brave", $I319="Adamant", $I319="Naughty"), 1.1,
IF(OR($I319="Bold", $I319="Timid", $I319="Modest", $I319="Calm"), 0.9, 1)))</f>
        <v>76</v>
      </c>
      <c r="S319" s="2">
        <f>_xlfn.FLOOR.MATH((_xlfn.FLOOR.MATH((((2*VLOOKUP($F319, 'EV and Base'!$A$1:$N$671, 11, FALSE))+$P319)*$H319)/100)+5)*
IF(OR($I319="Bold", $I319="Relaxed", $I319="Impish", $I319="Lax"), 1.1,
IF(OR($I319="Lonely", $I319="Hasty", $I319="Mild", $I319="Gentle"), 0.9, 1)))</f>
        <v>68</v>
      </c>
      <c r="T319" s="2">
        <f>_xlfn.FLOOR.MATH((_xlfn.FLOOR.MATH((((2*VLOOKUP($F319, 'EV and Base'!$A$1:$N$671, 12, FALSE))+$P319)*$H319)/100)+5)*
IF(OR($I319="Modest", $I319="Mild", $I319="Quiet", $I319="Rash"), 1.1,
IF(OR($I319="Adamant", $I319="Impish", $I319="Jolly", $I319="Careful"), 0.9, 1)))</f>
        <v>32</v>
      </c>
      <c r="U319" s="2">
        <f>_xlfn.FLOOR.MATH((_xlfn.FLOOR.MATH((((2*VLOOKUP($F319, 'EV and Base'!$A$1:$N$671, 13, FALSE))+$P319)*$H319)/100)+5)*
IF(OR($I319="Calm", $I319="Gentle", $I319="Sassy", $I319="Careful"), 1.1,
IF(OR($I319="Naughty", $I319="Lax", $I319="Naive", $I319="Rash"), 0.9, 1)))</f>
        <v>39</v>
      </c>
      <c r="V319" s="2">
        <f>_xlfn.FLOOR.MATH((_xlfn.FLOOR.MATH((((2*VLOOKUP($F319, 'EV and Base'!$A$1:$N$671, 14, FALSE))+$P319)*$H319)/100)+5)*
IF(OR($I319="Timid", $I319="Hasty", $I319="Jolly", $I319="Naive"), 1.1,
IF(OR($I319="Brave", $I319="Relaxed", $I319="Quiet", $I319="Sassy"), 0.9, 1)))</f>
        <v>28</v>
      </c>
    </row>
    <row r="320" spans="1:22" x14ac:dyDescent="0.45">
      <c r="A320" s="38">
        <v>175</v>
      </c>
      <c r="B320" s="48" t="s">
        <v>571</v>
      </c>
      <c r="C320" s="48" t="s">
        <v>23</v>
      </c>
      <c r="D320" s="48" t="s">
        <v>564</v>
      </c>
      <c r="E320" s="48" t="s">
        <v>25</v>
      </c>
      <c r="F320" s="2" t="s">
        <v>127</v>
      </c>
      <c r="G320" s="2" t="s">
        <v>27</v>
      </c>
      <c r="H320" s="2">
        <v>33</v>
      </c>
      <c r="I320" s="2" t="s">
        <v>28</v>
      </c>
      <c r="J320" s="2" t="s">
        <v>238</v>
      </c>
      <c r="K320" s="2" t="s">
        <v>30</v>
      </c>
      <c r="L320" s="2" t="s">
        <v>490</v>
      </c>
      <c r="M320" s="2" t="s">
        <v>405</v>
      </c>
      <c r="N320" s="2" t="s">
        <v>491</v>
      </c>
      <c r="O320" s="2" t="s">
        <v>460</v>
      </c>
      <c r="P320" s="2">
        <v>0</v>
      </c>
      <c r="Q320" s="2">
        <f>_xlfn.FLOOR.MATH((((2*VLOOKUP(F320, 'EV and Base'!$A$1:$N$671, 9, FALSE))+$P320)*$H320)/100)+$H320+10</f>
        <v>79</v>
      </c>
      <c r="R320" s="2">
        <f>_xlfn.FLOOR.MATH((_xlfn.FLOOR.MATH((((2*VLOOKUP($F320, 'EV and Base'!$A$1:$N$671, 10, FALSE))+$P320)*$H320)/100)+5)*
IF(OR($I320="Lonely", $I320="Brave", $I320="Adamant", $I320="Naughty"), 1.1,
IF(OR($I320="Bold", $I320="Timid", $I320="Modest", $I320="Calm"), 0.9, 1)))</f>
        <v>34</v>
      </c>
      <c r="S320" s="2">
        <f>_xlfn.FLOOR.MATH((_xlfn.FLOOR.MATH((((2*VLOOKUP($F320, 'EV and Base'!$A$1:$N$671, 11, FALSE))+$P320)*$H320)/100)+5)*
IF(OR($I320="Bold", $I320="Relaxed", $I320="Impish", $I320="Lax"), 1.1,
IF(OR($I320="Lonely", $I320="Hasty", $I320="Mild", $I320="Gentle"), 0.9, 1)))</f>
        <v>36</v>
      </c>
      <c r="T320" s="2">
        <f>_xlfn.FLOOR.MATH((_xlfn.FLOOR.MATH((((2*VLOOKUP($F320, 'EV and Base'!$A$1:$N$671, 12, FALSE))+$P320)*$H320)/100)+5)*
IF(OR($I320="Modest", $I320="Mild", $I320="Quiet", $I320="Rash"), 1.1,
IF(OR($I320="Adamant", $I320="Impish", $I320="Jolly", $I320="Careful"), 0.9, 1)))</f>
        <v>41</v>
      </c>
      <c r="U320" s="2">
        <f>_xlfn.FLOOR.MATH((_xlfn.FLOOR.MATH((((2*VLOOKUP($F320, 'EV and Base'!$A$1:$N$671, 13, FALSE))+$P320)*$H320)/100)+5)*
IF(OR($I320="Calm", $I320="Gentle", $I320="Sassy", $I320="Careful"), 1.1,
IF(OR($I320="Naughty", $I320="Lax", $I320="Naive", $I320="Rash"), 0.9, 1)))</f>
        <v>29</v>
      </c>
      <c r="V320" s="2">
        <f>_xlfn.FLOOR.MATH((_xlfn.FLOOR.MATH((((2*VLOOKUP($F320, 'EV and Base'!$A$1:$N$671, 14, FALSE))+$P320)*$H320)/100)+5)*
IF(OR($I320="Timid", $I320="Hasty", $I320="Jolly", $I320="Naive"), 1.1,
IF(OR($I320="Brave", $I320="Relaxed", $I320="Quiet", $I320="Sassy"), 0.9, 1)))</f>
        <v>52</v>
      </c>
    </row>
    <row r="321" spans="1:22" x14ac:dyDescent="0.45">
      <c r="A321" s="39"/>
      <c r="B321" s="48"/>
      <c r="C321" s="48"/>
      <c r="D321" s="48"/>
      <c r="E321" s="48"/>
      <c r="F321" s="2" t="s">
        <v>372</v>
      </c>
      <c r="G321" s="2" t="s">
        <v>27</v>
      </c>
      <c r="H321" s="2">
        <v>33</v>
      </c>
      <c r="I321" s="2" t="s">
        <v>199</v>
      </c>
      <c r="J321" s="2" t="s">
        <v>283</v>
      </c>
      <c r="K321" s="2" t="s">
        <v>30</v>
      </c>
      <c r="L321" s="2" t="s">
        <v>366</v>
      </c>
      <c r="M321" s="2" t="s">
        <v>230</v>
      </c>
      <c r="N321" s="2" t="s">
        <v>570</v>
      </c>
      <c r="O321" s="2" t="s">
        <v>399</v>
      </c>
      <c r="P321" s="2">
        <v>0</v>
      </c>
      <c r="Q321" s="2">
        <f>_xlfn.FLOOR.MATH((((2*VLOOKUP(F321, 'EV and Base'!$A$1:$N$671, 9, FALSE))+$P321)*$H321)/100)+$H321+10</f>
        <v>99</v>
      </c>
      <c r="R321" s="2">
        <f>_xlfn.FLOOR.MATH((_xlfn.FLOOR.MATH((((2*VLOOKUP($F321, 'EV and Base'!$A$1:$N$671, 10, FALSE))+$P321)*$H321)/100)+5)*
IF(OR($I321="Lonely", $I321="Brave", $I321="Adamant", $I321="Naughty"), 1.1,
IF(OR($I321="Bold", $I321="Timid", $I321="Modest", $I321="Calm"), 0.9, 1)))</f>
        <v>66</v>
      </c>
      <c r="S321" s="2">
        <f>_xlfn.FLOOR.MATH((_xlfn.FLOOR.MATH((((2*VLOOKUP($F321, 'EV and Base'!$A$1:$N$671, 11, FALSE))+$P321)*$H321)/100)+5)*
IF(OR($I321="Bold", $I321="Relaxed", $I321="Impish", $I321="Lax"), 1.1,
IF(OR($I321="Lonely", $I321="Hasty", $I321="Mild", $I321="Gentle"), 0.9, 1)))</f>
        <v>61</v>
      </c>
      <c r="T321" s="2">
        <f>_xlfn.FLOOR.MATH((_xlfn.FLOOR.MATH((((2*VLOOKUP($F321, 'EV and Base'!$A$1:$N$671, 12, FALSE))+$P321)*$H321)/100)+5)*
IF(OR($I321="Modest", $I321="Mild", $I321="Quiet", $I321="Rash"), 1.1,
IF(OR($I321="Adamant", $I321="Impish", $I321="Jolly", $I321="Careful"), 0.9, 1)))</f>
        <v>31</v>
      </c>
      <c r="U321" s="2">
        <f>_xlfn.FLOOR.MATH((_xlfn.FLOOR.MATH((((2*VLOOKUP($F321, 'EV and Base'!$A$1:$N$671, 13, FALSE))+$P321)*$H321)/100)+5)*
IF(OR($I321="Calm", $I321="Gentle", $I321="Sassy", $I321="Careful"), 1.1,
IF(OR($I321="Naughty", $I321="Lax", $I321="Naive", $I321="Rash"), 0.9, 1)))</f>
        <v>41</v>
      </c>
      <c r="V321" s="2">
        <f>_xlfn.FLOOR.MATH((_xlfn.FLOOR.MATH((((2*VLOOKUP($F321, 'EV and Base'!$A$1:$N$671, 14, FALSE))+$P321)*$H321)/100)+5)*
IF(OR($I321="Timid", $I321="Hasty", $I321="Jolly", $I321="Naive"), 1.1,
IF(OR($I321="Brave", $I321="Relaxed", $I321="Quiet", $I321="Sassy"), 0.9, 1)))</f>
        <v>31</v>
      </c>
    </row>
    <row r="322" spans="1:22" x14ac:dyDescent="0.45">
      <c r="A322" s="40"/>
      <c r="B322" s="48"/>
      <c r="C322" s="48"/>
      <c r="D322" s="48"/>
      <c r="E322" s="48"/>
      <c r="F322" s="2" t="s">
        <v>446</v>
      </c>
      <c r="G322" s="2" t="s">
        <v>27</v>
      </c>
      <c r="H322" s="2">
        <v>33</v>
      </c>
      <c r="I322" s="2" t="s">
        <v>63</v>
      </c>
      <c r="J322" s="2" t="s">
        <v>137</v>
      </c>
      <c r="K322" s="2" t="s">
        <v>30</v>
      </c>
      <c r="L322" s="2" t="s">
        <v>340</v>
      </c>
      <c r="M322" s="2" t="s">
        <v>271</v>
      </c>
      <c r="N322" s="2" t="s">
        <v>447</v>
      </c>
      <c r="O322" s="2" t="s">
        <v>399</v>
      </c>
      <c r="P322" s="2">
        <v>0</v>
      </c>
      <c r="Q322" s="2">
        <f>_xlfn.FLOOR.MATH((((2*VLOOKUP(F322, 'EV and Base'!$A$1:$N$671, 9, FALSE))+$P322)*$H322)/100)+$H322+10</f>
        <v>89</v>
      </c>
      <c r="R322" s="2">
        <f>_xlfn.FLOOR.MATH((_xlfn.FLOOR.MATH((((2*VLOOKUP($F322, 'EV and Base'!$A$1:$N$671, 10, FALSE))+$P322)*$H322)/100)+5)*
IF(OR($I322="Lonely", $I322="Brave", $I322="Adamant", $I322="Naughty"), 1.1,
IF(OR($I322="Bold", $I322="Timid", $I322="Modest", $I322="Calm"), 0.9, 1)))</f>
        <v>74</v>
      </c>
      <c r="S322" s="2">
        <f>_xlfn.FLOOR.MATH((_xlfn.FLOOR.MATH((((2*VLOOKUP($F322, 'EV and Base'!$A$1:$N$671, 11, FALSE))+$P322)*$H322)/100)+5)*
IF(OR($I322="Bold", $I322="Relaxed", $I322="Impish", $I322="Lax"), 1.1,
IF(OR($I322="Lonely", $I322="Hasty", $I322="Mild", $I322="Gentle"), 0.9, 1)))</f>
        <v>74</v>
      </c>
      <c r="T322" s="2">
        <f>_xlfn.FLOOR.MATH((_xlfn.FLOOR.MATH((((2*VLOOKUP($F322, 'EV and Base'!$A$1:$N$671, 12, FALSE))+$P322)*$H322)/100)+5)*
IF(OR($I322="Modest", $I322="Mild", $I322="Quiet", $I322="Rash"), 1.1,
IF(OR($I322="Adamant", $I322="Impish", $I322="Jolly", $I322="Careful"), 0.9, 1)))</f>
        <v>38</v>
      </c>
      <c r="U322" s="2">
        <f>_xlfn.FLOOR.MATH((_xlfn.FLOOR.MATH((((2*VLOOKUP($F322, 'EV and Base'!$A$1:$N$671, 13, FALSE))+$P322)*$H322)/100)+5)*
IF(OR($I322="Calm", $I322="Gentle", $I322="Sassy", $I322="Careful"), 1.1,
IF(OR($I322="Naughty", $I322="Lax", $I322="Naive", $I322="Rash"), 0.9, 1)))</f>
        <v>34</v>
      </c>
      <c r="V322" s="2">
        <f>_xlfn.FLOOR.MATH((_xlfn.FLOOR.MATH((((2*VLOOKUP($F322, 'EV and Base'!$A$1:$N$671, 14, FALSE))+$P322)*$H322)/100)+5)*
IF(OR($I322="Timid", $I322="Hasty", $I322="Jolly", $I322="Naive"), 1.1,
IF(OR($I322="Brave", $I322="Relaxed", $I322="Quiet", $I322="Sassy"), 0.9, 1)))</f>
        <v>16</v>
      </c>
    </row>
    <row r="323" spans="1:22" x14ac:dyDescent="0.45">
      <c r="A323" s="38">
        <v>176</v>
      </c>
      <c r="B323" s="48" t="s">
        <v>572</v>
      </c>
      <c r="C323" s="48" t="s">
        <v>23</v>
      </c>
      <c r="D323" s="48" t="s">
        <v>564</v>
      </c>
      <c r="E323" s="48" t="s">
        <v>25</v>
      </c>
      <c r="F323" s="2" t="s">
        <v>573</v>
      </c>
      <c r="G323" s="2" t="s">
        <v>53</v>
      </c>
      <c r="H323" s="2">
        <v>35</v>
      </c>
      <c r="I323" s="2" t="s">
        <v>82</v>
      </c>
      <c r="J323" s="2" t="s">
        <v>375</v>
      </c>
      <c r="K323" s="2" t="s">
        <v>30</v>
      </c>
      <c r="L323" s="2" t="s">
        <v>420</v>
      </c>
      <c r="M323" s="2" t="s">
        <v>379</v>
      </c>
      <c r="N323" s="2" t="s">
        <v>421</v>
      </c>
      <c r="O323" s="2" t="s">
        <v>574</v>
      </c>
      <c r="P323" s="2">
        <v>12</v>
      </c>
      <c r="Q323" s="2">
        <f>_xlfn.FLOOR.MATH((((2*VLOOKUP(F323, 'EV and Base'!$A$1:$N$671, 9, FALSE))+$P323)*$H323)/100)+$H323+10</f>
        <v>84</v>
      </c>
      <c r="R323" s="2">
        <f>_xlfn.FLOOR.MATH((_xlfn.FLOOR.MATH((((2*VLOOKUP($F323, 'EV and Base'!$A$1:$N$671, 10, FALSE))+$P323)*$H323)/100)+5)*
IF(OR($I323="Lonely", $I323="Brave", $I323="Adamant", $I323="Naughty"), 1.1,
IF(OR($I323="Bold", $I323="Timid", $I323="Modest", $I323="Calm"), 0.9, 1)))</f>
        <v>54</v>
      </c>
      <c r="S323" s="2">
        <f>_xlfn.FLOOR.MATH((_xlfn.FLOOR.MATH((((2*VLOOKUP($F323, 'EV and Base'!$A$1:$N$671, 11, FALSE))+$P323)*$H323)/100)+5)*
IF(OR($I323="Bold", $I323="Relaxed", $I323="Impish", $I323="Lax"), 1.1,
IF(OR($I323="Lonely", $I323="Hasty", $I323="Mild", $I323="Gentle"), 0.9, 1)))</f>
        <v>54</v>
      </c>
      <c r="T323" s="2">
        <f>_xlfn.FLOOR.MATH((_xlfn.FLOOR.MATH((((2*VLOOKUP($F323, 'EV and Base'!$A$1:$N$671, 12, FALSE))+$P323)*$H323)/100)+5)*
IF(OR($I323="Modest", $I323="Mild", $I323="Quiet", $I323="Rash"), 1.1,
IF(OR($I323="Adamant", $I323="Impish", $I323="Jolly", $I323="Careful"), 0.9, 1)))</f>
        <v>65</v>
      </c>
      <c r="U323" s="2">
        <f>_xlfn.FLOOR.MATH((_xlfn.FLOOR.MATH((((2*VLOOKUP($F323, 'EV and Base'!$A$1:$N$671, 13, FALSE))+$P323)*$H323)/100)+5)*
IF(OR($I323="Calm", $I323="Gentle", $I323="Sassy", $I323="Careful"), 1.1,
IF(OR($I323="Naughty", $I323="Lax", $I323="Naive", $I323="Rash"), 0.9, 1)))</f>
        <v>54</v>
      </c>
      <c r="V323" s="2">
        <f>_xlfn.FLOOR.MATH((_xlfn.FLOOR.MATH((((2*VLOOKUP($F323, 'EV and Base'!$A$1:$N$671, 14, FALSE))+$P323)*$H323)/100)+5)*
IF(OR($I323="Timid", $I323="Hasty", $I323="Jolly", $I323="Naive"), 1.1,
IF(OR($I323="Brave", $I323="Relaxed", $I323="Quiet", $I323="Sassy"), 0.9, 1)))</f>
        <v>55</v>
      </c>
    </row>
    <row r="324" spans="1:22" x14ac:dyDescent="0.45">
      <c r="A324" s="39"/>
      <c r="B324" s="48"/>
      <c r="C324" s="48"/>
      <c r="D324" s="48"/>
      <c r="E324" s="48"/>
      <c r="F324" s="2" t="s">
        <v>548</v>
      </c>
      <c r="G324" s="2" t="s">
        <v>53</v>
      </c>
      <c r="H324" s="2">
        <v>35</v>
      </c>
      <c r="I324" s="2" t="s">
        <v>199</v>
      </c>
      <c r="J324" s="2" t="s">
        <v>455</v>
      </c>
      <c r="K324" s="2" t="s">
        <v>30</v>
      </c>
      <c r="L324" s="2" t="s">
        <v>456</v>
      </c>
      <c r="M324" s="2" t="s">
        <v>457</v>
      </c>
      <c r="N324" s="2" t="s">
        <v>501</v>
      </c>
      <c r="O324" s="2" t="s">
        <v>575</v>
      </c>
      <c r="P324" s="2">
        <v>12</v>
      </c>
      <c r="Q324" s="2">
        <f>_xlfn.FLOOR.MATH((((2*VLOOKUP(F324, 'EV and Base'!$A$1:$N$671, 9, FALSE))+$P324)*$H324)/100)+$H324+10</f>
        <v>91</v>
      </c>
      <c r="R324" s="2">
        <f>_xlfn.FLOOR.MATH((_xlfn.FLOOR.MATH((((2*VLOOKUP($F324, 'EV and Base'!$A$1:$N$671, 10, FALSE))+$P324)*$H324)/100)+5)*
IF(OR($I324="Lonely", $I324="Brave", $I324="Adamant", $I324="Naughty"), 1.1,
IF(OR($I324="Bold", $I324="Timid", $I324="Modest", $I324="Calm"), 0.9, 1)))</f>
        <v>36</v>
      </c>
      <c r="S324" s="2">
        <f>_xlfn.FLOOR.MATH((_xlfn.FLOOR.MATH((((2*VLOOKUP($F324, 'EV and Base'!$A$1:$N$671, 11, FALSE))+$P324)*$H324)/100)+5)*
IF(OR($I324="Bold", $I324="Relaxed", $I324="Impish", $I324="Lax"), 1.1,
IF(OR($I324="Lonely", $I324="Hasty", $I324="Mild", $I324="Gentle"), 0.9, 1)))</f>
        <v>58</v>
      </c>
      <c r="T324" s="2">
        <f>_xlfn.FLOOR.MATH((_xlfn.FLOOR.MATH((((2*VLOOKUP($F324, 'EV and Base'!$A$1:$N$671, 12, FALSE))+$P324)*$H324)/100)+5)*
IF(OR($I324="Modest", $I324="Mild", $I324="Quiet", $I324="Rash"), 1.1,
IF(OR($I324="Adamant", $I324="Impish", $I324="Jolly", $I324="Careful"), 0.9, 1)))</f>
        <v>61</v>
      </c>
      <c r="U324" s="2">
        <f>_xlfn.FLOOR.MATH((_xlfn.FLOOR.MATH((((2*VLOOKUP($F324, 'EV and Base'!$A$1:$N$671, 13, FALSE))+$P324)*$H324)/100)+5)*
IF(OR($I324="Calm", $I324="Gentle", $I324="Sassy", $I324="Careful"), 1.1,
IF(OR($I324="Naughty", $I324="Lax", $I324="Naive", $I324="Rash"), 0.9, 1)))</f>
        <v>74</v>
      </c>
      <c r="V324" s="2">
        <f>_xlfn.FLOOR.MATH((_xlfn.FLOOR.MATH((((2*VLOOKUP($F324, 'EV and Base'!$A$1:$N$671, 14, FALSE))+$P324)*$H324)/100)+5)*
IF(OR($I324="Timid", $I324="Hasty", $I324="Jolly", $I324="Naive"), 1.1,
IF(OR($I324="Brave", $I324="Relaxed", $I324="Quiet", $I324="Sassy"), 0.9, 1)))</f>
        <v>47</v>
      </c>
    </row>
    <row r="325" spans="1:22" x14ac:dyDescent="0.45">
      <c r="A325" s="40"/>
      <c r="B325" s="48"/>
      <c r="C325" s="48"/>
      <c r="D325" s="48"/>
      <c r="E325" s="48"/>
      <c r="F325" s="2" t="s">
        <v>538</v>
      </c>
      <c r="G325" s="2" t="s">
        <v>53</v>
      </c>
      <c r="H325" s="2">
        <v>35</v>
      </c>
      <c r="I325" s="2" t="s">
        <v>82</v>
      </c>
      <c r="J325" s="2" t="s">
        <v>316</v>
      </c>
      <c r="K325" s="2" t="s">
        <v>30</v>
      </c>
      <c r="L325" s="2" t="s">
        <v>456</v>
      </c>
      <c r="M325" s="2" t="s">
        <v>500</v>
      </c>
      <c r="N325" s="2" t="s">
        <v>501</v>
      </c>
      <c r="O325" s="2" t="s">
        <v>576</v>
      </c>
      <c r="P325" s="2">
        <v>12</v>
      </c>
      <c r="Q325" s="2">
        <f>_xlfn.FLOOR.MATH((((2*VLOOKUP(F325, 'EV and Base'!$A$1:$N$671, 9, FALSE))+$P325)*$H325)/100)+$H325+10</f>
        <v>94</v>
      </c>
      <c r="R325" s="2">
        <f>_xlfn.FLOOR.MATH((_xlfn.FLOOR.MATH((((2*VLOOKUP($F325, 'EV and Base'!$A$1:$N$671, 10, FALSE))+$P325)*$H325)/100)+5)*
IF(OR($I325="Lonely", $I325="Brave", $I325="Adamant", $I325="Naughty"), 1.1,
IF(OR($I325="Bold", $I325="Timid", $I325="Modest", $I325="Calm"), 0.9, 1)))</f>
        <v>37</v>
      </c>
      <c r="S325" s="2">
        <f>_xlfn.FLOOR.MATH((_xlfn.FLOOR.MATH((((2*VLOOKUP($F325, 'EV and Base'!$A$1:$N$671, 11, FALSE))+$P325)*$H325)/100)+5)*
IF(OR($I325="Bold", $I325="Relaxed", $I325="Impish", $I325="Lax"), 1.1,
IF(OR($I325="Lonely", $I325="Hasty", $I325="Mild", $I325="Gentle"), 0.9, 1)))</f>
        <v>44</v>
      </c>
      <c r="T325" s="2">
        <f>_xlfn.FLOOR.MATH((_xlfn.FLOOR.MATH((((2*VLOOKUP($F325, 'EV and Base'!$A$1:$N$671, 12, FALSE))+$P325)*$H325)/100)+5)*
IF(OR($I325="Modest", $I325="Mild", $I325="Quiet", $I325="Rash"), 1.1,
IF(OR($I325="Adamant", $I325="Impish", $I325="Jolly", $I325="Careful"), 0.9, 1)))</f>
        <v>96</v>
      </c>
      <c r="U325" s="2">
        <f>_xlfn.FLOOR.MATH((_xlfn.FLOOR.MATH((((2*VLOOKUP($F325, 'EV and Base'!$A$1:$N$671, 13, FALSE))+$P325)*$H325)/100)+5)*
IF(OR($I325="Calm", $I325="Gentle", $I325="Sassy", $I325="Careful"), 1.1,
IF(OR($I325="Naughty", $I325="Lax", $I325="Naive", $I325="Rash"), 0.9, 1)))</f>
        <v>45</v>
      </c>
      <c r="V325" s="2">
        <f>_xlfn.FLOOR.MATH((_xlfn.FLOOR.MATH((((2*VLOOKUP($F325, 'EV and Base'!$A$1:$N$671, 14, FALSE))+$P325)*$H325)/100)+5)*
IF(OR($I325="Timid", $I325="Hasty", $I325="Jolly", $I325="Naive"), 1.1,
IF(OR($I325="Brave", $I325="Relaxed", $I325="Quiet", $I325="Sassy"), 0.9, 1)))</f>
        <v>33</v>
      </c>
    </row>
    <row r="326" spans="1:22" x14ac:dyDescent="0.45">
      <c r="A326" s="29">
        <v>178</v>
      </c>
      <c r="B326" s="29" t="s">
        <v>577</v>
      </c>
      <c r="C326" s="29" t="s">
        <v>23</v>
      </c>
      <c r="D326" s="29" t="s">
        <v>564</v>
      </c>
      <c r="E326" s="29" t="s">
        <v>25</v>
      </c>
      <c r="F326" s="2" t="s">
        <v>578</v>
      </c>
      <c r="G326" s="2" t="s">
        <v>27</v>
      </c>
      <c r="H326" s="2">
        <v>36</v>
      </c>
      <c r="I326" s="2" t="s">
        <v>41</v>
      </c>
      <c r="J326" s="2" t="s">
        <v>143</v>
      </c>
      <c r="K326" s="2" t="s">
        <v>30</v>
      </c>
      <c r="L326" s="2" t="s">
        <v>404</v>
      </c>
      <c r="M326" s="2" t="s">
        <v>579</v>
      </c>
      <c r="N326" s="2" t="s">
        <v>580</v>
      </c>
      <c r="O326" s="2" t="s">
        <v>570</v>
      </c>
      <c r="P326" s="2">
        <v>12</v>
      </c>
      <c r="Q326" s="2">
        <f>_xlfn.FLOOR.MATH((((2*VLOOKUP(F326, 'EV and Base'!$A$1:$N$671, 9, FALSE))+$P326)*$H326)/100)+$H326+10</f>
        <v>136</v>
      </c>
      <c r="R326" s="2">
        <f>_xlfn.FLOOR.MATH((_xlfn.FLOOR.MATH((((2*VLOOKUP($F326, 'EV and Base'!$A$1:$N$671, 10, FALSE))+$P326)*$H326)/100)+5)*
IF(OR($I326="Lonely", $I326="Brave", $I326="Adamant", $I326="Naughty"), 1.1,
IF(OR($I326="Bold", $I326="Timid", $I326="Modest", $I326="Calm"), 0.9, 1)))</f>
        <v>72</v>
      </c>
      <c r="S326" s="2">
        <f>_xlfn.FLOOR.MATH((_xlfn.FLOOR.MATH((((2*VLOOKUP($F326, 'EV and Base'!$A$1:$N$671, 11, FALSE))+$P326)*$H326)/100)+5)*
IF(OR($I326="Bold", $I326="Relaxed", $I326="Impish", $I326="Lax"), 1.1,
IF(OR($I326="Lonely", $I326="Hasty", $I326="Mild", $I326="Gentle"), 0.9, 1)))</f>
        <v>70</v>
      </c>
      <c r="T326" s="2">
        <f>_xlfn.FLOOR.MATH((_xlfn.FLOOR.MATH((((2*VLOOKUP($F326, 'EV and Base'!$A$1:$N$671, 12, FALSE))+$P326)*$H326)/100)+5)*
IF(OR($I326="Modest", $I326="Mild", $I326="Quiet", $I326="Rash"), 1.1,
IF(OR($I326="Adamant", $I326="Impish", $I326="Jolly", $I326="Careful"), 0.9, 1)))</f>
        <v>30</v>
      </c>
      <c r="U326" s="2">
        <f>_xlfn.FLOOR.MATH((_xlfn.FLOOR.MATH((((2*VLOOKUP($F326, 'EV and Base'!$A$1:$N$671, 13, FALSE))+$P326)*$H326)/100)+5)*
IF(OR($I326="Calm", $I326="Gentle", $I326="Sassy", $I326="Careful"), 1.1,
IF(OR($I326="Naughty", $I326="Lax", $I326="Naive", $I326="Rash"), 0.9, 1)))</f>
        <v>70</v>
      </c>
      <c r="V326" s="2">
        <f>_xlfn.FLOOR.MATH((_xlfn.FLOOR.MATH((((2*VLOOKUP($F326, 'EV and Base'!$A$1:$N$671, 14, FALSE))+$P326)*$H326)/100)+5)*
IF(OR($I326="Timid", $I326="Hasty", $I326="Jolly", $I326="Naive"), 1.1,
IF(OR($I326="Brave", $I326="Relaxed", $I326="Quiet", $I326="Sassy"), 0.9, 1)))</f>
        <v>45</v>
      </c>
    </row>
    <row r="327" spans="1:22" x14ac:dyDescent="0.45">
      <c r="A327" s="38">
        <v>179</v>
      </c>
      <c r="B327" s="48" t="s">
        <v>581</v>
      </c>
      <c r="C327" s="48" t="s">
        <v>23</v>
      </c>
      <c r="D327" s="48" t="s">
        <v>564</v>
      </c>
      <c r="E327" s="48" t="s">
        <v>25</v>
      </c>
      <c r="F327" s="2" t="s">
        <v>446</v>
      </c>
      <c r="G327" s="2" t="s">
        <v>27</v>
      </c>
      <c r="H327" s="2">
        <v>34</v>
      </c>
      <c r="I327" s="2" t="s">
        <v>41</v>
      </c>
      <c r="J327" s="2" t="s">
        <v>137</v>
      </c>
      <c r="K327" s="2" t="s">
        <v>30</v>
      </c>
      <c r="L327" s="2" t="s">
        <v>340</v>
      </c>
      <c r="M327" s="2" t="s">
        <v>271</v>
      </c>
      <c r="N327" s="2" t="s">
        <v>447</v>
      </c>
      <c r="O327" s="2" t="s">
        <v>399</v>
      </c>
      <c r="P327" s="2">
        <v>0</v>
      </c>
      <c r="Q327" s="2">
        <f>_xlfn.FLOOR.MATH((((2*VLOOKUP(F327, 'EV and Base'!$A$1:$N$671, 9, FALSE))+$P327)*$H327)/100)+$H327+10</f>
        <v>91</v>
      </c>
      <c r="R327" s="2">
        <f>_xlfn.FLOOR.MATH((_xlfn.FLOOR.MATH((((2*VLOOKUP($F327, 'EV and Base'!$A$1:$N$671, 10, FALSE))+$P327)*$H327)/100)+5)*
IF(OR($I327="Lonely", $I327="Brave", $I327="Adamant", $I327="Naughty"), 1.1,
IF(OR($I327="Bold", $I327="Timid", $I327="Modest", $I327="Calm"), 0.9, 1)))</f>
        <v>68</v>
      </c>
      <c r="S327" s="2">
        <f>_xlfn.FLOOR.MATH((_xlfn.FLOOR.MATH((((2*VLOOKUP($F327, 'EV and Base'!$A$1:$N$671, 11, FALSE))+$P327)*$H327)/100)+5)*
IF(OR($I327="Bold", $I327="Relaxed", $I327="Impish", $I327="Lax"), 1.1,
IF(OR($I327="Lonely", $I327="Hasty", $I327="Mild", $I327="Gentle"), 0.9, 1)))</f>
        <v>76</v>
      </c>
      <c r="T327" s="2">
        <f>_xlfn.FLOOR.MATH((_xlfn.FLOOR.MATH((((2*VLOOKUP($F327, 'EV and Base'!$A$1:$N$671, 12, FALSE))+$P327)*$H327)/100)+5)*
IF(OR($I327="Modest", $I327="Mild", $I327="Quiet", $I327="Rash"), 1.1,
IF(OR($I327="Adamant", $I327="Impish", $I327="Jolly", $I327="Careful"), 0.9, 1)))</f>
        <v>39</v>
      </c>
      <c r="U327" s="2">
        <f>_xlfn.FLOOR.MATH((_xlfn.FLOOR.MATH((((2*VLOOKUP($F327, 'EV and Base'!$A$1:$N$671, 13, FALSE))+$P327)*$H327)/100)+5)*
IF(OR($I327="Calm", $I327="Gentle", $I327="Sassy", $I327="Careful"), 1.1,
IF(OR($I327="Naughty", $I327="Lax", $I327="Naive", $I327="Rash"), 0.9, 1)))</f>
        <v>32</v>
      </c>
      <c r="V327" s="2">
        <f>_xlfn.FLOOR.MATH((_xlfn.FLOOR.MATH((((2*VLOOKUP($F327, 'EV and Base'!$A$1:$N$671, 14, FALSE))+$P327)*$H327)/100)+5)*
IF(OR($I327="Timid", $I327="Hasty", $I327="Jolly", $I327="Naive"), 1.1,
IF(OR($I327="Brave", $I327="Relaxed", $I327="Quiet", $I327="Sassy"), 0.9, 1)))</f>
        <v>19</v>
      </c>
    </row>
    <row r="328" spans="1:22" x14ac:dyDescent="0.45">
      <c r="A328" s="40"/>
      <c r="B328" s="48"/>
      <c r="C328" s="48"/>
      <c r="D328" s="48"/>
      <c r="E328" s="48"/>
      <c r="F328" s="2" t="s">
        <v>402</v>
      </c>
      <c r="G328" s="2" t="s">
        <v>27</v>
      </c>
      <c r="H328" s="2">
        <v>34</v>
      </c>
      <c r="I328" s="2" t="s">
        <v>71</v>
      </c>
      <c r="J328" s="2" t="s">
        <v>157</v>
      </c>
      <c r="K328" s="2" t="s">
        <v>30</v>
      </c>
      <c r="L328" s="2" t="s">
        <v>393</v>
      </c>
      <c r="M328" s="2" t="s">
        <v>394</v>
      </c>
      <c r="N328" s="2" t="s">
        <v>399</v>
      </c>
      <c r="O328" s="2" t="s">
        <v>582</v>
      </c>
      <c r="P328" s="2">
        <v>0</v>
      </c>
      <c r="Q328" s="2">
        <f>_xlfn.FLOOR.MATH((((2*VLOOKUP(F328, 'EV and Base'!$A$1:$N$671, 9, FALSE))+$P328)*$H328)/100)+$H328+10</f>
        <v>118</v>
      </c>
      <c r="R328" s="2">
        <f>_xlfn.FLOOR.MATH((_xlfn.FLOOR.MATH((((2*VLOOKUP($F328, 'EV and Base'!$A$1:$N$671, 10, FALSE))+$P328)*$H328)/100)+5)*
IF(OR($I328="Lonely", $I328="Brave", $I328="Adamant", $I328="Naughty"), 1.1,
IF(OR($I328="Bold", $I328="Timid", $I328="Modest", $I328="Calm"), 0.9, 1)))</f>
        <v>86</v>
      </c>
      <c r="S328" s="2">
        <f>_xlfn.FLOOR.MATH((_xlfn.FLOOR.MATH((((2*VLOOKUP($F328, 'EV and Base'!$A$1:$N$671, 11, FALSE))+$P328)*$H328)/100)+5)*
IF(OR($I328="Bold", $I328="Relaxed", $I328="Impish", $I328="Lax"), 1.1,
IF(OR($I328="Lonely", $I328="Hasty", $I328="Mild", $I328="Gentle"), 0.9, 1)))</f>
        <v>49</v>
      </c>
      <c r="T328" s="2">
        <f>_xlfn.FLOOR.MATH((_xlfn.FLOOR.MATH((((2*VLOOKUP($F328, 'EV and Base'!$A$1:$N$671, 12, FALSE))+$P328)*$H328)/100)+5)*
IF(OR($I328="Modest", $I328="Mild", $I328="Quiet", $I328="Rash"), 1.1,
IF(OR($I328="Adamant", $I328="Impish", $I328="Jolly", $I328="Careful"), 0.9, 1)))</f>
        <v>39</v>
      </c>
      <c r="U328" s="2">
        <f>_xlfn.FLOOR.MATH((_xlfn.FLOOR.MATH((((2*VLOOKUP($F328, 'EV and Base'!$A$1:$N$671, 13, FALSE))+$P328)*$H328)/100)+5)*
IF(OR($I328="Calm", $I328="Gentle", $I328="Sassy", $I328="Careful"), 1.1,
IF(OR($I328="Naughty", $I328="Lax", $I328="Naive", $I328="Rash"), 0.9, 1)))</f>
        <v>49</v>
      </c>
      <c r="V328" s="2">
        <f>_xlfn.FLOOR.MATH((_xlfn.FLOOR.MATH((((2*VLOOKUP($F328, 'EV and Base'!$A$1:$N$671, 14, FALSE))+$P328)*$H328)/100)+5)*
IF(OR($I328="Timid", $I328="Hasty", $I328="Jolly", $I328="Naive"), 1.1,
IF(OR($I328="Brave", $I328="Relaxed", $I328="Quiet", $I328="Sassy"), 0.9, 1)))</f>
        <v>64</v>
      </c>
    </row>
    <row r="329" spans="1:22" x14ac:dyDescent="0.45">
      <c r="A329" s="29">
        <v>180</v>
      </c>
      <c r="B329" s="29" t="s">
        <v>583</v>
      </c>
      <c r="C329" s="29" t="s">
        <v>23</v>
      </c>
      <c r="D329" s="29" t="s">
        <v>564</v>
      </c>
      <c r="E329" s="29" t="s">
        <v>25</v>
      </c>
      <c r="F329" s="2" t="s">
        <v>489</v>
      </c>
      <c r="G329" s="2" t="s">
        <v>27</v>
      </c>
      <c r="H329" s="2">
        <v>35</v>
      </c>
      <c r="I329" s="2" t="s">
        <v>79</v>
      </c>
      <c r="J329" s="2" t="s">
        <v>238</v>
      </c>
      <c r="K329" s="2" t="s">
        <v>30</v>
      </c>
      <c r="L329" s="2" t="s">
        <v>490</v>
      </c>
      <c r="M329" s="2" t="s">
        <v>405</v>
      </c>
      <c r="N329" s="2" t="s">
        <v>491</v>
      </c>
      <c r="O329" s="2" t="s">
        <v>460</v>
      </c>
      <c r="P329" s="2">
        <v>0</v>
      </c>
      <c r="Q329" s="2">
        <f>_xlfn.FLOOR.MATH((((2*VLOOKUP(F329, 'EV and Base'!$A$1:$N$671, 9, FALSE))+$P329)*$H329)/100)+$H329+10</f>
        <v>91</v>
      </c>
      <c r="R329" s="2">
        <f>_xlfn.FLOOR.MATH((_xlfn.FLOOR.MATH((((2*VLOOKUP($F329, 'EV and Base'!$A$1:$N$671, 10, FALSE))+$P329)*$H329)/100)+5)*
IF(OR($I329="Lonely", $I329="Brave", $I329="Adamant", $I329="Naughty"), 1.1,
IF(OR($I329="Bold", $I329="Timid", $I329="Modest", $I329="Calm"), 0.9, 1)))</f>
        <v>44</v>
      </c>
      <c r="S329" s="2">
        <f>_xlfn.FLOOR.MATH((_xlfn.FLOOR.MATH((((2*VLOOKUP($F329, 'EV and Base'!$A$1:$N$671, 11, FALSE))+$P329)*$H329)/100)+5)*
IF(OR($I329="Bold", $I329="Relaxed", $I329="Impish", $I329="Lax"), 1.1,
IF(OR($I329="Lonely", $I329="Hasty", $I329="Mild", $I329="Gentle"), 0.9, 1)))</f>
        <v>43</v>
      </c>
      <c r="T329" s="2">
        <f>_xlfn.FLOOR.MATH((_xlfn.FLOOR.MATH((((2*VLOOKUP($F329, 'EV and Base'!$A$1:$N$671, 12, FALSE))+$P329)*$H329)/100)+5)*
IF(OR($I329="Modest", $I329="Mild", $I329="Quiet", $I329="Rash"), 1.1,
IF(OR($I329="Adamant", $I329="Impish", $I329="Jolly", $I329="Careful"), 0.9, 1)))</f>
        <v>52</v>
      </c>
      <c r="U329" s="2">
        <f>_xlfn.FLOOR.MATH((_xlfn.FLOOR.MATH((((2*VLOOKUP($F329, 'EV and Base'!$A$1:$N$671, 13, FALSE))+$P329)*$H329)/100)+5)*
IF(OR($I329="Calm", $I329="Gentle", $I329="Sassy", $I329="Careful"), 1.1,
IF(OR($I329="Naughty", $I329="Lax", $I329="Naive", $I329="Rash"), 0.9, 1)))</f>
        <v>47</v>
      </c>
      <c r="V329" s="2">
        <f>_xlfn.FLOOR.MATH((_xlfn.FLOOR.MATH((((2*VLOOKUP($F329, 'EV and Base'!$A$1:$N$671, 14, FALSE))+$P329)*$H329)/100)+5)*
IF(OR($I329="Timid", $I329="Hasty", $I329="Jolly", $I329="Naive"), 1.1,
IF(OR($I329="Brave", $I329="Relaxed", $I329="Quiet", $I329="Sassy"), 0.9, 1)))</f>
        <v>84</v>
      </c>
    </row>
    <row r="330" spans="1:22" x14ac:dyDescent="0.45">
      <c r="A330" s="38">
        <v>181</v>
      </c>
      <c r="B330" s="48" t="s">
        <v>584</v>
      </c>
      <c r="C330" s="48" t="s">
        <v>23</v>
      </c>
      <c r="D330" s="48" t="s">
        <v>564</v>
      </c>
      <c r="E330" s="48" t="s">
        <v>25</v>
      </c>
      <c r="F330" s="2" t="s">
        <v>446</v>
      </c>
      <c r="G330" s="2" t="s">
        <v>27</v>
      </c>
      <c r="H330" s="2">
        <v>33</v>
      </c>
      <c r="I330" s="2" t="s">
        <v>28</v>
      </c>
      <c r="J330" s="2" t="s">
        <v>137</v>
      </c>
      <c r="K330" s="2" t="s">
        <v>30</v>
      </c>
      <c r="L330" s="2" t="s">
        <v>340</v>
      </c>
      <c r="M330" s="2" t="s">
        <v>271</v>
      </c>
      <c r="N330" s="2" t="s">
        <v>447</v>
      </c>
      <c r="O330" s="2" t="s">
        <v>399</v>
      </c>
      <c r="P330" s="2">
        <v>0</v>
      </c>
      <c r="Q330" s="2">
        <f>_xlfn.FLOOR.MATH((((2*VLOOKUP(F330, 'EV and Base'!$A$1:$N$671, 9, FALSE))+$P330)*$H330)/100)+$H330+10</f>
        <v>89</v>
      </c>
      <c r="R330" s="2">
        <f>_xlfn.FLOOR.MATH((_xlfn.FLOOR.MATH((((2*VLOOKUP($F330, 'EV and Base'!$A$1:$N$671, 10, FALSE))+$P330)*$H330)/100)+5)*
IF(OR($I330="Lonely", $I330="Brave", $I330="Adamant", $I330="Naughty"), 1.1,
IF(OR($I330="Bold", $I330="Timid", $I330="Modest", $I330="Calm"), 0.9, 1)))</f>
        <v>74</v>
      </c>
      <c r="S330" s="2">
        <f>_xlfn.FLOOR.MATH((_xlfn.FLOOR.MATH((((2*VLOOKUP($F330, 'EV and Base'!$A$1:$N$671, 11, FALSE))+$P330)*$H330)/100)+5)*
IF(OR($I330="Bold", $I330="Relaxed", $I330="Impish", $I330="Lax"), 1.1,
IF(OR($I330="Lonely", $I330="Hasty", $I330="Mild", $I330="Gentle"), 0.9, 1)))</f>
        <v>81</v>
      </c>
      <c r="T330" s="2">
        <f>_xlfn.FLOOR.MATH((_xlfn.FLOOR.MATH((((2*VLOOKUP($F330, 'EV and Base'!$A$1:$N$671, 12, FALSE))+$P330)*$H330)/100)+5)*
IF(OR($I330="Modest", $I330="Mild", $I330="Quiet", $I330="Rash"), 1.1,
IF(OR($I330="Adamant", $I330="Impish", $I330="Jolly", $I330="Careful"), 0.9, 1)))</f>
        <v>38</v>
      </c>
      <c r="U330" s="2">
        <f>_xlfn.FLOOR.MATH((_xlfn.FLOOR.MATH((((2*VLOOKUP($F330, 'EV and Base'!$A$1:$N$671, 13, FALSE))+$P330)*$H330)/100)+5)*
IF(OR($I330="Calm", $I330="Gentle", $I330="Sassy", $I330="Careful"), 1.1,
IF(OR($I330="Naughty", $I330="Lax", $I330="Naive", $I330="Rash"), 0.9, 1)))</f>
        <v>27</v>
      </c>
      <c r="V330" s="2">
        <f>_xlfn.FLOOR.MATH((_xlfn.FLOOR.MATH((((2*VLOOKUP($F330, 'EV and Base'!$A$1:$N$671, 14, FALSE))+$P330)*$H330)/100)+5)*
IF(OR($I330="Timid", $I330="Hasty", $I330="Jolly", $I330="Naive"), 1.1,
IF(OR($I330="Brave", $I330="Relaxed", $I330="Quiet", $I330="Sassy"), 0.9, 1)))</f>
        <v>18</v>
      </c>
    </row>
    <row r="331" spans="1:22" x14ac:dyDescent="0.45">
      <c r="A331" s="39"/>
      <c r="B331" s="48"/>
      <c r="C331" s="48"/>
      <c r="D331" s="48"/>
      <c r="E331" s="48"/>
      <c r="F331" s="2" t="s">
        <v>446</v>
      </c>
      <c r="G331" s="2" t="s">
        <v>27</v>
      </c>
      <c r="H331" s="2">
        <v>33</v>
      </c>
      <c r="I331" s="2" t="s">
        <v>28</v>
      </c>
      <c r="J331" s="2" t="s">
        <v>137</v>
      </c>
      <c r="K331" s="2" t="s">
        <v>30</v>
      </c>
      <c r="L331" s="2" t="s">
        <v>340</v>
      </c>
      <c r="M331" s="2" t="s">
        <v>271</v>
      </c>
      <c r="N331" s="2" t="s">
        <v>447</v>
      </c>
      <c r="O331" s="2" t="s">
        <v>399</v>
      </c>
      <c r="P331" s="2">
        <v>0</v>
      </c>
      <c r="Q331" s="2">
        <f>_xlfn.FLOOR.MATH((((2*VLOOKUP(F331, 'EV and Base'!$A$1:$N$671, 9, FALSE))+$P331)*$H331)/100)+$H331+10</f>
        <v>89</v>
      </c>
      <c r="R331" s="2">
        <f>_xlfn.FLOOR.MATH((_xlfn.FLOOR.MATH((((2*VLOOKUP($F331, 'EV and Base'!$A$1:$N$671, 10, FALSE))+$P331)*$H331)/100)+5)*
IF(OR($I331="Lonely", $I331="Brave", $I331="Adamant", $I331="Naughty"), 1.1,
IF(OR($I331="Bold", $I331="Timid", $I331="Modest", $I331="Calm"), 0.9, 1)))</f>
        <v>74</v>
      </c>
      <c r="S331" s="2">
        <f>_xlfn.FLOOR.MATH((_xlfn.FLOOR.MATH((((2*VLOOKUP($F331, 'EV and Base'!$A$1:$N$671, 11, FALSE))+$P331)*$H331)/100)+5)*
IF(OR($I331="Bold", $I331="Relaxed", $I331="Impish", $I331="Lax"), 1.1,
IF(OR($I331="Lonely", $I331="Hasty", $I331="Mild", $I331="Gentle"), 0.9, 1)))</f>
        <v>81</v>
      </c>
      <c r="T331" s="2">
        <f>_xlfn.FLOOR.MATH((_xlfn.FLOOR.MATH((((2*VLOOKUP($F331, 'EV and Base'!$A$1:$N$671, 12, FALSE))+$P331)*$H331)/100)+5)*
IF(OR($I331="Modest", $I331="Mild", $I331="Quiet", $I331="Rash"), 1.1,
IF(OR($I331="Adamant", $I331="Impish", $I331="Jolly", $I331="Careful"), 0.9, 1)))</f>
        <v>38</v>
      </c>
      <c r="U331" s="2">
        <f>_xlfn.FLOOR.MATH((_xlfn.FLOOR.MATH((((2*VLOOKUP($F331, 'EV and Base'!$A$1:$N$671, 13, FALSE))+$P331)*$H331)/100)+5)*
IF(OR($I331="Calm", $I331="Gentle", $I331="Sassy", $I331="Careful"), 1.1,
IF(OR($I331="Naughty", $I331="Lax", $I331="Naive", $I331="Rash"), 0.9, 1)))</f>
        <v>27</v>
      </c>
      <c r="V331" s="2">
        <f>_xlfn.FLOOR.MATH((_xlfn.FLOOR.MATH((((2*VLOOKUP($F331, 'EV and Base'!$A$1:$N$671, 14, FALSE))+$P331)*$H331)/100)+5)*
IF(OR($I331="Timid", $I331="Hasty", $I331="Jolly", $I331="Naive"), 1.1,
IF(OR($I331="Brave", $I331="Relaxed", $I331="Quiet", $I331="Sassy"), 0.9, 1)))</f>
        <v>18</v>
      </c>
    </row>
    <row r="332" spans="1:22" x14ac:dyDescent="0.45">
      <c r="A332" s="40"/>
      <c r="B332" s="48"/>
      <c r="C332" s="48"/>
      <c r="D332" s="48"/>
      <c r="E332" s="48"/>
      <c r="F332" s="2" t="s">
        <v>446</v>
      </c>
      <c r="G332" s="2" t="s">
        <v>27</v>
      </c>
      <c r="H332" s="2">
        <v>33</v>
      </c>
      <c r="I332" s="2" t="s">
        <v>28</v>
      </c>
      <c r="J332" s="2" t="s">
        <v>137</v>
      </c>
      <c r="K332" s="2" t="s">
        <v>30</v>
      </c>
      <c r="L332" s="2" t="s">
        <v>340</v>
      </c>
      <c r="M332" s="2" t="s">
        <v>271</v>
      </c>
      <c r="N332" s="2" t="s">
        <v>447</v>
      </c>
      <c r="O332" s="2" t="s">
        <v>399</v>
      </c>
      <c r="P332" s="2">
        <v>0</v>
      </c>
      <c r="Q332" s="2">
        <f>_xlfn.FLOOR.MATH((((2*VLOOKUP(F332, 'EV and Base'!$A$1:$N$671, 9, FALSE))+$P332)*$H332)/100)+$H332+10</f>
        <v>89</v>
      </c>
      <c r="R332" s="2">
        <f>_xlfn.FLOOR.MATH((_xlfn.FLOOR.MATH((((2*VLOOKUP($F332, 'EV and Base'!$A$1:$N$671, 10, FALSE))+$P332)*$H332)/100)+5)*
IF(OR($I332="Lonely", $I332="Brave", $I332="Adamant", $I332="Naughty"), 1.1,
IF(OR($I332="Bold", $I332="Timid", $I332="Modest", $I332="Calm"), 0.9, 1)))</f>
        <v>74</v>
      </c>
      <c r="S332" s="2">
        <f>_xlfn.FLOOR.MATH((_xlfn.FLOOR.MATH((((2*VLOOKUP($F332, 'EV and Base'!$A$1:$N$671, 11, FALSE))+$P332)*$H332)/100)+5)*
IF(OR($I332="Bold", $I332="Relaxed", $I332="Impish", $I332="Lax"), 1.1,
IF(OR($I332="Lonely", $I332="Hasty", $I332="Mild", $I332="Gentle"), 0.9, 1)))</f>
        <v>81</v>
      </c>
      <c r="T332" s="2">
        <f>_xlfn.FLOOR.MATH((_xlfn.FLOOR.MATH((((2*VLOOKUP($F332, 'EV and Base'!$A$1:$N$671, 12, FALSE))+$P332)*$H332)/100)+5)*
IF(OR($I332="Modest", $I332="Mild", $I332="Quiet", $I332="Rash"), 1.1,
IF(OR($I332="Adamant", $I332="Impish", $I332="Jolly", $I332="Careful"), 0.9, 1)))</f>
        <v>38</v>
      </c>
      <c r="U332" s="2">
        <f>_xlfn.FLOOR.MATH((_xlfn.FLOOR.MATH((((2*VLOOKUP($F332, 'EV and Base'!$A$1:$N$671, 13, FALSE))+$P332)*$H332)/100)+5)*
IF(OR($I332="Calm", $I332="Gentle", $I332="Sassy", $I332="Careful"), 1.1,
IF(OR($I332="Naughty", $I332="Lax", $I332="Naive", $I332="Rash"), 0.9, 1)))</f>
        <v>27</v>
      </c>
      <c r="V332" s="2">
        <f>_xlfn.FLOOR.MATH((_xlfn.FLOOR.MATH((((2*VLOOKUP($F332, 'EV and Base'!$A$1:$N$671, 14, FALSE))+$P332)*$H332)/100)+5)*
IF(OR($I332="Timid", $I332="Hasty", $I332="Jolly", $I332="Naive"), 1.1,
IF(OR($I332="Brave", $I332="Relaxed", $I332="Quiet", $I332="Sassy"), 0.9, 1)))</f>
        <v>18</v>
      </c>
    </row>
    <row r="333" spans="1:22" x14ac:dyDescent="0.45">
      <c r="A333" s="29">
        <v>182</v>
      </c>
      <c r="B333" s="29" t="s">
        <v>585</v>
      </c>
      <c r="C333" s="29" t="s">
        <v>23</v>
      </c>
      <c r="D333" s="29" t="s">
        <v>564</v>
      </c>
      <c r="E333" s="29" t="s">
        <v>25</v>
      </c>
      <c r="F333" s="2" t="s">
        <v>402</v>
      </c>
      <c r="G333" s="2" t="s">
        <v>27</v>
      </c>
      <c r="H333" s="2">
        <v>35</v>
      </c>
      <c r="I333" s="2" t="s">
        <v>87</v>
      </c>
      <c r="J333" s="2" t="s">
        <v>390</v>
      </c>
      <c r="K333" s="2" t="s">
        <v>30</v>
      </c>
      <c r="L333" s="2" t="s">
        <v>393</v>
      </c>
      <c r="M333" s="2" t="s">
        <v>394</v>
      </c>
      <c r="N333" s="2" t="s">
        <v>399</v>
      </c>
      <c r="O333" s="2" t="s">
        <v>582</v>
      </c>
      <c r="P333" s="2">
        <v>0</v>
      </c>
      <c r="Q333" s="2">
        <f>_xlfn.FLOOR.MATH((((2*VLOOKUP(F333, 'EV and Base'!$A$1:$N$671, 9, FALSE))+$P333)*$H333)/100)+$H333+10</f>
        <v>122</v>
      </c>
      <c r="R333" s="2">
        <f>_xlfn.FLOOR.MATH((_xlfn.FLOOR.MATH((((2*VLOOKUP($F333, 'EV and Base'!$A$1:$N$671, 10, FALSE))+$P333)*$H333)/100)+5)*
IF(OR($I333="Lonely", $I333="Brave", $I333="Adamant", $I333="Naughty"), 1.1,
IF(OR($I333="Bold", $I333="Timid", $I333="Modest", $I333="Calm"), 0.9, 1)))</f>
        <v>108</v>
      </c>
      <c r="S333" s="2">
        <f>_xlfn.FLOOR.MATH((_xlfn.FLOOR.MATH((((2*VLOOKUP($F333, 'EV and Base'!$A$1:$N$671, 11, FALSE))+$P333)*$H333)/100)+5)*
IF(OR($I333="Bold", $I333="Relaxed", $I333="Impish", $I333="Lax"), 1.1,
IF(OR($I333="Lonely", $I333="Hasty", $I333="Mild", $I333="Gentle"), 0.9, 1)))</f>
        <v>47</v>
      </c>
      <c r="T333" s="2">
        <f>_xlfn.FLOOR.MATH((_xlfn.FLOOR.MATH((((2*VLOOKUP($F333, 'EV and Base'!$A$1:$N$671, 12, FALSE))+$P333)*$H333)/100)+5)*
IF(OR($I333="Modest", $I333="Mild", $I333="Quiet", $I333="Rash"), 1.1,
IF(OR($I333="Adamant", $I333="Impish", $I333="Jolly", $I333="Careful"), 0.9, 1)))</f>
        <v>40</v>
      </c>
      <c r="U333" s="2">
        <f>_xlfn.FLOOR.MATH((_xlfn.FLOOR.MATH((((2*VLOOKUP($F333, 'EV and Base'!$A$1:$N$671, 13, FALSE))+$P333)*$H333)/100)+5)*
IF(OR($I333="Calm", $I333="Gentle", $I333="Sassy", $I333="Careful"), 1.1,
IF(OR($I333="Naughty", $I333="Lax", $I333="Naive", $I333="Rash"), 0.9, 1)))</f>
        <v>50</v>
      </c>
      <c r="V333" s="2">
        <f>_xlfn.FLOOR.MATH((_xlfn.FLOOR.MATH((((2*VLOOKUP($F333, 'EV and Base'!$A$1:$N$671, 14, FALSE))+$P333)*$H333)/100)+5)*
IF(OR($I333="Timid", $I333="Hasty", $I333="Jolly", $I333="Naive"), 1.1,
IF(OR($I333="Brave", $I333="Relaxed", $I333="Quiet", $I333="Sassy"), 0.9, 1)))</f>
        <v>59</v>
      </c>
    </row>
    <row r="334" spans="1:22" x14ac:dyDescent="0.45">
      <c r="A334" s="38">
        <v>183</v>
      </c>
      <c r="B334" s="48" t="s">
        <v>586</v>
      </c>
      <c r="C334" s="48" t="s">
        <v>23</v>
      </c>
      <c r="D334" s="48" t="s">
        <v>564</v>
      </c>
      <c r="E334" s="48" t="s">
        <v>25</v>
      </c>
      <c r="F334" s="2" t="s">
        <v>538</v>
      </c>
      <c r="G334" s="2" t="s">
        <v>27</v>
      </c>
      <c r="H334" s="2">
        <v>34</v>
      </c>
      <c r="I334" s="2" t="s">
        <v>63</v>
      </c>
      <c r="J334" s="2" t="s">
        <v>499</v>
      </c>
      <c r="K334" s="2" t="s">
        <v>30</v>
      </c>
      <c r="L334" s="2" t="s">
        <v>456</v>
      </c>
      <c r="M334" s="2" t="s">
        <v>500</v>
      </c>
      <c r="N334" s="2" t="s">
        <v>501</v>
      </c>
      <c r="O334" s="2" t="s">
        <v>576</v>
      </c>
      <c r="P334" s="2">
        <v>3</v>
      </c>
      <c r="Q334" s="2">
        <f>_xlfn.FLOOR.MATH((((2*VLOOKUP(F334, 'EV and Base'!$A$1:$N$671, 9, FALSE))+$P334)*$H334)/100)+$H334+10</f>
        <v>89</v>
      </c>
      <c r="R334" s="2">
        <f>_xlfn.FLOOR.MATH((_xlfn.FLOOR.MATH((((2*VLOOKUP($F334, 'EV and Base'!$A$1:$N$671, 10, FALSE))+$P334)*$H334)/100)+5)*
IF(OR($I334="Lonely", $I334="Brave", $I334="Adamant", $I334="Naughty"), 1.1,
IF(OR($I334="Bold", $I334="Timid", $I334="Modest", $I334="Calm"), 0.9, 1)))</f>
        <v>33</v>
      </c>
      <c r="S334" s="2">
        <f>_xlfn.FLOOR.MATH((_xlfn.FLOOR.MATH((((2*VLOOKUP($F334, 'EV and Base'!$A$1:$N$671, 11, FALSE))+$P334)*$H334)/100)+5)*
IF(OR($I334="Bold", $I334="Relaxed", $I334="Impish", $I334="Lax"), 1.1,
IF(OR($I334="Lonely", $I334="Hasty", $I334="Mild", $I334="Gentle"), 0.9, 1)))</f>
        <v>40</v>
      </c>
      <c r="T334" s="2">
        <f>_xlfn.FLOOR.MATH((_xlfn.FLOOR.MATH((((2*VLOOKUP($F334, 'EV and Base'!$A$1:$N$671, 12, FALSE))+$P334)*$H334)/100)+5)*
IF(OR($I334="Modest", $I334="Mild", $I334="Quiet", $I334="Rash"), 1.1,
IF(OR($I334="Adamant", $I334="Impish", $I334="Jolly", $I334="Careful"), 0.9, 1)))</f>
        <v>91</v>
      </c>
      <c r="U334" s="2">
        <f>_xlfn.FLOOR.MATH((_xlfn.FLOOR.MATH((((2*VLOOKUP($F334, 'EV and Base'!$A$1:$N$671, 13, FALSE))+$P334)*$H334)/100)+5)*
IF(OR($I334="Calm", $I334="Gentle", $I334="Sassy", $I334="Careful"), 1.1,
IF(OR($I334="Naughty", $I334="Lax", $I334="Naive", $I334="Rash"), 0.9, 1)))</f>
        <v>50</v>
      </c>
      <c r="V334" s="2">
        <f>_xlfn.FLOOR.MATH((_xlfn.FLOOR.MATH((((2*VLOOKUP($F334, 'EV and Base'!$A$1:$N$671, 14, FALSE))+$P334)*$H334)/100)+5)*
IF(OR($I334="Timid", $I334="Hasty", $I334="Jolly", $I334="Naive"), 1.1,
IF(OR($I334="Brave", $I334="Relaxed", $I334="Quiet", $I334="Sassy"), 0.9, 1)))</f>
        <v>23</v>
      </c>
    </row>
    <row r="335" spans="1:22" x14ac:dyDescent="0.45">
      <c r="A335" s="40"/>
      <c r="B335" s="48"/>
      <c r="C335" s="48"/>
      <c r="D335" s="48"/>
      <c r="E335" s="48"/>
      <c r="F335" s="2" t="s">
        <v>406</v>
      </c>
      <c r="G335" s="2" t="s">
        <v>27</v>
      </c>
      <c r="H335" s="2">
        <v>34</v>
      </c>
      <c r="I335" s="2" t="s">
        <v>199</v>
      </c>
      <c r="J335" s="2" t="s">
        <v>97</v>
      </c>
      <c r="K335" s="2" t="s">
        <v>30</v>
      </c>
      <c r="L335" s="2" t="s">
        <v>99</v>
      </c>
      <c r="M335" s="2" t="s">
        <v>100</v>
      </c>
      <c r="N335" s="2" t="s">
        <v>169</v>
      </c>
      <c r="O335" s="2" t="s">
        <v>165</v>
      </c>
      <c r="P335" s="2">
        <v>3</v>
      </c>
      <c r="Q335" s="2">
        <f>_xlfn.FLOOR.MATH((((2*VLOOKUP(F335, 'EV and Base'!$A$1:$N$671, 9, FALSE))+$P335)*$H335)/100)+$H335+10</f>
        <v>123</v>
      </c>
      <c r="R335" s="2">
        <f>_xlfn.FLOOR.MATH((_xlfn.FLOOR.MATH((((2*VLOOKUP($F335, 'EV and Base'!$A$1:$N$671, 10, FALSE))+$P335)*$H335)/100)+5)*
IF(OR($I335="Lonely", $I335="Brave", $I335="Adamant", $I335="Naughty"), 1.1,
IF(OR($I335="Bold", $I335="Timid", $I335="Modest", $I335="Calm"), 0.9, 1)))</f>
        <v>38</v>
      </c>
      <c r="S335" s="2">
        <f>_xlfn.FLOOR.MATH((_xlfn.FLOOR.MATH((((2*VLOOKUP($F335, 'EV and Base'!$A$1:$N$671, 11, FALSE))+$P335)*$H335)/100)+5)*
IF(OR($I335="Bold", $I335="Relaxed", $I335="Impish", $I335="Lax"), 1.1,
IF(OR($I335="Lonely", $I335="Hasty", $I335="Mild", $I335="Gentle"), 0.9, 1)))</f>
        <v>63</v>
      </c>
      <c r="T335" s="2">
        <f>_xlfn.FLOOR.MATH((_xlfn.FLOOR.MATH((((2*VLOOKUP($F335, 'EV and Base'!$A$1:$N$671, 12, FALSE))+$P335)*$H335)/100)+5)*
IF(OR($I335="Modest", $I335="Mild", $I335="Quiet", $I335="Rash"), 1.1,
IF(OR($I335="Adamant", $I335="Impish", $I335="Jolly", $I335="Careful"), 0.9, 1)))</f>
        <v>78</v>
      </c>
      <c r="U335" s="2">
        <f>_xlfn.FLOOR.MATH((_xlfn.FLOOR.MATH((((2*VLOOKUP($F335, 'EV and Base'!$A$1:$N$671, 13, FALSE))+$P335)*$H335)/100)+5)*
IF(OR($I335="Calm", $I335="Gentle", $I335="Sassy", $I335="Careful"), 1.1,
IF(OR($I335="Naughty", $I335="Lax", $I335="Naive", $I335="Rash"), 0.9, 1)))</f>
        <v>77</v>
      </c>
      <c r="V335" s="2">
        <f>_xlfn.FLOOR.MATH((_xlfn.FLOOR.MATH((((2*VLOOKUP($F335, 'EV and Base'!$A$1:$N$671, 14, FALSE))+$P335)*$H335)/100)+5)*
IF(OR($I335="Timid", $I335="Hasty", $I335="Jolly", $I335="Naive"), 1.1,
IF(OR($I335="Brave", $I335="Relaxed", $I335="Quiet", $I335="Sassy"), 0.9, 1)))</f>
        <v>25</v>
      </c>
    </row>
    <row r="336" spans="1:22" x14ac:dyDescent="0.45">
      <c r="A336" s="38">
        <v>184</v>
      </c>
      <c r="B336" s="48" t="s">
        <v>587</v>
      </c>
      <c r="C336" s="48" t="s">
        <v>23</v>
      </c>
      <c r="D336" s="48" t="s">
        <v>588</v>
      </c>
      <c r="E336" s="48" t="s">
        <v>25</v>
      </c>
      <c r="F336" s="2" t="s">
        <v>127</v>
      </c>
      <c r="G336" s="2" t="s">
        <v>27</v>
      </c>
      <c r="H336" s="2">
        <v>34</v>
      </c>
      <c r="I336" s="2" t="s">
        <v>199</v>
      </c>
      <c r="J336" s="2" t="s">
        <v>128</v>
      </c>
      <c r="K336" s="2" t="s">
        <v>30</v>
      </c>
      <c r="L336" s="2" t="s">
        <v>490</v>
      </c>
      <c r="M336" s="2" t="s">
        <v>405</v>
      </c>
      <c r="N336" s="2" t="s">
        <v>491</v>
      </c>
      <c r="O336" s="2" t="s">
        <v>460</v>
      </c>
      <c r="P336" s="2">
        <v>0</v>
      </c>
      <c r="Q336" s="2">
        <f>_xlfn.FLOOR.MATH((((2*VLOOKUP(F336, 'EV and Base'!$A$1:$N$671, 9, FALSE))+$P336)*$H336)/100)+$H336+10</f>
        <v>81</v>
      </c>
      <c r="R336" s="2">
        <f>_xlfn.FLOOR.MATH((_xlfn.FLOOR.MATH((((2*VLOOKUP($F336, 'EV and Base'!$A$1:$N$671, 10, FALSE))+$P336)*$H336)/100)+5)*
IF(OR($I336="Lonely", $I336="Brave", $I336="Adamant", $I336="Naughty"), 1.1,
IF(OR($I336="Bold", $I336="Timid", $I336="Modest", $I336="Calm"), 0.9, 1)))</f>
        <v>31</v>
      </c>
      <c r="S336" s="2">
        <f>_xlfn.FLOOR.MATH((_xlfn.FLOOR.MATH((((2*VLOOKUP($F336, 'EV and Base'!$A$1:$N$671, 11, FALSE))+$P336)*$H336)/100)+5)*
IF(OR($I336="Bold", $I336="Relaxed", $I336="Impish", $I336="Lax"), 1.1,
IF(OR($I336="Lonely", $I336="Hasty", $I336="Mild", $I336="Gentle"), 0.9, 1)))</f>
        <v>34</v>
      </c>
      <c r="T336" s="2">
        <f>_xlfn.FLOOR.MATH((_xlfn.FLOOR.MATH((((2*VLOOKUP($F336, 'EV and Base'!$A$1:$N$671, 12, FALSE))+$P336)*$H336)/100)+5)*
IF(OR($I336="Modest", $I336="Mild", $I336="Quiet", $I336="Rash"), 1.1,
IF(OR($I336="Adamant", $I336="Impish", $I336="Jolly", $I336="Careful"), 0.9, 1)))</f>
        <v>42</v>
      </c>
      <c r="U336" s="2">
        <f>_xlfn.FLOOR.MATH((_xlfn.FLOOR.MATH((((2*VLOOKUP($F336, 'EV and Base'!$A$1:$N$671, 13, FALSE))+$P336)*$H336)/100)+5)*
IF(OR($I336="Calm", $I336="Gentle", $I336="Sassy", $I336="Careful"), 1.1,
IF(OR($I336="Naughty", $I336="Lax", $I336="Naive", $I336="Rash"), 0.9, 1)))</f>
        <v>37</v>
      </c>
      <c r="V336" s="2">
        <f>_xlfn.FLOOR.MATH((_xlfn.FLOOR.MATH((((2*VLOOKUP($F336, 'EV and Base'!$A$1:$N$671, 14, FALSE))+$P336)*$H336)/100)+5)*
IF(OR($I336="Timid", $I336="Hasty", $I336="Jolly", $I336="Naive"), 1.1,
IF(OR($I336="Brave", $I336="Relaxed", $I336="Quiet", $I336="Sassy"), 0.9, 1)))</f>
        <v>53</v>
      </c>
    </row>
    <row r="337" spans="1:22" x14ac:dyDescent="0.45">
      <c r="A337" s="40"/>
      <c r="B337" s="48"/>
      <c r="C337" s="48"/>
      <c r="D337" s="48"/>
      <c r="E337" s="48"/>
      <c r="F337" s="2" t="s">
        <v>446</v>
      </c>
      <c r="G337" s="2" t="s">
        <v>27</v>
      </c>
      <c r="H337" s="2">
        <v>34</v>
      </c>
      <c r="I337" s="2" t="s">
        <v>36</v>
      </c>
      <c r="J337" s="2" t="s">
        <v>137</v>
      </c>
      <c r="K337" s="2" t="s">
        <v>30</v>
      </c>
      <c r="L337" s="2" t="s">
        <v>340</v>
      </c>
      <c r="M337" s="2" t="s">
        <v>271</v>
      </c>
      <c r="N337" s="2" t="s">
        <v>447</v>
      </c>
      <c r="O337" s="2" t="s">
        <v>399</v>
      </c>
      <c r="P337" s="2">
        <v>0</v>
      </c>
      <c r="Q337" s="2">
        <f>_xlfn.FLOOR.MATH((((2*VLOOKUP(F337, 'EV and Base'!$A$1:$N$671, 9, FALSE))+$P337)*$H337)/100)+$H337+10</f>
        <v>91</v>
      </c>
      <c r="R337" s="2">
        <f>_xlfn.FLOOR.MATH((_xlfn.FLOOR.MATH((((2*VLOOKUP($F337, 'EV and Base'!$A$1:$N$671, 10, FALSE))+$P337)*$H337)/100)+5)*
IF(OR($I337="Lonely", $I337="Brave", $I337="Adamant", $I337="Naughty"), 1.1,
IF(OR($I337="Bold", $I337="Timid", $I337="Modest", $I337="Calm"), 0.9, 1)))</f>
        <v>76</v>
      </c>
      <c r="S337" s="2">
        <f>_xlfn.FLOOR.MATH((_xlfn.FLOOR.MATH((((2*VLOOKUP($F337, 'EV and Base'!$A$1:$N$671, 11, FALSE))+$P337)*$H337)/100)+5)*
IF(OR($I337="Bold", $I337="Relaxed", $I337="Impish", $I337="Lax"), 1.1,
IF(OR($I337="Lonely", $I337="Hasty", $I337="Mild", $I337="Gentle"), 0.9, 1)))</f>
        <v>83</v>
      </c>
      <c r="T337" s="2">
        <f>_xlfn.FLOOR.MATH((_xlfn.FLOOR.MATH((((2*VLOOKUP($F337, 'EV and Base'!$A$1:$N$671, 12, FALSE))+$P337)*$H337)/100)+5)*
IF(OR($I337="Modest", $I337="Mild", $I337="Quiet", $I337="Rash"), 1.1,
IF(OR($I337="Adamant", $I337="Impish", $I337="Jolly", $I337="Careful"), 0.9, 1)))</f>
        <v>35</v>
      </c>
      <c r="U337" s="2">
        <f>_xlfn.FLOOR.MATH((_xlfn.FLOOR.MATH((((2*VLOOKUP($F337, 'EV and Base'!$A$1:$N$671, 13, FALSE))+$P337)*$H337)/100)+5)*
IF(OR($I337="Calm", $I337="Gentle", $I337="Sassy", $I337="Careful"), 1.1,
IF(OR($I337="Naughty", $I337="Lax", $I337="Naive", $I337="Rash"), 0.9, 1)))</f>
        <v>32</v>
      </c>
      <c r="V337" s="2">
        <f>_xlfn.FLOOR.MATH((_xlfn.FLOOR.MATH((((2*VLOOKUP($F337, 'EV and Base'!$A$1:$N$671, 14, FALSE))+$P337)*$H337)/100)+5)*
IF(OR($I337="Timid", $I337="Hasty", $I337="Jolly", $I337="Naive"), 1.1,
IF(OR($I337="Brave", $I337="Relaxed", $I337="Quiet", $I337="Sassy"), 0.9, 1)))</f>
        <v>18</v>
      </c>
    </row>
    <row r="338" spans="1:22" x14ac:dyDescent="0.45">
      <c r="A338" s="29">
        <v>185</v>
      </c>
      <c r="B338" s="29" t="s">
        <v>589</v>
      </c>
      <c r="C338" s="29" t="s">
        <v>23</v>
      </c>
      <c r="D338" s="29" t="s">
        <v>588</v>
      </c>
      <c r="E338" s="29" t="s">
        <v>25</v>
      </c>
      <c r="F338" s="2" t="s">
        <v>590</v>
      </c>
      <c r="G338" s="2" t="s">
        <v>27</v>
      </c>
      <c r="H338" s="2">
        <v>36</v>
      </c>
      <c r="I338" s="2" t="s">
        <v>108</v>
      </c>
      <c r="J338" s="2" t="s">
        <v>591</v>
      </c>
      <c r="K338" s="2" t="s">
        <v>30</v>
      </c>
      <c r="L338" s="2" t="s">
        <v>592</v>
      </c>
      <c r="M338" s="2" t="s">
        <v>593</v>
      </c>
      <c r="N338" s="2" t="s">
        <v>313</v>
      </c>
      <c r="O338" s="2" t="s">
        <v>570</v>
      </c>
      <c r="P338" s="2">
        <v>12</v>
      </c>
      <c r="Q338" s="2">
        <f>_xlfn.FLOOR.MATH((((2*VLOOKUP(F338, 'EV and Base'!$A$1:$N$671, 9, FALSE))+$P338)*$H338)/100)+$H338+10</f>
        <v>104</v>
      </c>
      <c r="R338" s="2">
        <f>_xlfn.FLOOR.MATH((_xlfn.FLOOR.MATH((((2*VLOOKUP($F338, 'EV and Base'!$A$1:$N$671, 10, FALSE))+$P338)*$H338)/100)+5)*
IF(OR($I338="Lonely", $I338="Brave", $I338="Adamant", $I338="Naughty"), 1.1,
IF(OR($I338="Bold", $I338="Timid", $I338="Modest", $I338="Calm"), 0.9, 1)))</f>
        <v>99</v>
      </c>
      <c r="S338" s="2">
        <f>_xlfn.FLOOR.MATH((_xlfn.FLOOR.MATH((((2*VLOOKUP($F338, 'EV and Base'!$A$1:$N$671, 11, FALSE))+$P338)*$H338)/100)+5)*
IF(OR($I338="Bold", $I338="Relaxed", $I338="Impish", $I338="Lax"), 1.1,
IF(OR($I338="Lonely", $I338="Hasty", $I338="Mild", $I338="Gentle"), 0.9, 1)))</f>
        <v>69</v>
      </c>
      <c r="T338" s="2">
        <f>_xlfn.FLOOR.MATH((_xlfn.FLOOR.MATH((((2*VLOOKUP($F338, 'EV and Base'!$A$1:$N$671, 12, FALSE))+$P338)*$H338)/100)+5)*
IF(OR($I338="Modest", $I338="Mild", $I338="Quiet", $I338="Rash"), 1.1,
IF(OR($I338="Adamant", $I338="Impish", $I338="Jolly", $I338="Careful"), 0.9, 1)))</f>
        <v>30</v>
      </c>
      <c r="U338" s="2">
        <f>_xlfn.FLOOR.MATH((_xlfn.FLOOR.MATH((((2*VLOOKUP($F338, 'EV and Base'!$A$1:$N$671, 13, FALSE))+$P338)*$H338)/100)+5)*
IF(OR($I338="Calm", $I338="Gentle", $I338="Sassy", $I338="Careful"), 1.1,
IF(OR($I338="Naughty", $I338="Lax", $I338="Naive", $I338="Rash"), 0.9, 1)))</f>
        <v>63</v>
      </c>
      <c r="V338" s="2">
        <f>_xlfn.FLOOR.MATH((_xlfn.FLOOR.MATH((((2*VLOOKUP($F338, 'EV and Base'!$A$1:$N$671, 14, FALSE))+$P338)*$H338)/100)+5)*
IF(OR($I338="Timid", $I338="Hasty", $I338="Jolly", $I338="Naive"), 1.1,
IF(OR($I338="Brave", $I338="Relaxed", $I338="Quiet", $I338="Sassy"), 0.9, 1)))</f>
        <v>63</v>
      </c>
    </row>
    <row r="339" spans="1:22" x14ac:dyDescent="0.45">
      <c r="A339" s="38">
        <v>186</v>
      </c>
      <c r="B339" s="48" t="s">
        <v>594</v>
      </c>
      <c r="C339" s="48" t="s">
        <v>23</v>
      </c>
      <c r="D339" s="48" t="s">
        <v>588</v>
      </c>
      <c r="E339" s="48" t="s">
        <v>25</v>
      </c>
      <c r="F339" s="2" t="s">
        <v>372</v>
      </c>
      <c r="G339" s="2" t="s">
        <v>27</v>
      </c>
      <c r="H339" s="2">
        <v>34</v>
      </c>
      <c r="I339" s="2" t="s">
        <v>73</v>
      </c>
      <c r="J339" s="2" t="s">
        <v>143</v>
      </c>
      <c r="K339" s="2" t="s">
        <v>30</v>
      </c>
      <c r="L339" s="2" t="s">
        <v>366</v>
      </c>
      <c r="M339" s="2" t="s">
        <v>230</v>
      </c>
      <c r="N339" s="2" t="s">
        <v>570</v>
      </c>
      <c r="O339" s="2" t="s">
        <v>399</v>
      </c>
      <c r="P339" s="2">
        <v>0</v>
      </c>
      <c r="Q339" s="2">
        <f>_xlfn.FLOOR.MATH((((2*VLOOKUP(F339, 'EV and Base'!$A$1:$N$671, 9, FALSE))+$P339)*$H339)/100)+$H339+10</f>
        <v>101</v>
      </c>
      <c r="R339" s="2">
        <f>_xlfn.FLOOR.MATH((_xlfn.FLOOR.MATH((((2*VLOOKUP($F339, 'EV and Base'!$A$1:$N$671, 10, FALSE))+$P339)*$H339)/100)+5)*
IF(OR($I339="Lonely", $I339="Brave", $I339="Adamant", $I339="Naughty"), 1.1,
IF(OR($I339="Bold", $I339="Timid", $I339="Modest", $I339="Calm"), 0.9, 1)))</f>
        <v>76</v>
      </c>
      <c r="S339" s="2">
        <f>_xlfn.FLOOR.MATH((_xlfn.FLOOR.MATH((((2*VLOOKUP($F339, 'EV and Base'!$A$1:$N$671, 11, FALSE))+$P339)*$H339)/100)+5)*
IF(OR($I339="Bold", $I339="Relaxed", $I339="Impish", $I339="Lax"), 1.1,
IF(OR($I339="Lonely", $I339="Hasty", $I339="Mild", $I339="Gentle"), 0.9, 1)))</f>
        <v>62</v>
      </c>
      <c r="T339" s="2">
        <f>_xlfn.FLOOR.MATH((_xlfn.FLOOR.MATH((((2*VLOOKUP($F339, 'EV and Base'!$A$1:$N$671, 12, FALSE))+$P339)*$H339)/100)+5)*
IF(OR($I339="Modest", $I339="Mild", $I339="Quiet", $I339="Rash"), 1.1,
IF(OR($I339="Adamant", $I339="Impish", $I339="Jolly", $I339="Careful"), 0.9, 1)))</f>
        <v>32</v>
      </c>
      <c r="U339" s="2">
        <f>_xlfn.FLOOR.MATH((_xlfn.FLOOR.MATH((((2*VLOOKUP($F339, 'EV and Base'!$A$1:$N$671, 13, FALSE))+$P339)*$H339)/100)+5)*
IF(OR($I339="Calm", $I339="Gentle", $I339="Sassy", $I339="Careful"), 1.1,
IF(OR($I339="Naughty", $I339="Lax", $I339="Naive", $I339="Rash"), 0.9, 1)))</f>
        <v>39</v>
      </c>
      <c r="V339" s="2">
        <f>_xlfn.FLOOR.MATH((_xlfn.FLOOR.MATH((((2*VLOOKUP($F339, 'EV and Base'!$A$1:$N$671, 14, FALSE))+$P339)*$H339)/100)+5)*
IF(OR($I339="Timid", $I339="Hasty", $I339="Jolly", $I339="Naive"), 1.1,
IF(OR($I339="Brave", $I339="Relaxed", $I339="Quiet", $I339="Sassy"), 0.9, 1)))</f>
        <v>32</v>
      </c>
    </row>
    <row r="340" spans="1:22" x14ac:dyDescent="0.45">
      <c r="A340" s="40"/>
      <c r="B340" s="48"/>
      <c r="C340" s="48"/>
      <c r="D340" s="48"/>
      <c r="E340" s="48"/>
      <c r="F340" s="2" t="s">
        <v>446</v>
      </c>
      <c r="G340" s="2" t="s">
        <v>27</v>
      </c>
      <c r="H340" s="2">
        <v>34</v>
      </c>
      <c r="I340" s="2" t="s">
        <v>87</v>
      </c>
      <c r="J340" s="2" t="s">
        <v>137</v>
      </c>
      <c r="K340" s="2" t="s">
        <v>30</v>
      </c>
      <c r="L340" s="2" t="s">
        <v>340</v>
      </c>
      <c r="M340" s="2" t="s">
        <v>271</v>
      </c>
      <c r="N340" s="2" t="s">
        <v>447</v>
      </c>
      <c r="O340" s="2" t="s">
        <v>399</v>
      </c>
      <c r="P340" s="2">
        <v>0</v>
      </c>
      <c r="Q340" s="2">
        <f>_xlfn.FLOOR.MATH((((2*VLOOKUP(F340, 'EV and Base'!$A$1:$N$671, 9, FALSE))+$P340)*$H340)/100)+$H340+10</f>
        <v>91</v>
      </c>
      <c r="R340" s="2">
        <f>_xlfn.FLOOR.MATH((_xlfn.FLOOR.MATH((((2*VLOOKUP($F340, 'EV and Base'!$A$1:$N$671, 10, FALSE))+$P340)*$H340)/100)+5)*
IF(OR($I340="Lonely", $I340="Brave", $I340="Adamant", $I340="Naughty"), 1.1,
IF(OR($I340="Bold", $I340="Timid", $I340="Modest", $I340="Calm"), 0.9, 1)))</f>
        <v>83</v>
      </c>
      <c r="S340" s="2">
        <f>_xlfn.FLOOR.MATH((_xlfn.FLOOR.MATH((((2*VLOOKUP($F340, 'EV and Base'!$A$1:$N$671, 11, FALSE))+$P340)*$H340)/100)+5)*
IF(OR($I340="Bold", $I340="Relaxed", $I340="Impish", $I340="Lax"), 1.1,
IF(OR($I340="Lonely", $I340="Hasty", $I340="Mild", $I340="Gentle"), 0.9, 1)))</f>
        <v>76</v>
      </c>
      <c r="T340" s="2">
        <f>_xlfn.FLOOR.MATH((_xlfn.FLOOR.MATH((((2*VLOOKUP($F340, 'EV and Base'!$A$1:$N$671, 12, FALSE))+$P340)*$H340)/100)+5)*
IF(OR($I340="Modest", $I340="Mild", $I340="Quiet", $I340="Rash"), 1.1,
IF(OR($I340="Adamant", $I340="Impish", $I340="Jolly", $I340="Careful"), 0.9, 1)))</f>
        <v>39</v>
      </c>
      <c r="U340" s="2">
        <f>_xlfn.FLOOR.MATH((_xlfn.FLOOR.MATH((((2*VLOOKUP($F340, 'EV and Base'!$A$1:$N$671, 13, FALSE))+$P340)*$H340)/100)+5)*
IF(OR($I340="Calm", $I340="Gentle", $I340="Sassy", $I340="Careful"), 1.1,
IF(OR($I340="Naughty", $I340="Lax", $I340="Naive", $I340="Rash"), 0.9, 1)))</f>
        <v>32</v>
      </c>
      <c r="V340" s="2">
        <f>_xlfn.FLOOR.MATH((_xlfn.FLOOR.MATH((((2*VLOOKUP($F340, 'EV and Base'!$A$1:$N$671, 14, FALSE))+$P340)*$H340)/100)+5)*
IF(OR($I340="Timid", $I340="Hasty", $I340="Jolly", $I340="Naive"), 1.1,
IF(OR($I340="Brave", $I340="Relaxed", $I340="Quiet", $I340="Sassy"), 0.9, 1)))</f>
        <v>16</v>
      </c>
    </row>
    <row r="341" spans="1:22" x14ac:dyDescent="0.45">
      <c r="A341" s="38">
        <v>187</v>
      </c>
      <c r="B341" s="48" t="s">
        <v>595</v>
      </c>
      <c r="C341" s="48" t="s">
        <v>23</v>
      </c>
      <c r="D341" s="48" t="s">
        <v>596</v>
      </c>
      <c r="E341" s="48" t="s">
        <v>25</v>
      </c>
      <c r="F341" s="2" t="s">
        <v>354</v>
      </c>
      <c r="G341" s="2" t="s">
        <v>27</v>
      </c>
      <c r="H341" s="2">
        <v>35</v>
      </c>
      <c r="I341" s="2" t="s">
        <v>156</v>
      </c>
      <c r="J341" s="2" t="s">
        <v>257</v>
      </c>
      <c r="K341" s="2" t="s">
        <v>30</v>
      </c>
      <c r="L341" s="2" t="s">
        <v>309</v>
      </c>
      <c r="M341" s="2" t="s">
        <v>312</v>
      </c>
      <c r="N341" s="2" t="s">
        <v>153</v>
      </c>
      <c r="O341" s="2" t="s">
        <v>392</v>
      </c>
      <c r="P341" s="2">
        <v>12</v>
      </c>
      <c r="Q341" s="2">
        <f>_xlfn.FLOOR.MATH((((2*VLOOKUP(F341, 'EV and Base'!$A$1:$N$671, 9, FALSE))+$P341)*$H341)/100)+$H341+10</f>
        <v>91</v>
      </c>
      <c r="R341" s="2">
        <f>_xlfn.FLOOR.MATH((_xlfn.FLOOR.MATH((((2*VLOOKUP($F341, 'EV and Base'!$A$1:$N$671, 10, FALSE))+$P341)*$H341)/100)+5)*
IF(OR($I341="Lonely", $I341="Brave", $I341="Adamant", $I341="Naughty"), 1.1,
IF(OR($I341="Bold", $I341="Timid", $I341="Modest", $I341="Calm"), 0.9, 1)))</f>
        <v>66</v>
      </c>
      <c r="S341" s="2">
        <f>_xlfn.FLOOR.MATH((_xlfn.FLOOR.MATH((((2*VLOOKUP($F341, 'EV and Base'!$A$1:$N$671, 11, FALSE))+$P341)*$H341)/100)+5)*
IF(OR($I341="Bold", $I341="Relaxed", $I341="Impish", $I341="Lax"), 1.1,
IF(OR($I341="Lonely", $I341="Hasty", $I341="Mild", $I341="Gentle"), 0.9, 1)))</f>
        <v>36</v>
      </c>
      <c r="T341" s="2">
        <f>_xlfn.FLOOR.MATH((_xlfn.FLOOR.MATH((((2*VLOOKUP($F341, 'EV and Base'!$A$1:$N$671, 12, FALSE))+$P341)*$H341)/100)+5)*
IF(OR($I341="Modest", $I341="Mild", $I341="Quiet", $I341="Rash"), 1.1,
IF(OR($I341="Adamant", $I341="Impish", $I341="Jolly", $I341="Careful"), 0.9, 1)))</f>
        <v>40</v>
      </c>
      <c r="U341" s="2">
        <f>_xlfn.FLOOR.MATH((_xlfn.FLOOR.MATH((((2*VLOOKUP($F341, 'EV and Base'!$A$1:$N$671, 13, FALSE))+$P341)*$H341)/100)+5)*
IF(OR($I341="Calm", $I341="Gentle", $I341="Sassy", $I341="Careful"), 1.1,
IF(OR($I341="Naughty", $I341="Lax", $I341="Naive", $I341="Rash"), 0.9, 1)))</f>
        <v>40</v>
      </c>
      <c r="V341" s="2">
        <f>_xlfn.FLOOR.MATH((_xlfn.FLOOR.MATH((((2*VLOOKUP($F341, 'EV and Base'!$A$1:$N$671, 14, FALSE))+$P341)*$H341)/100)+5)*
IF(OR($I341="Timid", $I341="Hasty", $I341="Jolly", $I341="Naive"), 1.1,
IF(OR($I341="Brave", $I341="Relaxed", $I341="Quiet", $I341="Sassy"), 0.9, 1)))</f>
        <v>67</v>
      </c>
    </row>
    <row r="342" spans="1:22" x14ac:dyDescent="0.45">
      <c r="A342" s="39"/>
      <c r="B342" s="48"/>
      <c r="C342" s="48"/>
      <c r="D342" s="48"/>
      <c r="E342" s="48"/>
      <c r="F342" s="2" t="s">
        <v>348</v>
      </c>
      <c r="G342" s="2" t="s">
        <v>27</v>
      </c>
      <c r="H342" s="2">
        <v>35</v>
      </c>
      <c r="I342" s="2" t="s">
        <v>173</v>
      </c>
      <c r="J342" s="2" t="s">
        <v>147</v>
      </c>
      <c r="K342" s="2" t="s">
        <v>30</v>
      </c>
      <c r="L342" s="2" t="s">
        <v>350</v>
      </c>
      <c r="M342" s="2" t="s">
        <v>296</v>
      </c>
      <c r="N342" s="2" t="s">
        <v>388</v>
      </c>
      <c r="O342" s="2" t="s">
        <v>597</v>
      </c>
      <c r="P342" s="2">
        <v>12</v>
      </c>
      <c r="Q342" s="2">
        <f>_xlfn.FLOOR.MATH((((2*VLOOKUP(F342, 'EV and Base'!$A$1:$N$671, 9, FALSE))+$P342)*$H342)/100)+$H342+10</f>
        <v>101</v>
      </c>
      <c r="R342" s="2">
        <f>_xlfn.FLOOR.MATH((_xlfn.FLOOR.MATH((((2*VLOOKUP($F342, 'EV and Base'!$A$1:$N$671, 10, FALSE))+$P342)*$H342)/100)+5)*
IF(OR($I342="Lonely", $I342="Brave", $I342="Adamant", $I342="Naughty"), 1.1,
IF(OR($I342="Bold", $I342="Timid", $I342="Modest", $I342="Calm"), 0.9, 1)))</f>
        <v>54</v>
      </c>
      <c r="S342" s="2">
        <f>_xlfn.FLOOR.MATH((_xlfn.FLOOR.MATH((((2*VLOOKUP($F342, 'EV and Base'!$A$1:$N$671, 11, FALSE))+$P342)*$H342)/100)+5)*
IF(OR($I342="Bold", $I342="Relaxed", $I342="Impish", $I342="Lax"), 1.1,
IF(OR($I342="Lonely", $I342="Hasty", $I342="Mild", $I342="Gentle"), 0.9, 1)))</f>
        <v>42</v>
      </c>
      <c r="T342" s="2">
        <f>_xlfn.FLOOR.MATH((_xlfn.FLOOR.MATH((((2*VLOOKUP($F342, 'EV and Base'!$A$1:$N$671, 12, FALSE))+$P342)*$H342)/100)+5)*
IF(OR($I342="Modest", $I342="Mild", $I342="Quiet", $I342="Rash"), 1.1,
IF(OR($I342="Adamant", $I342="Impish", $I342="Jolly", $I342="Careful"), 0.9, 1)))</f>
        <v>59</v>
      </c>
      <c r="U342" s="2">
        <f>_xlfn.FLOOR.MATH((_xlfn.FLOOR.MATH((((2*VLOOKUP($F342, 'EV and Base'!$A$1:$N$671, 13, FALSE))+$P342)*$H342)/100)+5)*
IF(OR($I342="Calm", $I342="Gentle", $I342="Sassy", $I342="Careful"), 1.1,
IF(OR($I342="Naughty", $I342="Lax", $I342="Naive", $I342="Rash"), 0.9, 1)))</f>
        <v>47</v>
      </c>
      <c r="V342" s="2">
        <f>_xlfn.FLOOR.MATH((_xlfn.FLOOR.MATH((((2*VLOOKUP($F342, 'EV and Base'!$A$1:$N$671, 14, FALSE))+$P342)*$H342)/100)+5)*
IF(OR($I342="Timid", $I342="Hasty", $I342="Jolly", $I342="Naive"), 1.1,
IF(OR($I342="Brave", $I342="Relaxed", $I342="Quiet", $I342="Sassy"), 0.9, 1)))</f>
        <v>57</v>
      </c>
    </row>
    <row r="343" spans="1:22" x14ac:dyDescent="0.45">
      <c r="A343" s="40"/>
      <c r="B343" s="48"/>
      <c r="C343" s="48"/>
      <c r="D343" s="48"/>
      <c r="E343" s="48"/>
      <c r="F343" s="2" t="s">
        <v>598</v>
      </c>
      <c r="G343" s="19" t="s">
        <v>33</v>
      </c>
      <c r="H343" s="2">
        <v>35</v>
      </c>
      <c r="I343" s="2" t="s">
        <v>36</v>
      </c>
      <c r="J343" s="2" t="s">
        <v>433</v>
      </c>
      <c r="K343" s="2" t="s">
        <v>30</v>
      </c>
      <c r="L343" s="2" t="s">
        <v>435</v>
      </c>
      <c r="M343" s="2" t="s">
        <v>436</v>
      </c>
      <c r="N343" s="2" t="s">
        <v>437</v>
      </c>
      <c r="O343" s="2" t="s">
        <v>599</v>
      </c>
      <c r="P343" s="2">
        <v>12</v>
      </c>
      <c r="Q343" s="2">
        <f>_xlfn.FLOOR.MATH((((2*VLOOKUP(F343, 'EV and Base'!$A$1:$N$671, 9, FALSE))+$P343)*$H343)/100)+$H343+10</f>
        <v>91</v>
      </c>
      <c r="R343" s="2">
        <f>_xlfn.FLOOR.MATH((_xlfn.FLOOR.MATH((((2*VLOOKUP($F343, 'EV and Base'!$A$1:$N$671, 10, FALSE))+$P343)*$H343)/100)+5)*
IF(OR($I343="Lonely", $I343="Brave", $I343="Adamant", $I343="Naughty"), 1.1,
IF(OR($I343="Bold", $I343="Timid", $I343="Modest", $I343="Calm"), 0.9, 1)))</f>
        <v>65</v>
      </c>
      <c r="S343" s="2">
        <f>_xlfn.FLOOR.MATH((_xlfn.FLOOR.MATH((((2*VLOOKUP($F343, 'EV and Base'!$A$1:$N$671, 11, FALSE))+$P343)*$H343)/100)+5)*
IF(OR($I343="Bold", $I343="Relaxed", $I343="Impish", $I343="Lax"), 1.1,
IF(OR($I343="Lonely", $I343="Hasty", $I343="Mild", $I343="Gentle"), 0.9, 1)))</f>
        <v>82</v>
      </c>
      <c r="T343" s="2">
        <f>_xlfn.FLOOR.MATH((_xlfn.FLOOR.MATH((((2*VLOOKUP($F343, 'EV and Base'!$A$1:$N$671, 12, FALSE))+$P343)*$H343)/100)+5)*
IF(OR($I343="Modest", $I343="Mild", $I343="Quiet", $I343="Rash"), 1.1,
IF(OR($I343="Adamant", $I343="Impish", $I343="Jolly", $I343="Careful"), 0.9, 1)))</f>
        <v>52</v>
      </c>
      <c r="U343" s="2">
        <f>_xlfn.FLOOR.MATH((_xlfn.FLOOR.MATH((((2*VLOOKUP($F343, 'EV and Base'!$A$1:$N$671, 13, FALSE))+$P343)*$H343)/100)+5)*
IF(OR($I343="Calm", $I343="Gentle", $I343="Sassy", $I343="Careful"), 1.1,
IF(OR($I343="Naughty", $I343="Lax", $I343="Naive", $I343="Rash"), 0.9, 1)))</f>
        <v>68</v>
      </c>
      <c r="V343" s="2">
        <f>_xlfn.FLOOR.MATH((_xlfn.FLOOR.MATH((((2*VLOOKUP($F343, 'EV and Base'!$A$1:$N$671, 14, FALSE))+$P343)*$H343)/100)+5)*
IF(OR($I343="Timid", $I343="Hasty", $I343="Jolly", $I343="Naive"), 1.1,
IF(OR($I343="Brave", $I343="Relaxed", $I343="Quiet", $I343="Sassy"), 0.9, 1)))</f>
        <v>44</v>
      </c>
    </row>
    <row r="344" spans="1:22" x14ac:dyDescent="0.45">
      <c r="A344" s="38">
        <v>188</v>
      </c>
      <c r="B344" s="48" t="s">
        <v>600</v>
      </c>
      <c r="C344" s="48" t="s">
        <v>23</v>
      </c>
      <c r="D344" s="48" t="s">
        <v>601</v>
      </c>
      <c r="E344" s="48" t="s">
        <v>25</v>
      </c>
      <c r="F344" s="2" t="s">
        <v>602</v>
      </c>
      <c r="G344" s="2" t="s">
        <v>27</v>
      </c>
      <c r="H344" s="2">
        <v>35</v>
      </c>
      <c r="I344" s="2" t="s">
        <v>87</v>
      </c>
      <c r="J344" s="2" t="s">
        <v>603</v>
      </c>
      <c r="K344" s="2" t="s">
        <v>30</v>
      </c>
      <c r="L344" s="2" t="s">
        <v>472</v>
      </c>
      <c r="M344" s="2" t="s">
        <v>358</v>
      </c>
      <c r="N344" s="2" t="s">
        <v>429</v>
      </c>
      <c r="O344" s="2" t="s">
        <v>394</v>
      </c>
      <c r="P344" s="2">
        <v>12</v>
      </c>
      <c r="Q344" s="2">
        <f>_xlfn.FLOOR.MATH((((2*VLOOKUP(F344, 'EV and Base'!$A$1:$N$671, 9, FALSE))+$P344)*$H344)/100)+$H344+10</f>
        <v>87</v>
      </c>
      <c r="R344" s="2">
        <f>_xlfn.FLOOR.MATH((_xlfn.FLOOR.MATH((((2*VLOOKUP($F344, 'EV and Base'!$A$1:$N$671, 10, FALSE))+$P344)*$H344)/100)+5)*
IF(OR($I344="Lonely", $I344="Brave", $I344="Adamant", $I344="Naughty"), 1.1,
IF(OR($I344="Bold", $I344="Timid", $I344="Modest", $I344="Calm"), 0.9, 1)))</f>
        <v>63</v>
      </c>
      <c r="S344" s="2">
        <f>_xlfn.FLOOR.MATH((_xlfn.FLOOR.MATH((((2*VLOOKUP($F344, 'EV and Base'!$A$1:$N$671, 11, FALSE))+$P344)*$H344)/100)+5)*
IF(OR($I344="Bold", $I344="Relaxed", $I344="Impish", $I344="Lax"), 1.1,
IF(OR($I344="Lonely", $I344="Hasty", $I344="Mild", $I344="Gentle"), 0.9, 1)))</f>
        <v>37</v>
      </c>
      <c r="T344" s="2">
        <f>_xlfn.FLOOR.MATH((_xlfn.FLOOR.MATH((((2*VLOOKUP($F344, 'EV and Base'!$A$1:$N$671, 12, FALSE))+$P344)*$H344)/100)+5)*
IF(OR($I344="Modest", $I344="Mild", $I344="Quiet", $I344="Rash"), 1.1,
IF(OR($I344="Adamant", $I344="Impish", $I344="Jolly", $I344="Careful"), 0.9, 1)))</f>
        <v>51</v>
      </c>
      <c r="U344" s="2">
        <f>_xlfn.FLOOR.MATH((_xlfn.FLOOR.MATH((((2*VLOOKUP($F344, 'EV and Base'!$A$1:$N$671, 13, FALSE))+$P344)*$H344)/100)+5)*
IF(OR($I344="Calm", $I344="Gentle", $I344="Sassy", $I344="Careful"), 1.1,
IF(OR($I344="Naughty", $I344="Lax", $I344="Naive", $I344="Rash"), 0.9, 1)))</f>
        <v>37</v>
      </c>
      <c r="V344" s="2">
        <f>_xlfn.FLOOR.MATH((_xlfn.FLOOR.MATH((((2*VLOOKUP($F344, 'EV and Base'!$A$1:$N$671, 14, FALSE))+$P344)*$H344)/100)+5)*
IF(OR($I344="Timid", $I344="Hasty", $I344="Jolly", $I344="Naive"), 1.1,
IF(OR($I344="Brave", $I344="Relaxed", $I344="Quiet", $I344="Sassy"), 0.9, 1)))</f>
        <v>33</v>
      </c>
    </row>
    <row r="345" spans="1:22" x14ac:dyDescent="0.45">
      <c r="A345" s="39"/>
      <c r="B345" s="48"/>
      <c r="C345" s="48"/>
      <c r="D345" s="48"/>
      <c r="E345" s="48"/>
      <c r="F345" s="2" t="s">
        <v>604</v>
      </c>
      <c r="G345" s="19" t="s">
        <v>33</v>
      </c>
      <c r="H345" s="2">
        <v>35</v>
      </c>
      <c r="I345" s="2" t="s">
        <v>110</v>
      </c>
      <c r="J345" s="2" t="s">
        <v>563</v>
      </c>
      <c r="K345" s="2" t="s">
        <v>30</v>
      </c>
      <c r="L345" s="2" t="s">
        <v>605</v>
      </c>
      <c r="M345" s="2" t="s">
        <v>606</v>
      </c>
      <c r="N345" s="2" t="s">
        <v>574</v>
      </c>
      <c r="O345" s="2" t="s">
        <v>607</v>
      </c>
      <c r="P345" s="2">
        <v>12</v>
      </c>
      <c r="Q345" s="2">
        <f>_xlfn.FLOOR.MATH((((2*VLOOKUP(F345, 'EV and Base'!$A$1:$N$671, 9, FALSE))+$P345)*$H345)/100)+$H345+10</f>
        <v>98</v>
      </c>
      <c r="R345" s="2">
        <f>_xlfn.FLOOR.MATH((_xlfn.FLOOR.MATH((((2*VLOOKUP($F345, 'EV and Base'!$A$1:$N$671, 10, FALSE))+$P345)*$H345)/100)+5)*
IF(OR($I345="Lonely", $I345="Brave", $I345="Adamant", $I345="Naughty"), 1.1,
IF(OR($I345="Bold", $I345="Timid", $I345="Modest", $I345="Calm"), 0.9, 1)))</f>
        <v>48</v>
      </c>
      <c r="S345" s="2">
        <f>_xlfn.FLOOR.MATH((_xlfn.FLOOR.MATH((((2*VLOOKUP($F345, 'EV and Base'!$A$1:$N$671, 11, FALSE))+$P345)*$H345)/100)+5)*
IF(OR($I345="Bold", $I345="Relaxed", $I345="Impish", $I345="Lax"), 1.1,
IF(OR($I345="Lonely", $I345="Hasty", $I345="Mild", $I345="Gentle"), 0.9, 1)))</f>
        <v>30</v>
      </c>
      <c r="T345" s="2">
        <f>_xlfn.FLOOR.MATH((_xlfn.FLOOR.MATH((((2*VLOOKUP($F345, 'EV and Base'!$A$1:$N$671, 12, FALSE))+$P345)*$H345)/100)+5)*
IF(OR($I345="Modest", $I345="Mild", $I345="Quiet", $I345="Rash"), 1.1,
IF(OR($I345="Adamant", $I345="Impish", $I345="Jolly", $I345="Careful"), 0.9, 1)))</f>
        <v>67</v>
      </c>
      <c r="U345" s="2">
        <f>_xlfn.FLOOR.MATH((_xlfn.FLOOR.MATH((((2*VLOOKUP($F345, 'EV and Base'!$A$1:$N$671, 13, FALSE))+$P345)*$H345)/100)+5)*
IF(OR($I345="Calm", $I345="Gentle", $I345="Sassy", $I345="Careful"), 1.1,
IF(OR($I345="Naughty", $I345="Lax", $I345="Naive", $I345="Rash"), 0.9, 1)))</f>
        <v>103</v>
      </c>
      <c r="V345" s="2">
        <f>_xlfn.FLOOR.MATH((_xlfn.FLOOR.MATH((((2*VLOOKUP($F345, 'EV and Base'!$A$1:$N$671, 14, FALSE))+$P345)*$H345)/100)+5)*
IF(OR($I345="Timid", $I345="Hasty", $I345="Jolly", $I345="Naive"), 1.1,
IF(OR($I345="Brave", $I345="Relaxed", $I345="Quiet", $I345="Sassy"), 0.9, 1)))</f>
        <v>82</v>
      </c>
    </row>
    <row r="346" spans="1:22" x14ac:dyDescent="0.45">
      <c r="A346" s="40"/>
      <c r="B346" s="48"/>
      <c r="C346" s="48"/>
      <c r="D346" s="48"/>
      <c r="E346" s="48"/>
      <c r="F346" s="2" t="s">
        <v>602</v>
      </c>
      <c r="G346" s="2" t="s">
        <v>27</v>
      </c>
      <c r="H346" s="2">
        <v>35</v>
      </c>
      <c r="I346" s="2" t="s">
        <v>87</v>
      </c>
      <c r="J346" s="2" t="s">
        <v>603</v>
      </c>
      <c r="K346" s="2" t="s">
        <v>30</v>
      </c>
      <c r="L346" s="2" t="s">
        <v>472</v>
      </c>
      <c r="M346" s="2" t="s">
        <v>358</v>
      </c>
      <c r="N346" s="2" t="s">
        <v>429</v>
      </c>
      <c r="O346" s="2" t="s">
        <v>394</v>
      </c>
      <c r="P346" s="2">
        <v>12</v>
      </c>
      <c r="Q346" s="2">
        <f>_xlfn.FLOOR.MATH((((2*VLOOKUP(F346, 'EV and Base'!$A$1:$N$671, 9, FALSE))+$P346)*$H346)/100)+$H346+10</f>
        <v>87</v>
      </c>
      <c r="R346" s="2">
        <f>_xlfn.FLOOR.MATH((_xlfn.FLOOR.MATH((((2*VLOOKUP($F346, 'EV and Base'!$A$1:$N$671, 10, FALSE))+$P346)*$H346)/100)+5)*
IF(OR($I346="Lonely", $I346="Brave", $I346="Adamant", $I346="Naughty"), 1.1,
IF(OR($I346="Bold", $I346="Timid", $I346="Modest", $I346="Calm"), 0.9, 1)))</f>
        <v>63</v>
      </c>
      <c r="S346" s="2">
        <f>_xlfn.FLOOR.MATH((_xlfn.FLOOR.MATH((((2*VLOOKUP($F346, 'EV and Base'!$A$1:$N$671, 11, FALSE))+$P346)*$H346)/100)+5)*
IF(OR($I346="Bold", $I346="Relaxed", $I346="Impish", $I346="Lax"), 1.1,
IF(OR($I346="Lonely", $I346="Hasty", $I346="Mild", $I346="Gentle"), 0.9, 1)))</f>
        <v>37</v>
      </c>
      <c r="T346" s="2">
        <f>_xlfn.FLOOR.MATH((_xlfn.FLOOR.MATH((((2*VLOOKUP($F346, 'EV and Base'!$A$1:$N$671, 12, FALSE))+$P346)*$H346)/100)+5)*
IF(OR($I346="Modest", $I346="Mild", $I346="Quiet", $I346="Rash"), 1.1,
IF(OR($I346="Adamant", $I346="Impish", $I346="Jolly", $I346="Careful"), 0.9, 1)))</f>
        <v>51</v>
      </c>
      <c r="U346" s="2">
        <f>_xlfn.FLOOR.MATH((_xlfn.FLOOR.MATH((((2*VLOOKUP($F346, 'EV and Base'!$A$1:$N$671, 13, FALSE))+$P346)*$H346)/100)+5)*
IF(OR($I346="Calm", $I346="Gentle", $I346="Sassy", $I346="Careful"), 1.1,
IF(OR($I346="Naughty", $I346="Lax", $I346="Naive", $I346="Rash"), 0.9, 1)))</f>
        <v>37</v>
      </c>
      <c r="V346" s="2">
        <f>_xlfn.FLOOR.MATH((_xlfn.FLOOR.MATH((((2*VLOOKUP($F346, 'EV and Base'!$A$1:$N$671, 14, FALSE))+$P346)*$H346)/100)+5)*
IF(OR($I346="Timid", $I346="Hasty", $I346="Jolly", $I346="Naive"), 1.1,
IF(OR($I346="Brave", $I346="Relaxed", $I346="Quiet", $I346="Sassy"), 0.9, 1)))</f>
        <v>33</v>
      </c>
    </row>
    <row r="347" spans="1:22" x14ac:dyDescent="0.45">
      <c r="A347" s="29">
        <v>189</v>
      </c>
      <c r="B347" s="29" t="s">
        <v>608</v>
      </c>
      <c r="C347" s="29" t="s">
        <v>23</v>
      </c>
      <c r="D347" s="29" t="s">
        <v>601</v>
      </c>
      <c r="E347" s="29" t="s">
        <v>25</v>
      </c>
      <c r="F347" s="2" t="s">
        <v>604</v>
      </c>
      <c r="G347" s="19" t="s">
        <v>33</v>
      </c>
      <c r="H347" s="2">
        <v>37</v>
      </c>
      <c r="I347" s="2" t="s">
        <v>156</v>
      </c>
      <c r="J347" s="2" t="s">
        <v>563</v>
      </c>
      <c r="K347" s="2" t="s">
        <v>30</v>
      </c>
      <c r="L347" s="2" t="s">
        <v>574</v>
      </c>
      <c r="M347" s="2" t="s">
        <v>607</v>
      </c>
      <c r="N347" s="2" t="s">
        <v>514</v>
      </c>
      <c r="O347" s="2" t="s">
        <v>515</v>
      </c>
      <c r="P347" s="2">
        <v>12</v>
      </c>
      <c r="Q347" s="2">
        <f>_xlfn.FLOOR.MATH((((2*VLOOKUP(F347, 'EV and Base'!$A$1:$N$671, 9, FALSE))+$P347)*$H347)/100)+$H347+10</f>
        <v>103</v>
      </c>
      <c r="R347" s="2">
        <f>_xlfn.FLOOR.MATH((_xlfn.FLOOR.MATH((((2*VLOOKUP($F347, 'EV and Base'!$A$1:$N$671, 10, FALSE))+$P347)*$H347)/100)+5)*
IF(OR($I347="Lonely", $I347="Brave", $I347="Adamant", $I347="Naughty"), 1.1,
IF(OR($I347="Bold", $I347="Timid", $I347="Modest", $I347="Calm"), 0.9, 1)))</f>
        <v>46</v>
      </c>
      <c r="S347" s="2">
        <f>_xlfn.FLOOR.MATH((_xlfn.FLOOR.MATH((((2*VLOOKUP($F347, 'EV and Base'!$A$1:$N$671, 11, FALSE))+$P347)*$H347)/100)+5)*
IF(OR($I347="Bold", $I347="Relaxed", $I347="Impish", $I347="Lax"), 1.1,
IF(OR($I347="Lonely", $I347="Hasty", $I347="Mild", $I347="Gentle"), 0.9, 1)))</f>
        <v>27</v>
      </c>
      <c r="T347" s="2">
        <f>_xlfn.FLOOR.MATH((_xlfn.FLOOR.MATH((((2*VLOOKUP($F347, 'EV and Base'!$A$1:$N$671, 12, FALSE))+$P347)*$H347)/100)+5)*
IF(OR($I347="Modest", $I347="Mild", $I347="Quiet", $I347="Rash"), 1.1,
IF(OR($I347="Adamant", $I347="Impish", $I347="Jolly", $I347="Careful"), 0.9, 1)))</f>
        <v>79</v>
      </c>
      <c r="U347" s="2">
        <f>_xlfn.FLOOR.MATH((_xlfn.FLOOR.MATH((((2*VLOOKUP($F347, 'EV and Base'!$A$1:$N$671, 13, FALSE))+$P347)*$H347)/100)+5)*
IF(OR($I347="Calm", $I347="Gentle", $I347="Sassy", $I347="Careful"), 1.1,
IF(OR($I347="Naughty", $I347="Lax", $I347="Naive", $I347="Rash"), 0.9, 1)))</f>
        <v>109</v>
      </c>
      <c r="V347" s="2">
        <f>_xlfn.FLOOR.MATH((_xlfn.FLOOR.MATH((((2*VLOOKUP($F347, 'EV and Base'!$A$1:$N$671, 14, FALSE))+$P347)*$H347)/100)+5)*
IF(OR($I347="Timid", $I347="Hasty", $I347="Jolly", $I347="Naive"), 1.1,
IF(OR($I347="Brave", $I347="Relaxed", $I347="Quiet", $I347="Sassy"), 0.9, 1)))</f>
        <v>95</v>
      </c>
    </row>
    <row r="348" spans="1:22" x14ac:dyDescent="0.45">
      <c r="A348" s="29">
        <v>190</v>
      </c>
      <c r="B348" s="29" t="s">
        <v>609</v>
      </c>
      <c r="C348" s="29" t="s">
        <v>23</v>
      </c>
      <c r="D348" s="29" t="s">
        <v>601</v>
      </c>
      <c r="E348" s="29" t="s">
        <v>25</v>
      </c>
      <c r="F348" s="2" t="s">
        <v>602</v>
      </c>
      <c r="G348" s="2" t="s">
        <v>27</v>
      </c>
      <c r="H348" s="2">
        <v>37</v>
      </c>
      <c r="I348" s="2" t="s">
        <v>58</v>
      </c>
      <c r="J348" s="2" t="s">
        <v>603</v>
      </c>
      <c r="K348" s="2" t="s">
        <v>30</v>
      </c>
      <c r="L348" s="2" t="s">
        <v>358</v>
      </c>
      <c r="M348" s="2" t="s">
        <v>429</v>
      </c>
      <c r="N348" s="2" t="s">
        <v>394</v>
      </c>
      <c r="O348" s="2" t="s">
        <v>610</v>
      </c>
      <c r="P348" s="2">
        <v>12</v>
      </c>
      <c r="Q348" s="2">
        <f>_xlfn.FLOOR.MATH((((2*VLOOKUP(F348, 'EV and Base'!$A$1:$N$671, 9, FALSE))+$P348)*$H348)/100)+$H348+10</f>
        <v>92</v>
      </c>
      <c r="R348" s="2">
        <f>_xlfn.FLOOR.MATH((_xlfn.FLOOR.MATH((((2*VLOOKUP($F348, 'EV and Base'!$A$1:$N$671, 10, FALSE))+$P348)*$H348)/100)+5)*
IF(OR($I348="Lonely", $I348="Brave", $I348="Adamant", $I348="Naughty"), 1.1,
IF(OR($I348="Bold", $I348="Timid", $I348="Modest", $I348="Calm"), 0.9, 1)))</f>
        <v>61</v>
      </c>
      <c r="S348" s="2">
        <f>_xlfn.FLOOR.MATH((_xlfn.FLOOR.MATH((((2*VLOOKUP($F348, 'EV and Base'!$A$1:$N$671, 11, FALSE))+$P348)*$H348)/100)+5)*
IF(OR($I348="Bold", $I348="Relaxed", $I348="Impish", $I348="Lax"), 1.1,
IF(OR($I348="Lonely", $I348="Hasty", $I348="Mild", $I348="Gentle"), 0.9, 1)))</f>
        <v>39</v>
      </c>
      <c r="T348" s="2">
        <f>_xlfn.FLOOR.MATH((_xlfn.FLOOR.MATH((((2*VLOOKUP($F348, 'EV and Base'!$A$1:$N$671, 12, FALSE))+$P348)*$H348)/100)+5)*
IF(OR($I348="Modest", $I348="Mild", $I348="Quiet", $I348="Rash"), 1.1,
IF(OR($I348="Adamant", $I348="Impish", $I348="Jolly", $I348="Careful"), 0.9, 1)))</f>
        <v>58</v>
      </c>
      <c r="U348" s="2">
        <f>_xlfn.FLOOR.MATH((_xlfn.FLOOR.MATH((((2*VLOOKUP($F348, 'EV and Base'!$A$1:$N$671, 13, FALSE))+$P348)*$H348)/100)+5)*
IF(OR($I348="Calm", $I348="Gentle", $I348="Sassy", $I348="Careful"), 1.1,
IF(OR($I348="Naughty", $I348="Lax", $I348="Naive", $I348="Rash"), 0.9, 1)))</f>
        <v>39</v>
      </c>
      <c r="V348" s="2">
        <f>_xlfn.FLOOR.MATH((_xlfn.FLOOR.MATH((((2*VLOOKUP($F348, 'EV and Base'!$A$1:$N$671, 14, FALSE))+$P348)*$H348)/100)+5)*
IF(OR($I348="Timid", $I348="Hasty", $I348="Jolly", $I348="Naive"), 1.1,
IF(OR($I348="Brave", $I348="Relaxed", $I348="Quiet", $I348="Sassy"), 0.9, 1)))</f>
        <v>35</v>
      </c>
    </row>
    <row r="349" spans="1:22" x14ac:dyDescent="0.45">
      <c r="A349" s="38">
        <v>191</v>
      </c>
      <c r="B349" s="48" t="s">
        <v>611</v>
      </c>
      <c r="C349" s="48" t="s">
        <v>23</v>
      </c>
      <c r="D349" s="48" t="s">
        <v>601</v>
      </c>
      <c r="E349" s="48" t="s">
        <v>25</v>
      </c>
      <c r="F349" s="2" t="s">
        <v>602</v>
      </c>
      <c r="G349" s="2" t="s">
        <v>53</v>
      </c>
      <c r="H349" s="2">
        <v>36</v>
      </c>
      <c r="I349" s="2" t="s">
        <v>71</v>
      </c>
      <c r="J349" s="2" t="s">
        <v>603</v>
      </c>
      <c r="K349" s="2" t="s">
        <v>30</v>
      </c>
      <c r="L349" s="2" t="s">
        <v>358</v>
      </c>
      <c r="M349" s="2" t="s">
        <v>429</v>
      </c>
      <c r="N349" s="2" t="s">
        <v>394</v>
      </c>
      <c r="O349" s="2" t="s">
        <v>610</v>
      </c>
      <c r="P349" s="2">
        <v>12</v>
      </c>
      <c r="Q349" s="2">
        <f>_xlfn.FLOOR.MATH((((2*VLOOKUP(F349, 'EV and Base'!$A$1:$N$671, 9, FALSE))+$P349)*$H349)/100)+$H349+10</f>
        <v>89</v>
      </c>
      <c r="R349" s="2">
        <f>_xlfn.FLOOR.MATH((_xlfn.FLOOR.MATH((((2*VLOOKUP($F349, 'EV and Base'!$A$1:$N$671, 10, FALSE))+$P349)*$H349)/100)+5)*
IF(OR($I349="Lonely", $I349="Brave", $I349="Adamant", $I349="Naughty"), 1.1,
IF(OR($I349="Bold", $I349="Timid", $I349="Modest", $I349="Calm"), 0.9, 1)))</f>
        <v>53</v>
      </c>
      <c r="S349" s="2">
        <f>_xlfn.FLOOR.MATH((_xlfn.FLOOR.MATH((((2*VLOOKUP($F349, 'EV and Base'!$A$1:$N$671, 11, FALSE))+$P349)*$H349)/100)+5)*
IF(OR($I349="Bold", $I349="Relaxed", $I349="Impish", $I349="Lax"), 1.1,
IF(OR($I349="Lonely", $I349="Hasty", $I349="Mild", $I349="Gentle"), 0.9, 1)))</f>
        <v>41</v>
      </c>
      <c r="T349" s="2">
        <f>_xlfn.FLOOR.MATH((_xlfn.FLOOR.MATH((((2*VLOOKUP($F349, 'EV and Base'!$A$1:$N$671, 12, FALSE))+$P349)*$H349)/100)+5)*
IF(OR($I349="Modest", $I349="Mild", $I349="Quiet", $I349="Rash"), 1.1,
IF(OR($I349="Adamant", $I349="Impish", $I349="Jolly", $I349="Careful"), 0.9, 1)))</f>
        <v>52</v>
      </c>
      <c r="U349" s="2">
        <f>_xlfn.FLOOR.MATH((_xlfn.FLOOR.MATH((((2*VLOOKUP($F349, 'EV and Base'!$A$1:$N$671, 13, FALSE))+$P349)*$H349)/100)+5)*
IF(OR($I349="Calm", $I349="Gentle", $I349="Sassy", $I349="Careful"), 1.1,
IF(OR($I349="Naughty", $I349="Lax", $I349="Naive", $I349="Rash"), 0.9, 1)))</f>
        <v>38</v>
      </c>
      <c r="V349" s="2">
        <f>_xlfn.FLOOR.MATH((_xlfn.FLOOR.MATH((((2*VLOOKUP($F349, 'EV and Base'!$A$1:$N$671, 14, FALSE))+$P349)*$H349)/100)+5)*
IF(OR($I349="Timid", $I349="Hasty", $I349="Jolly", $I349="Naive"), 1.1,
IF(OR($I349="Brave", $I349="Relaxed", $I349="Quiet", $I349="Sassy"), 0.9, 1)))</f>
        <v>38</v>
      </c>
    </row>
    <row r="350" spans="1:22" x14ac:dyDescent="0.45">
      <c r="A350" s="40"/>
      <c r="B350" s="48"/>
      <c r="C350" s="48"/>
      <c r="D350" s="48"/>
      <c r="E350" s="48"/>
      <c r="F350" s="2" t="s">
        <v>573</v>
      </c>
      <c r="G350" s="2" t="s">
        <v>53</v>
      </c>
      <c r="H350" s="2">
        <v>36</v>
      </c>
      <c r="I350" s="2" t="s">
        <v>96</v>
      </c>
      <c r="J350" s="2" t="s">
        <v>375</v>
      </c>
      <c r="K350" s="2" t="s">
        <v>30</v>
      </c>
      <c r="L350" s="2" t="s">
        <v>379</v>
      </c>
      <c r="M350" s="2" t="s">
        <v>421</v>
      </c>
      <c r="N350" s="2" t="s">
        <v>574</v>
      </c>
      <c r="O350" s="2" t="s">
        <v>607</v>
      </c>
      <c r="P350" s="2">
        <v>12</v>
      </c>
      <c r="Q350" s="2">
        <f>_xlfn.FLOOR.MATH((((2*VLOOKUP(F350, 'EV and Base'!$A$1:$N$671, 9, FALSE))+$P350)*$H350)/100)+$H350+10</f>
        <v>87</v>
      </c>
      <c r="R350" s="2">
        <f>_xlfn.FLOOR.MATH((_xlfn.FLOOR.MATH((((2*VLOOKUP($F350, 'EV and Base'!$A$1:$N$671, 10, FALSE))+$P350)*$H350)/100)+5)*
IF(OR($I350="Lonely", $I350="Brave", $I350="Adamant", $I350="Naughty"), 1.1,
IF(OR($I350="Bold", $I350="Timid", $I350="Modest", $I350="Calm"), 0.9, 1)))</f>
        <v>61</v>
      </c>
      <c r="S350" s="2">
        <f>_xlfn.FLOOR.MATH((_xlfn.FLOOR.MATH((((2*VLOOKUP($F350, 'EV and Base'!$A$1:$N$671, 11, FALSE))+$P350)*$H350)/100)+5)*
IF(OR($I350="Bold", $I350="Relaxed", $I350="Impish", $I350="Lax"), 1.1,
IF(OR($I350="Lonely", $I350="Hasty", $I350="Mild", $I350="Gentle"), 0.9, 1)))</f>
        <v>56</v>
      </c>
      <c r="T350" s="2">
        <f>_xlfn.FLOOR.MATH((_xlfn.FLOOR.MATH((((2*VLOOKUP($F350, 'EV and Base'!$A$1:$N$671, 12, FALSE))+$P350)*$H350)/100)+5)*
IF(OR($I350="Modest", $I350="Mild", $I350="Quiet", $I350="Rash"), 1.1,
IF(OR($I350="Adamant", $I350="Impish", $I350="Jolly", $I350="Careful"), 0.9, 1)))</f>
        <v>66</v>
      </c>
      <c r="U350" s="2">
        <f>_xlfn.FLOOR.MATH((_xlfn.FLOOR.MATH((((2*VLOOKUP($F350, 'EV and Base'!$A$1:$N$671, 13, FALSE))+$P350)*$H350)/100)+5)*
IF(OR($I350="Calm", $I350="Gentle", $I350="Sassy", $I350="Careful"), 1.1,
IF(OR($I350="Naughty", $I350="Lax", $I350="Naive", $I350="Rash"), 0.9, 1)))</f>
        <v>56</v>
      </c>
      <c r="V350" s="2">
        <f>_xlfn.FLOOR.MATH((_xlfn.FLOOR.MATH((((2*VLOOKUP($F350, 'EV and Base'!$A$1:$N$671, 14, FALSE))+$P350)*$H350)/100)+5)*
IF(OR($I350="Timid", $I350="Hasty", $I350="Jolly", $I350="Naive"), 1.1,
IF(OR($I350="Brave", $I350="Relaxed", $I350="Quiet", $I350="Sassy"), 0.9, 1)))</f>
        <v>51</v>
      </c>
    </row>
    <row r="351" spans="1:22" x14ac:dyDescent="0.45">
      <c r="A351" s="38">
        <v>192</v>
      </c>
      <c r="B351" s="48" t="s">
        <v>612</v>
      </c>
      <c r="C351" s="48" t="s">
        <v>23</v>
      </c>
      <c r="D351" s="48" t="s">
        <v>601</v>
      </c>
      <c r="E351" s="48" t="s">
        <v>25</v>
      </c>
      <c r="F351" s="2" t="s">
        <v>573</v>
      </c>
      <c r="G351" s="2" t="s">
        <v>53</v>
      </c>
      <c r="H351" s="2">
        <v>36</v>
      </c>
      <c r="I351" s="2" t="s">
        <v>61</v>
      </c>
      <c r="J351" s="2" t="s">
        <v>375</v>
      </c>
      <c r="K351" s="2" t="s">
        <v>30</v>
      </c>
      <c r="L351" s="2" t="s">
        <v>379</v>
      </c>
      <c r="M351" s="2" t="s">
        <v>421</v>
      </c>
      <c r="N351" s="2" t="s">
        <v>574</v>
      </c>
      <c r="O351" s="2" t="s">
        <v>607</v>
      </c>
      <c r="P351" s="2">
        <v>12</v>
      </c>
      <c r="Q351" s="2">
        <f>_xlfn.FLOOR.MATH((((2*VLOOKUP(F351, 'EV and Base'!$A$1:$N$671, 9, FALSE))+$P351)*$H351)/100)+$H351+10</f>
        <v>87</v>
      </c>
      <c r="R351" s="2">
        <f>_xlfn.FLOOR.MATH((_xlfn.FLOOR.MATH((((2*VLOOKUP($F351, 'EV and Base'!$A$1:$N$671, 10, FALSE))+$P351)*$H351)/100)+5)*
IF(OR($I351="Lonely", $I351="Brave", $I351="Adamant", $I351="Naughty"), 1.1,
IF(OR($I351="Bold", $I351="Timid", $I351="Modest", $I351="Calm"), 0.9, 1)))</f>
        <v>56</v>
      </c>
      <c r="S351" s="2">
        <f>_xlfn.FLOOR.MATH((_xlfn.FLOOR.MATH((((2*VLOOKUP($F351, 'EV and Base'!$A$1:$N$671, 11, FALSE))+$P351)*$H351)/100)+5)*
IF(OR($I351="Bold", $I351="Relaxed", $I351="Impish", $I351="Lax"), 1.1,
IF(OR($I351="Lonely", $I351="Hasty", $I351="Mild", $I351="Gentle"), 0.9, 1)))</f>
        <v>50</v>
      </c>
      <c r="T351" s="2">
        <f>_xlfn.FLOOR.MATH((_xlfn.FLOOR.MATH((((2*VLOOKUP($F351, 'EV and Base'!$A$1:$N$671, 12, FALSE))+$P351)*$H351)/100)+5)*
IF(OR($I351="Modest", $I351="Mild", $I351="Quiet", $I351="Rash"), 1.1,
IF(OR($I351="Adamant", $I351="Impish", $I351="Jolly", $I351="Careful"), 0.9, 1)))</f>
        <v>66</v>
      </c>
      <c r="U351" s="2">
        <f>_xlfn.FLOOR.MATH((_xlfn.FLOOR.MATH((((2*VLOOKUP($F351, 'EV and Base'!$A$1:$N$671, 13, FALSE))+$P351)*$H351)/100)+5)*
IF(OR($I351="Calm", $I351="Gentle", $I351="Sassy", $I351="Careful"), 1.1,
IF(OR($I351="Naughty", $I351="Lax", $I351="Naive", $I351="Rash"), 0.9, 1)))</f>
        <v>69</v>
      </c>
      <c r="V351" s="2">
        <f>_xlfn.FLOOR.MATH((_xlfn.FLOOR.MATH((((2*VLOOKUP($F351, 'EV and Base'!$A$1:$N$671, 14, FALSE))+$P351)*$H351)/100)+5)*
IF(OR($I351="Timid", $I351="Hasty", $I351="Jolly", $I351="Naive"), 1.1,
IF(OR($I351="Brave", $I351="Relaxed", $I351="Quiet", $I351="Sassy"), 0.9, 1)))</f>
        <v>51</v>
      </c>
    </row>
    <row r="352" spans="1:22" x14ac:dyDescent="0.45">
      <c r="A352" s="40"/>
      <c r="B352" s="48"/>
      <c r="C352" s="48"/>
      <c r="D352" s="48"/>
      <c r="E352" s="48"/>
      <c r="F352" s="2" t="s">
        <v>573</v>
      </c>
      <c r="G352" s="2" t="s">
        <v>53</v>
      </c>
      <c r="H352" s="2">
        <v>36</v>
      </c>
      <c r="I352" s="2" t="s">
        <v>61</v>
      </c>
      <c r="J352" s="2" t="s">
        <v>375</v>
      </c>
      <c r="K352" s="2" t="s">
        <v>30</v>
      </c>
      <c r="L352" s="2" t="s">
        <v>379</v>
      </c>
      <c r="M352" s="2" t="s">
        <v>421</v>
      </c>
      <c r="N352" s="2" t="s">
        <v>574</v>
      </c>
      <c r="O352" s="2" t="s">
        <v>607</v>
      </c>
      <c r="P352" s="2">
        <v>12</v>
      </c>
      <c r="Q352" s="2">
        <f>_xlfn.FLOOR.MATH((((2*VLOOKUP(F352, 'EV and Base'!$A$1:$N$671, 9, FALSE))+$P352)*$H352)/100)+$H352+10</f>
        <v>87</v>
      </c>
      <c r="R352" s="2">
        <f>_xlfn.FLOOR.MATH((_xlfn.FLOOR.MATH((((2*VLOOKUP($F352, 'EV and Base'!$A$1:$N$671, 10, FALSE))+$P352)*$H352)/100)+5)*
IF(OR($I352="Lonely", $I352="Brave", $I352="Adamant", $I352="Naughty"), 1.1,
IF(OR($I352="Bold", $I352="Timid", $I352="Modest", $I352="Calm"), 0.9, 1)))</f>
        <v>56</v>
      </c>
      <c r="S352" s="2">
        <f>_xlfn.FLOOR.MATH((_xlfn.FLOOR.MATH((((2*VLOOKUP($F352, 'EV and Base'!$A$1:$N$671, 11, FALSE))+$P352)*$H352)/100)+5)*
IF(OR($I352="Bold", $I352="Relaxed", $I352="Impish", $I352="Lax"), 1.1,
IF(OR($I352="Lonely", $I352="Hasty", $I352="Mild", $I352="Gentle"), 0.9, 1)))</f>
        <v>50</v>
      </c>
      <c r="T352" s="2">
        <f>_xlfn.FLOOR.MATH((_xlfn.FLOOR.MATH((((2*VLOOKUP($F352, 'EV and Base'!$A$1:$N$671, 12, FALSE))+$P352)*$H352)/100)+5)*
IF(OR($I352="Modest", $I352="Mild", $I352="Quiet", $I352="Rash"), 1.1,
IF(OR($I352="Adamant", $I352="Impish", $I352="Jolly", $I352="Careful"), 0.9, 1)))</f>
        <v>66</v>
      </c>
      <c r="U352" s="2">
        <f>_xlfn.FLOOR.MATH((_xlfn.FLOOR.MATH((((2*VLOOKUP($F352, 'EV and Base'!$A$1:$N$671, 13, FALSE))+$P352)*$H352)/100)+5)*
IF(OR($I352="Calm", $I352="Gentle", $I352="Sassy", $I352="Careful"), 1.1,
IF(OR($I352="Naughty", $I352="Lax", $I352="Naive", $I352="Rash"), 0.9, 1)))</f>
        <v>69</v>
      </c>
      <c r="V352" s="2">
        <f>_xlfn.FLOOR.MATH((_xlfn.FLOOR.MATH((((2*VLOOKUP($F352, 'EV and Base'!$A$1:$N$671, 14, FALSE))+$P352)*$H352)/100)+5)*
IF(OR($I352="Timid", $I352="Hasty", $I352="Jolly", $I352="Naive"), 1.1,
IF(OR($I352="Brave", $I352="Relaxed", $I352="Quiet", $I352="Sassy"), 0.9, 1)))</f>
        <v>51</v>
      </c>
    </row>
    <row r="353" spans="1:22" x14ac:dyDescent="0.45">
      <c r="A353" s="38">
        <v>193</v>
      </c>
      <c r="B353" s="48" t="s">
        <v>613</v>
      </c>
      <c r="C353" s="48" t="s">
        <v>23</v>
      </c>
      <c r="D353" s="48" t="s">
        <v>601</v>
      </c>
      <c r="E353" s="48" t="s">
        <v>25</v>
      </c>
      <c r="F353" s="2" t="s">
        <v>573</v>
      </c>
      <c r="G353" s="2" t="s">
        <v>27</v>
      </c>
      <c r="H353" s="2">
        <v>36</v>
      </c>
      <c r="I353" s="2" t="s">
        <v>36</v>
      </c>
      <c r="J353" s="2" t="s">
        <v>375</v>
      </c>
      <c r="K353" s="2" t="s">
        <v>30</v>
      </c>
      <c r="L353" s="2" t="s">
        <v>379</v>
      </c>
      <c r="M353" s="2" t="s">
        <v>421</v>
      </c>
      <c r="N353" s="2" t="s">
        <v>574</v>
      </c>
      <c r="O353" s="2" t="s">
        <v>607</v>
      </c>
      <c r="P353" s="2">
        <v>12</v>
      </c>
      <c r="Q353" s="2">
        <f>_xlfn.FLOOR.MATH((((2*VLOOKUP(F353, 'EV and Base'!$A$1:$N$671, 9, FALSE))+$P353)*$H353)/100)+$H353+10</f>
        <v>87</v>
      </c>
      <c r="R353" s="2">
        <f>_xlfn.FLOOR.MATH((_xlfn.FLOOR.MATH((((2*VLOOKUP($F353, 'EV and Base'!$A$1:$N$671, 10, FALSE))+$P353)*$H353)/100)+5)*
IF(OR($I353="Lonely", $I353="Brave", $I353="Adamant", $I353="Naughty"), 1.1,
IF(OR($I353="Bold", $I353="Timid", $I353="Modest", $I353="Calm"), 0.9, 1)))</f>
        <v>56</v>
      </c>
      <c r="S353" s="2">
        <f>_xlfn.FLOOR.MATH((_xlfn.FLOOR.MATH((((2*VLOOKUP($F353, 'EV and Base'!$A$1:$N$671, 11, FALSE))+$P353)*$H353)/100)+5)*
IF(OR($I353="Bold", $I353="Relaxed", $I353="Impish", $I353="Lax"), 1.1,
IF(OR($I353="Lonely", $I353="Hasty", $I353="Mild", $I353="Gentle"), 0.9, 1)))</f>
        <v>61</v>
      </c>
      <c r="T353" s="2">
        <f>_xlfn.FLOOR.MATH((_xlfn.FLOOR.MATH((((2*VLOOKUP($F353, 'EV and Base'!$A$1:$N$671, 12, FALSE))+$P353)*$H353)/100)+5)*
IF(OR($I353="Modest", $I353="Mild", $I353="Quiet", $I353="Rash"), 1.1,
IF(OR($I353="Adamant", $I353="Impish", $I353="Jolly", $I353="Careful"), 0.9, 1)))</f>
        <v>59</v>
      </c>
      <c r="U353" s="2">
        <f>_xlfn.FLOOR.MATH((_xlfn.FLOOR.MATH((((2*VLOOKUP($F353, 'EV and Base'!$A$1:$N$671, 13, FALSE))+$P353)*$H353)/100)+5)*
IF(OR($I353="Calm", $I353="Gentle", $I353="Sassy", $I353="Careful"), 1.1,
IF(OR($I353="Naughty", $I353="Lax", $I353="Naive", $I353="Rash"), 0.9, 1)))</f>
        <v>63</v>
      </c>
      <c r="V353" s="2">
        <f>_xlfn.FLOOR.MATH((_xlfn.FLOOR.MATH((((2*VLOOKUP($F353, 'EV and Base'!$A$1:$N$671, 14, FALSE))+$P353)*$H353)/100)+5)*
IF(OR($I353="Timid", $I353="Hasty", $I353="Jolly", $I353="Naive"), 1.1,
IF(OR($I353="Brave", $I353="Relaxed", $I353="Quiet", $I353="Sassy"), 0.9, 1)))</f>
        <v>51</v>
      </c>
    </row>
    <row r="354" spans="1:22" x14ac:dyDescent="0.45">
      <c r="A354" s="40"/>
      <c r="B354" s="48"/>
      <c r="C354" s="48"/>
      <c r="D354" s="48"/>
      <c r="E354" s="48"/>
      <c r="F354" s="2" t="s">
        <v>602</v>
      </c>
      <c r="G354" s="2" t="s">
        <v>27</v>
      </c>
      <c r="H354" s="2">
        <v>36</v>
      </c>
      <c r="I354" s="2" t="s">
        <v>58</v>
      </c>
      <c r="J354" s="2" t="s">
        <v>603</v>
      </c>
      <c r="K354" s="2" t="s">
        <v>30</v>
      </c>
      <c r="L354" s="2" t="s">
        <v>358</v>
      </c>
      <c r="M354" s="2" t="s">
        <v>429</v>
      </c>
      <c r="N354" s="2" t="s">
        <v>394</v>
      </c>
      <c r="O354" s="2" t="s">
        <v>610</v>
      </c>
      <c r="P354" s="2">
        <v>12</v>
      </c>
      <c r="Q354" s="2">
        <f>_xlfn.FLOOR.MATH((((2*VLOOKUP(F354, 'EV and Base'!$A$1:$N$671, 9, FALSE))+$P354)*$H354)/100)+$H354+10</f>
        <v>89</v>
      </c>
      <c r="R354" s="2">
        <f>_xlfn.FLOOR.MATH((_xlfn.FLOOR.MATH((((2*VLOOKUP($F354, 'EV and Base'!$A$1:$N$671, 10, FALSE))+$P354)*$H354)/100)+5)*
IF(OR($I354="Lonely", $I354="Brave", $I354="Adamant", $I354="Naughty"), 1.1,
IF(OR($I354="Bold", $I354="Timid", $I354="Modest", $I354="Calm"), 0.9, 1)))</f>
        <v>59</v>
      </c>
      <c r="S354" s="2">
        <f>_xlfn.FLOOR.MATH((_xlfn.FLOOR.MATH((((2*VLOOKUP($F354, 'EV and Base'!$A$1:$N$671, 11, FALSE))+$P354)*$H354)/100)+5)*
IF(OR($I354="Bold", $I354="Relaxed", $I354="Impish", $I354="Lax"), 1.1,
IF(OR($I354="Lonely", $I354="Hasty", $I354="Mild", $I354="Gentle"), 0.9, 1)))</f>
        <v>38</v>
      </c>
      <c r="T354" s="2">
        <f>_xlfn.FLOOR.MATH((_xlfn.FLOOR.MATH((((2*VLOOKUP($F354, 'EV and Base'!$A$1:$N$671, 12, FALSE))+$P354)*$H354)/100)+5)*
IF(OR($I354="Modest", $I354="Mild", $I354="Quiet", $I354="Rash"), 1.1,
IF(OR($I354="Adamant", $I354="Impish", $I354="Jolly", $I354="Careful"), 0.9, 1)))</f>
        <v>57</v>
      </c>
      <c r="U354" s="2">
        <f>_xlfn.FLOOR.MATH((_xlfn.FLOOR.MATH((((2*VLOOKUP($F354, 'EV and Base'!$A$1:$N$671, 13, FALSE))+$P354)*$H354)/100)+5)*
IF(OR($I354="Calm", $I354="Gentle", $I354="Sassy", $I354="Careful"), 1.1,
IF(OR($I354="Naughty", $I354="Lax", $I354="Naive", $I354="Rash"), 0.9, 1)))</f>
        <v>38</v>
      </c>
      <c r="V354" s="2">
        <f>_xlfn.FLOOR.MATH((_xlfn.FLOOR.MATH((((2*VLOOKUP($F354, 'EV and Base'!$A$1:$N$671, 14, FALSE))+$P354)*$H354)/100)+5)*
IF(OR($I354="Timid", $I354="Hasty", $I354="Jolly", $I354="Naive"), 1.1,
IF(OR($I354="Brave", $I354="Relaxed", $I354="Quiet", $I354="Sassy"), 0.9, 1)))</f>
        <v>34</v>
      </c>
    </row>
    <row r="355" spans="1:22" x14ac:dyDescent="0.45">
      <c r="A355" s="38">
        <v>194</v>
      </c>
      <c r="B355" s="48" t="s">
        <v>614</v>
      </c>
      <c r="C355" s="48" t="s">
        <v>23</v>
      </c>
      <c r="D355" s="48" t="s">
        <v>601</v>
      </c>
      <c r="E355" s="48" t="s">
        <v>25</v>
      </c>
      <c r="F355" s="2" t="s">
        <v>573</v>
      </c>
      <c r="G355" s="2" t="s">
        <v>27</v>
      </c>
      <c r="H355" s="2">
        <v>37</v>
      </c>
      <c r="I355" s="2" t="s">
        <v>168</v>
      </c>
      <c r="J355" s="2" t="s">
        <v>375</v>
      </c>
      <c r="K355" s="2" t="s">
        <v>30</v>
      </c>
      <c r="L355" s="2" t="s">
        <v>421</v>
      </c>
      <c r="M355" s="2" t="s">
        <v>574</v>
      </c>
      <c r="N355" s="2" t="s">
        <v>615</v>
      </c>
      <c r="O355" s="2" t="s">
        <v>616</v>
      </c>
      <c r="P355" s="2">
        <v>18</v>
      </c>
      <c r="Q355" s="2">
        <f>_xlfn.FLOOR.MATH((((2*VLOOKUP(F355, 'EV and Base'!$A$1:$N$671, 9, FALSE))+$P355)*$H355)/100)+$H355+10</f>
        <v>91</v>
      </c>
      <c r="R355" s="2">
        <f>_xlfn.FLOOR.MATH((_xlfn.FLOOR.MATH((((2*VLOOKUP($F355, 'EV and Base'!$A$1:$N$671, 10, FALSE))+$P355)*$H355)/100)+5)*
IF(OR($I355="Lonely", $I355="Brave", $I355="Adamant", $I355="Naughty"), 1.1,
IF(OR($I355="Bold", $I355="Timid", $I355="Modest", $I355="Calm"), 0.9, 1)))</f>
        <v>59</v>
      </c>
      <c r="S355" s="2">
        <f>_xlfn.FLOOR.MATH((_xlfn.FLOOR.MATH((((2*VLOOKUP($F355, 'EV and Base'!$A$1:$N$671, 11, FALSE))+$P355)*$H355)/100)+5)*
IF(OR($I355="Bold", $I355="Relaxed", $I355="Impish", $I355="Lax"), 1.1,
IF(OR($I355="Lonely", $I355="Hasty", $I355="Mild", $I355="Gentle"), 0.9, 1)))</f>
        <v>59</v>
      </c>
      <c r="T355" s="2">
        <f>_xlfn.FLOOR.MATH((_xlfn.FLOOR.MATH((((2*VLOOKUP($F355, 'EV and Base'!$A$1:$N$671, 12, FALSE))+$P355)*$H355)/100)+5)*
IF(OR($I355="Modest", $I355="Mild", $I355="Quiet", $I355="Rash"), 1.1,
IF(OR($I355="Adamant", $I355="Impish", $I355="Jolly", $I355="Careful"), 0.9, 1)))</f>
        <v>63</v>
      </c>
      <c r="U355" s="2">
        <f>_xlfn.FLOOR.MATH((_xlfn.FLOOR.MATH((((2*VLOOKUP($F355, 'EV and Base'!$A$1:$N$671, 13, FALSE))+$P355)*$H355)/100)+5)*
IF(OR($I355="Calm", $I355="Gentle", $I355="Sassy", $I355="Careful"), 1.1,
IF(OR($I355="Naughty", $I355="Lax", $I355="Naive", $I355="Rash"), 0.9, 1)))</f>
        <v>67</v>
      </c>
      <c r="V355" s="2">
        <f>_xlfn.FLOOR.MATH((_xlfn.FLOOR.MATH((((2*VLOOKUP($F355, 'EV and Base'!$A$1:$N$671, 14, FALSE))+$P355)*$H355)/100)+5)*
IF(OR($I355="Timid", $I355="Hasty", $I355="Jolly", $I355="Naive"), 1.1,
IF(OR($I355="Brave", $I355="Relaxed", $I355="Quiet", $I355="Sassy"), 0.9, 1)))</f>
        <v>60</v>
      </c>
    </row>
    <row r="356" spans="1:22" x14ac:dyDescent="0.45">
      <c r="A356" s="39"/>
      <c r="B356" s="48"/>
      <c r="C356" s="48"/>
      <c r="D356" s="48"/>
      <c r="E356" s="48"/>
      <c r="F356" s="2" t="s">
        <v>617</v>
      </c>
      <c r="G356" s="2" t="s">
        <v>27</v>
      </c>
      <c r="H356" s="2">
        <v>39</v>
      </c>
      <c r="I356" s="2" t="s">
        <v>199</v>
      </c>
      <c r="J356" s="2" t="s">
        <v>603</v>
      </c>
      <c r="K356" s="2" t="s">
        <v>30</v>
      </c>
      <c r="L356" s="2" t="s">
        <v>394</v>
      </c>
      <c r="M356" s="2" t="s">
        <v>472</v>
      </c>
      <c r="N356" s="2" t="s">
        <v>618</v>
      </c>
      <c r="O356" s="2" t="s">
        <v>312</v>
      </c>
      <c r="P356" s="2">
        <v>24</v>
      </c>
      <c r="Q356" s="2">
        <f>_xlfn.FLOOR.MATH((((2*VLOOKUP(F356, 'EV and Base'!$A$1:$N$671, 9, FALSE))+$P356)*$H356)/100)+$H356+10</f>
        <v>132</v>
      </c>
      <c r="R356" s="2">
        <f>_xlfn.FLOOR.MATH((_xlfn.FLOOR.MATH((((2*VLOOKUP($F356, 'EV and Base'!$A$1:$N$671, 10, FALSE))+$P356)*$H356)/100)+5)*
IF(OR($I356="Lonely", $I356="Brave", $I356="Adamant", $I356="Naughty"), 1.1,
IF(OR($I356="Bold", $I356="Timid", $I356="Modest", $I356="Calm"), 0.9, 1)))</f>
        <v>90</v>
      </c>
      <c r="S356" s="2">
        <f>_xlfn.FLOOR.MATH((_xlfn.FLOOR.MATH((((2*VLOOKUP($F356, 'EV and Base'!$A$1:$N$671, 11, FALSE))+$P356)*$H356)/100)+5)*
IF(OR($I356="Bold", $I356="Relaxed", $I356="Impish", $I356="Lax"), 1.1,
IF(OR($I356="Lonely", $I356="Hasty", $I356="Mild", $I356="Gentle"), 0.9, 1)))</f>
        <v>76</v>
      </c>
      <c r="T356" s="2">
        <f>_xlfn.FLOOR.MATH((_xlfn.FLOOR.MATH((((2*VLOOKUP($F356, 'EV and Base'!$A$1:$N$671, 12, FALSE))+$P356)*$H356)/100)+5)*
IF(OR($I356="Modest", $I356="Mild", $I356="Quiet", $I356="Rash"), 1.1,
IF(OR($I356="Adamant", $I356="Impish", $I356="Jolly", $I356="Careful"), 0.9, 1)))</f>
        <v>68</v>
      </c>
      <c r="U356" s="2">
        <f>_xlfn.FLOOR.MATH((_xlfn.FLOOR.MATH((((2*VLOOKUP($F356, 'EV and Base'!$A$1:$N$671, 13, FALSE))+$P356)*$H356)/100)+5)*
IF(OR($I356="Calm", $I356="Gentle", $I356="Sassy", $I356="Careful"), 1.1,
IF(OR($I356="Naughty", $I356="Lax", $I356="Naive", $I356="Rash"), 0.9, 1)))</f>
        <v>83</v>
      </c>
      <c r="V356" s="2">
        <f>_xlfn.FLOOR.MATH((_xlfn.FLOOR.MATH((((2*VLOOKUP($F356, 'EV and Base'!$A$1:$N$671, 14, FALSE))+$P356)*$H356)/100)+5)*
IF(OR($I356="Timid", $I356="Hasty", $I356="Jolly", $I356="Naive"), 1.1,
IF(OR($I356="Brave", $I356="Relaxed", $I356="Quiet", $I356="Sassy"), 0.9, 1)))</f>
        <v>53</v>
      </c>
    </row>
    <row r="357" spans="1:22" x14ac:dyDescent="0.45">
      <c r="A357" s="40"/>
      <c r="B357" s="48"/>
      <c r="C357" s="48"/>
      <c r="D357" s="48"/>
      <c r="E357" s="48"/>
      <c r="F357" s="2" t="s">
        <v>604</v>
      </c>
      <c r="G357" s="19" t="s">
        <v>33</v>
      </c>
      <c r="H357" s="2">
        <v>37</v>
      </c>
      <c r="I357" s="2" t="s">
        <v>36</v>
      </c>
      <c r="J357" s="2" t="s">
        <v>563</v>
      </c>
      <c r="K357" s="2" t="s">
        <v>30</v>
      </c>
      <c r="L357" s="2" t="s">
        <v>515</v>
      </c>
      <c r="M357" s="2" t="s">
        <v>606</v>
      </c>
      <c r="N357" s="2" t="s">
        <v>615</v>
      </c>
      <c r="O357" s="2" t="s">
        <v>619</v>
      </c>
      <c r="P357" s="2">
        <v>18</v>
      </c>
      <c r="Q357" s="2">
        <f>_xlfn.FLOOR.MATH((((2*VLOOKUP(F357, 'EV and Base'!$A$1:$N$671, 9, FALSE))+$P357)*$H357)/100)+$H357+10</f>
        <v>105</v>
      </c>
      <c r="R357" s="2">
        <f>_xlfn.FLOOR.MATH((_xlfn.FLOOR.MATH((((2*VLOOKUP($F357, 'EV and Base'!$A$1:$N$671, 10, FALSE))+$P357)*$H357)/100)+5)*
IF(OR($I357="Lonely", $I357="Brave", $I357="Adamant", $I357="Naughty"), 1.1,
IF(OR($I357="Bold", $I357="Timid", $I357="Modest", $I357="Calm"), 0.9, 1)))</f>
        <v>48</v>
      </c>
      <c r="S357" s="2">
        <f>_xlfn.FLOOR.MATH((_xlfn.FLOOR.MATH((((2*VLOOKUP($F357, 'EV and Base'!$A$1:$N$671, 11, FALSE))+$P357)*$H357)/100)+5)*
IF(OR($I357="Bold", $I357="Relaxed", $I357="Impish", $I357="Lax"), 1.1,
IF(OR($I357="Lonely", $I357="Hasty", $I357="Mild", $I357="Gentle"), 0.9, 1)))</f>
        <v>36</v>
      </c>
      <c r="T357" s="2">
        <f>_xlfn.FLOOR.MATH((_xlfn.FLOOR.MATH((((2*VLOOKUP($F357, 'EV and Base'!$A$1:$N$671, 12, FALSE))+$P357)*$H357)/100)+5)*
IF(OR($I357="Modest", $I357="Mild", $I357="Quiet", $I357="Rash"), 1.1,
IF(OR($I357="Adamant", $I357="Impish", $I357="Jolly", $I357="Careful"), 0.9, 1)))</f>
        <v>72</v>
      </c>
      <c r="U357" s="2">
        <f>_xlfn.FLOOR.MATH((_xlfn.FLOOR.MATH((((2*VLOOKUP($F357, 'EV and Base'!$A$1:$N$671, 13, FALSE))+$P357)*$H357)/100)+5)*
IF(OR($I357="Calm", $I357="Gentle", $I357="Sassy", $I357="Careful"), 1.1,
IF(OR($I357="Naughty", $I357="Lax", $I357="Naive", $I357="Rash"), 0.9, 1)))</f>
        <v>111</v>
      </c>
      <c r="V357" s="2">
        <f>_xlfn.FLOOR.MATH((_xlfn.FLOOR.MATH((((2*VLOOKUP($F357, 'EV and Base'!$A$1:$N$671, 14, FALSE))+$P357)*$H357)/100)+5)*
IF(OR($I357="Timid", $I357="Hasty", $I357="Jolly", $I357="Naive"), 1.1,
IF(OR($I357="Brave", $I357="Relaxed", $I357="Quiet", $I357="Sassy"), 0.9, 1)))</f>
        <v>89</v>
      </c>
    </row>
    <row r="358" spans="1:22" x14ac:dyDescent="0.45">
      <c r="A358" s="29">
        <v>195</v>
      </c>
      <c r="B358" s="29" t="s">
        <v>90</v>
      </c>
      <c r="C358" s="29" t="s">
        <v>23</v>
      </c>
      <c r="D358" s="29" t="s">
        <v>620</v>
      </c>
      <c r="E358" s="29" t="s">
        <v>25</v>
      </c>
      <c r="F358" s="2" t="s">
        <v>163</v>
      </c>
      <c r="G358" s="2" t="s">
        <v>27</v>
      </c>
      <c r="H358" s="2">
        <v>34</v>
      </c>
      <c r="I358" s="2" t="s">
        <v>71</v>
      </c>
      <c r="J358" s="2" t="s">
        <v>74</v>
      </c>
      <c r="K358" s="2" t="s">
        <v>30</v>
      </c>
      <c r="L358" s="2" t="s">
        <v>382</v>
      </c>
      <c r="M358" s="2" t="s">
        <v>451</v>
      </c>
      <c r="N358" s="2" t="s">
        <v>492</v>
      </c>
      <c r="O358" s="2" t="s">
        <v>493</v>
      </c>
      <c r="P358" s="2">
        <v>0</v>
      </c>
      <c r="Q358" s="2">
        <f>_xlfn.FLOOR.MATH((((2*VLOOKUP(F358, 'EV and Base'!$A$1:$N$671, 9, FALSE))+$P358)*$H358)/100)+$H358+10</f>
        <v>84</v>
      </c>
      <c r="R358" s="2">
        <f>_xlfn.FLOOR.MATH((_xlfn.FLOOR.MATH((((2*VLOOKUP($F358, 'EV and Base'!$A$1:$N$671, 10, FALSE))+$P358)*$H358)/100)+5)*
IF(OR($I358="Lonely", $I358="Brave", $I358="Adamant", $I358="Naughty"), 1.1,
IF(OR($I358="Bold", $I358="Timid", $I358="Modest", $I358="Calm"), 0.9, 1)))</f>
        <v>55</v>
      </c>
      <c r="S358" s="2">
        <f>_xlfn.FLOOR.MATH((_xlfn.FLOOR.MATH((((2*VLOOKUP($F358, 'EV and Base'!$A$1:$N$671, 11, FALSE))+$P358)*$H358)/100)+5)*
IF(OR($I358="Bold", $I358="Relaxed", $I358="Impish", $I358="Lax"), 1.1,
IF(OR($I358="Lonely", $I358="Hasty", $I358="Mild", $I358="Gentle"), 0.9, 1)))</f>
        <v>56</v>
      </c>
      <c r="T358" s="2">
        <f>_xlfn.FLOOR.MATH((_xlfn.FLOOR.MATH((((2*VLOOKUP($F358, 'EV and Base'!$A$1:$N$671, 12, FALSE))+$P358)*$H358)/100)+5)*
IF(OR($I358="Modest", $I358="Mild", $I358="Quiet", $I358="Rash"), 1.1,
IF(OR($I358="Adamant", $I358="Impish", $I358="Jolly", $I358="Careful"), 0.9, 1)))</f>
        <v>45</v>
      </c>
      <c r="U358" s="2">
        <f>_xlfn.FLOOR.MATH((_xlfn.FLOOR.MATH((((2*VLOOKUP($F358, 'EV and Base'!$A$1:$N$671, 13, FALSE))+$P358)*$H358)/100)+5)*
IF(OR($I358="Calm", $I358="Gentle", $I358="Sassy", $I358="Careful"), 1.1,
IF(OR($I358="Naughty", $I358="Lax", $I358="Naive", $I358="Rash"), 0.9, 1)))</f>
        <v>51</v>
      </c>
      <c r="V358" s="2">
        <f>_xlfn.FLOOR.MATH((_xlfn.FLOOR.MATH((((2*VLOOKUP($F358, 'EV and Base'!$A$1:$N$671, 14, FALSE))+$P358)*$H358)/100)+5)*
IF(OR($I358="Timid", $I358="Hasty", $I358="Jolly", $I358="Naive"), 1.1,
IF(OR($I358="Brave", $I358="Relaxed", $I358="Quiet", $I358="Sassy"), 0.9, 1)))</f>
        <v>57</v>
      </c>
    </row>
    <row r="359" spans="1:22" x14ac:dyDescent="0.45">
      <c r="A359" s="29">
        <v>196</v>
      </c>
      <c r="B359" s="29" t="s">
        <v>90</v>
      </c>
      <c r="C359" s="29" t="s">
        <v>23</v>
      </c>
      <c r="D359" s="29" t="s">
        <v>620</v>
      </c>
      <c r="E359" s="29" t="s">
        <v>25</v>
      </c>
      <c r="F359" s="2" t="s">
        <v>291</v>
      </c>
      <c r="G359" s="2" t="s">
        <v>53</v>
      </c>
      <c r="H359" s="2">
        <v>34</v>
      </c>
      <c r="I359" s="2" t="s">
        <v>136</v>
      </c>
      <c r="J359" s="2" t="s">
        <v>76</v>
      </c>
      <c r="K359" s="2" t="s">
        <v>30</v>
      </c>
      <c r="L359" s="2" t="s">
        <v>333</v>
      </c>
      <c r="M359" s="2" t="s">
        <v>393</v>
      </c>
      <c r="N359" s="2" t="s">
        <v>130</v>
      </c>
      <c r="O359" s="2" t="s">
        <v>394</v>
      </c>
      <c r="P359" s="2">
        <v>0</v>
      </c>
      <c r="Q359" s="2">
        <f>_xlfn.FLOOR.MATH((((2*VLOOKUP(F359, 'EV and Base'!$A$1:$N$671, 9, FALSE))+$P359)*$H359)/100)+$H359+10</f>
        <v>87</v>
      </c>
      <c r="R359" s="2">
        <f>_xlfn.FLOOR.MATH((_xlfn.FLOOR.MATH((((2*VLOOKUP($F359, 'EV and Base'!$A$1:$N$671, 10, FALSE))+$P359)*$H359)/100)+5)*
IF(OR($I359="Lonely", $I359="Brave", $I359="Adamant", $I359="Naughty"), 1.1,
IF(OR($I359="Bold", $I359="Timid", $I359="Modest", $I359="Calm"), 0.9, 1)))</f>
        <v>64</v>
      </c>
      <c r="S359" s="2">
        <f>_xlfn.FLOOR.MATH((_xlfn.FLOOR.MATH((((2*VLOOKUP($F359, 'EV and Base'!$A$1:$N$671, 11, FALSE))+$P359)*$H359)/100)+5)*
IF(OR($I359="Bold", $I359="Relaxed", $I359="Impish", $I359="Lax"), 1.1,
IF(OR($I359="Lonely", $I359="Hasty", $I359="Mild", $I359="Gentle"), 0.9, 1)))</f>
        <v>39</v>
      </c>
      <c r="T359" s="2">
        <f>_xlfn.FLOOR.MATH((_xlfn.FLOOR.MATH((((2*VLOOKUP($F359, 'EV and Base'!$A$1:$N$671, 12, FALSE))+$P359)*$H359)/100)+5)*
IF(OR($I359="Modest", $I359="Mild", $I359="Quiet", $I359="Rash"), 1.1,
IF(OR($I359="Adamant", $I359="Impish", $I359="Jolly", $I359="Careful"), 0.9, 1)))</f>
        <v>70</v>
      </c>
      <c r="U359" s="2">
        <f>_xlfn.FLOOR.MATH((_xlfn.FLOOR.MATH((((2*VLOOKUP($F359, 'EV and Base'!$A$1:$N$671, 13, FALSE))+$P359)*$H359)/100)+5)*
IF(OR($I359="Calm", $I359="Gentle", $I359="Sassy", $I359="Careful"), 1.1,
IF(OR($I359="Naughty", $I359="Lax", $I359="Naive", $I359="Rash"), 0.9, 1)))</f>
        <v>35</v>
      </c>
      <c r="V359" s="2">
        <f>_xlfn.FLOOR.MATH((_xlfn.FLOOR.MATH((((2*VLOOKUP($F359, 'EV and Base'!$A$1:$N$671, 14, FALSE))+$P359)*$H359)/100)+5)*
IF(OR($I359="Timid", $I359="Hasty", $I359="Jolly", $I359="Naive"), 1.1,
IF(OR($I359="Brave", $I359="Relaxed", $I359="Quiet", $I359="Sassy"), 0.9, 1)))</f>
        <v>77</v>
      </c>
    </row>
    <row r="360" spans="1:22" x14ac:dyDescent="0.45">
      <c r="A360" s="29">
        <v>197</v>
      </c>
      <c r="B360" s="29" t="s">
        <v>90</v>
      </c>
      <c r="C360" s="29" t="s">
        <v>23</v>
      </c>
      <c r="D360" s="29" t="s">
        <v>620</v>
      </c>
      <c r="E360" s="29" t="s">
        <v>25</v>
      </c>
      <c r="F360" s="2" t="s">
        <v>310</v>
      </c>
      <c r="G360" s="2" t="s">
        <v>27</v>
      </c>
      <c r="H360" s="2">
        <v>34</v>
      </c>
      <c r="I360" s="2" t="s">
        <v>54</v>
      </c>
      <c r="J360" s="2" t="s">
        <v>257</v>
      </c>
      <c r="K360" s="2" t="s">
        <v>30</v>
      </c>
      <c r="L360" s="2" t="s">
        <v>383</v>
      </c>
      <c r="M360" s="2" t="s">
        <v>230</v>
      </c>
      <c r="N360" s="2" t="s">
        <v>621</v>
      </c>
      <c r="O360" s="2" t="s">
        <v>504</v>
      </c>
      <c r="P360" s="2">
        <v>0</v>
      </c>
      <c r="Q360" s="2">
        <f>_xlfn.FLOOR.MATH((((2*VLOOKUP(F360, 'EV and Base'!$A$1:$N$671, 9, FALSE))+$P360)*$H360)/100)+$H360+10</f>
        <v>78</v>
      </c>
      <c r="R360" s="2">
        <f>_xlfn.FLOOR.MATH((_xlfn.FLOOR.MATH((((2*VLOOKUP($F360, 'EV and Base'!$A$1:$N$671, 10, FALSE))+$P360)*$H360)/100)+5)*
IF(OR($I360="Lonely", $I360="Brave", $I360="Adamant", $I360="Naughty"), 1.1,
IF(OR($I360="Bold", $I360="Timid", $I360="Modest", $I360="Calm"), 0.9, 1)))</f>
        <v>56</v>
      </c>
      <c r="S360" s="2">
        <f>_xlfn.FLOOR.MATH((_xlfn.FLOOR.MATH((((2*VLOOKUP($F360, 'EV and Base'!$A$1:$N$671, 11, FALSE))+$P360)*$H360)/100)+5)*
IF(OR($I360="Bold", $I360="Relaxed", $I360="Impish", $I360="Lax"), 1.1,
IF(OR($I360="Lonely", $I360="Hasty", $I360="Mild", $I360="Gentle"), 0.9, 1)))</f>
        <v>52</v>
      </c>
      <c r="T360" s="2">
        <f>_xlfn.FLOOR.MATH((_xlfn.FLOOR.MATH((((2*VLOOKUP($F360, 'EV and Base'!$A$1:$N$671, 12, FALSE))+$P360)*$H360)/100)+5)*
IF(OR($I360="Modest", $I360="Mild", $I360="Quiet", $I360="Rash"), 1.1,
IF(OR($I360="Adamant", $I360="Impish", $I360="Jolly", $I360="Careful"), 0.9, 1)))</f>
        <v>28</v>
      </c>
      <c r="U360" s="2">
        <f>_xlfn.FLOOR.MATH((_xlfn.FLOOR.MATH((((2*VLOOKUP($F360, 'EV and Base'!$A$1:$N$671, 13, FALSE))+$P360)*$H360)/100)+5)*
IF(OR($I360="Calm", $I360="Gentle", $I360="Sassy", $I360="Careful"), 1.1,
IF(OR($I360="Naughty", $I360="Lax", $I360="Naive", $I360="Rash"), 0.9, 1)))</f>
        <v>52</v>
      </c>
      <c r="V360" s="2">
        <f>_xlfn.FLOOR.MATH((_xlfn.FLOOR.MATH((((2*VLOOKUP($F360, 'EV and Base'!$A$1:$N$671, 14, FALSE))+$P360)*$H360)/100)+5)*
IF(OR($I360="Timid", $I360="Hasty", $I360="Jolly", $I360="Naive"), 1.1,
IF(OR($I360="Brave", $I360="Relaxed", $I360="Quiet", $I360="Sassy"), 0.9, 1)))</f>
        <v>37</v>
      </c>
    </row>
    <row r="361" spans="1:22" x14ac:dyDescent="0.45">
      <c r="A361" s="38">
        <v>198</v>
      </c>
      <c r="B361" s="48" t="s">
        <v>90</v>
      </c>
      <c r="C361" s="48" t="s">
        <v>23</v>
      </c>
      <c r="D361" s="48" t="s">
        <v>620</v>
      </c>
      <c r="E361" s="48" t="s">
        <v>25</v>
      </c>
      <c r="F361" s="2" t="s">
        <v>291</v>
      </c>
      <c r="G361" s="2" t="s">
        <v>53</v>
      </c>
      <c r="H361" s="2">
        <v>33</v>
      </c>
      <c r="I361" s="2" t="s">
        <v>136</v>
      </c>
      <c r="J361" s="2" t="s">
        <v>76</v>
      </c>
      <c r="K361" s="2" t="s">
        <v>30</v>
      </c>
      <c r="L361" s="2" t="s">
        <v>211</v>
      </c>
      <c r="M361" s="2" t="s">
        <v>333</v>
      </c>
      <c r="N361" s="2" t="s">
        <v>393</v>
      </c>
      <c r="O361" s="2" t="s">
        <v>130</v>
      </c>
      <c r="P361" s="2">
        <v>0</v>
      </c>
      <c r="Q361" s="2">
        <f>_xlfn.FLOOR.MATH((((2*VLOOKUP(F361, 'EV and Base'!$A$1:$N$671, 9, FALSE))+$P361)*$H361)/100)+$H361+10</f>
        <v>85</v>
      </c>
      <c r="R361" s="2">
        <f>_xlfn.FLOOR.MATH((_xlfn.FLOOR.MATH((((2*VLOOKUP($F361, 'EV and Base'!$A$1:$N$671, 10, FALSE))+$P361)*$H361)/100)+5)*
IF(OR($I361="Lonely", $I361="Brave", $I361="Adamant", $I361="Naughty"), 1.1,
IF(OR($I361="Bold", $I361="Timid", $I361="Modest", $I361="Calm"), 0.9, 1)))</f>
        <v>63</v>
      </c>
      <c r="S361" s="2">
        <f>_xlfn.FLOOR.MATH((_xlfn.FLOOR.MATH((((2*VLOOKUP($F361, 'EV and Base'!$A$1:$N$671, 11, FALSE))+$P361)*$H361)/100)+5)*
IF(OR($I361="Bold", $I361="Relaxed", $I361="Impish", $I361="Lax"), 1.1,
IF(OR($I361="Lonely", $I361="Hasty", $I361="Mild", $I361="Gentle"), 0.9, 1)))</f>
        <v>38</v>
      </c>
      <c r="T361" s="2">
        <f>_xlfn.FLOOR.MATH((_xlfn.FLOOR.MATH((((2*VLOOKUP($F361, 'EV and Base'!$A$1:$N$671, 12, FALSE))+$P361)*$H361)/100)+5)*
IF(OR($I361="Modest", $I361="Mild", $I361="Quiet", $I361="Rash"), 1.1,
IF(OR($I361="Adamant", $I361="Impish", $I361="Jolly", $I361="Careful"), 0.9, 1)))</f>
        <v>69</v>
      </c>
      <c r="U361" s="2">
        <f>_xlfn.FLOOR.MATH((_xlfn.FLOOR.MATH((((2*VLOOKUP($F361, 'EV and Base'!$A$1:$N$671, 13, FALSE))+$P361)*$H361)/100)+5)*
IF(OR($I361="Calm", $I361="Gentle", $I361="Sassy", $I361="Careful"), 1.1,
IF(OR($I361="Naughty", $I361="Lax", $I361="Naive", $I361="Rash"), 0.9, 1)))</f>
        <v>34</v>
      </c>
      <c r="V361" s="2">
        <f>_xlfn.FLOOR.MATH((_xlfn.FLOOR.MATH((((2*VLOOKUP($F361, 'EV and Base'!$A$1:$N$671, 14, FALSE))+$P361)*$H361)/100)+5)*
IF(OR($I361="Timid", $I361="Hasty", $I361="Jolly", $I361="Naive"), 1.1,
IF(OR($I361="Brave", $I361="Relaxed", $I361="Quiet", $I361="Sassy"), 0.9, 1)))</f>
        <v>74</v>
      </c>
    </row>
    <row r="362" spans="1:22" x14ac:dyDescent="0.45">
      <c r="A362" s="40"/>
      <c r="B362" s="48"/>
      <c r="C362" s="48"/>
      <c r="D362" s="48"/>
      <c r="E362" s="48"/>
      <c r="F362" s="2" t="s">
        <v>291</v>
      </c>
      <c r="G362" s="2" t="s">
        <v>53</v>
      </c>
      <c r="H362" s="2">
        <v>33</v>
      </c>
      <c r="I362" s="2" t="s">
        <v>136</v>
      </c>
      <c r="J362" s="2" t="s">
        <v>76</v>
      </c>
      <c r="K362" s="2" t="s">
        <v>30</v>
      </c>
      <c r="L362" s="2" t="s">
        <v>211</v>
      </c>
      <c r="M362" s="2" t="s">
        <v>333</v>
      </c>
      <c r="N362" s="2" t="s">
        <v>393</v>
      </c>
      <c r="O362" s="2" t="s">
        <v>130</v>
      </c>
      <c r="P362" s="2">
        <v>0</v>
      </c>
      <c r="Q362" s="2">
        <f>_xlfn.FLOOR.MATH((((2*VLOOKUP(F362, 'EV and Base'!$A$1:$N$671, 9, FALSE))+$P362)*$H362)/100)+$H362+10</f>
        <v>85</v>
      </c>
      <c r="R362" s="2">
        <f>_xlfn.FLOOR.MATH((_xlfn.FLOOR.MATH((((2*VLOOKUP($F362, 'EV and Base'!$A$1:$N$671, 10, FALSE))+$P362)*$H362)/100)+5)*
IF(OR($I362="Lonely", $I362="Brave", $I362="Adamant", $I362="Naughty"), 1.1,
IF(OR($I362="Bold", $I362="Timid", $I362="Modest", $I362="Calm"), 0.9, 1)))</f>
        <v>63</v>
      </c>
      <c r="S362" s="2">
        <f>_xlfn.FLOOR.MATH((_xlfn.FLOOR.MATH((((2*VLOOKUP($F362, 'EV and Base'!$A$1:$N$671, 11, FALSE))+$P362)*$H362)/100)+5)*
IF(OR($I362="Bold", $I362="Relaxed", $I362="Impish", $I362="Lax"), 1.1,
IF(OR($I362="Lonely", $I362="Hasty", $I362="Mild", $I362="Gentle"), 0.9, 1)))</f>
        <v>38</v>
      </c>
      <c r="T362" s="2">
        <f>_xlfn.FLOOR.MATH((_xlfn.FLOOR.MATH((((2*VLOOKUP($F362, 'EV and Base'!$A$1:$N$671, 12, FALSE))+$P362)*$H362)/100)+5)*
IF(OR($I362="Modest", $I362="Mild", $I362="Quiet", $I362="Rash"), 1.1,
IF(OR($I362="Adamant", $I362="Impish", $I362="Jolly", $I362="Careful"), 0.9, 1)))</f>
        <v>69</v>
      </c>
      <c r="U362" s="2">
        <f>_xlfn.FLOOR.MATH((_xlfn.FLOOR.MATH((((2*VLOOKUP($F362, 'EV and Base'!$A$1:$N$671, 13, FALSE))+$P362)*$H362)/100)+5)*
IF(OR($I362="Calm", $I362="Gentle", $I362="Sassy", $I362="Careful"), 1.1,
IF(OR($I362="Naughty", $I362="Lax", $I362="Naive", $I362="Rash"), 0.9, 1)))</f>
        <v>34</v>
      </c>
      <c r="V362" s="2">
        <f>_xlfn.FLOOR.MATH((_xlfn.FLOOR.MATH((((2*VLOOKUP($F362, 'EV and Base'!$A$1:$N$671, 14, FALSE))+$P362)*$H362)/100)+5)*
IF(OR($I362="Timid", $I362="Hasty", $I362="Jolly", $I362="Naive"), 1.1,
IF(OR($I362="Brave", $I362="Relaxed", $I362="Quiet", $I362="Sassy"), 0.9, 1)))</f>
        <v>74</v>
      </c>
    </row>
    <row r="363" spans="1:22" x14ac:dyDescent="0.45">
      <c r="A363" s="38">
        <v>199</v>
      </c>
      <c r="B363" s="48" t="s">
        <v>90</v>
      </c>
      <c r="C363" s="48" t="s">
        <v>23</v>
      </c>
      <c r="D363" s="48" t="s">
        <v>620</v>
      </c>
      <c r="E363" s="48" t="s">
        <v>25</v>
      </c>
      <c r="F363" s="2" t="s">
        <v>163</v>
      </c>
      <c r="G363" s="2" t="s">
        <v>27</v>
      </c>
      <c r="H363" s="2">
        <v>32</v>
      </c>
      <c r="I363" s="2" t="s">
        <v>28</v>
      </c>
      <c r="J363" s="2" t="s">
        <v>74</v>
      </c>
      <c r="K363" s="2" t="s">
        <v>30</v>
      </c>
      <c r="L363" s="2" t="s">
        <v>382</v>
      </c>
      <c r="M363" s="2" t="s">
        <v>451</v>
      </c>
      <c r="N363" s="2" t="s">
        <v>492</v>
      </c>
      <c r="O363" s="2" t="s">
        <v>493</v>
      </c>
      <c r="P363" s="2">
        <v>0</v>
      </c>
      <c r="Q363" s="2">
        <f>_xlfn.FLOOR.MATH((((2*VLOOKUP(F363, 'EV and Base'!$A$1:$N$671, 9, FALSE))+$P363)*$H363)/100)+$H363+10</f>
        <v>80</v>
      </c>
      <c r="R363" s="2">
        <f>_xlfn.FLOOR.MATH((_xlfn.FLOOR.MATH((((2*VLOOKUP($F363, 'EV and Base'!$A$1:$N$671, 10, FALSE))+$P363)*$H363)/100)+5)*
IF(OR($I363="Lonely", $I363="Brave", $I363="Adamant", $I363="Naughty"), 1.1,
IF(OR($I363="Bold", $I363="Timid", $I363="Modest", $I363="Calm"), 0.9, 1)))</f>
        <v>59</v>
      </c>
      <c r="S363" s="2">
        <f>_xlfn.FLOOR.MATH((_xlfn.FLOOR.MATH((((2*VLOOKUP($F363, 'EV and Base'!$A$1:$N$671, 11, FALSE))+$P363)*$H363)/100)+5)*
IF(OR($I363="Bold", $I363="Relaxed", $I363="Impish", $I363="Lax"), 1.1,
IF(OR($I363="Lonely", $I363="Hasty", $I363="Mild", $I363="Gentle"), 0.9, 1)))</f>
        <v>53</v>
      </c>
      <c r="T363" s="2">
        <f>_xlfn.FLOOR.MATH((_xlfn.FLOOR.MATH((((2*VLOOKUP($F363, 'EV and Base'!$A$1:$N$671, 12, FALSE))+$P363)*$H363)/100)+5)*
IF(OR($I363="Modest", $I363="Mild", $I363="Quiet", $I363="Rash"), 1.1,
IF(OR($I363="Adamant", $I363="Impish", $I363="Jolly", $I363="Careful"), 0.9, 1)))</f>
        <v>43</v>
      </c>
      <c r="U363" s="2">
        <f>_xlfn.FLOOR.MATH((_xlfn.FLOOR.MATH((((2*VLOOKUP($F363, 'EV and Base'!$A$1:$N$671, 13, FALSE))+$P363)*$H363)/100)+5)*
IF(OR($I363="Calm", $I363="Gentle", $I363="Sassy", $I363="Careful"), 1.1,
IF(OR($I363="Naughty", $I363="Lax", $I363="Naive", $I363="Rash"), 0.9, 1)))</f>
        <v>44</v>
      </c>
      <c r="V363" s="2">
        <f>_xlfn.FLOOR.MATH((_xlfn.FLOOR.MATH((((2*VLOOKUP($F363, 'EV and Base'!$A$1:$N$671, 14, FALSE))+$P363)*$H363)/100)+5)*
IF(OR($I363="Timid", $I363="Hasty", $I363="Jolly", $I363="Naive"), 1.1,
IF(OR($I363="Brave", $I363="Relaxed", $I363="Quiet", $I363="Sassy"), 0.9, 1)))</f>
        <v>54</v>
      </c>
    </row>
    <row r="364" spans="1:22" x14ac:dyDescent="0.45">
      <c r="A364" s="39"/>
      <c r="B364" s="48"/>
      <c r="C364" s="48"/>
      <c r="D364" s="48"/>
      <c r="E364" s="48"/>
      <c r="F364" s="2" t="s">
        <v>310</v>
      </c>
      <c r="G364" s="2" t="s">
        <v>27</v>
      </c>
      <c r="H364" s="2">
        <v>32</v>
      </c>
      <c r="I364" s="2" t="s">
        <v>79</v>
      </c>
      <c r="J364" s="2" t="s">
        <v>257</v>
      </c>
      <c r="K364" s="2" t="s">
        <v>30</v>
      </c>
      <c r="L364" s="2" t="s">
        <v>313</v>
      </c>
      <c r="M364" s="2" t="s">
        <v>383</v>
      </c>
      <c r="N364" s="2" t="s">
        <v>230</v>
      </c>
      <c r="O364" s="2" t="s">
        <v>621</v>
      </c>
      <c r="P364" s="2">
        <v>0</v>
      </c>
      <c r="Q364" s="2">
        <f>_xlfn.FLOOR.MATH((((2*VLOOKUP(F364, 'EV and Base'!$A$1:$N$671, 9, FALSE))+$P364)*$H364)/100)+$H364+10</f>
        <v>74</v>
      </c>
      <c r="R364" s="2">
        <f>_xlfn.FLOOR.MATH((_xlfn.FLOOR.MATH((((2*VLOOKUP($F364, 'EV and Base'!$A$1:$N$671, 10, FALSE))+$P364)*$H364)/100)+5)*
IF(OR($I364="Lonely", $I364="Brave", $I364="Adamant", $I364="Naughty"), 1.1,
IF(OR($I364="Bold", $I364="Timid", $I364="Modest", $I364="Calm"), 0.9, 1)))</f>
        <v>53</v>
      </c>
      <c r="S364" s="2">
        <f>_xlfn.FLOOR.MATH((_xlfn.FLOOR.MATH((((2*VLOOKUP($F364, 'EV and Base'!$A$1:$N$671, 11, FALSE))+$P364)*$H364)/100)+5)*
IF(OR($I364="Bold", $I364="Relaxed", $I364="Impish", $I364="Lax"), 1.1,
IF(OR($I364="Lonely", $I364="Hasty", $I364="Mild", $I364="Gentle"), 0.9, 1)))</f>
        <v>49</v>
      </c>
      <c r="T364" s="2">
        <f>_xlfn.FLOOR.MATH((_xlfn.FLOOR.MATH((((2*VLOOKUP($F364, 'EV and Base'!$A$1:$N$671, 12, FALSE))+$P364)*$H364)/100)+5)*
IF(OR($I364="Modest", $I364="Mild", $I364="Quiet", $I364="Rash"), 1.1,
IF(OR($I364="Adamant", $I364="Impish", $I364="Jolly", $I364="Careful"), 0.9, 1)))</f>
        <v>24</v>
      </c>
      <c r="U364" s="2">
        <f>_xlfn.FLOOR.MATH((_xlfn.FLOOR.MATH((((2*VLOOKUP($F364, 'EV and Base'!$A$1:$N$671, 13, FALSE))+$P364)*$H364)/100)+5)*
IF(OR($I364="Calm", $I364="Gentle", $I364="Sassy", $I364="Careful"), 1.1,
IF(OR($I364="Naughty", $I364="Lax", $I364="Naive", $I364="Rash"), 0.9, 1)))</f>
        <v>53</v>
      </c>
      <c r="V364" s="2">
        <f>_xlfn.FLOOR.MATH((_xlfn.FLOOR.MATH((((2*VLOOKUP($F364, 'EV and Base'!$A$1:$N$671, 14, FALSE))+$P364)*$H364)/100)+5)*
IF(OR($I364="Timid", $I364="Hasty", $I364="Jolly", $I364="Naive"), 1.1,
IF(OR($I364="Brave", $I364="Relaxed", $I364="Quiet", $I364="Sassy"), 0.9, 1)))</f>
        <v>35</v>
      </c>
    </row>
    <row r="365" spans="1:22" x14ac:dyDescent="0.45">
      <c r="A365" s="40"/>
      <c r="B365" s="48"/>
      <c r="C365" s="48"/>
      <c r="D365" s="48"/>
      <c r="E365" s="48"/>
      <c r="F365" s="2" t="s">
        <v>354</v>
      </c>
      <c r="G365" s="2" t="s">
        <v>27</v>
      </c>
      <c r="H365" s="2">
        <v>32</v>
      </c>
      <c r="I365" s="2" t="s">
        <v>108</v>
      </c>
      <c r="J365" s="2" t="s">
        <v>160</v>
      </c>
      <c r="K365" s="2" t="s">
        <v>30</v>
      </c>
      <c r="L365" s="2" t="s">
        <v>309</v>
      </c>
      <c r="M365" s="2" t="s">
        <v>312</v>
      </c>
      <c r="N365" s="2" t="s">
        <v>153</v>
      </c>
      <c r="O365" s="2" t="s">
        <v>392</v>
      </c>
      <c r="P365" s="2">
        <v>0</v>
      </c>
      <c r="Q365" s="2">
        <f>_xlfn.FLOOR.MATH((((2*VLOOKUP(F365, 'EV and Base'!$A$1:$N$671, 9, FALSE))+$P365)*$H365)/100)+$H365+10</f>
        <v>80</v>
      </c>
      <c r="R365" s="2">
        <f>_xlfn.FLOOR.MATH((_xlfn.FLOOR.MATH((((2*VLOOKUP($F365, 'EV and Base'!$A$1:$N$671, 10, FALSE))+$P365)*$H365)/100)+5)*
IF(OR($I365="Lonely", $I365="Brave", $I365="Adamant", $I365="Naughty"), 1.1,
IF(OR($I365="Bold", $I365="Timid", $I365="Modest", $I365="Calm"), 0.9, 1)))</f>
        <v>57</v>
      </c>
      <c r="S365" s="2">
        <f>_xlfn.FLOOR.MATH((_xlfn.FLOOR.MATH((((2*VLOOKUP($F365, 'EV and Base'!$A$1:$N$671, 11, FALSE))+$P365)*$H365)/100)+5)*
IF(OR($I365="Bold", $I365="Relaxed", $I365="Impish", $I365="Lax"), 1.1,
IF(OR($I365="Lonely", $I365="Hasty", $I365="Mild", $I365="Gentle"), 0.9, 1)))</f>
        <v>36</v>
      </c>
      <c r="T365" s="2">
        <f>_xlfn.FLOOR.MATH((_xlfn.FLOOR.MATH((((2*VLOOKUP($F365, 'EV and Base'!$A$1:$N$671, 12, FALSE))+$P365)*$H365)/100)+5)*
IF(OR($I365="Modest", $I365="Mild", $I365="Quiet", $I365="Rash"), 1.1,
IF(OR($I365="Adamant", $I365="Impish", $I365="Jolly", $I365="Careful"), 0.9, 1)))</f>
        <v>33</v>
      </c>
      <c r="U365" s="2">
        <f>_xlfn.FLOOR.MATH((_xlfn.FLOOR.MATH((((2*VLOOKUP($F365, 'EV and Base'!$A$1:$N$671, 13, FALSE))+$P365)*$H365)/100)+5)*
IF(OR($I365="Calm", $I365="Gentle", $I365="Sassy", $I365="Careful"), 1.1,
IF(OR($I365="Naughty", $I365="Lax", $I365="Naive", $I365="Rash"), 0.9, 1)))</f>
        <v>33</v>
      </c>
      <c r="V365" s="2">
        <f>_xlfn.FLOOR.MATH((_xlfn.FLOOR.MATH((((2*VLOOKUP($F365, 'EV and Base'!$A$1:$N$671, 14, FALSE))+$P365)*$H365)/100)+5)*
IF(OR($I365="Timid", $I365="Hasty", $I365="Jolly", $I365="Naive"), 1.1,
IF(OR($I365="Brave", $I365="Relaxed", $I365="Quiet", $I365="Sassy"), 0.9, 1)))</f>
        <v>46</v>
      </c>
    </row>
    <row r="366" spans="1:22" x14ac:dyDescent="0.45">
      <c r="A366" s="38">
        <v>200</v>
      </c>
      <c r="B366" s="48" t="s">
        <v>90</v>
      </c>
      <c r="C366" s="48" t="s">
        <v>23</v>
      </c>
      <c r="D366" s="48" t="s">
        <v>620</v>
      </c>
      <c r="E366" s="48" t="s">
        <v>25</v>
      </c>
      <c r="F366" s="2" t="s">
        <v>163</v>
      </c>
      <c r="G366" s="2" t="s">
        <v>27</v>
      </c>
      <c r="H366" s="2">
        <v>33</v>
      </c>
      <c r="I366" s="2" t="s">
        <v>96</v>
      </c>
      <c r="J366" s="2" t="s">
        <v>74</v>
      </c>
      <c r="K366" s="2" t="s">
        <v>30</v>
      </c>
      <c r="L366" s="2" t="s">
        <v>382</v>
      </c>
      <c r="M366" s="2" t="s">
        <v>451</v>
      </c>
      <c r="N366" s="2" t="s">
        <v>492</v>
      </c>
      <c r="O366" s="2" t="s">
        <v>493</v>
      </c>
      <c r="P366" s="2">
        <v>0</v>
      </c>
      <c r="Q366" s="2">
        <f>_xlfn.FLOOR.MATH((((2*VLOOKUP(F366, 'EV and Base'!$A$1:$N$671, 9, FALSE))+$P366)*$H366)/100)+$H366+10</f>
        <v>82</v>
      </c>
      <c r="R366" s="2">
        <f>_xlfn.FLOOR.MATH((_xlfn.FLOOR.MATH((((2*VLOOKUP($F366, 'EV and Base'!$A$1:$N$671, 10, FALSE))+$P366)*$H366)/100)+5)*
IF(OR($I366="Lonely", $I366="Brave", $I366="Adamant", $I366="Naughty"), 1.1,
IF(OR($I366="Bold", $I366="Timid", $I366="Modest", $I366="Calm"), 0.9, 1)))</f>
        <v>67</v>
      </c>
      <c r="S366" s="2">
        <f>_xlfn.FLOOR.MATH((_xlfn.FLOOR.MATH((((2*VLOOKUP($F366, 'EV and Base'!$A$1:$N$671, 11, FALSE))+$P366)*$H366)/100)+5)*
IF(OR($I366="Bold", $I366="Relaxed", $I366="Impish", $I366="Lax"), 1.1,
IF(OR($I366="Lonely", $I366="Hasty", $I366="Mild", $I366="Gentle"), 0.9, 1)))</f>
        <v>50</v>
      </c>
      <c r="T366" s="2">
        <f>_xlfn.FLOOR.MATH((_xlfn.FLOOR.MATH((((2*VLOOKUP($F366, 'EV and Base'!$A$1:$N$671, 12, FALSE))+$P366)*$H366)/100)+5)*
IF(OR($I366="Modest", $I366="Mild", $I366="Quiet", $I366="Rash"), 1.1,
IF(OR($I366="Adamant", $I366="Impish", $I366="Jolly", $I366="Careful"), 0.9, 1)))</f>
        <v>44</v>
      </c>
      <c r="U366" s="2">
        <f>_xlfn.FLOOR.MATH((_xlfn.FLOOR.MATH((((2*VLOOKUP($F366, 'EV and Base'!$A$1:$N$671, 13, FALSE))+$P366)*$H366)/100)+5)*
IF(OR($I366="Calm", $I366="Gentle", $I366="Sassy", $I366="Careful"), 1.1,
IF(OR($I366="Naughty", $I366="Lax", $I366="Naive", $I366="Rash"), 0.9, 1)))</f>
        <v>45</v>
      </c>
      <c r="V366" s="2">
        <f>_xlfn.FLOOR.MATH((_xlfn.FLOOR.MATH((((2*VLOOKUP($F366, 'EV and Base'!$A$1:$N$671, 14, FALSE))+$P366)*$H366)/100)+5)*
IF(OR($I366="Timid", $I366="Hasty", $I366="Jolly", $I366="Naive"), 1.1,
IF(OR($I366="Brave", $I366="Relaxed", $I366="Quiet", $I366="Sassy"), 0.9, 1)))</f>
        <v>55</v>
      </c>
    </row>
    <row r="367" spans="1:22" x14ac:dyDescent="0.45">
      <c r="A367" s="40"/>
      <c r="B367" s="48"/>
      <c r="C367" s="48"/>
      <c r="D367" s="48"/>
      <c r="E367" s="48"/>
      <c r="F367" s="2" t="s">
        <v>354</v>
      </c>
      <c r="G367" s="2" t="s">
        <v>27</v>
      </c>
      <c r="H367" s="2">
        <v>33</v>
      </c>
      <c r="I367" s="2" t="s">
        <v>87</v>
      </c>
      <c r="J367" s="2" t="s">
        <v>160</v>
      </c>
      <c r="K367" s="2" t="s">
        <v>30</v>
      </c>
      <c r="L367" s="2" t="s">
        <v>309</v>
      </c>
      <c r="M367" s="2" t="s">
        <v>312</v>
      </c>
      <c r="N367" s="2" t="s">
        <v>153</v>
      </c>
      <c r="O367" s="2" t="s">
        <v>392</v>
      </c>
      <c r="P367" s="2">
        <v>0</v>
      </c>
      <c r="Q367" s="2">
        <f>_xlfn.FLOOR.MATH((((2*VLOOKUP(F367, 'EV and Base'!$A$1:$N$671, 9, FALSE))+$P367)*$H367)/100)+$H367+10</f>
        <v>82</v>
      </c>
      <c r="R367" s="2">
        <f>_xlfn.FLOOR.MATH((_xlfn.FLOOR.MATH((((2*VLOOKUP($F367, 'EV and Base'!$A$1:$N$671, 10, FALSE))+$P367)*$H367)/100)+5)*
IF(OR($I367="Lonely", $I367="Brave", $I367="Adamant", $I367="Naughty"), 1.1,
IF(OR($I367="Bold", $I367="Timid", $I367="Modest", $I367="Calm"), 0.9, 1)))</f>
        <v>64</v>
      </c>
      <c r="S367" s="2">
        <f>_xlfn.FLOOR.MATH((_xlfn.FLOOR.MATH((((2*VLOOKUP($F367, 'EV and Base'!$A$1:$N$671, 11, FALSE))+$P367)*$H367)/100)+5)*
IF(OR($I367="Bold", $I367="Relaxed", $I367="Impish", $I367="Lax"), 1.1,
IF(OR($I367="Lonely", $I367="Hasty", $I367="Mild", $I367="Gentle"), 0.9, 1)))</f>
        <v>34</v>
      </c>
      <c r="T367" s="2">
        <f>_xlfn.FLOOR.MATH((_xlfn.FLOOR.MATH((((2*VLOOKUP($F367, 'EV and Base'!$A$1:$N$671, 12, FALSE))+$P367)*$H367)/100)+5)*
IF(OR($I367="Modest", $I367="Mild", $I367="Quiet", $I367="Rash"), 1.1,
IF(OR($I367="Adamant", $I367="Impish", $I367="Jolly", $I367="Careful"), 0.9, 1)))</f>
        <v>34</v>
      </c>
      <c r="U367" s="2">
        <f>_xlfn.FLOOR.MATH((_xlfn.FLOOR.MATH((((2*VLOOKUP($F367, 'EV and Base'!$A$1:$N$671, 13, FALSE))+$P367)*$H367)/100)+5)*
IF(OR($I367="Calm", $I367="Gentle", $I367="Sassy", $I367="Careful"), 1.1,
IF(OR($I367="Naughty", $I367="Lax", $I367="Naive", $I367="Rash"), 0.9, 1)))</f>
        <v>34</v>
      </c>
      <c r="V367" s="2">
        <f>_xlfn.FLOOR.MATH((_xlfn.FLOOR.MATH((((2*VLOOKUP($F367, 'EV and Base'!$A$1:$N$671, 14, FALSE))+$P367)*$H367)/100)+5)*
IF(OR($I367="Timid", $I367="Hasty", $I367="Jolly", $I367="Naive"), 1.1,
IF(OR($I367="Brave", $I367="Relaxed", $I367="Quiet", $I367="Sassy"), 0.9, 1)))</f>
        <v>47</v>
      </c>
    </row>
    <row r="368" spans="1:22" x14ac:dyDescent="0.45">
      <c r="A368" s="29">
        <v>201</v>
      </c>
      <c r="B368" s="29" t="s">
        <v>90</v>
      </c>
      <c r="C368" s="29" t="s">
        <v>23</v>
      </c>
      <c r="D368" s="29" t="s">
        <v>620</v>
      </c>
      <c r="E368" s="29" t="s">
        <v>25</v>
      </c>
      <c r="F368" s="2" t="s">
        <v>354</v>
      </c>
      <c r="G368" s="2" t="s">
        <v>27</v>
      </c>
      <c r="H368" s="2">
        <v>34</v>
      </c>
      <c r="I368" s="2" t="s">
        <v>48</v>
      </c>
      <c r="J368" s="2" t="s">
        <v>257</v>
      </c>
      <c r="K368" s="2" t="s">
        <v>30</v>
      </c>
      <c r="L368" s="2" t="s">
        <v>309</v>
      </c>
      <c r="M368" s="2" t="s">
        <v>312</v>
      </c>
      <c r="N368" s="2" t="s">
        <v>153</v>
      </c>
      <c r="O368" s="2" t="s">
        <v>392</v>
      </c>
      <c r="P368" s="2">
        <v>0</v>
      </c>
      <c r="Q368" s="2">
        <f>_xlfn.FLOOR.MATH((((2*VLOOKUP(F368, 'EV and Base'!$A$1:$N$671, 9, FALSE))+$P368)*$H368)/100)+$H368+10</f>
        <v>84</v>
      </c>
      <c r="R368" s="2">
        <f>_xlfn.FLOOR.MATH((_xlfn.FLOOR.MATH((((2*VLOOKUP($F368, 'EV and Base'!$A$1:$N$671, 10, FALSE))+$P368)*$H368)/100)+5)*
IF(OR($I368="Lonely", $I368="Brave", $I368="Adamant", $I368="Naughty"), 1.1,
IF(OR($I368="Bold", $I368="Timid", $I368="Modest", $I368="Calm"), 0.9, 1)))</f>
        <v>60</v>
      </c>
      <c r="S368" s="2">
        <f>_xlfn.FLOOR.MATH((_xlfn.FLOOR.MATH((((2*VLOOKUP($F368, 'EV and Base'!$A$1:$N$671, 11, FALSE))+$P368)*$H368)/100)+5)*
IF(OR($I368="Bold", $I368="Relaxed", $I368="Impish", $I368="Lax"), 1.1,
IF(OR($I368="Lonely", $I368="Hasty", $I368="Mild", $I368="Gentle"), 0.9, 1)))</f>
        <v>35</v>
      </c>
      <c r="T368" s="2">
        <f>_xlfn.FLOOR.MATH((_xlfn.FLOOR.MATH((((2*VLOOKUP($F368, 'EV and Base'!$A$1:$N$671, 12, FALSE))+$P368)*$H368)/100)+5)*
IF(OR($I368="Modest", $I368="Mild", $I368="Quiet", $I368="Rash"), 1.1,
IF(OR($I368="Adamant", $I368="Impish", $I368="Jolly", $I368="Careful"), 0.9, 1)))</f>
        <v>35</v>
      </c>
      <c r="U368" s="2">
        <f>_xlfn.FLOOR.MATH((_xlfn.FLOOR.MATH((((2*VLOOKUP($F368, 'EV and Base'!$A$1:$N$671, 13, FALSE))+$P368)*$H368)/100)+5)*
IF(OR($I368="Calm", $I368="Gentle", $I368="Sassy", $I368="Careful"), 1.1,
IF(OR($I368="Naughty", $I368="Lax", $I368="Naive", $I368="Rash"), 0.9, 1)))</f>
        <v>35</v>
      </c>
      <c r="V368" s="2">
        <f>_xlfn.FLOOR.MATH((_xlfn.FLOOR.MATH((((2*VLOOKUP($F368, 'EV and Base'!$A$1:$N$671, 14, FALSE))+$P368)*$H368)/100)+5)*
IF(OR($I368="Timid", $I368="Hasty", $I368="Jolly", $I368="Naive"), 1.1,
IF(OR($I368="Brave", $I368="Relaxed", $I368="Quiet", $I368="Sassy"), 0.9, 1)))</f>
        <v>55</v>
      </c>
    </row>
    <row r="369" spans="1:22" x14ac:dyDescent="0.45">
      <c r="A369" s="38">
        <v>202</v>
      </c>
      <c r="B369" s="48" t="s">
        <v>90</v>
      </c>
      <c r="C369" s="48" t="s">
        <v>23</v>
      </c>
      <c r="D369" s="48" t="s">
        <v>620</v>
      </c>
      <c r="E369" s="48" t="s">
        <v>25</v>
      </c>
      <c r="F369" s="2" t="s">
        <v>243</v>
      </c>
      <c r="G369" s="2" t="s">
        <v>53</v>
      </c>
      <c r="H369" s="2">
        <v>33</v>
      </c>
      <c r="I369" s="2" t="s">
        <v>36</v>
      </c>
      <c r="J369" s="2" t="s">
        <v>622</v>
      </c>
      <c r="K369" s="2" t="s">
        <v>30</v>
      </c>
      <c r="L369" s="2" t="s">
        <v>384</v>
      </c>
      <c r="M369" s="2" t="s">
        <v>385</v>
      </c>
      <c r="N369" s="2" t="s">
        <v>161</v>
      </c>
      <c r="O369" s="2" t="s">
        <v>623</v>
      </c>
      <c r="P369" s="2">
        <v>0</v>
      </c>
      <c r="Q369" s="2">
        <f>_xlfn.FLOOR.MATH((((2*VLOOKUP(F369, 'EV and Base'!$A$1:$N$671, 9, FALSE))+$P369)*$H369)/100)+$H369+10</f>
        <v>76</v>
      </c>
      <c r="R369" s="2">
        <f>_xlfn.FLOOR.MATH((_xlfn.FLOOR.MATH((((2*VLOOKUP($F369, 'EV and Base'!$A$1:$N$671, 10, FALSE))+$P369)*$H369)/100)+5)*
IF(OR($I369="Lonely", $I369="Brave", $I369="Adamant", $I369="Naughty"), 1.1,
IF(OR($I369="Bold", $I369="Timid", $I369="Modest", $I369="Calm"), 0.9, 1)))</f>
        <v>38</v>
      </c>
      <c r="S369" s="2">
        <f>_xlfn.FLOOR.MATH((_xlfn.FLOOR.MATH((((2*VLOOKUP($F369, 'EV and Base'!$A$1:$N$671, 11, FALSE))+$P369)*$H369)/100)+5)*
IF(OR($I369="Bold", $I369="Relaxed", $I369="Impish", $I369="Lax"), 1.1,
IF(OR($I369="Lonely", $I369="Hasty", $I369="Mild", $I369="Gentle"), 0.9, 1)))</f>
        <v>49</v>
      </c>
      <c r="T369" s="2">
        <f>_xlfn.FLOOR.MATH((_xlfn.FLOOR.MATH((((2*VLOOKUP($F369, 'EV and Base'!$A$1:$N$671, 12, FALSE))+$P369)*$H369)/100)+5)*
IF(OR($I369="Modest", $I369="Mild", $I369="Quiet", $I369="Rash"), 1.1,
IF(OR($I369="Adamant", $I369="Impish", $I369="Jolly", $I369="Careful"), 0.9, 1)))</f>
        <v>27</v>
      </c>
      <c r="U369" s="2">
        <f>_xlfn.FLOOR.MATH((_xlfn.FLOOR.MATH((((2*VLOOKUP($F369, 'EV and Base'!$A$1:$N$671, 13, FALSE))+$P369)*$H369)/100)+5)*
IF(OR($I369="Calm", $I369="Gentle", $I369="Sassy", $I369="Careful"), 1.1,
IF(OR($I369="Naughty", $I369="Lax", $I369="Naive", $I369="Rash"), 0.9, 1)))</f>
        <v>45</v>
      </c>
      <c r="V369" s="2">
        <f>_xlfn.FLOOR.MATH((_xlfn.FLOOR.MATH((((2*VLOOKUP($F369, 'EV and Base'!$A$1:$N$671, 14, FALSE))+$P369)*$H369)/100)+5)*
IF(OR($I369="Timid", $I369="Hasty", $I369="Jolly", $I369="Naive"), 1.1,
IF(OR($I369="Brave", $I369="Relaxed", $I369="Quiet", $I369="Sassy"), 0.9, 1)))</f>
        <v>47</v>
      </c>
    </row>
    <row r="370" spans="1:22" x14ac:dyDescent="0.45">
      <c r="A370" s="40"/>
      <c r="B370" s="48"/>
      <c r="C370" s="48"/>
      <c r="D370" s="48"/>
      <c r="E370" s="48"/>
      <c r="F370" s="2" t="s">
        <v>291</v>
      </c>
      <c r="G370" s="2" t="s">
        <v>53</v>
      </c>
      <c r="H370" s="2">
        <v>33</v>
      </c>
      <c r="I370" s="2" t="s">
        <v>108</v>
      </c>
      <c r="J370" s="2" t="s">
        <v>42</v>
      </c>
      <c r="K370" s="2" t="s">
        <v>30</v>
      </c>
      <c r="L370" s="2" t="s">
        <v>211</v>
      </c>
      <c r="M370" s="2" t="s">
        <v>333</v>
      </c>
      <c r="N370" s="2" t="s">
        <v>393</v>
      </c>
      <c r="O370" s="2" t="s">
        <v>130</v>
      </c>
      <c r="P370" s="2">
        <v>0</v>
      </c>
      <c r="Q370" s="2">
        <f>_xlfn.FLOOR.MATH((((2*VLOOKUP(F370, 'EV and Base'!$A$1:$N$671, 9, FALSE))+$P370)*$H370)/100)+$H370+10</f>
        <v>85</v>
      </c>
      <c r="R370" s="2">
        <f>_xlfn.FLOOR.MATH((_xlfn.FLOOR.MATH((((2*VLOOKUP($F370, 'EV and Base'!$A$1:$N$671, 10, FALSE))+$P370)*$H370)/100)+5)*
IF(OR($I370="Lonely", $I370="Brave", $I370="Adamant", $I370="Naughty"), 1.1,
IF(OR($I370="Bold", $I370="Timid", $I370="Modest", $I370="Calm"), 0.9, 1)))</f>
        <v>63</v>
      </c>
      <c r="S370" s="2">
        <f>_xlfn.FLOOR.MATH((_xlfn.FLOOR.MATH((((2*VLOOKUP($F370, 'EV and Base'!$A$1:$N$671, 11, FALSE))+$P370)*$H370)/100)+5)*
IF(OR($I370="Bold", $I370="Relaxed", $I370="Impish", $I370="Lax"), 1.1,
IF(OR($I370="Lonely", $I370="Hasty", $I370="Mild", $I370="Gentle"), 0.9, 1)))</f>
        <v>41</v>
      </c>
      <c r="T370" s="2">
        <f>_xlfn.FLOOR.MATH((_xlfn.FLOOR.MATH((((2*VLOOKUP($F370, 'EV and Base'!$A$1:$N$671, 12, FALSE))+$P370)*$H370)/100)+5)*
IF(OR($I370="Modest", $I370="Mild", $I370="Quiet", $I370="Rash"), 1.1,
IF(OR($I370="Adamant", $I370="Impish", $I370="Jolly", $I370="Careful"), 0.9, 1)))</f>
        <v>63</v>
      </c>
      <c r="U370" s="2">
        <f>_xlfn.FLOOR.MATH((_xlfn.FLOOR.MATH((((2*VLOOKUP($F370, 'EV and Base'!$A$1:$N$671, 13, FALSE))+$P370)*$H370)/100)+5)*
IF(OR($I370="Calm", $I370="Gentle", $I370="Sassy", $I370="Careful"), 1.1,
IF(OR($I370="Naughty", $I370="Lax", $I370="Naive", $I370="Rash"), 0.9, 1)))</f>
        <v>38</v>
      </c>
      <c r="V370" s="2">
        <f>_xlfn.FLOOR.MATH((_xlfn.FLOOR.MATH((((2*VLOOKUP($F370, 'EV and Base'!$A$1:$N$671, 14, FALSE))+$P370)*$H370)/100)+5)*
IF(OR($I370="Timid", $I370="Hasty", $I370="Jolly", $I370="Naive"), 1.1,
IF(OR($I370="Brave", $I370="Relaxed", $I370="Quiet", $I370="Sassy"), 0.9, 1)))</f>
        <v>66</v>
      </c>
    </row>
    <row r="371" spans="1:22" x14ac:dyDescent="0.45">
      <c r="A371" s="29">
        <v>203</v>
      </c>
      <c r="B371" s="29" t="s">
        <v>90</v>
      </c>
      <c r="C371" s="29" t="s">
        <v>23</v>
      </c>
      <c r="D371" s="29" t="s">
        <v>620</v>
      </c>
      <c r="E371" s="29" t="s">
        <v>25</v>
      </c>
      <c r="F371" s="2" t="s">
        <v>163</v>
      </c>
      <c r="G371" s="2" t="s">
        <v>27</v>
      </c>
      <c r="H371" s="2">
        <v>34</v>
      </c>
      <c r="I371" s="2" t="s">
        <v>73</v>
      </c>
      <c r="J371" s="2" t="s">
        <v>164</v>
      </c>
      <c r="K371" s="2" t="s">
        <v>30</v>
      </c>
      <c r="L371" s="2" t="s">
        <v>382</v>
      </c>
      <c r="M371" s="2" t="s">
        <v>451</v>
      </c>
      <c r="N371" s="2" t="s">
        <v>492</v>
      </c>
      <c r="O371" s="2" t="s">
        <v>493</v>
      </c>
      <c r="P371" s="2">
        <v>0</v>
      </c>
      <c r="Q371" s="2">
        <f>_xlfn.FLOOR.MATH((((2*VLOOKUP(F371, 'EV and Base'!$A$1:$N$671, 9, FALSE))+$P371)*$H371)/100)+$H371+10</f>
        <v>84</v>
      </c>
      <c r="R371" s="2">
        <f>_xlfn.FLOOR.MATH((_xlfn.FLOOR.MATH((((2*VLOOKUP($F371, 'EV and Base'!$A$1:$N$671, 10, FALSE))+$P371)*$H371)/100)+5)*
IF(OR($I371="Lonely", $I371="Brave", $I371="Adamant", $I371="Naughty"), 1.1,
IF(OR($I371="Bold", $I371="Timid", $I371="Modest", $I371="Calm"), 0.9, 1)))</f>
        <v>62</v>
      </c>
      <c r="S371" s="2">
        <f>_xlfn.FLOOR.MATH((_xlfn.FLOOR.MATH((((2*VLOOKUP($F371, 'EV and Base'!$A$1:$N$671, 11, FALSE))+$P371)*$H371)/100)+5)*
IF(OR($I371="Bold", $I371="Relaxed", $I371="Impish", $I371="Lax"), 1.1,
IF(OR($I371="Lonely", $I371="Hasty", $I371="Mild", $I371="Gentle"), 0.9, 1)))</f>
        <v>51</v>
      </c>
      <c r="T371" s="2">
        <f>_xlfn.FLOOR.MATH((_xlfn.FLOOR.MATH((((2*VLOOKUP($F371, 'EV and Base'!$A$1:$N$671, 12, FALSE))+$P371)*$H371)/100)+5)*
IF(OR($I371="Modest", $I371="Mild", $I371="Quiet", $I371="Rash"), 1.1,
IF(OR($I371="Adamant", $I371="Impish", $I371="Jolly", $I371="Careful"), 0.9, 1)))</f>
        <v>45</v>
      </c>
      <c r="U371" s="2">
        <f>_xlfn.FLOOR.MATH((_xlfn.FLOOR.MATH((((2*VLOOKUP($F371, 'EV and Base'!$A$1:$N$671, 13, FALSE))+$P371)*$H371)/100)+5)*
IF(OR($I371="Calm", $I371="Gentle", $I371="Sassy", $I371="Careful"), 1.1,
IF(OR($I371="Naughty", $I371="Lax", $I371="Naive", $I371="Rash"), 0.9, 1)))</f>
        <v>51</v>
      </c>
      <c r="V371" s="2">
        <f>_xlfn.FLOOR.MATH((_xlfn.FLOOR.MATH((((2*VLOOKUP($F371, 'EV and Base'!$A$1:$N$671, 14, FALSE))+$P371)*$H371)/100)+5)*
IF(OR($I371="Timid", $I371="Hasty", $I371="Jolly", $I371="Naive"), 1.1,
IF(OR($I371="Brave", $I371="Relaxed", $I371="Quiet", $I371="Sassy"), 0.9, 1)))</f>
        <v>57</v>
      </c>
    </row>
    <row r="372" spans="1:22" x14ac:dyDescent="0.45">
      <c r="A372" s="29">
        <v>204</v>
      </c>
      <c r="B372" s="29" t="s">
        <v>624</v>
      </c>
      <c r="C372" s="29" t="s">
        <v>23</v>
      </c>
      <c r="D372" s="29" t="s">
        <v>625</v>
      </c>
      <c r="E372" s="29" t="s">
        <v>277</v>
      </c>
      <c r="F372" s="2" t="s">
        <v>498</v>
      </c>
      <c r="G372" s="2" t="s">
        <v>27</v>
      </c>
      <c r="H372" s="2">
        <v>23</v>
      </c>
      <c r="I372" s="2" t="s">
        <v>79</v>
      </c>
      <c r="J372" s="2" t="s">
        <v>316</v>
      </c>
      <c r="K372" s="2" t="s">
        <v>30</v>
      </c>
      <c r="L372" s="2" t="s">
        <v>626</v>
      </c>
      <c r="M372" s="2" t="s">
        <v>511</v>
      </c>
      <c r="N372" s="2" t="s">
        <v>514</v>
      </c>
      <c r="O372" s="2" t="s">
        <v>429</v>
      </c>
      <c r="P372" s="2">
        <v>3</v>
      </c>
      <c r="Q372" s="2">
        <f>_xlfn.FLOOR.MATH((((2*VLOOKUP(F372, 'EV and Base'!$A$1:$N$671, 9, FALSE))+$P372)*$H372)/100)+$H372+10</f>
        <v>54</v>
      </c>
      <c r="R372" s="2">
        <f>_xlfn.FLOOR.MATH((_xlfn.FLOOR.MATH((((2*VLOOKUP($F372, 'EV and Base'!$A$1:$N$671, 10, FALSE))+$P372)*$H372)/100)+5)*
IF(OR($I372="Lonely", $I372="Brave", $I372="Adamant", $I372="Naughty"), 1.1,
IF(OR($I372="Bold", $I372="Timid", $I372="Modest", $I372="Calm"), 0.9, 1)))</f>
        <v>19</v>
      </c>
      <c r="S372" s="2">
        <f>_xlfn.FLOOR.MATH((_xlfn.FLOOR.MATH((((2*VLOOKUP($F372, 'EV and Base'!$A$1:$N$671, 11, FALSE))+$P372)*$H372)/100)+5)*
IF(OR($I372="Bold", $I372="Relaxed", $I372="Impish", $I372="Lax"), 1.1,
IF(OR($I372="Lonely", $I372="Hasty", $I372="Mild", $I372="Gentle"), 0.9, 1)))</f>
        <v>24</v>
      </c>
      <c r="T372" s="2">
        <f>_xlfn.FLOOR.MATH((_xlfn.FLOOR.MATH((((2*VLOOKUP($F372, 'EV and Base'!$A$1:$N$671, 12, FALSE))+$P372)*$H372)/100)+5)*
IF(OR($I372="Modest", $I372="Mild", $I372="Quiet", $I372="Rash"), 1.1,
IF(OR($I372="Adamant", $I372="Impish", $I372="Jolly", $I372="Careful"), 0.9, 1)))</f>
        <v>47</v>
      </c>
      <c r="U372" s="2">
        <f>_xlfn.FLOOR.MATH((_xlfn.FLOOR.MATH((((2*VLOOKUP($F372, 'EV and Base'!$A$1:$N$671, 13, FALSE))+$P372)*$H372)/100)+5)*
IF(OR($I372="Calm", $I372="Gentle", $I372="Sassy", $I372="Careful"), 1.1,
IF(OR($I372="Naughty", $I372="Lax", $I372="Naive", $I372="Rash"), 0.9, 1)))</f>
        <v>30</v>
      </c>
      <c r="V372" s="2">
        <f>_xlfn.FLOOR.MATH((_xlfn.FLOOR.MATH((((2*VLOOKUP($F372, 'EV and Base'!$A$1:$N$671, 14, FALSE))+$P372)*$H372)/100)+5)*
IF(OR($I372="Timid", $I372="Hasty", $I372="Jolly", $I372="Naive"), 1.1,
IF(OR($I372="Brave", $I372="Relaxed", $I372="Quiet", $I372="Sassy"), 0.9, 1)))</f>
        <v>14</v>
      </c>
    </row>
    <row r="373" spans="1:22" x14ac:dyDescent="0.45">
      <c r="A373" s="29">
        <v>205</v>
      </c>
      <c r="B373" s="29" t="s">
        <v>627</v>
      </c>
      <c r="C373" s="29" t="s">
        <v>23</v>
      </c>
      <c r="D373" s="29" t="s">
        <v>625</v>
      </c>
      <c r="E373" s="29" t="s">
        <v>277</v>
      </c>
      <c r="F373" s="2" t="s">
        <v>335</v>
      </c>
      <c r="G373" s="2" t="s">
        <v>27</v>
      </c>
      <c r="H373" s="2">
        <v>23</v>
      </c>
      <c r="I373" s="2" t="s">
        <v>110</v>
      </c>
      <c r="J373" s="2" t="s">
        <v>115</v>
      </c>
      <c r="K373" s="2" t="s">
        <v>30</v>
      </c>
      <c r="L373" s="2" t="s">
        <v>123</v>
      </c>
      <c r="M373" s="2" t="s">
        <v>209</v>
      </c>
      <c r="N373" s="2" t="s">
        <v>285</v>
      </c>
      <c r="O373" s="2" t="s">
        <v>118</v>
      </c>
      <c r="P373" s="2">
        <v>0</v>
      </c>
      <c r="Q373" s="2">
        <f>_xlfn.FLOOR.MATH((((2*VLOOKUP(F373, 'EV and Base'!$A$1:$N$671, 9, FALSE))+$P373)*$H373)/100)+$H373+10</f>
        <v>61</v>
      </c>
      <c r="R373" s="2">
        <f>_xlfn.FLOOR.MATH((_xlfn.FLOOR.MATH((((2*VLOOKUP($F373, 'EV and Base'!$A$1:$N$671, 10, FALSE))+$P373)*$H373)/100)+5)*
IF(OR($I373="Lonely", $I373="Brave", $I373="Adamant", $I373="Naughty"), 1.1,
IF(OR($I373="Bold", $I373="Timid", $I373="Modest", $I373="Calm"), 0.9, 1)))</f>
        <v>44</v>
      </c>
      <c r="S373" s="2">
        <f>_xlfn.FLOOR.MATH((_xlfn.FLOOR.MATH((((2*VLOOKUP($F373, 'EV and Base'!$A$1:$N$671, 11, FALSE))+$P373)*$H373)/100)+5)*
IF(OR($I373="Bold", $I373="Relaxed", $I373="Impish", $I373="Lax"), 1.1,
IF(OR($I373="Lonely", $I373="Hasty", $I373="Mild", $I373="Gentle"), 0.9, 1)))</f>
        <v>33</v>
      </c>
      <c r="T373" s="2">
        <f>_xlfn.FLOOR.MATH((_xlfn.FLOOR.MATH((((2*VLOOKUP($F373, 'EV and Base'!$A$1:$N$671, 12, FALSE))+$P373)*$H373)/100)+5)*
IF(OR($I373="Modest", $I373="Mild", $I373="Quiet", $I373="Rash"), 1.1,
IF(OR($I373="Adamant", $I373="Impish", $I373="Jolly", $I373="Careful"), 0.9, 1)))</f>
        <v>25</v>
      </c>
      <c r="U373" s="2">
        <f>_xlfn.FLOOR.MATH((_xlfn.FLOOR.MATH((((2*VLOOKUP($F373, 'EV and Base'!$A$1:$N$671, 13, FALSE))+$P373)*$H373)/100)+5)*
IF(OR($I373="Calm", $I373="Gentle", $I373="Sassy", $I373="Careful"), 1.1,
IF(OR($I373="Naughty", $I373="Lax", $I373="Naive", $I373="Rash"), 0.9, 1)))</f>
        <v>24</v>
      </c>
      <c r="V373" s="2">
        <f>_xlfn.FLOOR.MATH((_xlfn.FLOOR.MATH((((2*VLOOKUP($F373, 'EV and Base'!$A$1:$N$671, 14, FALSE))+$P373)*$H373)/100)+5)*
IF(OR($I373="Timid", $I373="Hasty", $I373="Jolly", $I373="Naive"), 1.1,
IF(OR($I373="Brave", $I373="Relaxed", $I373="Quiet", $I373="Sassy"), 0.9, 1)))</f>
        <v>34</v>
      </c>
    </row>
    <row r="374" spans="1:22" x14ac:dyDescent="0.45">
      <c r="A374" s="29">
        <v>206</v>
      </c>
      <c r="B374" s="29" t="s">
        <v>628</v>
      </c>
      <c r="C374" s="29" t="s">
        <v>23</v>
      </c>
      <c r="D374" s="29" t="s">
        <v>625</v>
      </c>
      <c r="E374" s="29" t="s">
        <v>277</v>
      </c>
      <c r="F374" s="2" t="s">
        <v>163</v>
      </c>
      <c r="G374" s="2" t="s">
        <v>53</v>
      </c>
      <c r="H374" s="2">
        <v>23</v>
      </c>
      <c r="I374" s="2" t="s">
        <v>199</v>
      </c>
      <c r="J374" s="2" t="s">
        <v>164</v>
      </c>
      <c r="K374" s="2" t="s">
        <v>30</v>
      </c>
      <c r="L374" s="2" t="s">
        <v>153</v>
      </c>
      <c r="M374" s="2" t="s">
        <v>165</v>
      </c>
      <c r="N374" s="2" t="s">
        <v>381</v>
      </c>
      <c r="O374" s="2" t="s">
        <v>382</v>
      </c>
      <c r="P374" s="2">
        <v>0</v>
      </c>
      <c r="Q374" s="2">
        <f>_xlfn.FLOOR.MATH((((2*VLOOKUP(F374, 'EV and Base'!$A$1:$N$671, 9, FALSE))+$P374)*$H374)/100)+$H374+10</f>
        <v>60</v>
      </c>
      <c r="R374" s="2">
        <f>_xlfn.FLOOR.MATH((_xlfn.FLOOR.MATH((((2*VLOOKUP($F374, 'EV and Base'!$A$1:$N$671, 10, FALSE))+$P374)*$H374)/100)+5)*
IF(OR($I374="Lonely", $I374="Brave", $I374="Adamant", $I374="Naughty"), 1.1,
IF(OR($I374="Bold", $I374="Timid", $I374="Modest", $I374="Calm"), 0.9, 1)))</f>
        <v>39</v>
      </c>
      <c r="S374" s="2">
        <f>_xlfn.FLOOR.MATH((_xlfn.FLOOR.MATH((((2*VLOOKUP($F374, 'EV and Base'!$A$1:$N$671, 11, FALSE))+$P374)*$H374)/100)+5)*
IF(OR($I374="Bold", $I374="Relaxed", $I374="Impish", $I374="Lax"), 1.1,
IF(OR($I374="Lonely", $I374="Hasty", $I374="Mild", $I374="Gentle"), 0.9, 1)))</f>
        <v>36</v>
      </c>
      <c r="T374" s="2">
        <f>_xlfn.FLOOR.MATH((_xlfn.FLOOR.MATH((((2*VLOOKUP($F374, 'EV and Base'!$A$1:$N$671, 12, FALSE))+$P374)*$H374)/100)+5)*
IF(OR($I374="Modest", $I374="Mild", $I374="Quiet", $I374="Rash"), 1.1,
IF(OR($I374="Adamant", $I374="Impish", $I374="Jolly", $I374="Careful"), 0.9, 1)))</f>
        <v>32</v>
      </c>
      <c r="U374" s="2">
        <f>_xlfn.FLOOR.MATH((_xlfn.FLOOR.MATH((((2*VLOOKUP($F374, 'EV and Base'!$A$1:$N$671, 13, FALSE))+$P374)*$H374)/100)+5)*
IF(OR($I374="Calm", $I374="Gentle", $I374="Sassy", $I374="Careful"), 1.1,
IF(OR($I374="Naughty", $I374="Lax", $I374="Naive", $I374="Rash"), 0.9, 1)))</f>
        <v>39</v>
      </c>
      <c r="V374" s="2">
        <f>_xlfn.FLOOR.MATH((_xlfn.FLOOR.MATH((((2*VLOOKUP($F374, 'EV and Base'!$A$1:$N$671, 14, FALSE))+$P374)*$H374)/100)+5)*
IF(OR($I374="Timid", $I374="Hasty", $I374="Jolly", $I374="Naive"), 1.1,
IF(OR($I374="Brave", $I374="Relaxed", $I374="Quiet", $I374="Sassy"), 0.9, 1)))</f>
        <v>40</v>
      </c>
    </row>
    <row r="375" spans="1:22" x14ac:dyDescent="0.45">
      <c r="A375" s="29">
        <v>207</v>
      </c>
      <c r="B375" s="29" t="s">
        <v>629</v>
      </c>
      <c r="C375" s="29" t="s">
        <v>23</v>
      </c>
      <c r="D375" s="29" t="s">
        <v>625</v>
      </c>
      <c r="E375" s="29" t="s">
        <v>277</v>
      </c>
      <c r="F375" s="2" t="s">
        <v>262</v>
      </c>
      <c r="G375" s="2" t="s">
        <v>27</v>
      </c>
      <c r="H375" s="2">
        <v>23</v>
      </c>
      <c r="I375" s="2" t="s">
        <v>110</v>
      </c>
      <c r="J375" s="2" t="s">
        <v>137</v>
      </c>
      <c r="K375" s="2" t="s">
        <v>30</v>
      </c>
      <c r="L375" s="2" t="s">
        <v>264</v>
      </c>
      <c r="M375" s="2" t="s">
        <v>271</v>
      </c>
      <c r="N375" s="2" t="s">
        <v>363</v>
      </c>
      <c r="O375" s="2" t="s">
        <v>201</v>
      </c>
      <c r="P375" s="2">
        <v>0</v>
      </c>
      <c r="Q375" s="2">
        <f>_xlfn.FLOOR.MATH((((2*VLOOKUP(F375, 'EV and Base'!$A$1:$N$671, 9, FALSE))+$P375)*$H375)/100)+$H375+10</f>
        <v>56</v>
      </c>
      <c r="R375" s="2">
        <f>_xlfn.FLOOR.MATH((_xlfn.FLOOR.MATH((((2*VLOOKUP($F375, 'EV and Base'!$A$1:$N$671, 10, FALSE))+$P375)*$H375)/100)+5)*
IF(OR($I375="Lonely", $I375="Brave", $I375="Adamant", $I375="Naughty"), 1.1,
IF(OR($I375="Bold", $I375="Timid", $I375="Modest", $I375="Calm"), 0.9, 1)))</f>
        <v>37</v>
      </c>
      <c r="S375" s="2">
        <f>_xlfn.FLOOR.MATH((_xlfn.FLOOR.MATH((((2*VLOOKUP($F375, 'EV and Base'!$A$1:$N$671, 11, FALSE))+$P375)*$H375)/100)+5)*
IF(OR($I375="Bold", $I375="Relaxed", $I375="Impish", $I375="Lax"), 1.1,
IF(OR($I375="Lonely", $I375="Hasty", $I375="Mild", $I375="Gentle"), 0.9, 1)))</f>
        <v>44</v>
      </c>
      <c r="T375" s="2">
        <f>_xlfn.FLOOR.MATH((_xlfn.FLOOR.MATH((((2*VLOOKUP($F375, 'EV and Base'!$A$1:$N$671, 12, FALSE))+$P375)*$H375)/100)+5)*
IF(OR($I375="Modest", $I375="Mild", $I375="Quiet", $I375="Rash"), 1.1,
IF(OR($I375="Adamant", $I375="Impish", $I375="Jolly", $I375="Careful"), 0.9, 1)))</f>
        <v>18</v>
      </c>
      <c r="U375" s="2">
        <f>_xlfn.FLOOR.MATH((_xlfn.FLOOR.MATH((((2*VLOOKUP($F375, 'EV and Base'!$A$1:$N$671, 13, FALSE))+$P375)*$H375)/100)+5)*
IF(OR($I375="Calm", $I375="Gentle", $I375="Sassy", $I375="Careful"), 1.1,
IF(OR($I375="Naughty", $I375="Lax", $I375="Naive", $I375="Rash"), 0.9, 1)))</f>
        <v>21</v>
      </c>
      <c r="V375" s="2">
        <f>_xlfn.FLOOR.MATH((_xlfn.FLOOR.MATH((((2*VLOOKUP($F375, 'EV and Base'!$A$1:$N$671, 14, FALSE))+$P375)*$H375)/100)+5)*
IF(OR($I375="Timid", $I375="Hasty", $I375="Jolly", $I375="Naive"), 1.1,
IF(OR($I375="Brave", $I375="Relaxed", $I375="Quiet", $I375="Sassy"), 0.9, 1)))</f>
        <v>30</v>
      </c>
    </row>
    <row r="376" spans="1:22" x14ac:dyDescent="0.45">
      <c r="A376" s="29">
        <v>208</v>
      </c>
      <c r="B376" s="29" t="s">
        <v>630</v>
      </c>
      <c r="C376" s="29" t="s">
        <v>23</v>
      </c>
      <c r="D376" s="29" t="s">
        <v>625</v>
      </c>
      <c r="E376" s="29" t="s">
        <v>277</v>
      </c>
      <c r="F376" s="2" t="s">
        <v>454</v>
      </c>
      <c r="G376" s="2" t="s">
        <v>53</v>
      </c>
      <c r="H376" s="2">
        <v>24</v>
      </c>
      <c r="I376" s="2" t="s">
        <v>73</v>
      </c>
      <c r="J376" s="2" t="s">
        <v>455</v>
      </c>
      <c r="K376" s="2" t="s">
        <v>30</v>
      </c>
      <c r="L376" s="2" t="s">
        <v>247</v>
      </c>
      <c r="M376" s="2" t="s">
        <v>169</v>
      </c>
      <c r="N376" s="2" t="s">
        <v>309</v>
      </c>
      <c r="O376" s="2" t="s">
        <v>264</v>
      </c>
      <c r="P376" s="2">
        <v>12</v>
      </c>
      <c r="Q376" s="2">
        <f>_xlfn.FLOOR.MATH((((2*VLOOKUP(F376, 'EV and Base'!$A$1:$N$671, 9, FALSE))+$P376)*$H376)/100)+$H376+10</f>
        <v>58</v>
      </c>
      <c r="R376" s="2">
        <f>_xlfn.FLOOR.MATH((_xlfn.FLOOR.MATH((((2*VLOOKUP($F376, 'EV and Base'!$A$1:$N$671, 10, FALSE))+$P376)*$H376)/100)+5)*
IF(OR($I376="Lonely", $I376="Brave", $I376="Adamant", $I376="Naughty"), 1.1,
IF(OR($I376="Bold", $I376="Timid", $I376="Modest", $I376="Calm"), 0.9, 1)))</f>
        <v>22</v>
      </c>
      <c r="S376" s="2">
        <f>_xlfn.FLOOR.MATH((_xlfn.FLOOR.MATH((((2*VLOOKUP($F376, 'EV and Base'!$A$1:$N$671, 11, FALSE))+$P376)*$H376)/100)+5)*
IF(OR($I376="Bold", $I376="Relaxed", $I376="Impish", $I376="Lax"), 1.1,
IF(OR($I376="Lonely", $I376="Hasty", $I376="Mild", $I376="Gentle"), 0.9, 1)))</f>
        <v>31</v>
      </c>
      <c r="T376" s="2">
        <f>_xlfn.FLOOR.MATH((_xlfn.FLOOR.MATH((((2*VLOOKUP($F376, 'EV and Base'!$A$1:$N$671, 12, FALSE))+$P376)*$H376)/100)+5)*
IF(OR($I376="Modest", $I376="Mild", $I376="Quiet", $I376="Rash"), 1.1,
IF(OR($I376="Adamant", $I376="Impish", $I376="Jolly", $I376="Careful"), 0.9, 1)))</f>
        <v>34</v>
      </c>
      <c r="U376" s="2">
        <f>_xlfn.FLOOR.MATH((_xlfn.FLOOR.MATH((((2*VLOOKUP($F376, 'EV and Base'!$A$1:$N$671, 13, FALSE))+$P376)*$H376)/100)+5)*
IF(OR($I376="Calm", $I376="Gentle", $I376="Sassy", $I376="Careful"), 1.1,
IF(OR($I376="Naughty", $I376="Lax", $I376="Naive", $I376="Rash"), 0.9, 1)))</f>
        <v>39</v>
      </c>
      <c r="V376" s="2">
        <f>_xlfn.FLOOR.MATH((_xlfn.FLOOR.MATH((((2*VLOOKUP($F376, 'EV and Base'!$A$1:$N$671, 14, FALSE))+$P376)*$H376)/100)+5)*
IF(OR($I376="Timid", $I376="Hasty", $I376="Jolly", $I376="Naive"), 1.1,
IF(OR($I376="Brave", $I376="Relaxed", $I376="Quiet", $I376="Sassy"), 0.9, 1)))</f>
        <v>29</v>
      </c>
    </row>
    <row r="377" spans="1:22" x14ac:dyDescent="0.45">
      <c r="A377" s="29">
        <v>209</v>
      </c>
      <c r="B377" s="29" t="s">
        <v>631</v>
      </c>
      <c r="C377" s="29" t="s">
        <v>23</v>
      </c>
      <c r="D377" s="29" t="s">
        <v>625</v>
      </c>
      <c r="E377" s="29" t="s">
        <v>277</v>
      </c>
      <c r="F377" s="2" t="s">
        <v>632</v>
      </c>
      <c r="G377" s="2" t="s">
        <v>53</v>
      </c>
      <c r="H377" s="2">
        <v>23</v>
      </c>
      <c r="I377" s="2" t="s">
        <v>58</v>
      </c>
      <c r="J377" s="2" t="s">
        <v>423</v>
      </c>
      <c r="K377" s="2" t="s">
        <v>30</v>
      </c>
      <c r="L377" s="2" t="s">
        <v>178</v>
      </c>
      <c r="M377" s="2" t="s">
        <v>234</v>
      </c>
      <c r="N377" s="2" t="s">
        <v>236</v>
      </c>
      <c r="O377" s="2" t="s">
        <v>633</v>
      </c>
      <c r="P377" s="2">
        <v>0</v>
      </c>
      <c r="Q377" s="2">
        <f>_xlfn.FLOOR.MATH((((2*VLOOKUP(F377, 'EV and Base'!$A$1:$N$671, 9, FALSE))+$P377)*$H377)/100)+$H377+10</f>
        <v>67</v>
      </c>
      <c r="R377" s="2">
        <f>_xlfn.FLOOR.MATH((_xlfn.FLOOR.MATH((((2*VLOOKUP($F377, 'EV and Base'!$A$1:$N$671, 10, FALSE))+$P377)*$H377)/100)+5)*
IF(OR($I377="Lonely", $I377="Brave", $I377="Adamant", $I377="Naughty"), 1.1,
IF(OR($I377="Bold", $I377="Timid", $I377="Modest", $I377="Calm"), 0.9, 1)))</f>
        <v>44</v>
      </c>
      <c r="S377" s="2">
        <f>_xlfn.FLOOR.MATH((_xlfn.FLOOR.MATH((((2*VLOOKUP($F377, 'EV and Base'!$A$1:$N$671, 11, FALSE))+$P377)*$H377)/100)+5)*
IF(OR($I377="Bold", $I377="Relaxed", $I377="Impish", $I377="Lax"), 1.1,
IF(OR($I377="Lonely", $I377="Hasty", $I377="Mild", $I377="Gentle"), 0.9, 1)))</f>
        <v>35</v>
      </c>
      <c r="T377" s="2">
        <f>_xlfn.FLOOR.MATH((_xlfn.FLOOR.MATH((((2*VLOOKUP($F377, 'EV and Base'!$A$1:$N$671, 12, FALSE))+$P377)*$H377)/100)+5)*
IF(OR($I377="Modest", $I377="Mild", $I377="Quiet", $I377="Rash"), 1.1,
IF(OR($I377="Adamant", $I377="Impish", $I377="Jolly", $I377="Careful"), 0.9, 1)))</f>
        <v>58</v>
      </c>
      <c r="U377" s="2">
        <f>_xlfn.FLOOR.MATH((_xlfn.FLOOR.MATH((((2*VLOOKUP($F377, 'EV and Base'!$A$1:$N$671, 13, FALSE))+$P377)*$H377)/100)+5)*
IF(OR($I377="Calm", $I377="Gentle", $I377="Sassy", $I377="Careful"), 1.1,
IF(OR($I377="Naughty", $I377="Lax", $I377="Naive", $I377="Rash"), 0.9, 1)))</f>
        <v>35</v>
      </c>
      <c r="V377" s="2">
        <f>_xlfn.FLOOR.MATH((_xlfn.FLOOR.MATH((((2*VLOOKUP($F377, 'EV and Base'!$A$1:$N$671, 14, FALSE))+$P377)*$H377)/100)+5)*
IF(OR($I377="Timid", $I377="Hasty", $I377="Jolly", $I377="Naive"), 1.1,
IF(OR($I377="Brave", $I377="Relaxed", $I377="Quiet", $I377="Sassy"), 0.9, 1)))</f>
        <v>28</v>
      </c>
    </row>
    <row r="378" spans="1:22" x14ac:dyDescent="0.45">
      <c r="A378" s="38">
        <v>210</v>
      </c>
      <c r="B378" s="48" t="s">
        <v>634</v>
      </c>
      <c r="C378" s="48" t="s">
        <v>23</v>
      </c>
      <c r="D378" s="48" t="s">
        <v>625</v>
      </c>
      <c r="E378" s="48" t="s">
        <v>277</v>
      </c>
      <c r="F378" s="2" t="s">
        <v>524</v>
      </c>
      <c r="G378" s="2" t="s">
        <v>27</v>
      </c>
      <c r="H378" s="2">
        <v>22</v>
      </c>
      <c r="I378" s="2" t="s">
        <v>110</v>
      </c>
      <c r="J378" s="2" t="s">
        <v>525</v>
      </c>
      <c r="K378" s="2" t="s">
        <v>30</v>
      </c>
      <c r="L378" s="2" t="s">
        <v>605</v>
      </c>
      <c r="M378" s="2" t="s">
        <v>424</v>
      </c>
      <c r="N378" s="2" t="s">
        <v>526</v>
      </c>
      <c r="O378" s="2" t="s">
        <v>527</v>
      </c>
      <c r="P378" s="2">
        <v>12</v>
      </c>
      <c r="Q378" s="2">
        <f>_xlfn.FLOOR.MATH((((2*VLOOKUP(F378, 'EV and Base'!$A$1:$N$671, 9, FALSE))+$P378)*$H378)/100)+$H378+10</f>
        <v>51</v>
      </c>
      <c r="R378" s="2">
        <f>_xlfn.FLOOR.MATH((_xlfn.FLOOR.MATH((((2*VLOOKUP($F378, 'EV and Base'!$A$1:$N$671, 10, FALSE))+$P378)*$H378)/100)+5)*
IF(OR($I378="Lonely", $I378="Brave", $I378="Adamant", $I378="Naughty"), 1.1,
IF(OR($I378="Bold", $I378="Timid", $I378="Modest", $I378="Calm"), 0.9, 1)))</f>
        <v>22</v>
      </c>
      <c r="S378" s="2">
        <f>_xlfn.FLOOR.MATH((_xlfn.FLOOR.MATH((((2*VLOOKUP($F378, 'EV and Base'!$A$1:$N$671, 11, FALSE))+$P378)*$H378)/100)+5)*
IF(OR($I378="Bold", $I378="Relaxed", $I378="Impish", $I378="Lax"), 1.1,
IF(OR($I378="Lonely", $I378="Hasty", $I378="Mild", $I378="Gentle"), 0.9, 1)))</f>
        <v>45</v>
      </c>
      <c r="T378" s="2">
        <f>_xlfn.FLOOR.MATH((_xlfn.FLOOR.MATH((((2*VLOOKUP($F378, 'EV and Base'!$A$1:$N$671, 12, FALSE))+$P378)*$H378)/100)+5)*
IF(OR($I378="Modest", $I378="Mild", $I378="Quiet", $I378="Rash"), 1.1,
IF(OR($I378="Adamant", $I378="Impish", $I378="Jolly", $I378="Careful"), 0.9, 1)))</f>
        <v>27</v>
      </c>
      <c r="U378" s="2">
        <f>_xlfn.FLOOR.MATH((_xlfn.FLOOR.MATH((((2*VLOOKUP($F378, 'EV and Base'!$A$1:$N$671, 13, FALSE))+$P378)*$H378)/100)+5)*
IF(OR($I378="Calm", $I378="Gentle", $I378="Sassy", $I378="Careful"), 1.1,
IF(OR($I378="Naughty", $I378="Lax", $I378="Naive", $I378="Rash"), 0.9, 1)))</f>
        <v>36</v>
      </c>
      <c r="V378" s="2">
        <f>_xlfn.FLOOR.MATH((_xlfn.FLOOR.MATH((((2*VLOOKUP($F378, 'EV and Base'!$A$1:$N$671, 14, FALSE))+$P378)*$H378)/100)+5)*
IF(OR($I378="Timid", $I378="Hasty", $I378="Jolly", $I378="Naive"), 1.1,
IF(OR($I378="Brave", $I378="Relaxed", $I378="Quiet", $I378="Sassy"), 0.9, 1)))</f>
        <v>20</v>
      </c>
    </row>
    <row r="379" spans="1:22" x14ac:dyDescent="0.45">
      <c r="A379" s="40"/>
      <c r="B379" s="48"/>
      <c r="C379" s="48"/>
      <c r="D379" s="48"/>
      <c r="E379" s="48"/>
      <c r="F379" s="2" t="s">
        <v>95</v>
      </c>
      <c r="G379" s="2" t="s">
        <v>27</v>
      </c>
      <c r="H379" s="2">
        <v>22</v>
      </c>
      <c r="I379" s="2" t="s">
        <v>136</v>
      </c>
      <c r="J379" s="2" t="s">
        <v>97</v>
      </c>
      <c r="K379" s="2" t="s">
        <v>30</v>
      </c>
      <c r="L379" s="2" t="s">
        <v>169</v>
      </c>
      <c r="M379" s="2" t="s">
        <v>170</v>
      </c>
      <c r="N379" s="2" t="s">
        <v>205</v>
      </c>
      <c r="O379" s="2" t="s">
        <v>165</v>
      </c>
      <c r="P379" s="2">
        <v>12</v>
      </c>
      <c r="Q379" s="2">
        <f>_xlfn.FLOOR.MATH((((2*VLOOKUP(F379, 'EV and Base'!$A$1:$N$671, 9, FALSE))+$P379)*$H379)/100)+$H379+10</f>
        <v>68</v>
      </c>
      <c r="R379" s="2">
        <f>_xlfn.FLOOR.MATH((_xlfn.FLOOR.MATH((((2*VLOOKUP($F379, 'EV and Base'!$A$1:$N$671, 10, FALSE))+$P379)*$H379)/100)+5)*
IF(OR($I379="Lonely", $I379="Brave", $I379="Adamant", $I379="Naughty"), 1.1,
IF(OR($I379="Bold", $I379="Timid", $I379="Modest", $I379="Calm"), 0.9, 1)))</f>
        <v>18</v>
      </c>
      <c r="S379" s="2">
        <f>_xlfn.FLOOR.MATH((_xlfn.FLOOR.MATH((((2*VLOOKUP($F379, 'EV and Base'!$A$1:$N$671, 11, FALSE))+$P379)*$H379)/100)+5)*
IF(OR($I379="Bold", $I379="Relaxed", $I379="Impish", $I379="Lax"), 1.1,
IF(OR($I379="Lonely", $I379="Hasty", $I379="Mild", $I379="Gentle"), 0.9, 1)))</f>
        <v>27</v>
      </c>
      <c r="T379" s="2">
        <f>_xlfn.FLOOR.MATH((_xlfn.FLOOR.MATH((((2*VLOOKUP($F379, 'EV and Base'!$A$1:$N$671, 12, FALSE))+$P379)*$H379)/100)+5)*
IF(OR($I379="Modest", $I379="Mild", $I379="Quiet", $I379="Rash"), 1.1,
IF(OR($I379="Adamant", $I379="Impish", $I379="Jolly", $I379="Careful"), 0.9, 1)))</f>
        <v>40</v>
      </c>
      <c r="U379" s="2">
        <f>_xlfn.FLOOR.MATH((_xlfn.FLOOR.MATH((((2*VLOOKUP($F379, 'EV and Base'!$A$1:$N$671, 13, FALSE))+$P379)*$H379)/100)+5)*
IF(OR($I379="Calm", $I379="Gentle", $I379="Sassy", $I379="Careful"), 1.1,
IF(OR($I379="Naughty", $I379="Lax", $I379="Naive", $I379="Rash"), 0.9, 1)))</f>
        <v>27</v>
      </c>
      <c r="V379" s="2">
        <f>_xlfn.FLOOR.MATH((_xlfn.FLOOR.MATH((((2*VLOOKUP($F379, 'EV and Base'!$A$1:$N$671, 14, FALSE))+$P379)*$H379)/100)+5)*
IF(OR($I379="Timid", $I379="Hasty", $I379="Jolly", $I379="Naive"), 1.1,
IF(OR($I379="Brave", $I379="Relaxed", $I379="Quiet", $I379="Sassy"), 0.9, 1)))</f>
        <v>18</v>
      </c>
    </row>
    <row r="380" spans="1:22" x14ac:dyDescent="0.45">
      <c r="A380" s="29">
        <v>211</v>
      </c>
      <c r="B380" s="29" t="s">
        <v>635</v>
      </c>
      <c r="C380" s="29" t="s">
        <v>23</v>
      </c>
      <c r="D380" s="29" t="s">
        <v>625</v>
      </c>
      <c r="E380" s="29" t="s">
        <v>277</v>
      </c>
      <c r="F380" s="2" t="s">
        <v>458</v>
      </c>
      <c r="G380" s="2" t="s">
        <v>53</v>
      </c>
      <c r="H380" s="2">
        <v>24</v>
      </c>
      <c r="I380" s="2" t="s">
        <v>136</v>
      </c>
      <c r="J380" s="2" t="s">
        <v>115</v>
      </c>
      <c r="K380" s="2" t="s">
        <v>30</v>
      </c>
      <c r="L380" s="2" t="s">
        <v>330</v>
      </c>
      <c r="M380" s="2" t="s">
        <v>150</v>
      </c>
      <c r="N380" s="2" t="s">
        <v>459</v>
      </c>
      <c r="O380" s="2" t="s">
        <v>350</v>
      </c>
      <c r="P380" s="2">
        <v>12</v>
      </c>
      <c r="Q380" s="2">
        <f>_xlfn.FLOOR.MATH((((2*VLOOKUP(F380, 'EV and Base'!$A$1:$N$671, 9, FALSE))+$P380)*$H380)/100)+$H380+10</f>
        <v>66</v>
      </c>
      <c r="R380" s="2">
        <f>_xlfn.FLOOR.MATH((_xlfn.FLOOR.MATH((((2*VLOOKUP($F380, 'EV and Base'!$A$1:$N$671, 10, FALSE))+$P380)*$H380)/100)+5)*
IF(OR($I380="Lonely", $I380="Brave", $I380="Adamant", $I380="Naughty"), 1.1,
IF(OR($I380="Bold", $I380="Timid", $I380="Modest", $I380="Calm"), 0.9, 1)))</f>
        <v>29</v>
      </c>
      <c r="S380" s="2">
        <f>_xlfn.FLOOR.MATH((_xlfn.FLOOR.MATH((((2*VLOOKUP($F380, 'EV and Base'!$A$1:$N$671, 11, FALSE))+$P380)*$H380)/100)+5)*
IF(OR($I380="Bold", $I380="Relaxed", $I380="Impish", $I380="Lax"), 1.1,
IF(OR($I380="Lonely", $I380="Hasty", $I380="Mild", $I380="Gentle"), 0.9, 1)))</f>
        <v>31</v>
      </c>
      <c r="T380" s="2">
        <f>_xlfn.FLOOR.MATH((_xlfn.FLOOR.MATH((((2*VLOOKUP($F380, 'EV and Base'!$A$1:$N$671, 12, FALSE))+$P380)*$H380)/100)+5)*
IF(OR($I380="Modest", $I380="Mild", $I380="Quiet", $I380="Rash"), 1.1,
IF(OR($I380="Adamant", $I380="Impish", $I380="Jolly", $I380="Careful"), 0.9, 1)))</f>
        <v>31</v>
      </c>
      <c r="U380" s="2">
        <f>_xlfn.FLOOR.MATH((_xlfn.FLOOR.MATH((((2*VLOOKUP($F380, 'EV and Base'!$A$1:$N$671, 13, FALSE))+$P380)*$H380)/100)+5)*
IF(OR($I380="Calm", $I380="Gentle", $I380="Sassy", $I380="Careful"), 1.1,
IF(OR($I380="Naughty", $I380="Lax", $I380="Naive", $I380="Rash"), 0.9, 1)))</f>
        <v>27</v>
      </c>
      <c r="V380" s="2">
        <f>_xlfn.FLOOR.MATH((_xlfn.FLOOR.MATH((((2*VLOOKUP($F380, 'EV and Base'!$A$1:$N$671, 14, FALSE))+$P380)*$H380)/100)+5)*
IF(OR($I380="Timid", $I380="Hasty", $I380="Jolly", $I380="Naive"), 1.1,
IF(OR($I380="Brave", $I380="Relaxed", $I380="Quiet", $I380="Sassy"), 0.9, 1)))</f>
        <v>34</v>
      </c>
    </row>
    <row r="381" spans="1:22" x14ac:dyDescent="0.45">
      <c r="A381" s="38">
        <v>212</v>
      </c>
      <c r="B381" s="48" t="s">
        <v>636</v>
      </c>
      <c r="C381" s="48" t="s">
        <v>23</v>
      </c>
      <c r="D381" s="48" t="s">
        <v>625</v>
      </c>
      <c r="E381" s="48" t="s">
        <v>277</v>
      </c>
      <c r="F381" s="2" t="s">
        <v>293</v>
      </c>
      <c r="G381" s="2" t="s">
        <v>27</v>
      </c>
      <c r="H381" s="2">
        <v>23</v>
      </c>
      <c r="I381" s="2" t="s">
        <v>68</v>
      </c>
      <c r="J381" s="2" t="s">
        <v>294</v>
      </c>
      <c r="K381" s="2" t="s">
        <v>30</v>
      </c>
      <c r="L381" s="2" t="s">
        <v>139</v>
      </c>
      <c r="M381" s="2" t="s">
        <v>296</v>
      </c>
      <c r="N381" s="2" t="s">
        <v>297</v>
      </c>
      <c r="O381" s="2" t="s">
        <v>314</v>
      </c>
      <c r="P381" s="2">
        <v>12</v>
      </c>
      <c r="Q381" s="2">
        <f>_xlfn.FLOOR.MATH((((2*VLOOKUP(F381, 'EV and Base'!$A$1:$N$671, 9, FALSE))+$P381)*$H381)/100)+$H381+10</f>
        <v>67</v>
      </c>
      <c r="R381" s="2">
        <f>_xlfn.FLOOR.MATH((_xlfn.FLOOR.MATH((((2*VLOOKUP($F381, 'EV and Base'!$A$1:$N$671, 10, FALSE))+$P381)*$H381)/100)+5)*
IF(OR($I381="Lonely", $I381="Brave", $I381="Adamant", $I381="Naughty"), 1.1,
IF(OR($I381="Bold", $I381="Timid", $I381="Modest", $I381="Calm"), 0.9, 1)))</f>
        <v>44</v>
      </c>
      <c r="S381" s="2">
        <f>_xlfn.FLOOR.MATH((_xlfn.FLOOR.MATH((((2*VLOOKUP($F381, 'EV and Base'!$A$1:$N$671, 11, FALSE))+$P381)*$H381)/100)+5)*
IF(OR($I381="Bold", $I381="Relaxed", $I381="Impish", $I381="Lax"), 1.1,
IF(OR($I381="Lonely", $I381="Hasty", $I381="Mild", $I381="Gentle"), 0.9, 1)))</f>
        <v>28</v>
      </c>
      <c r="T381" s="2">
        <f>_xlfn.FLOOR.MATH((_xlfn.FLOOR.MATH((((2*VLOOKUP($F381, 'EV and Base'!$A$1:$N$671, 12, FALSE))+$P381)*$H381)/100)+5)*
IF(OR($I381="Modest", $I381="Mild", $I381="Quiet", $I381="Rash"), 1.1,
IF(OR($I381="Adamant", $I381="Impish", $I381="Jolly", $I381="Careful"), 0.9, 1)))</f>
        <v>15</v>
      </c>
      <c r="U381" s="2">
        <f>_xlfn.FLOOR.MATH((_xlfn.FLOOR.MATH((((2*VLOOKUP($F381, 'EV and Base'!$A$1:$N$671, 13, FALSE))+$P381)*$H381)/100)+5)*
IF(OR($I381="Calm", $I381="Gentle", $I381="Sassy", $I381="Careful"), 1.1,
IF(OR($I381="Naughty", $I381="Lax", $I381="Naive", $I381="Rash"), 0.9, 1)))</f>
        <v>28</v>
      </c>
      <c r="V381" s="2">
        <f>_xlfn.FLOOR.MATH((_xlfn.FLOOR.MATH((((2*VLOOKUP($F381, 'EV and Base'!$A$1:$N$671, 14, FALSE))+$P381)*$H381)/100)+5)*
IF(OR($I381="Timid", $I381="Hasty", $I381="Jolly", $I381="Naive"), 1.1,
IF(OR($I381="Brave", $I381="Relaxed", $I381="Quiet", $I381="Sassy"), 0.9, 1)))</f>
        <v>30</v>
      </c>
    </row>
    <row r="382" spans="1:22" x14ac:dyDescent="0.45">
      <c r="A382" s="40"/>
      <c r="B382" s="48"/>
      <c r="C382" s="48"/>
      <c r="D382" s="48"/>
      <c r="E382" s="48"/>
      <c r="F382" s="2" t="s">
        <v>121</v>
      </c>
      <c r="G382" s="2" t="s">
        <v>27</v>
      </c>
      <c r="H382" s="2">
        <v>23</v>
      </c>
      <c r="I382" s="2" t="s">
        <v>71</v>
      </c>
      <c r="J382" s="2" t="s">
        <v>122</v>
      </c>
      <c r="K382" s="2" t="s">
        <v>30</v>
      </c>
      <c r="L382" s="2" t="s">
        <v>125</v>
      </c>
      <c r="M382" s="2" t="s">
        <v>302</v>
      </c>
      <c r="N382" s="2" t="s">
        <v>368</v>
      </c>
      <c r="O382" s="2" t="s">
        <v>191</v>
      </c>
      <c r="P382" s="2">
        <v>12</v>
      </c>
      <c r="Q382" s="2">
        <f>_xlfn.FLOOR.MATH((((2*VLOOKUP(F382, 'EV and Base'!$A$1:$N$671, 9, FALSE))+$P382)*$H382)/100)+$H382+10</f>
        <v>56</v>
      </c>
      <c r="R382" s="2">
        <f>_xlfn.FLOOR.MATH((_xlfn.FLOOR.MATH((((2*VLOOKUP($F382, 'EV and Base'!$A$1:$N$671, 10, FALSE))+$P382)*$H382)/100)+5)*
IF(OR($I382="Lonely", $I382="Brave", $I382="Adamant", $I382="Naughty"), 1.1,
IF(OR($I382="Bold", $I382="Timid", $I382="Modest", $I382="Calm"), 0.9, 1)))</f>
        <v>31</v>
      </c>
      <c r="S382" s="2">
        <f>_xlfn.FLOOR.MATH((_xlfn.FLOOR.MATH((((2*VLOOKUP($F382, 'EV and Base'!$A$1:$N$671, 11, FALSE))+$P382)*$H382)/100)+5)*
IF(OR($I382="Bold", $I382="Relaxed", $I382="Impish", $I382="Lax"), 1.1,
IF(OR($I382="Lonely", $I382="Hasty", $I382="Mild", $I382="Gentle"), 0.9, 1)))</f>
        <v>24</v>
      </c>
      <c r="T382" s="2">
        <f>_xlfn.FLOOR.MATH((_xlfn.FLOOR.MATH((((2*VLOOKUP($F382, 'EV and Base'!$A$1:$N$671, 12, FALSE))+$P382)*$H382)/100)+5)*
IF(OR($I382="Modest", $I382="Mild", $I382="Quiet", $I382="Rash"), 1.1,
IF(OR($I382="Adamant", $I382="Impish", $I382="Jolly", $I382="Careful"), 0.9, 1)))</f>
        <v>30</v>
      </c>
      <c r="U382" s="2">
        <f>_xlfn.FLOOR.MATH((_xlfn.FLOOR.MATH((((2*VLOOKUP($F382, 'EV and Base'!$A$1:$N$671, 13, FALSE))+$P382)*$H382)/100)+5)*
IF(OR($I382="Calm", $I382="Gentle", $I382="Sassy", $I382="Careful"), 1.1,
IF(OR($I382="Naughty", $I382="Lax", $I382="Naive", $I382="Rash"), 0.9, 1)))</f>
        <v>22</v>
      </c>
      <c r="V382" s="2">
        <f>_xlfn.FLOOR.MATH((_xlfn.FLOOR.MATH((((2*VLOOKUP($F382, 'EV and Base'!$A$1:$N$671, 14, FALSE))+$P382)*$H382)/100)+5)*
IF(OR($I382="Timid", $I382="Hasty", $I382="Jolly", $I382="Naive"), 1.1,
IF(OR($I382="Brave", $I382="Relaxed", $I382="Quiet", $I382="Sassy"), 0.9, 1)))</f>
        <v>42</v>
      </c>
    </row>
    <row r="383" spans="1:22" x14ac:dyDescent="0.45">
      <c r="A383" s="38">
        <v>213</v>
      </c>
      <c r="B383" s="48" t="s">
        <v>637</v>
      </c>
      <c r="C383" s="48" t="s">
        <v>23</v>
      </c>
      <c r="D383" s="48" t="s">
        <v>625</v>
      </c>
      <c r="E383" s="48" t="s">
        <v>277</v>
      </c>
      <c r="F383" s="2" t="s">
        <v>498</v>
      </c>
      <c r="G383" s="2" t="s">
        <v>27</v>
      </c>
      <c r="H383" s="2">
        <v>23</v>
      </c>
      <c r="I383" s="2" t="s">
        <v>63</v>
      </c>
      <c r="J383" s="2" t="s">
        <v>499</v>
      </c>
      <c r="K383" s="2" t="s">
        <v>30</v>
      </c>
      <c r="L383" s="2" t="s">
        <v>626</v>
      </c>
      <c r="M383" s="2" t="s">
        <v>511</v>
      </c>
      <c r="N383" s="2" t="s">
        <v>514</v>
      </c>
      <c r="O383" s="2" t="s">
        <v>429</v>
      </c>
      <c r="P383" s="2">
        <v>12</v>
      </c>
      <c r="Q383" s="2">
        <f>_xlfn.FLOOR.MATH((((2*VLOOKUP(F383, 'EV and Base'!$A$1:$N$671, 9, FALSE))+$P383)*$H383)/100)+$H383+10</f>
        <v>56</v>
      </c>
      <c r="R383" s="2">
        <f>_xlfn.FLOOR.MATH((_xlfn.FLOOR.MATH((((2*VLOOKUP($F383, 'EV and Base'!$A$1:$N$671, 10, FALSE))+$P383)*$H383)/100)+5)*
IF(OR($I383="Lonely", $I383="Brave", $I383="Adamant", $I383="Naughty"), 1.1,
IF(OR($I383="Bold", $I383="Timid", $I383="Modest", $I383="Calm"), 0.9, 1)))</f>
        <v>21</v>
      </c>
      <c r="S383" s="2">
        <f>_xlfn.FLOOR.MATH((_xlfn.FLOOR.MATH((((2*VLOOKUP($F383, 'EV and Base'!$A$1:$N$671, 11, FALSE))+$P383)*$H383)/100)+5)*
IF(OR($I383="Bold", $I383="Relaxed", $I383="Impish", $I383="Lax"), 1.1,
IF(OR($I383="Lonely", $I383="Hasty", $I383="Mild", $I383="Gentle"), 0.9, 1)))</f>
        <v>26</v>
      </c>
      <c r="T383" s="2">
        <f>_xlfn.FLOOR.MATH((_xlfn.FLOOR.MATH((((2*VLOOKUP($F383, 'EV and Base'!$A$1:$N$671, 12, FALSE))+$P383)*$H383)/100)+5)*
IF(OR($I383="Modest", $I383="Mild", $I383="Quiet", $I383="Rash"), 1.1,
IF(OR($I383="Adamant", $I383="Impish", $I383="Jolly", $I383="Careful"), 0.9, 1)))</f>
        <v>56</v>
      </c>
      <c r="U383" s="2">
        <f>_xlfn.FLOOR.MATH((_xlfn.FLOOR.MATH((((2*VLOOKUP($F383, 'EV and Base'!$A$1:$N$671, 13, FALSE))+$P383)*$H383)/100)+5)*
IF(OR($I383="Calm", $I383="Gentle", $I383="Sassy", $I383="Careful"), 1.1,
IF(OR($I383="Naughty", $I383="Lax", $I383="Naive", $I383="Rash"), 0.9, 1)))</f>
        <v>33</v>
      </c>
      <c r="V383" s="2">
        <f>_xlfn.FLOOR.MATH((_xlfn.FLOOR.MATH((((2*VLOOKUP($F383, 'EV and Base'!$A$1:$N$671, 14, FALSE))+$P383)*$H383)/100)+5)*
IF(OR($I383="Timid", $I383="Hasty", $I383="Jolly", $I383="Naive"), 1.1,
IF(OR($I383="Brave", $I383="Relaxed", $I383="Quiet", $I383="Sassy"), 0.9, 1)))</f>
        <v>14</v>
      </c>
    </row>
    <row r="384" spans="1:22" x14ac:dyDescent="0.45">
      <c r="A384" s="40"/>
      <c r="B384" s="48"/>
      <c r="C384" s="48"/>
      <c r="D384" s="48"/>
      <c r="E384" s="48"/>
      <c r="F384" s="2" t="s">
        <v>127</v>
      </c>
      <c r="G384" s="2" t="s">
        <v>27</v>
      </c>
      <c r="H384" s="2">
        <v>23</v>
      </c>
      <c r="I384" s="2" t="s">
        <v>28</v>
      </c>
      <c r="J384" s="2" t="s">
        <v>128</v>
      </c>
      <c r="K384" s="2" t="s">
        <v>30</v>
      </c>
      <c r="L384" s="2" t="s">
        <v>130</v>
      </c>
      <c r="M384" s="2" t="s">
        <v>207</v>
      </c>
      <c r="N384" s="2" t="s">
        <v>170</v>
      </c>
      <c r="O384" s="2" t="s">
        <v>209</v>
      </c>
      <c r="P384" s="2">
        <v>12</v>
      </c>
      <c r="Q384" s="2">
        <f>_xlfn.FLOOR.MATH((((2*VLOOKUP(F384, 'EV and Base'!$A$1:$N$671, 9, FALSE))+$P384)*$H384)/100)+$H384+10</f>
        <v>61</v>
      </c>
      <c r="R384" s="2">
        <f>_xlfn.FLOOR.MATH((_xlfn.FLOOR.MATH((((2*VLOOKUP($F384, 'EV and Base'!$A$1:$N$671, 10, FALSE))+$P384)*$H384)/100)+5)*
IF(OR($I384="Lonely", $I384="Brave", $I384="Adamant", $I384="Naughty"), 1.1,
IF(OR($I384="Bold", $I384="Timid", $I384="Modest", $I384="Calm"), 0.9, 1)))</f>
        <v>28</v>
      </c>
      <c r="S384" s="2">
        <f>_xlfn.FLOOR.MATH((_xlfn.FLOOR.MATH((((2*VLOOKUP($F384, 'EV and Base'!$A$1:$N$671, 11, FALSE))+$P384)*$H384)/100)+5)*
IF(OR($I384="Bold", $I384="Relaxed", $I384="Impish", $I384="Lax"), 1.1,
IF(OR($I384="Lonely", $I384="Hasty", $I384="Mild", $I384="Gentle"), 0.9, 1)))</f>
        <v>29</v>
      </c>
      <c r="T384" s="2">
        <f>_xlfn.FLOOR.MATH((_xlfn.FLOOR.MATH((((2*VLOOKUP($F384, 'EV and Base'!$A$1:$N$671, 12, FALSE))+$P384)*$H384)/100)+5)*
IF(OR($I384="Modest", $I384="Mild", $I384="Quiet", $I384="Rash"), 1.1,
IF(OR($I384="Adamant", $I384="Impish", $I384="Jolly", $I384="Careful"), 0.9, 1)))</f>
        <v>33</v>
      </c>
      <c r="U384" s="2">
        <f>_xlfn.FLOOR.MATH((_xlfn.FLOOR.MATH((((2*VLOOKUP($F384, 'EV and Base'!$A$1:$N$671, 13, FALSE))+$P384)*$H384)/100)+5)*
IF(OR($I384="Calm", $I384="Gentle", $I384="Sassy", $I384="Careful"), 1.1,
IF(OR($I384="Naughty", $I384="Lax", $I384="Naive", $I384="Rash"), 0.9, 1)))</f>
        <v>24</v>
      </c>
      <c r="V384" s="2">
        <f>_xlfn.FLOOR.MATH((_xlfn.FLOOR.MATH((((2*VLOOKUP($F384, 'EV and Base'!$A$1:$N$671, 14, FALSE))+$P384)*$H384)/100)+5)*
IF(OR($I384="Timid", $I384="Hasty", $I384="Jolly", $I384="Naive"), 1.1,
IF(OR($I384="Brave", $I384="Relaxed", $I384="Quiet", $I384="Sassy"), 0.9, 1)))</f>
        <v>40</v>
      </c>
    </row>
    <row r="385" spans="1:22" x14ac:dyDescent="0.45">
      <c r="A385" s="29">
        <v>214</v>
      </c>
      <c r="B385" s="29" t="s">
        <v>638</v>
      </c>
      <c r="C385" s="29" t="s">
        <v>23</v>
      </c>
      <c r="D385" s="29" t="s">
        <v>639</v>
      </c>
      <c r="E385" s="29" t="s">
        <v>25</v>
      </c>
      <c r="F385" s="2" t="s">
        <v>315</v>
      </c>
      <c r="G385" s="2" t="s">
        <v>27</v>
      </c>
      <c r="H385" s="2">
        <v>24</v>
      </c>
      <c r="I385" s="2" t="s">
        <v>28</v>
      </c>
      <c r="J385" s="2" t="s">
        <v>344</v>
      </c>
      <c r="K385" s="2" t="s">
        <v>30</v>
      </c>
      <c r="L385" s="2" t="s">
        <v>318</v>
      </c>
      <c r="M385" s="2" t="s">
        <v>169</v>
      </c>
      <c r="N385" s="2" t="s">
        <v>209</v>
      </c>
      <c r="O385" s="2" t="s">
        <v>514</v>
      </c>
      <c r="P385" s="2">
        <v>12</v>
      </c>
      <c r="Q385" s="2">
        <f>_xlfn.FLOOR.MATH((((2*VLOOKUP(F385, 'EV and Base'!$A$1:$N$671, 9, FALSE))+$P385)*$H385)/100)+$H385+10</f>
        <v>71</v>
      </c>
      <c r="R385" s="2">
        <f>_xlfn.FLOOR.MATH((_xlfn.FLOOR.MATH((((2*VLOOKUP($F385, 'EV and Base'!$A$1:$N$671, 10, FALSE))+$P385)*$H385)/100)+5)*
IF(OR($I385="Lonely", $I385="Brave", $I385="Adamant", $I385="Naughty"), 1.1,
IF(OR($I385="Bold", $I385="Timid", $I385="Modest", $I385="Calm"), 0.9, 1)))</f>
        <v>35</v>
      </c>
      <c r="S385" s="2">
        <f>_xlfn.FLOOR.MATH((_xlfn.FLOOR.MATH((((2*VLOOKUP($F385, 'EV and Base'!$A$1:$N$671, 11, FALSE))+$P385)*$H385)/100)+5)*
IF(OR($I385="Bold", $I385="Relaxed", $I385="Impish", $I385="Lax"), 1.1,
IF(OR($I385="Lonely", $I385="Hasty", $I385="Mild", $I385="Gentle"), 0.9, 1)))</f>
        <v>50</v>
      </c>
      <c r="T385" s="2">
        <f>_xlfn.FLOOR.MATH((_xlfn.FLOOR.MATH((((2*VLOOKUP($F385, 'EV and Base'!$A$1:$N$671, 12, FALSE))+$P385)*$H385)/100)+5)*
IF(OR($I385="Modest", $I385="Mild", $I385="Quiet", $I385="Rash"), 1.1,
IF(OR($I385="Adamant", $I385="Impish", $I385="Jolly", $I385="Careful"), 0.9, 1)))</f>
        <v>57</v>
      </c>
      <c r="U385" s="2">
        <f>_xlfn.FLOOR.MATH((_xlfn.FLOOR.MATH((((2*VLOOKUP($F385, 'EV and Base'!$A$1:$N$671, 13, FALSE))+$P385)*$H385)/100)+5)*
IF(OR($I385="Calm", $I385="Gentle", $I385="Sassy", $I385="Careful"), 1.1,
IF(OR($I385="Naughty", $I385="Lax", $I385="Naive", $I385="Rash"), 0.9, 1)))</f>
        <v>41</v>
      </c>
      <c r="V385" s="2">
        <f>_xlfn.FLOOR.MATH((_xlfn.FLOOR.MATH((((2*VLOOKUP($F385, 'EV and Base'!$A$1:$N$671, 14, FALSE))+$P385)*$H385)/100)+5)*
IF(OR($I385="Timid", $I385="Hasty", $I385="Jolly", $I385="Naive"), 1.1,
IF(OR($I385="Brave", $I385="Relaxed", $I385="Quiet", $I385="Sassy"), 0.9, 1)))</f>
        <v>54</v>
      </c>
    </row>
    <row r="386" spans="1:22" x14ac:dyDescent="0.45">
      <c r="A386" s="38">
        <v>215</v>
      </c>
      <c r="B386" s="38" t="s">
        <v>640</v>
      </c>
      <c r="C386" s="38" t="s">
        <v>23</v>
      </c>
      <c r="D386" s="38" t="s">
        <v>639</v>
      </c>
      <c r="E386" s="38" t="s">
        <v>25</v>
      </c>
      <c r="F386" s="2" t="s">
        <v>127</v>
      </c>
      <c r="G386" s="2" t="s">
        <v>53</v>
      </c>
      <c r="H386" s="2">
        <v>23</v>
      </c>
      <c r="I386" s="2" t="s">
        <v>41</v>
      </c>
      <c r="J386" s="2" t="s">
        <v>128</v>
      </c>
      <c r="K386" s="2" t="s">
        <v>30</v>
      </c>
      <c r="L386" s="2" t="s">
        <v>130</v>
      </c>
      <c r="M386" s="2" t="s">
        <v>207</v>
      </c>
      <c r="N386" s="2" t="s">
        <v>170</v>
      </c>
      <c r="O386" s="2" t="s">
        <v>209</v>
      </c>
      <c r="P386" s="2">
        <v>12</v>
      </c>
      <c r="Q386" s="2">
        <f>_xlfn.FLOOR.MATH((((2*VLOOKUP(F386, 'EV and Base'!$A$1:$N$671, 9, FALSE))+$P386)*$H386)/100)+$H386+10</f>
        <v>61</v>
      </c>
      <c r="R386" s="2">
        <f>_xlfn.FLOOR.MATH((_xlfn.FLOOR.MATH((((2*VLOOKUP($F386, 'EV and Base'!$A$1:$N$671, 10, FALSE))+$P386)*$H386)/100)+5)*
IF(OR($I386="Lonely", $I386="Brave", $I386="Adamant", $I386="Naughty"), 1.1,
IF(OR($I386="Bold", $I386="Timid", $I386="Modest", $I386="Calm"), 0.9, 1)))</f>
        <v>25</v>
      </c>
      <c r="S386" s="2">
        <f>_xlfn.FLOOR.MATH((_xlfn.FLOOR.MATH((((2*VLOOKUP($F386, 'EV and Base'!$A$1:$N$671, 11, FALSE))+$P386)*$H386)/100)+5)*
IF(OR($I386="Bold", $I386="Relaxed", $I386="Impish", $I386="Lax"), 1.1,
IF(OR($I386="Lonely", $I386="Hasty", $I386="Mild", $I386="Gentle"), 0.9, 1)))</f>
        <v>27</v>
      </c>
      <c r="T386" s="2">
        <f>_xlfn.FLOOR.MATH((_xlfn.FLOOR.MATH((((2*VLOOKUP($F386, 'EV and Base'!$A$1:$N$671, 12, FALSE))+$P386)*$H386)/100)+5)*
IF(OR($I386="Modest", $I386="Mild", $I386="Quiet", $I386="Rash"), 1.1,
IF(OR($I386="Adamant", $I386="Impish", $I386="Jolly", $I386="Careful"), 0.9, 1)))</f>
        <v>33</v>
      </c>
      <c r="U386" s="2">
        <f>_xlfn.FLOOR.MATH((_xlfn.FLOOR.MATH((((2*VLOOKUP($F386, 'EV and Base'!$A$1:$N$671, 13, FALSE))+$P386)*$H386)/100)+5)*
IF(OR($I386="Calm", $I386="Gentle", $I386="Sassy", $I386="Careful"), 1.1,
IF(OR($I386="Naughty", $I386="Lax", $I386="Naive", $I386="Rash"), 0.9, 1)))</f>
        <v>27</v>
      </c>
      <c r="V386" s="2">
        <f>_xlfn.FLOOR.MATH((_xlfn.FLOOR.MATH((((2*VLOOKUP($F386, 'EV and Base'!$A$1:$N$671, 14, FALSE))+$P386)*$H386)/100)+5)*
IF(OR($I386="Timid", $I386="Hasty", $I386="Jolly", $I386="Naive"), 1.1,
IF(OR($I386="Brave", $I386="Relaxed", $I386="Quiet", $I386="Sassy"), 0.9, 1)))</f>
        <v>44</v>
      </c>
    </row>
    <row r="387" spans="1:22" x14ac:dyDescent="0.45">
      <c r="A387" s="40"/>
      <c r="B387" s="40"/>
      <c r="C387" s="40"/>
      <c r="D387" s="40"/>
      <c r="E387" s="40"/>
      <c r="F387" s="2" t="s">
        <v>95</v>
      </c>
      <c r="G387" s="2" t="s">
        <v>53</v>
      </c>
      <c r="H387" s="2">
        <v>23</v>
      </c>
      <c r="I387" s="2" t="s">
        <v>73</v>
      </c>
      <c r="J387" s="2" t="s">
        <v>204</v>
      </c>
      <c r="K387" s="2" t="s">
        <v>30</v>
      </c>
      <c r="L387" s="2" t="s">
        <v>170</v>
      </c>
      <c r="M387" s="2" t="s">
        <v>205</v>
      </c>
      <c r="N387" s="2" t="s">
        <v>165</v>
      </c>
      <c r="O387" s="2" t="s">
        <v>346</v>
      </c>
      <c r="P387" s="2">
        <v>12</v>
      </c>
      <c r="Q387" s="2">
        <f>_xlfn.FLOOR.MATH((((2*VLOOKUP(F387, 'EV and Base'!$A$1:$N$671, 9, FALSE))+$P387)*$H387)/100)+$H387+10</f>
        <v>70</v>
      </c>
      <c r="R387" s="2">
        <f>_xlfn.FLOOR.MATH((_xlfn.FLOOR.MATH((((2*VLOOKUP($F387, 'EV and Base'!$A$1:$N$671, 10, FALSE))+$P387)*$H387)/100)+5)*
IF(OR($I387="Lonely", $I387="Brave", $I387="Adamant", $I387="Naughty"), 1.1,
IF(OR($I387="Bold", $I387="Timid", $I387="Modest", $I387="Calm"), 0.9, 1)))</f>
        <v>19</v>
      </c>
      <c r="S387" s="2">
        <f>_xlfn.FLOOR.MATH((_xlfn.FLOOR.MATH((((2*VLOOKUP($F387, 'EV and Base'!$A$1:$N$671, 11, FALSE))+$P387)*$H387)/100)+5)*
IF(OR($I387="Bold", $I387="Relaxed", $I387="Impish", $I387="Lax"), 1.1,
IF(OR($I387="Lonely", $I387="Hasty", $I387="Mild", $I387="Gentle"), 0.9, 1)))</f>
        <v>28</v>
      </c>
      <c r="T387" s="2">
        <f>_xlfn.FLOOR.MATH((_xlfn.FLOOR.MATH((((2*VLOOKUP($F387, 'EV and Base'!$A$1:$N$671, 12, FALSE))+$P387)*$H387)/100)+5)*
IF(OR($I387="Modest", $I387="Mild", $I387="Quiet", $I387="Rash"), 1.1,
IF(OR($I387="Adamant", $I387="Impish", $I387="Jolly", $I387="Careful"), 0.9, 1)))</f>
        <v>38</v>
      </c>
      <c r="U387" s="2">
        <f>_xlfn.FLOOR.MATH((_xlfn.FLOOR.MATH((((2*VLOOKUP($F387, 'EV and Base'!$A$1:$N$671, 13, FALSE))+$P387)*$H387)/100)+5)*
IF(OR($I387="Calm", $I387="Gentle", $I387="Sassy", $I387="Careful"), 1.1,
IF(OR($I387="Naughty", $I387="Lax", $I387="Naive", $I387="Rash"), 0.9, 1)))</f>
        <v>33</v>
      </c>
      <c r="V387" s="2">
        <f>_xlfn.FLOOR.MATH((_xlfn.FLOOR.MATH((((2*VLOOKUP($F387, 'EV and Base'!$A$1:$N$671, 14, FALSE))+$P387)*$H387)/100)+5)*
IF(OR($I387="Timid", $I387="Hasty", $I387="Jolly", $I387="Naive"), 1.1,
IF(OR($I387="Brave", $I387="Relaxed", $I387="Quiet", $I387="Sassy"), 0.9, 1)))</f>
        <v>18</v>
      </c>
    </row>
    <row r="388" spans="1:22" x14ac:dyDescent="0.45">
      <c r="A388" s="38">
        <v>216</v>
      </c>
      <c r="B388" s="48" t="s">
        <v>90</v>
      </c>
      <c r="C388" s="38" t="s">
        <v>23</v>
      </c>
      <c r="D388" s="38" t="s">
        <v>639</v>
      </c>
      <c r="E388" s="38" t="s">
        <v>25</v>
      </c>
      <c r="F388" s="2" t="s">
        <v>163</v>
      </c>
      <c r="G388" s="2" t="s">
        <v>27</v>
      </c>
      <c r="H388" s="2">
        <v>34</v>
      </c>
      <c r="I388" s="2" t="s">
        <v>68</v>
      </c>
      <c r="J388" s="2" t="s">
        <v>164</v>
      </c>
      <c r="K388" s="2" t="s">
        <v>30</v>
      </c>
      <c r="L388" s="2" t="s">
        <v>382</v>
      </c>
      <c r="M388" s="2" t="s">
        <v>451</v>
      </c>
      <c r="N388" s="2" t="s">
        <v>492</v>
      </c>
      <c r="O388" s="2" t="s">
        <v>493</v>
      </c>
      <c r="P388" s="2">
        <v>0</v>
      </c>
      <c r="Q388" s="2">
        <f>_xlfn.FLOOR.MATH((((2*VLOOKUP(F388, 'EV and Base'!$A$1:$N$671, 9, FALSE))+$P388)*$H388)/100)+$H388+10</f>
        <v>84</v>
      </c>
      <c r="R388" s="2">
        <f>_xlfn.FLOOR.MATH((_xlfn.FLOOR.MATH((((2*VLOOKUP($F388, 'EV and Base'!$A$1:$N$671, 10, FALSE))+$P388)*$H388)/100)+5)*
IF(OR($I388="Lonely", $I388="Brave", $I388="Adamant", $I388="Naughty"), 1.1,
IF(OR($I388="Bold", $I388="Timid", $I388="Modest", $I388="Calm"), 0.9, 1)))</f>
        <v>55</v>
      </c>
      <c r="S388" s="2">
        <f>_xlfn.FLOOR.MATH((_xlfn.FLOOR.MATH((((2*VLOOKUP($F388, 'EV and Base'!$A$1:$N$671, 11, FALSE))+$P388)*$H388)/100)+5)*
IF(OR($I388="Bold", $I388="Relaxed", $I388="Impish", $I388="Lax"), 1.1,
IF(OR($I388="Lonely", $I388="Hasty", $I388="Mild", $I388="Gentle"), 0.9, 1)))</f>
        <v>51</v>
      </c>
      <c r="T388" s="2">
        <f>_xlfn.FLOOR.MATH((_xlfn.FLOOR.MATH((((2*VLOOKUP($F388, 'EV and Base'!$A$1:$N$671, 12, FALSE))+$P388)*$H388)/100)+5)*
IF(OR($I388="Modest", $I388="Mild", $I388="Quiet", $I388="Rash"), 1.1,
IF(OR($I388="Adamant", $I388="Impish", $I388="Jolly", $I388="Careful"), 0.9, 1)))</f>
        <v>49</v>
      </c>
      <c r="U388" s="2">
        <f>_xlfn.FLOOR.MATH((_xlfn.FLOOR.MATH((((2*VLOOKUP($F388, 'EV and Base'!$A$1:$N$671, 13, FALSE))+$P388)*$H388)/100)+5)*
IF(OR($I388="Calm", $I388="Gentle", $I388="Sassy", $I388="Careful"), 1.1,
IF(OR($I388="Naughty", $I388="Lax", $I388="Naive", $I388="Rash"), 0.9, 1)))</f>
        <v>51</v>
      </c>
      <c r="V388" s="2">
        <f>_xlfn.FLOOR.MATH((_xlfn.FLOOR.MATH((((2*VLOOKUP($F388, 'EV and Base'!$A$1:$N$671, 14, FALSE))+$P388)*$H388)/100)+5)*
IF(OR($I388="Timid", $I388="Hasty", $I388="Jolly", $I388="Naive"), 1.1,
IF(OR($I388="Brave", $I388="Relaxed", $I388="Quiet", $I388="Sassy"), 0.9, 1)))</f>
        <v>57</v>
      </c>
    </row>
    <row r="389" spans="1:22" x14ac:dyDescent="0.45">
      <c r="A389" s="39"/>
      <c r="B389" s="48"/>
      <c r="C389" s="39"/>
      <c r="D389" s="39"/>
      <c r="E389" s="39"/>
      <c r="F389" s="2" t="s">
        <v>354</v>
      </c>
      <c r="G389" s="2" t="s">
        <v>27</v>
      </c>
      <c r="H389" s="2">
        <v>34</v>
      </c>
      <c r="I389" s="2" t="s">
        <v>87</v>
      </c>
      <c r="J389" s="2" t="s">
        <v>257</v>
      </c>
      <c r="K389" s="2" t="s">
        <v>30</v>
      </c>
      <c r="L389" s="2" t="s">
        <v>309</v>
      </c>
      <c r="M389" s="2" t="s">
        <v>312</v>
      </c>
      <c r="N389" s="2" t="s">
        <v>153</v>
      </c>
      <c r="O389" s="2" t="s">
        <v>392</v>
      </c>
      <c r="P389" s="2">
        <v>0</v>
      </c>
      <c r="Q389" s="2">
        <f>_xlfn.FLOOR.MATH((((2*VLOOKUP(F389, 'EV and Base'!$A$1:$N$671, 9, FALSE))+$P389)*$H389)/100)+$H389+10</f>
        <v>84</v>
      </c>
      <c r="R389" s="2">
        <f>_xlfn.FLOOR.MATH((_xlfn.FLOOR.MATH((((2*VLOOKUP($F389, 'EV and Base'!$A$1:$N$671, 10, FALSE))+$P389)*$H389)/100)+5)*
IF(OR($I389="Lonely", $I389="Brave", $I389="Adamant", $I389="Naughty"), 1.1,
IF(OR($I389="Bold", $I389="Timid", $I389="Modest", $I389="Calm"), 0.9, 1)))</f>
        <v>66</v>
      </c>
      <c r="S389" s="2">
        <f>_xlfn.FLOOR.MATH((_xlfn.FLOOR.MATH((((2*VLOOKUP($F389, 'EV and Base'!$A$1:$N$671, 11, FALSE))+$P389)*$H389)/100)+5)*
IF(OR($I389="Bold", $I389="Relaxed", $I389="Impish", $I389="Lax"), 1.1,
IF(OR($I389="Lonely", $I389="Hasty", $I389="Mild", $I389="Gentle"), 0.9, 1)))</f>
        <v>35</v>
      </c>
      <c r="T389" s="2">
        <f>_xlfn.FLOOR.MATH((_xlfn.FLOOR.MATH((((2*VLOOKUP($F389, 'EV and Base'!$A$1:$N$671, 12, FALSE))+$P389)*$H389)/100)+5)*
IF(OR($I389="Modest", $I389="Mild", $I389="Quiet", $I389="Rash"), 1.1,
IF(OR($I389="Adamant", $I389="Impish", $I389="Jolly", $I389="Careful"), 0.9, 1)))</f>
        <v>35</v>
      </c>
      <c r="U389" s="2">
        <f>_xlfn.FLOOR.MATH((_xlfn.FLOOR.MATH((((2*VLOOKUP($F389, 'EV and Base'!$A$1:$N$671, 13, FALSE))+$P389)*$H389)/100)+5)*
IF(OR($I389="Calm", $I389="Gentle", $I389="Sassy", $I389="Careful"), 1.1,
IF(OR($I389="Naughty", $I389="Lax", $I389="Naive", $I389="Rash"), 0.9, 1)))</f>
        <v>35</v>
      </c>
      <c r="V389" s="2">
        <f>_xlfn.FLOOR.MATH((_xlfn.FLOOR.MATH((((2*VLOOKUP($F389, 'EV and Base'!$A$1:$N$671, 14, FALSE))+$P389)*$H389)/100)+5)*
IF(OR($I389="Timid", $I389="Hasty", $I389="Jolly", $I389="Naive"), 1.1,
IF(OR($I389="Brave", $I389="Relaxed", $I389="Quiet", $I389="Sassy"), 0.9, 1)))</f>
        <v>49</v>
      </c>
    </row>
    <row r="390" spans="1:22" x14ac:dyDescent="0.45">
      <c r="A390" s="40"/>
      <c r="B390" s="48"/>
      <c r="C390" s="40"/>
      <c r="D390" s="40"/>
      <c r="E390" s="40"/>
      <c r="F390" s="2" t="s">
        <v>354</v>
      </c>
      <c r="G390" s="2" t="s">
        <v>27</v>
      </c>
      <c r="H390" s="2">
        <v>34</v>
      </c>
      <c r="I390" s="2" t="s">
        <v>87</v>
      </c>
      <c r="J390" s="2" t="s">
        <v>257</v>
      </c>
      <c r="K390" s="2" t="s">
        <v>30</v>
      </c>
      <c r="L390" s="2" t="s">
        <v>309</v>
      </c>
      <c r="M390" s="2" t="s">
        <v>312</v>
      </c>
      <c r="N390" s="2" t="s">
        <v>153</v>
      </c>
      <c r="O390" s="2" t="s">
        <v>392</v>
      </c>
      <c r="P390" s="2">
        <v>0</v>
      </c>
      <c r="Q390" s="2">
        <f>_xlfn.FLOOR.MATH((((2*VLOOKUP(F390, 'EV and Base'!$A$1:$N$671, 9, FALSE))+$P390)*$H390)/100)+$H390+10</f>
        <v>84</v>
      </c>
      <c r="R390" s="2">
        <f>_xlfn.FLOOR.MATH((_xlfn.FLOOR.MATH((((2*VLOOKUP($F390, 'EV and Base'!$A$1:$N$671, 10, FALSE))+$P390)*$H390)/100)+5)*
IF(OR($I390="Lonely", $I390="Brave", $I390="Adamant", $I390="Naughty"), 1.1,
IF(OR($I390="Bold", $I390="Timid", $I390="Modest", $I390="Calm"), 0.9, 1)))</f>
        <v>66</v>
      </c>
      <c r="S390" s="2">
        <f>_xlfn.FLOOR.MATH((_xlfn.FLOOR.MATH((((2*VLOOKUP($F390, 'EV and Base'!$A$1:$N$671, 11, FALSE))+$P390)*$H390)/100)+5)*
IF(OR($I390="Bold", $I390="Relaxed", $I390="Impish", $I390="Lax"), 1.1,
IF(OR($I390="Lonely", $I390="Hasty", $I390="Mild", $I390="Gentle"), 0.9, 1)))</f>
        <v>35</v>
      </c>
      <c r="T390" s="2">
        <f>_xlfn.FLOOR.MATH((_xlfn.FLOOR.MATH((((2*VLOOKUP($F390, 'EV and Base'!$A$1:$N$671, 12, FALSE))+$P390)*$H390)/100)+5)*
IF(OR($I390="Modest", $I390="Mild", $I390="Quiet", $I390="Rash"), 1.1,
IF(OR($I390="Adamant", $I390="Impish", $I390="Jolly", $I390="Careful"), 0.9, 1)))</f>
        <v>35</v>
      </c>
      <c r="U390" s="2">
        <f>_xlfn.FLOOR.MATH((_xlfn.FLOOR.MATH((((2*VLOOKUP($F390, 'EV and Base'!$A$1:$N$671, 13, FALSE))+$P390)*$H390)/100)+5)*
IF(OR($I390="Calm", $I390="Gentle", $I390="Sassy", $I390="Careful"), 1.1,
IF(OR($I390="Naughty", $I390="Lax", $I390="Naive", $I390="Rash"), 0.9, 1)))</f>
        <v>35</v>
      </c>
      <c r="V390" s="2">
        <f>_xlfn.FLOOR.MATH((_xlfn.FLOOR.MATH((((2*VLOOKUP($F390, 'EV and Base'!$A$1:$N$671, 14, FALSE))+$P390)*$H390)/100)+5)*
IF(OR($I390="Timid", $I390="Hasty", $I390="Jolly", $I390="Naive"), 1.1,
IF(OR($I390="Brave", $I390="Relaxed", $I390="Quiet", $I390="Sassy"), 0.9, 1)))</f>
        <v>49</v>
      </c>
    </row>
    <row r="391" spans="1:22" x14ac:dyDescent="0.45">
      <c r="A391" s="38">
        <v>217</v>
      </c>
      <c r="B391" s="48" t="s">
        <v>90</v>
      </c>
      <c r="C391" s="38" t="s">
        <v>23</v>
      </c>
      <c r="D391" s="38" t="s">
        <v>639</v>
      </c>
      <c r="E391" s="38" t="s">
        <v>25</v>
      </c>
      <c r="F391" s="2" t="s">
        <v>310</v>
      </c>
      <c r="G391" s="2" t="s">
        <v>27</v>
      </c>
      <c r="H391" s="2">
        <v>35</v>
      </c>
      <c r="I391" s="2" t="s">
        <v>68</v>
      </c>
      <c r="J391" s="2" t="s">
        <v>257</v>
      </c>
      <c r="K391" s="2" t="s">
        <v>30</v>
      </c>
      <c r="L391" s="2" t="s">
        <v>383</v>
      </c>
      <c r="M391" s="2" t="s">
        <v>230</v>
      </c>
      <c r="N391" s="2" t="s">
        <v>621</v>
      </c>
      <c r="O391" s="2" t="s">
        <v>504</v>
      </c>
      <c r="P391" s="2">
        <v>0</v>
      </c>
      <c r="Q391" s="2">
        <f>_xlfn.FLOOR.MATH((((2*VLOOKUP(F391, 'EV and Base'!$A$1:$N$671, 9, FALSE))+$P391)*$H391)/100)+$H391+10</f>
        <v>80</v>
      </c>
      <c r="R391" s="2">
        <f>_xlfn.FLOOR.MATH((_xlfn.FLOOR.MATH((((2*VLOOKUP($F391, 'EV and Base'!$A$1:$N$671, 10, FALSE))+$P391)*$H391)/100)+5)*
IF(OR($I391="Lonely", $I391="Brave", $I391="Adamant", $I391="Naughty"), 1.1,
IF(OR($I391="Bold", $I391="Timid", $I391="Modest", $I391="Calm"), 0.9, 1)))</f>
        <v>51</v>
      </c>
      <c r="S391" s="2">
        <f>_xlfn.FLOOR.MATH((_xlfn.FLOOR.MATH((((2*VLOOKUP($F391, 'EV and Base'!$A$1:$N$671, 11, FALSE))+$P391)*$H391)/100)+5)*
IF(OR($I391="Bold", $I391="Relaxed", $I391="Impish", $I391="Lax"), 1.1,
IF(OR($I391="Lonely", $I391="Hasty", $I391="Mild", $I391="Gentle"), 0.9, 1)))</f>
        <v>54</v>
      </c>
      <c r="T391" s="2">
        <f>_xlfn.FLOOR.MATH((_xlfn.FLOOR.MATH((((2*VLOOKUP($F391, 'EV and Base'!$A$1:$N$671, 12, FALSE))+$P391)*$H391)/100)+5)*
IF(OR($I391="Modest", $I391="Mild", $I391="Quiet", $I391="Rash"), 1.1,
IF(OR($I391="Adamant", $I391="Impish", $I391="Jolly", $I391="Careful"), 0.9, 1)))</f>
        <v>31</v>
      </c>
      <c r="U391" s="2">
        <f>_xlfn.FLOOR.MATH((_xlfn.FLOOR.MATH((((2*VLOOKUP($F391, 'EV and Base'!$A$1:$N$671, 13, FALSE))+$P391)*$H391)/100)+5)*
IF(OR($I391="Calm", $I391="Gentle", $I391="Sassy", $I391="Careful"), 1.1,
IF(OR($I391="Naughty", $I391="Lax", $I391="Naive", $I391="Rash"), 0.9, 1)))</f>
        <v>54</v>
      </c>
      <c r="V391" s="2">
        <f>_xlfn.FLOOR.MATH((_xlfn.FLOOR.MATH((((2*VLOOKUP($F391, 'EV and Base'!$A$1:$N$671, 14, FALSE))+$P391)*$H391)/100)+5)*
IF(OR($I391="Timid", $I391="Hasty", $I391="Jolly", $I391="Naive"), 1.1,
IF(OR($I391="Brave", $I391="Relaxed", $I391="Quiet", $I391="Sassy"), 0.9, 1)))</f>
        <v>38</v>
      </c>
    </row>
    <row r="392" spans="1:22" x14ac:dyDescent="0.45">
      <c r="A392" s="40"/>
      <c r="B392" s="48"/>
      <c r="C392" s="40"/>
      <c r="D392" s="40"/>
      <c r="E392" s="40"/>
      <c r="F392" s="2" t="s">
        <v>163</v>
      </c>
      <c r="G392" s="2" t="s">
        <v>27</v>
      </c>
      <c r="H392" s="2">
        <v>35</v>
      </c>
      <c r="I392" s="2" t="s">
        <v>89</v>
      </c>
      <c r="J392" s="2" t="s">
        <v>74</v>
      </c>
      <c r="K392" s="2" t="s">
        <v>30</v>
      </c>
      <c r="L392" s="2" t="s">
        <v>382</v>
      </c>
      <c r="M392" s="2" t="s">
        <v>451</v>
      </c>
      <c r="N392" s="2" t="s">
        <v>492</v>
      </c>
      <c r="O392" s="2" t="s">
        <v>493</v>
      </c>
      <c r="P392" s="2">
        <v>0</v>
      </c>
      <c r="Q392" s="2">
        <f>_xlfn.FLOOR.MATH((((2*VLOOKUP(F392, 'EV and Base'!$A$1:$N$671, 9, FALSE))+$P392)*$H392)/100)+$H392+10</f>
        <v>87</v>
      </c>
      <c r="R392" s="2">
        <f>_xlfn.FLOOR.MATH((_xlfn.FLOOR.MATH((((2*VLOOKUP($F392, 'EV and Base'!$A$1:$N$671, 10, FALSE))+$P392)*$H392)/100)+5)*
IF(OR($I392="Lonely", $I392="Brave", $I392="Adamant", $I392="Naughty"), 1.1,
IF(OR($I392="Bold", $I392="Timid", $I392="Modest", $I392="Calm"), 0.9, 1)))</f>
        <v>64</v>
      </c>
      <c r="S392" s="2">
        <f>_xlfn.FLOOR.MATH((_xlfn.FLOOR.MATH((((2*VLOOKUP($F392, 'EV and Base'!$A$1:$N$671, 11, FALSE))+$P392)*$H392)/100)+5)*
IF(OR($I392="Bold", $I392="Relaxed", $I392="Impish", $I392="Lax"), 1.1,
IF(OR($I392="Lonely", $I392="Hasty", $I392="Mild", $I392="Gentle"), 0.9, 1)))</f>
        <v>53</v>
      </c>
      <c r="T392" s="2">
        <f>_xlfn.FLOOR.MATH((_xlfn.FLOOR.MATH((((2*VLOOKUP($F392, 'EV and Base'!$A$1:$N$671, 12, FALSE))+$P392)*$H392)/100)+5)*
IF(OR($I392="Modest", $I392="Mild", $I392="Quiet", $I392="Rash"), 1.1,
IF(OR($I392="Adamant", $I392="Impish", $I392="Jolly", $I392="Careful"), 0.9, 1)))</f>
        <v>47</v>
      </c>
      <c r="U392" s="2">
        <f>_xlfn.FLOOR.MATH((_xlfn.FLOOR.MATH((((2*VLOOKUP($F392, 'EV and Base'!$A$1:$N$671, 13, FALSE))+$P392)*$H392)/100)+5)*
IF(OR($I392="Calm", $I392="Gentle", $I392="Sassy", $I392="Careful"), 1.1,
IF(OR($I392="Naughty", $I392="Lax", $I392="Naive", $I392="Rash"), 0.9, 1)))</f>
        <v>53</v>
      </c>
      <c r="V392" s="2">
        <f>_xlfn.FLOOR.MATH((_xlfn.FLOOR.MATH((((2*VLOOKUP($F392, 'EV and Base'!$A$1:$N$671, 14, FALSE))+$P392)*$H392)/100)+5)*
IF(OR($I392="Timid", $I392="Hasty", $I392="Jolly", $I392="Naive"), 1.1,
IF(OR($I392="Brave", $I392="Relaxed", $I392="Quiet", $I392="Sassy"), 0.9, 1)))</f>
        <v>58</v>
      </c>
    </row>
    <row r="393" spans="1:22" x14ac:dyDescent="0.45">
      <c r="A393" s="29">
        <v>218</v>
      </c>
      <c r="B393" s="29" t="s">
        <v>90</v>
      </c>
      <c r="C393" s="29" t="s">
        <v>23</v>
      </c>
      <c r="D393" s="29" t="s">
        <v>639</v>
      </c>
      <c r="E393" s="29" t="s">
        <v>25</v>
      </c>
      <c r="F393" s="2" t="s">
        <v>641</v>
      </c>
      <c r="G393" s="2" t="s">
        <v>53</v>
      </c>
      <c r="H393" s="2">
        <v>36</v>
      </c>
      <c r="I393" s="2" t="s">
        <v>54</v>
      </c>
      <c r="J393" s="2" t="s">
        <v>244</v>
      </c>
      <c r="K393" s="2" t="s">
        <v>30</v>
      </c>
      <c r="L393" s="2" t="s">
        <v>385</v>
      </c>
      <c r="M393" s="2" t="s">
        <v>580</v>
      </c>
      <c r="N393" s="2" t="s">
        <v>623</v>
      </c>
      <c r="O393" s="2" t="s">
        <v>642</v>
      </c>
      <c r="P393" s="2">
        <v>0</v>
      </c>
      <c r="Q393" s="2">
        <f>_xlfn.FLOOR.MATH((((2*VLOOKUP(F393, 'EV and Base'!$A$1:$N$671, 9, FALSE))+$P393)*$H393)/100)+$H393+10</f>
        <v>103</v>
      </c>
      <c r="R393" s="2">
        <f>_xlfn.FLOOR.MATH((_xlfn.FLOOR.MATH((((2*VLOOKUP($F393, 'EV and Base'!$A$1:$N$671, 10, FALSE))+$P393)*$H393)/100)+5)*
IF(OR($I393="Lonely", $I393="Brave", $I393="Adamant", $I393="Naughty"), 1.1,
IF(OR($I393="Bold", $I393="Timid", $I393="Modest", $I393="Calm"), 0.9, 1)))</f>
        <v>73</v>
      </c>
      <c r="S393" s="2">
        <f>_xlfn.FLOOR.MATH((_xlfn.FLOOR.MATH((((2*VLOOKUP($F393, 'EV and Base'!$A$1:$N$671, 11, FALSE))+$P393)*$H393)/100)+5)*
IF(OR($I393="Bold", $I393="Relaxed", $I393="Impish", $I393="Lax"), 1.1,
IF(OR($I393="Lonely", $I393="Hasty", $I393="Mild", $I393="Gentle"), 0.9, 1)))</f>
        <v>64</v>
      </c>
      <c r="T393" s="2">
        <f>_xlfn.FLOOR.MATH((_xlfn.FLOOR.MATH((((2*VLOOKUP($F393, 'EV and Base'!$A$1:$N$671, 12, FALSE))+$P393)*$H393)/100)+5)*
IF(OR($I393="Modest", $I393="Mild", $I393="Quiet", $I393="Rash"), 1.1,
IF(OR($I393="Adamant", $I393="Impish", $I393="Jolly", $I393="Careful"), 0.9, 1)))</f>
        <v>48</v>
      </c>
      <c r="U393" s="2">
        <f>_xlfn.FLOOR.MATH((_xlfn.FLOOR.MATH((((2*VLOOKUP($F393, 'EV and Base'!$A$1:$N$671, 13, FALSE))+$P393)*$H393)/100)+5)*
IF(OR($I393="Calm", $I393="Gentle", $I393="Sassy", $I393="Careful"), 1.1,
IF(OR($I393="Naughty", $I393="Lax", $I393="Naive", $I393="Rash"), 0.9, 1)))</f>
        <v>64</v>
      </c>
      <c r="V393" s="2">
        <f>_xlfn.FLOOR.MATH((_xlfn.FLOOR.MATH((((2*VLOOKUP($F393, 'EV and Base'!$A$1:$N$671, 14, FALSE))+$P393)*$H393)/100)+5)*
IF(OR($I393="Timid", $I393="Hasty", $I393="Jolly", $I393="Naive"), 1.1,
IF(OR($I393="Brave", $I393="Relaxed", $I393="Quiet", $I393="Sassy"), 0.9, 1)))</f>
        <v>59</v>
      </c>
    </row>
    <row r="394" spans="1:22" x14ac:dyDescent="0.45">
      <c r="A394" s="29">
        <v>219</v>
      </c>
      <c r="B394" s="29" t="s">
        <v>90</v>
      </c>
      <c r="C394" s="29" t="s">
        <v>23</v>
      </c>
      <c r="D394" s="29" t="s">
        <v>639</v>
      </c>
      <c r="E394" s="29" t="s">
        <v>25</v>
      </c>
      <c r="F394" s="2" t="s">
        <v>354</v>
      </c>
      <c r="G394" s="2" t="s">
        <v>27</v>
      </c>
      <c r="H394" s="2">
        <v>36</v>
      </c>
      <c r="I394" s="2" t="s">
        <v>61</v>
      </c>
      <c r="J394" s="2" t="s">
        <v>257</v>
      </c>
      <c r="K394" s="2" t="s">
        <v>30</v>
      </c>
      <c r="L394" s="2" t="s">
        <v>312</v>
      </c>
      <c r="M394" s="2" t="s">
        <v>153</v>
      </c>
      <c r="N394" s="2" t="s">
        <v>392</v>
      </c>
      <c r="O394" s="2" t="s">
        <v>504</v>
      </c>
      <c r="P394" s="2">
        <v>0</v>
      </c>
      <c r="Q394" s="2">
        <f>_xlfn.FLOOR.MATH((((2*VLOOKUP(F394, 'EV and Base'!$A$1:$N$671, 9, FALSE))+$P394)*$H394)/100)+$H394+10</f>
        <v>89</v>
      </c>
      <c r="R394" s="2">
        <f>_xlfn.FLOOR.MATH((_xlfn.FLOOR.MATH((((2*VLOOKUP($F394, 'EV and Base'!$A$1:$N$671, 10, FALSE))+$P394)*$H394)/100)+5)*
IF(OR($I394="Lonely", $I394="Brave", $I394="Adamant", $I394="Naughty"), 1.1,
IF(OR($I394="Bold", $I394="Timid", $I394="Modest", $I394="Calm"), 0.9, 1)))</f>
        <v>64</v>
      </c>
      <c r="S394" s="2">
        <f>_xlfn.FLOOR.MATH((_xlfn.FLOOR.MATH((((2*VLOOKUP($F394, 'EV and Base'!$A$1:$N$671, 11, FALSE))+$P394)*$H394)/100)+5)*
IF(OR($I394="Bold", $I394="Relaxed", $I394="Impish", $I394="Lax"), 1.1,
IF(OR($I394="Lonely", $I394="Hasty", $I394="Mild", $I394="Gentle"), 0.9, 1)))</f>
        <v>33</v>
      </c>
      <c r="T394" s="2">
        <f>_xlfn.FLOOR.MATH((_xlfn.FLOOR.MATH((((2*VLOOKUP($F394, 'EV and Base'!$A$1:$N$671, 12, FALSE))+$P394)*$H394)/100)+5)*
IF(OR($I394="Modest", $I394="Mild", $I394="Quiet", $I394="Rash"), 1.1,
IF(OR($I394="Adamant", $I394="Impish", $I394="Jolly", $I394="Careful"), 0.9, 1)))</f>
        <v>37</v>
      </c>
      <c r="U394" s="2">
        <f>_xlfn.FLOOR.MATH((_xlfn.FLOOR.MATH((((2*VLOOKUP($F394, 'EV and Base'!$A$1:$N$671, 13, FALSE))+$P394)*$H394)/100)+5)*
IF(OR($I394="Calm", $I394="Gentle", $I394="Sassy", $I394="Careful"), 1.1,
IF(OR($I394="Naughty", $I394="Lax", $I394="Naive", $I394="Rash"), 0.9, 1)))</f>
        <v>40</v>
      </c>
      <c r="V394" s="2">
        <f>_xlfn.FLOOR.MATH((_xlfn.FLOOR.MATH((((2*VLOOKUP($F394, 'EV and Base'!$A$1:$N$671, 14, FALSE))+$P394)*$H394)/100)+5)*
IF(OR($I394="Timid", $I394="Hasty", $I394="Jolly", $I394="Naive"), 1.1,
IF(OR($I394="Brave", $I394="Relaxed", $I394="Quiet", $I394="Sassy"), 0.9, 1)))</f>
        <v>58</v>
      </c>
    </row>
    <row r="395" spans="1:22" x14ac:dyDescent="0.45">
      <c r="A395" s="38">
        <v>220</v>
      </c>
      <c r="B395" s="48" t="s">
        <v>90</v>
      </c>
      <c r="C395" s="38" t="s">
        <v>23</v>
      </c>
      <c r="D395" s="38" t="s">
        <v>639</v>
      </c>
      <c r="E395" s="38" t="s">
        <v>25</v>
      </c>
      <c r="F395" s="2" t="s">
        <v>291</v>
      </c>
      <c r="G395" s="2" t="s">
        <v>53</v>
      </c>
      <c r="H395" s="2">
        <v>34</v>
      </c>
      <c r="I395" s="2" t="s">
        <v>173</v>
      </c>
      <c r="J395" s="2" t="s">
        <v>42</v>
      </c>
      <c r="K395" s="2" t="s">
        <v>30</v>
      </c>
      <c r="L395" s="2" t="s">
        <v>333</v>
      </c>
      <c r="M395" s="2" t="s">
        <v>393</v>
      </c>
      <c r="N395" s="2" t="s">
        <v>130</v>
      </c>
      <c r="O395" s="2" t="s">
        <v>394</v>
      </c>
      <c r="P395" s="2">
        <v>0</v>
      </c>
      <c r="Q395" s="2">
        <f>_xlfn.FLOOR.MATH((((2*VLOOKUP(F395, 'EV and Base'!$A$1:$N$671, 9, FALSE))+$P395)*$H395)/100)+$H395+10</f>
        <v>87</v>
      </c>
      <c r="R395" s="2">
        <f>_xlfn.FLOOR.MATH((_xlfn.FLOOR.MATH((((2*VLOOKUP($F395, 'EV and Base'!$A$1:$N$671, 10, FALSE))+$P395)*$H395)/100)+5)*
IF(OR($I395="Lonely", $I395="Brave", $I395="Adamant", $I395="Naughty"), 1.1,
IF(OR($I395="Bold", $I395="Timid", $I395="Modest", $I395="Calm"), 0.9, 1)))</f>
        <v>64</v>
      </c>
      <c r="S395" s="2">
        <f>_xlfn.FLOOR.MATH((_xlfn.FLOOR.MATH((((2*VLOOKUP($F395, 'EV and Base'!$A$1:$N$671, 11, FALSE))+$P395)*$H395)/100)+5)*
IF(OR($I395="Bold", $I395="Relaxed", $I395="Impish", $I395="Lax"), 1.1,
IF(OR($I395="Lonely", $I395="Hasty", $I395="Mild", $I395="Gentle"), 0.9, 1)))</f>
        <v>35</v>
      </c>
      <c r="T395" s="2">
        <f>_xlfn.FLOOR.MATH((_xlfn.FLOOR.MATH((((2*VLOOKUP($F395, 'EV and Base'!$A$1:$N$671, 12, FALSE))+$P395)*$H395)/100)+5)*
IF(OR($I395="Modest", $I395="Mild", $I395="Quiet", $I395="Rash"), 1.1,
IF(OR($I395="Adamant", $I395="Impish", $I395="Jolly", $I395="Careful"), 0.9, 1)))</f>
        <v>70</v>
      </c>
      <c r="U395" s="2">
        <f>_xlfn.FLOOR.MATH((_xlfn.FLOOR.MATH((((2*VLOOKUP($F395, 'EV and Base'!$A$1:$N$671, 13, FALSE))+$P395)*$H395)/100)+5)*
IF(OR($I395="Calm", $I395="Gentle", $I395="Sassy", $I395="Careful"), 1.1,
IF(OR($I395="Naughty", $I395="Lax", $I395="Naive", $I395="Rash"), 0.9, 1)))</f>
        <v>39</v>
      </c>
      <c r="V395" s="2">
        <f>_xlfn.FLOOR.MATH((_xlfn.FLOOR.MATH((((2*VLOOKUP($F395, 'EV and Base'!$A$1:$N$671, 14, FALSE))+$P395)*$H395)/100)+5)*
IF(OR($I395="Timid", $I395="Hasty", $I395="Jolly", $I395="Naive"), 1.1,
IF(OR($I395="Brave", $I395="Relaxed", $I395="Quiet", $I395="Sassy"), 0.9, 1)))</f>
        <v>77</v>
      </c>
    </row>
    <row r="396" spans="1:22" x14ac:dyDescent="0.45">
      <c r="A396" s="39"/>
      <c r="B396" s="48"/>
      <c r="C396" s="39"/>
      <c r="D396" s="39"/>
      <c r="E396" s="39"/>
      <c r="F396" s="2" t="s">
        <v>243</v>
      </c>
      <c r="G396" s="2" t="s">
        <v>53</v>
      </c>
      <c r="H396" s="2">
        <v>34</v>
      </c>
      <c r="I396" s="2" t="s">
        <v>173</v>
      </c>
      <c r="J396" s="2" t="s">
        <v>244</v>
      </c>
      <c r="K396" s="2" t="s">
        <v>30</v>
      </c>
      <c r="L396" s="2" t="s">
        <v>385</v>
      </c>
      <c r="M396" s="2" t="s">
        <v>161</v>
      </c>
      <c r="N396" s="2" t="s">
        <v>623</v>
      </c>
      <c r="O396" s="2" t="s">
        <v>642</v>
      </c>
      <c r="P396" s="2">
        <v>0</v>
      </c>
      <c r="Q396" s="2">
        <f>_xlfn.FLOOR.MATH((((2*VLOOKUP(F396, 'EV and Base'!$A$1:$N$671, 9, FALSE))+$P396)*$H396)/100)+$H396+10</f>
        <v>78</v>
      </c>
      <c r="R396" s="2">
        <f>_xlfn.FLOOR.MATH((_xlfn.FLOOR.MATH((((2*VLOOKUP($F396, 'EV and Base'!$A$1:$N$671, 10, FALSE))+$P396)*$H396)/100)+5)*
IF(OR($I396="Lonely", $I396="Brave", $I396="Adamant", $I396="Naughty"), 1.1,
IF(OR($I396="Bold", $I396="Timid", $I396="Modest", $I396="Calm"), 0.9, 1)))</f>
        <v>39</v>
      </c>
      <c r="S396" s="2">
        <f>_xlfn.FLOOR.MATH((_xlfn.FLOOR.MATH((((2*VLOOKUP($F396, 'EV and Base'!$A$1:$N$671, 11, FALSE))+$P396)*$H396)/100)+5)*
IF(OR($I396="Bold", $I396="Relaxed", $I396="Impish", $I396="Lax"), 1.1,
IF(OR($I396="Lonely", $I396="Hasty", $I396="Mild", $I396="Gentle"), 0.9, 1)))</f>
        <v>42</v>
      </c>
      <c r="T396" s="2">
        <f>_xlfn.FLOOR.MATH((_xlfn.FLOOR.MATH((((2*VLOOKUP($F396, 'EV and Base'!$A$1:$N$671, 12, FALSE))+$P396)*$H396)/100)+5)*
IF(OR($I396="Modest", $I396="Mild", $I396="Quiet", $I396="Rash"), 1.1,
IF(OR($I396="Adamant", $I396="Impish", $I396="Jolly", $I396="Careful"), 0.9, 1)))</f>
        <v>35</v>
      </c>
      <c r="U396" s="2">
        <f>_xlfn.FLOOR.MATH((_xlfn.FLOOR.MATH((((2*VLOOKUP($F396, 'EV and Base'!$A$1:$N$671, 13, FALSE))+$P396)*$H396)/100)+5)*
IF(OR($I396="Calm", $I396="Gentle", $I396="Sassy", $I396="Careful"), 1.1,
IF(OR($I396="Naughty", $I396="Lax", $I396="Naive", $I396="Rash"), 0.9, 1)))</f>
        <v>47</v>
      </c>
      <c r="V396" s="2">
        <f>_xlfn.FLOOR.MATH((_xlfn.FLOOR.MATH((((2*VLOOKUP($F396, 'EV and Base'!$A$1:$N$671, 14, FALSE))+$P396)*$H396)/100)+5)*
IF(OR($I396="Timid", $I396="Hasty", $I396="Jolly", $I396="Naive"), 1.1,
IF(OR($I396="Brave", $I396="Relaxed", $I396="Quiet", $I396="Sassy"), 0.9, 1)))</f>
        <v>49</v>
      </c>
    </row>
    <row r="397" spans="1:22" x14ac:dyDescent="0.45">
      <c r="A397" s="40"/>
      <c r="B397" s="48"/>
      <c r="C397" s="40"/>
      <c r="D397" s="40"/>
      <c r="E397" s="40"/>
      <c r="F397" s="2" t="s">
        <v>243</v>
      </c>
      <c r="G397" s="2" t="s">
        <v>53</v>
      </c>
      <c r="H397" s="2">
        <v>34</v>
      </c>
      <c r="I397" s="2" t="s">
        <v>173</v>
      </c>
      <c r="J397" s="2" t="s">
        <v>244</v>
      </c>
      <c r="K397" s="2" t="s">
        <v>30</v>
      </c>
      <c r="L397" s="2" t="s">
        <v>385</v>
      </c>
      <c r="M397" s="2" t="s">
        <v>161</v>
      </c>
      <c r="N397" s="2" t="s">
        <v>623</v>
      </c>
      <c r="O397" s="2" t="s">
        <v>642</v>
      </c>
      <c r="P397" s="2">
        <v>0</v>
      </c>
      <c r="Q397" s="2">
        <f>_xlfn.FLOOR.MATH((((2*VLOOKUP(F397, 'EV and Base'!$A$1:$N$671, 9, FALSE))+$P397)*$H397)/100)+$H397+10</f>
        <v>78</v>
      </c>
      <c r="R397" s="2">
        <f>_xlfn.FLOOR.MATH((_xlfn.FLOOR.MATH((((2*VLOOKUP($F397, 'EV and Base'!$A$1:$N$671, 10, FALSE))+$P397)*$H397)/100)+5)*
IF(OR($I397="Lonely", $I397="Brave", $I397="Adamant", $I397="Naughty"), 1.1,
IF(OR($I397="Bold", $I397="Timid", $I397="Modest", $I397="Calm"), 0.9, 1)))</f>
        <v>39</v>
      </c>
      <c r="S397" s="2">
        <f>_xlfn.FLOOR.MATH((_xlfn.FLOOR.MATH((((2*VLOOKUP($F397, 'EV and Base'!$A$1:$N$671, 11, FALSE))+$P397)*$H397)/100)+5)*
IF(OR($I397="Bold", $I397="Relaxed", $I397="Impish", $I397="Lax"), 1.1,
IF(OR($I397="Lonely", $I397="Hasty", $I397="Mild", $I397="Gentle"), 0.9, 1)))</f>
        <v>42</v>
      </c>
      <c r="T397" s="2">
        <f>_xlfn.FLOOR.MATH((_xlfn.FLOOR.MATH((((2*VLOOKUP($F397, 'EV and Base'!$A$1:$N$671, 12, FALSE))+$P397)*$H397)/100)+5)*
IF(OR($I397="Modest", $I397="Mild", $I397="Quiet", $I397="Rash"), 1.1,
IF(OR($I397="Adamant", $I397="Impish", $I397="Jolly", $I397="Careful"), 0.9, 1)))</f>
        <v>35</v>
      </c>
      <c r="U397" s="2">
        <f>_xlfn.FLOOR.MATH((_xlfn.FLOOR.MATH((((2*VLOOKUP($F397, 'EV and Base'!$A$1:$N$671, 13, FALSE))+$P397)*$H397)/100)+5)*
IF(OR($I397="Calm", $I397="Gentle", $I397="Sassy", $I397="Careful"), 1.1,
IF(OR($I397="Naughty", $I397="Lax", $I397="Naive", $I397="Rash"), 0.9, 1)))</f>
        <v>47</v>
      </c>
      <c r="V397" s="2">
        <f>_xlfn.FLOOR.MATH((_xlfn.FLOOR.MATH((((2*VLOOKUP($F397, 'EV and Base'!$A$1:$N$671, 14, FALSE))+$P397)*$H397)/100)+5)*
IF(OR($I397="Timid", $I397="Hasty", $I397="Jolly", $I397="Naive"), 1.1,
IF(OR($I397="Brave", $I397="Relaxed", $I397="Quiet", $I397="Sassy"), 0.9, 1)))</f>
        <v>49</v>
      </c>
    </row>
    <row r="398" spans="1:22" x14ac:dyDescent="0.45">
      <c r="A398" s="38">
        <v>221</v>
      </c>
      <c r="B398" s="48" t="s">
        <v>90</v>
      </c>
      <c r="C398" s="38" t="s">
        <v>23</v>
      </c>
      <c r="D398" s="38" t="s">
        <v>639</v>
      </c>
      <c r="E398" s="38" t="s">
        <v>25</v>
      </c>
      <c r="F398" s="2" t="s">
        <v>163</v>
      </c>
      <c r="G398" s="2" t="s">
        <v>27</v>
      </c>
      <c r="H398" s="2">
        <v>35</v>
      </c>
      <c r="I398" s="2" t="s">
        <v>28</v>
      </c>
      <c r="J398" s="2" t="s">
        <v>164</v>
      </c>
      <c r="K398" s="2" t="s">
        <v>30</v>
      </c>
      <c r="L398" s="2" t="s">
        <v>382</v>
      </c>
      <c r="M398" s="2" t="s">
        <v>451</v>
      </c>
      <c r="N398" s="2" t="s">
        <v>492</v>
      </c>
      <c r="O398" s="2" t="s">
        <v>493</v>
      </c>
      <c r="P398" s="2">
        <v>0</v>
      </c>
      <c r="Q398" s="2">
        <f>_xlfn.FLOOR.MATH((((2*VLOOKUP(F398, 'EV and Base'!$A$1:$N$671, 9, FALSE))+$P398)*$H398)/100)+$H398+10</f>
        <v>87</v>
      </c>
      <c r="R398" s="2">
        <f>_xlfn.FLOOR.MATH((_xlfn.FLOOR.MATH((((2*VLOOKUP($F398, 'EV and Base'!$A$1:$N$671, 10, FALSE))+$P398)*$H398)/100)+5)*
IF(OR($I398="Lonely", $I398="Brave", $I398="Adamant", $I398="Naughty"), 1.1,
IF(OR($I398="Bold", $I398="Timid", $I398="Modest", $I398="Calm"), 0.9, 1)))</f>
        <v>64</v>
      </c>
      <c r="S398" s="2">
        <f>_xlfn.FLOOR.MATH((_xlfn.FLOOR.MATH((((2*VLOOKUP($F398, 'EV and Base'!$A$1:$N$671, 11, FALSE))+$P398)*$H398)/100)+5)*
IF(OR($I398="Bold", $I398="Relaxed", $I398="Impish", $I398="Lax"), 1.1,
IF(OR($I398="Lonely", $I398="Hasty", $I398="Mild", $I398="Gentle"), 0.9, 1)))</f>
        <v>58</v>
      </c>
      <c r="T398" s="2">
        <f>_xlfn.FLOOR.MATH((_xlfn.FLOOR.MATH((((2*VLOOKUP($F398, 'EV and Base'!$A$1:$N$671, 12, FALSE))+$P398)*$H398)/100)+5)*
IF(OR($I398="Modest", $I398="Mild", $I398="Quiet", $I398="Rash"), 1.1,
IF(OR($I398="Adamant", $I398="Impish", $I398="Jolly", $I398="Careful"), 0.9, 1)))</f>
        <v>47</v>
      </c>
      <c r="U398" s="2">
        <f>_xlfn.FLOOR.MATH((_xlfn.FLOOR.MATH((((2*VLOOKUP($F398, 'EV and Base'!$A$1:$N$671, 13, FALSE))+$P398)*$H398)/100)+5)*
IF(OR($I398="Calm", $I398="Gentle", $I398="Sassy", $I398="Careful"), 1.1,
IF(OR($I398="Naughty", $I398="Lax", $I398="Naive", $I398="Rash"), 0.9, 1)))</f>
        <v>47</v>
      </c>
      <c r="V398" s="2">
        <f>_xlfn.FLOOR.MATH((_xlfn.FLOOR.MATH((((2*VLOOKUP($F398, 'EV and Base'!$A$1:$N$671, 14, FALSE))+$P398)*$H398)/100)+5)*
IF(OR($I398="Timid", $I398="Hasty", $I398="Jolly", $I398="Naive"), 1.1,
IF(OR($I398="Brave", $I398="Relaxed", $I398="Quiet", $I398="Sassy"), 0.9, 1)))</f>
        <v>58</v>
      </c>
    </row>
    <row r="399" spans="1:22" x14ac:dyDescent="0.45">
      <c r="A399" s="40"/>
      <c r="B399" s="48"/>
      <c r="C399" s="40"/>
      <c r="D399" s="40"/>
      <c r="E399" s="40"/>
      <c r="F399" s="2" t="s">
        <v>310</v>
      </c>
      <c r="G399" s="2" t="s">
        <v>27</v>
      </c>
      <c r="H399" s="2">
        <v>35</v>
      </c>
      <c r="I399" s="2" t="s">
        <v>89</v>
      </c>
      <c r="J399" s="2" t="s">
        <v>311</v>
      </c>
      <c r="K399" s="2" t="s">
        <v>30</v>
      </c>
      <c r="L399" s="2" t="s">
        <v>383</v>
      </c>
      <c r="M399" s="2" t="s">
        <v>230</v>
      </c>
      <c r="N399" s="2" t="s">
        <v>621</v>
      </c>
      <c r="O399" s="2" t="s">
        <v>504</v>
      </c>
      <c r="P399" s="2">
        <v>0</v>
      </c>
      <c r="Q399" s="2">
        <f>_xlfn.FLOOR.MATH((((2*VLOOKUP(F399, 'EV and Base'!$A$1:$N$671, 9, FALSE))+$P399)*$H399)/100)+$H399+10</f>
        <v>80</v>
      </c>
      <c r="R399" s="2">
        <f>_xlfn.FLOOR.MATH((_xlfn.FLOOR.MATH((((2*VLOOKUP($F399, 'EV and Base'!$A$1:$N$671, 10, FALSE))+$P399)*$H399)/100)+5)*
IF(OR($I399="Lonely", $I399="Brave", $I399="Adamant", $I399="Naughty"), 1.1,
IF(OR($I399="Bold", $I399="Timid", $I399="Modest", $I399="Calm"), 0.9, 1)))</f>
        <v>57</v>
      </c>
      <c r="S399" s="2">
        <f>_xlfn.FLOOR.MATH((_xlfn.FLOOR.MATH((((2*VLOOKUP($F399, 'EV and Base'!$A$1:$N$671, 11, FALSE))+$P399)*$H399)/100)+5)*
IF(OR($I399="Bold", $I399="Relaxed", $I399="Impish", $I399="Lax"), 1.1,
IF(OR($I399="Lonely", $I399="Hasty", $I399="Mild", $I399="Gentle"), 0.9, 1)))</f>
        <v>54</v>
      </c>
      <c r="T399" s="2">
        <f>_xlfn.FLOOR.MATH((_xlfn.FLOOR.MATH((((2*VLOOKUP($F399, 'EV and Base'!$A$1:$N$671, 12, FALSE))+$P399)*$H399)/100)+5)*
IF(OR($I399="Modest", $I399="Mild", $I399="Quiet", $I399="Rash"), 1.1,
IF(OR($I399="Adamant", $I399="Impish", $I399="Jolly", $I399="Careful"), 0.9, 1)))</f>
        <v>29</v>
      </c>
      <c r="U399" s="2">
        <f>_xlfn.FLOOR.MATH((_xlfn.FLOOR.MATH((((2*VLOOKUP($F399, 'EV and Base'!$A$1:$N$671, 13, FALSE))+$P399)*$H399)/100)+5)*
IF(OR($I399="Calm", $I399="Gentle", $I399="Sassy", $I399="Careful"), 1.1,
IF(OR($I399="Naughty", $I399="Lax", $I399="Naive", $I399="Rash"), 0.9, 1)))</f>
        <v>54</v>
      </c>
      <c r="V399" s="2">
        <f>_xlfn.FLOOR.MATH((_xlfn.FLOOR.MATH((((2*VLOOKUP($F399, 'EV and Base'!$A$1:$N$671, 14, FALSE))+$P399)*$H399)/100)+5)*
IF(OR($I399="Timid", $I399="Hasty", $I399="Jolly", $I399="Naive"), 1.1,
IF(OR($I399="Brave", $I399="Relaxed", $I399="Quiet", $I399="Sassy"), 0.9, 1)))</f>
        <v>38</v>
      </c>
    </row>
    <row r="400" spans="1:22" x14ac:dyDescent="0.45">
      <c r="A400" s="38">
        <v>222</v>
      </c>
      <c r="B400" s="48" t="s">
        <v>90</v>
      </c>
      <c r="C400" s="38" t="s">
        <v>23</v>
      </c>
      <c r="D400" s="38" t="s">
        <v>639</v>
      </c>
      <c r="E400" s="38" t="s">
        <v>25</v>
      </c>
      <c r="F400" s="2" t="s">
        <v>243</v>
      </c>
      <c r="G400" s="2" t="s">
        <v>53</v>
      </c>
      <c r="H400" s="2">
        <v>35</v>
      </c>
      <c r="I400" s="2" t="s">
        <v>54</v>
      </c>
      <c r="J400" s="2" t="s">
        <v>244</v>
      </c>
      <c r="K400" s="2" t="s">
        <v>30</v>
      </c>
      <c r="L400" s="2" t="s">
        <v>385</v>
      </c>
      <c r="M400" s="2" t="s">
        <v>161</v>
      </c>
      <c r="N400" s="2" t="s">
        <v>623</v>
      </c>
      <c r="O400" s="2" t="s">
        <v>642</v>
      </c>
      <c r="P400" s="2">
        <v>0</v>
      </c>
      <c r="Q400" s="2">
        <f>_xlfn.FLOOR.MATH((((2*VLOOKUP(F400, 'EV and Base'!$A$1:$N$671, 9, FALSE))+$P400)*$H400)/100)+$H400+10</f>
        <v>80</v>
      </c>
      <c r="R400" s="2">
        <f>_xlfn.FLOOR.MATH((_xlfn.FLOOR.MATH((((2*VLOOKUP($F400, 'EV and Base'!$A$1:$N$671, 10, FALSE))+$P400)*$H400)/100)+5)*
IF(OR($I400="Lonely", $I400="Brave", $I400="Adamant", $I400="Naughty"), 1.1,
IF(OR($I400="Bold", $I400="Timid", $I400="Modest", $I400="Calm"), 0.9, 1)))</f>
        <v>40</v>
      </c>
      <c r="S400" s="2">
        <f>_xlfn.FLOOR.MATH((_xlfn.FLOOR.MATH((((2*VLOOKUP($F400, 'EV and Base'!$A$1:$N$671, 11, FALSE))+$P400)*$H400)/100)+5)*
IF(OR($I400="Bold", $I400="Relaxed", $I400="Impish", $I400="Lax"), 1.1,
IF(OR($I400="Lonely", $I400="Hasty", $I400="Mild", $I400="Gentle"), 0.9, 1)))</f>
        <v>48</v>
      </c>
      <c r="T400" s="2">
        <f>_xlfn.FLOOR.MATH((_xlfn.FLOOR.MATH((((2*VLOOKUP($F400, 'EV and Base'!$A$1:$N$671, 12, FALSE))+$P400)*$H400)/100)+5)*
IF(OR($I400="Modest", $I400="Mild", $I400="Quiet", $I400="Rash"), 1.1,
IF(OR($I400="Adamant", $I400="Impish", $I400="Jolly", $I400="Careful"), 0.9, 1)))</f>
        <v>33</v>
      </c>
      <c r="U400" s="2">
        <f>_xlfn.FLOOR.MATH((_xlfn.FLOOR.MATH((((2*VLOOKUP($F400, 'EV and Base'!$A$1:$N$671, 13, FALSE))+$P400)*$H400)/100)+5)*
IF(OR($I400="Calm", $I400="Gentle", $I400="Sassy", $I400="Careful"), 1.1,
IF(OR($I400="Naughty", $I400="Lax", $I400="Naive", $I400="Rash"), 0.9, 1)))</f>
        <v>48</v>
      </c>
      <c r="V400" s="2">
        <f>_xlfn.FLOOR.MATH((_xlfn.FLOOR.MATH((((2*VLOOKUP($F400, 'EV and Base'!$A$1:$N$671, 14, FALSE))+$P400)*$H400)/100)+5)*
IF(OR($I400="Timid", $I400="Hasty", $I400="Jolly", $I400="Naive"), 1.1,
IF(OR($I400="Brave", $I400="Relaxed", $I400="Quiet", $I400="Sassy"), 0.9, 1)))</f>
        <v>50</v>
      </c>
    </row>
    <row r="401" spans="1:22" x14ac:dyDescent="0.45">
      <c r="A401" s="40"/>
      <c r="B401" s="48"/>
      <c r="C401" s="40"/>
      <c r="D401" s="40"/>
      <c r="E401" s="40"/>
      <c r="F401" s="2" t="s">
        <v>291</v>
      </c>
      <c r="G401" s="2" t="s">
        <v>53</v>
      </c>
      <c r="H401" s="2">
        <v>35</v>
      </c>
      <c r="I401" s="2" t="s">
        <v>108</v>
      </c>
      <c r="J401" s="2" t="s">
        <v>42</v>
      </c>
      <c r="K401" s="2" t="s">
        <v>30</v>
      </c>
      <c r="L401" s="2" t="s">
        <v>333</v>
      </c>
      <c r="M401" s="2" t="s">
        <v>393</v>
      </c>
      <c r="N401" s="2" t="s">
        <v>130</v>
      </c>
      <c r="O401" s="2" t="s">
        <v>394</v>
      </c>
      <c r="P401" s="2">
        <v>0</v>
      </c>
      <c r="Q401" s="2">
        <f>_xlfn.FLOOR.MATH((((2*VLOOKUP(F401, 'EV and Base'!$A$1:$N$671, 9, FALSE))+$P401)*$H401)/100)+$H401+10</f>
        <v>89</v>
      </c>
      <c r="R401" s="2">
        <f>_xlfn.FLOOR.MATH((_xlfn.FLOOR.MATH((((2*VLOOKUP($F401, 'EV and Base'!$A$1:$N$671, 10, FALSE))+$P401)*$H401)/100)+5)*
IF(OR($I401="Lonely", $I401="Brave", $I401="Adamant", $I401="Naughty"), 1.1,
IF(OR($I401="Bold", $I401="Timid", $I401="Modest", $I401="Calm"), 0.9, 1)))</f>
        <v>66</v>
      </c>
      <c r="S401" s="2">
        <f>_xlfn.FLOOR.MATH((_xlfn.FLOOR.MATH((((2*VLOOKUP($F401, 'EV and Base'!$A$1:$N$671, 11, FALSE))+$P401)*$H401)/100)+5)*
IF(OR($I401="Bold", $I401="Relaxed", $I401="Impish", $I401="Lax"), 1.1,
IF(OR($I401="Lonely", $I401="Hasty", $I401="Mild", $I401="Gentle"), 0.9, 1)))</f>
        <v>44</v>
      </c>
      <c r="T401" s="2">
        <f>_xlfn.FLOOR.MATH((_xlfn.FLOOR.MATH((((2*VLOOKUP($F401, 'EV and Base'!$A$1:$N$671, 12, FALSE))+$P401)*$H401)/100)+5)*
IF(OR($I401="Modest", $I401="Mild", $I401="Quiet", $I401="Rash"), 1.1,
IF(OR($I401="Adamant", $I401="Impish", $I401="Jolly", $I401="Careful"), 0.9, 1)))</f>
        <v>66</v>
      </c>
      <c r="U401" s="2">
        <f>_xlfn.FLOOR.MATH((_xlfn.FLOOR.MATH((((2*VLOOKUP($F401, 'EV and Base'!$A$1:$N$671, 13, FALSE))+$P401)*$H401)/100)+5)*
IF(OR($I401="Calm", $I401="Gentle", $I401="Sassy", $I401="Careful"), 1.1,
IF(OR($I401="Naughty", $I401="Lax", $I401="Naive", $I401="Rash"), 0.9, 1)))</f>
        <v>40</v>
      </c>
      <c r="V401" s="2">
        <f>_xlfn.FLOOR.MATH((_xlfn.FLOOR.MATH((((2*VLOOKUP($F401, 'EV and Base'!$A$1:$N$671, 14, FALSE))+$P401)*$H401)/100)+5)*
IF(OR($I401="Timid", $I401="Hasty", $I401="Jolly", $I401="Naive"), 1.1,
IF(OR($I401="Brave", $I401="Relaxed", $I401="Quiet", $I401="Sassy"), 0.9, 1)))</f>
        <v>71</v>
      </c>
    </row>
    <row r="402" spans="1:22" x14ac:dyDescent="0.45">
      <c r="A402" s="38">
        <v>223</v>
      </c>
      <c r="B402" s="38" t="s">
        <v>643</v>
      </c>
      <c r="C402" s="38" t="s">
        <v>23</v>
      </c>
      <c r="D402" s="38" t="s">
        <v>644</v>
      </c>
      <c r="E402" s="38" t="s">
        <v>645</v>
      </c>
      <c r="F402" s="2" t="s">
        <v>602</v>
      </c>
      <c r="G402" s="2" t="s">
        <v>27</v>
      </c>
      <c r="H402" s="2">
        <v>34</v>
      </c>
      <c r="I402" s="2" t="s">
        <v>58</v>
      </c>
      <c r="J402" s="2" t="s">
        <v>603</v>
      </c>
      <c r="K402" s="2" t="s">
        <v>30</v>
      </c>
      <c r="L402" s="2" t="s">
        <v>472</v>
      </c>
      <c r="M402" s="2" t="s">
        <v>358</v>
      </c>
      <c r="N402" s="2" t="s">
        <v>429</v>
      </c>
      <c r="O402" s="2" t="s">
        <v>394</v>
      </c>
      <c r="P402" s="2">
        <v>12</v>
      </c>
      <c r="Q402" s="2">
        <f>_xlfn.FLOOR.MATH((((2*VLOOKUP(F402, 'EV and Base'!$A$1:$N$671, 9, FALSE))+$P402)*$H402)/100)+$H402+10</f>
        <v>85</v>
      </c>
      <c r="R402" s="2">
        <f>_xlfn.FLOOR.MATH((_xlfn.FLOOR.MATH((((2*VLOOKUP($F402, 'EV and Base'!$A$1:$N$671, 10, FALSE))+$P402)*$H402)/100)+5)*
IF(OR($I402="Lonely", $I402="Brave", $I402="Adamant", $I402="Naughty"), 1.1,
IF(OR($I402="Bold", $I402="Timid", $I402="Modest", $I402="Calm"), 0.9, 1)))</f>
        <v>56</v>
      </c>
      <c r="S402" s="2">
        <f>_xlfn.FLOOR.MATH((_xlfn.FLOOR.MATH((((2*VLOOKUP($F402, 'EV and Base'!$A$1:$N$671, 11, FALSE))+$P402)*$H402)/100)+5)*
IF(OR($I402="Bold", $I402="Relaxed", $I402="Impish", $I402="Lax"), 1.1,
IF(OR($I402="Lonely", $I402="Hasty", $I402="Mild", $I402="Gentle"), 0.9, 1)))</f>
        <v>36</v>
      </c>
      <c r="T402" s="2">
        <f>_xlfn.FLOOR.MATH((_xlfn.FLOOR.MATH((((2*VLOOKUP($F402, 'EV and Base'!$A$1:$N$671, 12, FALSE))+$P402)*$H402)/100)+5)*
IF(OR($I402="Modest", $I402="Mild", $I402="Quiet", $I402="Rash"), 1.1,
IF(OR($I402="Adamant", $I402="Impish", $I402="Jolly", $I402="Careful"), 0.9, 1)))</f>
        <v>53</v>
      </c>
      <c r="U402" s="2">
        <f>_xlfn.FLOOR.MATH((_xlfn.FLOOR.MATH((((2*VLOOKUP($F402, 'EV and Base'!$A$1:$N$671, 13, FALSE))+$P402)*$H402)/100)+5)*
IF(OR($I402="Calm", $I402="Gentle", $I402="Sassy", $I402="Careful"), 1.1,
IF(OR($I402="Naughty", $I402="Lax", $I402="Naive", $I402="Rash"), 0.9, 1)))</f>
        <v>36</v>
      </c>
      <c r="V402" s="2">
        <f>_xlfn.FLOOR.MATH((_xlfn.FLOOR.MATH((((2*VLOOKUP($F402, 'EV and Base'!$A$1:$N$671, 14, FALSE))+$P402)*$H402)/100)+5)*
IF(OR($I402="Timid", $I402="Hasty", $I402="Jolly", $I402="Naive"), 1.1,
IF(OR($I402="Brave", $I402="Relaxed", $I402="Quiet", $I402="Sassy"), 0.9, 1)))</f>
        <v>32</v>
      </c>
    </row>
    <row r="403" spans="1:22" x14ac:dyDescent="0.45">
      <c r="A403" s="39"/>
      <c r="B403" s="39"/>
      <c r="C403" s="39"/>
      <c r="D403" s="39"/>
      <c r="E403" s="39"/>
      <c r="F403" s="2" t="s">
        <v>348</v>
      </c>
      <c r="G403" s="2" t="s">
        <v>27</v>
      </c>
      <c r="H403" s="2">
        <v>34</v>
      </c>
      <c r="I403" s="2" t="s">
        <v>73</v>
      </c>
      <c r="J403" s="2" t="s">
        <v>147</v>
      </c>
      <c r="K403" s="2" t="s">
        <v>30</v>
      </c>
      <c r="L403" s="2" t="s">
        <v>350</v>
      </c>
      <c r="M403" s="2" t="s">
        <v>296</v>
      </c>
      <c r="N403" s="2" t="s">
        <v>388</v>
      </c>
      <c r="O403" s="2" t="s">
        <v>597</v>
      </c>
      <c r="P403" s="2">
        <v>12</v>
      </c>
      <c r="Q403" s="2">
        <f>_xlfn.FLOOR.MATH((((2*VLOOKUP(F403, 'EV and Base'!$A$1:$N$671, 9, FALSE))+$P403)*$H403)/100)+$H403+10</f>
        <v>99</v>
      </c>
      <c r="R403" s="2">
        <f>_xlfn.FLOOR.MATH((_xlfn.FLOOR.MATH((((2*VLOOKUP($F403, 'EV and Base'!$A$1:$N$671, 10, FALSE))+$P403)*$H403)/100)+5)*
IF(OR($I403="Lonely", $I403="Brave", $I403="Adamant", $I403="Naughty"), 1.1,
IF(OR($I403="Bold", $I403="Timid", $I403="Modest", $I403="Calm"), 0.9, 1)))</f>
        <v>53</v>
      </c>
      <c r="S403" s="2">
        <f>_xlfn.FLOOR.MATH((_xlfn.FLOOR.MATH((((2*VLOOKUP($F403, 'EV and Base'!$A$1:$N$671, 11, FALSE))+$P403)*$H403)/100)+5)*
IF(OR($I403="Bold", $I403="Relaxed", $I403="Impish", $I403="Lax"), 1.1,
IF(OR($I403="Lonely", $I403="Hasty", $I403="Mild", $I403="Gentle"), 0.9, 1)))</f>
        <v>46</v>
      </c>
      <c r="T403" s="2">
        <f>_xlfn.FLOOR.MATH((_xlfn.FLOOR.MATH((((2*VLOOKUP($F403, 'EV and Base'!$A$1:$N$671, 12, FALSE))+$P403)*$H403)/100)+5)*
IF(OR($I403="Modest", $I403="Mild", $I403="Quiet", $I403="Rash"), 1.1,
IF(OR($I403="Adamant", $I403="Impish", $I403="Jolly", $I403="Careful"), 0.9, 1)))</f>
        <v>53</v>
      </c>
      <c r="U403" s="2">
        <f>_xlfn.FLOOR.MATH((_xlfn.FLOOR.MATH((((2*VLOOKUP($F403, 'EV and Base'!$A$1:$N$671, 13, FALSE))+$P403)*$H403)/100)+5)*
IF(OR($I403="Calm", $I403="Gentle", $I403="Sassy", $I403="Careful"), 1.1,
IF(OR($I403="Naughty", $I403="Lax", $I403="Naive", $I403="Rash"), 0.9, 1)))</f>
        <v>46</v>
      </c>
      <c r="V403" s="2">
        <f>_xlfn.FLOOR.MATH((_xlfn.FLOOR.MATH((((2*VLOOKUP($F403, 'EV and Base'!$A$1:$N$671, 14, FALSE))+$P403)*$H403)/100)+5)*
IF(OR($I403="Timid", $I403="Hasty", $I403="Jolly", $I403="Naive"), 1.1,
IF(OR($I403="Brave", $I403="Relaxed", $I403="Quiet", $I403="Sassy"), 0.9, 1)))</f>
        <v>56</v>
      </c>
    </row>
    <row r="404" spans="1:22" x14ac:dyDescent="0.45">
      <c r="A404" s="40"/>
      <c r="B404" s="40"/>
      <c r="C404" s="40"/>
      <c r="D404" s="40"/>
      <c r="E404" s="40"/>
      <c r="F404" s="2" t="s">
        <v>632</v>
      </c>
      <c r="G404" s="2" t="s">
        <v>27</v>
      </c>
      <c r="H404" s="2">
        <v>34</v>
      </c>
      <c r="I404" s="2" t="s">
        <v>73</v>
      </c>
      <c r="J404" s="2" t="s">
        <v>180</v>
      </c>
      <c r="K404" s="2" t="s">
        <v>30</v>
      </c>
      <c r="L404" s="2" t="s">
        <v>633</v>
      </c>
      <c r="M404" s="2" t="s">
        <v>646</v>
      </c>
      <c r="N404" s="2" t="s">
        <v>647</v>
      </c>
      <c r="O404" s="2" t="s">
        <v>648</v>
      </c>
      <c r="P404" s="2">
        <v>12</v>
      </c>
      <c r="Q404" s="2">
        <f>_xlfn.FLOOR.MATH((((2*VLOOKUP(F404, 'EV and Base'!$A$1:$N$671, 9, FALSE))+$P404)*$H404)/100)+$H404+10</f>
        <v>99</v>
      </c>
      <c r="R404" s="2">
        <f>_xlfn.FLOOR.MATH((_xlfn.FLOOR.MATH((((2*VLOOKUP($F404, 'EV and Base'!$A$1:$N$671, 10, FALSE))+$P404)*$H404)/100)+5)*
IF(OR($I404="Lonely", $I404="Brave", $I404="Adamant", $I404="Naughty"), 1.1,
IF(OR($I404="Bold", $I404="Timid", $I404="Modest", $I404="Calm"), 0.9, 1)))</f>
        <v>67</v>
      </c>
      <c r="S404" s="2">
        <f>_xlfn.FLOOR.MATH((_xlfn.FLOOR.MATH((((2*VLOOKUP($F404, 'EV and Base'!$A$1:$N$671, 11, FALSE))+$P404)*$H404)/100)+5)*
IF(OR($I404="Bold", $I404="Relaxed", $I404="Impish", $I404="Lax"), 1.1,
IF(OR($I404="Lonely", $I404="Hasty", $I404="Mild", $I404="Gentle"), 0.9, 1)))</f>
        <v>54</v>
      </c>
      <c r="T404" s="2">
        <f>_xlfn.FLOOR.MATH((_xlfn.FLOOR.MATH((((2*VLOOKUP($F404, 'EV and Base'!$A$1:$N$671, 12, FALSE))+$P404)*$H404)/100)+5)*
IF(OR($I404="Modest", $I404="Mild", $I404="Quiet", $I404="Rash"), 1.1,
IF(OR($I404="Adamant", $I404="Impish", $I404="Jolly", $I404="Careful"), 0.9, 1)))</f>
        <v>81</v>
      </c>
      <c r="U404" s="2">
        <f>_xlfn.FLOOR.MATH((_xlfn.FLOOR.MATH((((2*VLOOKUP($F404, 'EV and Base'!$A$1:$N$671, 13, FALSE))+$P404)*$H404)/100)+5)*
IF(OR($I404="Calm", $I404="Gentle", $I404="Sassy", $I404="Careful"), 1.1,
IF(OR($I404="Naughty", $I404="Lax", $I404="Naive", $I404="Rash"), 0.9, 1)))</f>
        <v>54</v>
      </c>
      <c r="V404" s="2">
        <f>_xlfn.FLOOR.MATH((_xlfn.FLOOR.MATH((((2*VLOOKUP($F404, 'EV and Base'!$A$1:$N$671, 14, FALSE))+$P404)*$H404)/100)+5)*
IF(OR($I404="Timid", $I404="Hasty", $I404="Jolly", $I404="Naive"), 1.1,
IF(OR($I404="Brave", $I404="Relaxed", $I404="Quiet", $I404="Sassy"), 0.9, 1)))</f>
        <v>49</v>
      </c>
    </row>
    <row r="405" spans="1:22" x14ac:dyDescent="0.45">
      <c r="A405" s="38">
        <v>224</v>
      </c>
      <c r="B405" s="38" t="s">
        <v>649</v>
      </c>
      <c r="C405" s="38" t="s">
        <v>23</v>
      </c>
      <c r="D405" s="38" t="s">
        <v>644</v>
      </c>
      <c r="E405" s="38" t="s">
        <v>645</v>
      </c>
      <c r="F405" s="2" t="s">
        <v>422</v>
      </c>
      <c r="G405" s="2" t="s">
        <v>53</v>
      </c>
      <c r="H405" s="2">
        <v>34</v>
      </c>
      <c r="I405" s="2" t="s">
        <v>79</v>
      </c>
      <c r="J405" s="2" t="s">
        <v>650</v>
      </c>
      <c r="K405" s="2" t="s">
        <v>30</v>
      </c>
      <c r="L405" s="2" t="s">
        <v>425</v>
      </c>
      <c r="M405" s="2" t="s">
        <v>403</v>
      </c>
      <c r="N405" s="2" t="s">
        <v>528</v>
      </c>
      <c r="O405" s="2" t="s">
        <v>472</v>
      </c>
      <c r="P405" s="2">
        <v>0</v>
      </c>
      <c r="Q405" s="2">
        <f>_xlfn.FLOOR.MATH((((2*VLOOKUP(F405, 'EV and Base'!$A$1:$N$671, 9, FALSE))+$P405)*$H405)/100)+$H405+10</f>
        <v>81</v>
      </c>
      <c r="R405" s="2">
        <f>_xlfn.FLOOR.MATH((_xlfn.FLOOR.MATH((((2*VLOOKUP($F405, 'EV and Base'!$A$1:$N$671, 10, FALSE))+$P405)*$H405)/100)+5)*
IF(OR($I405="Lonely", $I405="Brave", $I405="Adamant", $I405="Naughty"), 1.1,
IF(OR($I405="Bold", $I405="Timid", $I405="Modest", $I405="Calm"), 0.9, 1)))</f>
        <v>32</v>
      </c>
      <c r="S405" s="2">
        <f>_xlfn.FLOOR.MATH((_xlfn.FLOOR.MATH((((2*VLOOKUP($F405, 'EV and Base'!$A$1:$N$671, 11, FALSE))+$P405)*$H405)/100)+5)*
IF(OR($I405="Bold", $I405="Relaxed", $I405="Impish", $I405="Lax"), 1.1,
IF(OR($I405="Lonely", $I405="Hasty", $I405="Mild", $I405="Gentle"), 0.9, 1)))</f>
        <v>39</v>
      </c>
      <c r="T405" s="2">
        <f>_xlfn.FLOOR.MATH((_xlfn.FLOOR.MATH((((2*VLOOKUP($F405, 'EV and Base'!$A$1:$N$671, 12, FALSE))+$P405)*$H405)/100)+5)*
IF(OR($I405="Modest", $I405="Mild", $I405="Quiet", $I405="Rash"), 1.1,
IF(OR($I405="Adamant", $I405="Impish", $I405="Jolly", $I405="Careful"), 0.9, 1)))</f>
        <v>44</v>
      </c>
      <c r="U405" s="2">
        <f>_xlfn.FLOOR.MATH((_xlfn.FLOOR.MATH((((2*VLOOKUP($F405, 'EV and Base'!$A$1:$N$671, 13, FALSE))+$P405)*$H405)/100)+5)*
IF(OR($I405="Calm", $I405="Gentle", $I405="Sassy", $I405="Careful"), 1.1,
IF(OR($I405="Naughty", $I405="Lax", $I405="Naive", $I405="Rash"), 0.9, 1)))</f>
        <v>68</v>
      </c>
      <c r="V405" s="2">
        <f>_xlfn.FLOOR.MATH((_xlfn.FLOOR.MATH((((2*VLOOKUP($F405, 'EV and Base'!$A$1:$N$671, 14, FALSE))+$P405)*$H405)/100)+5)*
IF(OR($I405="Timid", $I405="Hasty", $I405="Jolly", $I405="Naive"), 1.1,
IF(OR($I405="Brave", $I405="Relaxed", $I405="Quiet", $I405="Sassy"), 0.9, 1)))</f>
        <v>32</v>
      </c>
    </row>
    <row r="406" spans="1:22" x14ac:dyDescent="0.45">
      <c r="A406" s="40"/>
      <c r="B406" s="40"/>
      <c r="C406" s="40"/>
      <c r="D406" s="40"/>
      <c r="E406" s="40"/>
      <c r="F406" s="2" t="s">
        <v>458</v>
      </c>
      <c r="G406" s="2" t="s">
        <v>53</v>
      </c>
      <c r="H406" s="2">
        <v>34</v>
      </c>
      <c r="I406" s="2" t="s">
        <v>108</v>
      </c>
      <c r="J406" s="2" t="s">
        <v>74</v>
      </c>
      <c r="K406" s="2" t="s">
        <v>30</v>
      </c>
      <c r="L406" s="2" t="s">
        <v>350</v>
      </c>
      <c r="M406" s="2" t="s">
        <v>460</v>
      </c>
      <c r="N406" s="2" t="s">
        <v>285</v>
      </c>
      <c r="O406" s="2" t="s">
        <v>597</v>
      </c>
      <c r="P406" s="2">
        <v>0</v>
      </c>
      <c r="Q406" s="2">
        <f>_xlfn.FLOOR.MATH((((2*VLOOKUP(F406, 'EV and Base'!$A$1:$N$671, 9, FALSE))+$P406)*$H406)/100)+$H406+10</f>
        <v>86</v>
      </c>
      <c r="R406" s="2">
        <f>_xlfn.FLOOR.MATH((_xlfn.FLOOR.MATH((((2*VLOOKUP($F406, 'EV and Base'!$A$1:$N$671, 10, FALSE))+$P406)*$H406)/100)+5)*
IF(OR($I406="Lonely", $I406="Brave", $I406="Adamant", $I406="Naughty"), 1.1,
IF(OR($I406="Bold", $I406="Timid", $I406="Modest", $I406="Calm"), 0.9, 1)))</f>
        <v>34</v>
      </c>
      <c r="S406" s="2">
        <f>_xlfn.FLOOR.MATH((_xlfn.FLOOR.MATH((((2*VLOOKUP($F406, 'EV and Base'!$A$1:$N$671, 11, FALSE))+$P406)*$H406)/100)+5)*
IF(OR($I406="Bold", $I406="Relaxed", $I406="Impish", $I406="Lax"), 1.1,
IF(OR($I406="Lonely", $I406="Hasty", $I406="Mild", $I406="Gentle"), 0.9, 1)))</f>
        <v>42</v>
      </c>
      <c r="T406" s="2">
        <f>_xlfn.FLOOR.MATH((_xlfn.FLOOR.MATH((((2*VLOOKUP($F406, 'EV and Base'!$A$1:$N$671, 12, FALSE))+$P406)*$H406)/100)+5)*
IF(OR($I406="Modest", $I406="Mild", $I406="Quiet", $I406="Rash"), 1.1,
IF(OR($I406="Adamant", $I406="Impish", $I406="Jolly", $I406="Careful"), 0.9, 1)))</f>
        <v>34</v>
      </c>
      <c r="U406" s="2">
        <f>_xlfn.FLOOR.MATH((_xlfn.FLOOR.MATH((((2*VLOOKUP($F406, 'EV and Base'!$A$1:$N$671, 13, FALSE))+$P406)*$H406)/100)+5)*
IF(OR($I406="Calm", $I406="Gentle", $I406="Sassy", $I406="Careful"), 1.1,
IF(OR($I406="Naughty", $I406="Lax", $I406="Naive", $I406="Rash"), 0.9, 1)))</f>
        <v>39</v>
      </c>
      <c r="V406" s="2">
        <f>_xlfn.FLOOR.MATH((_xlfn.FLOOR.MATH((((2*VLOOKUP($F406, 'EV and Base'!$A$1:$N$671, 14, FALSE))+$P406)*$H406)/100)+5)*
IF(OR($I406="Timid", $I406="Hasty", $I406="Jolly", $I406="Naive"), 1.1,
IF(OR($I406="Brave", $I406="Relaxed", $I406="Quiet", $I406="Sassy"), 0.9, 1)))</f>
        <v>37</v>
      </c>
    </row>
    <row r="407" spans="1:22" x14ac:dyDescent="0.45">
      <c r="A407" s="29">
        <v>225</v>
      </c>
      <c r="B407" s="29" t="s">
        <v>651</v>
      </c>
      <c r="C407" s="28" t="s">
        <v>23</v>
      </c>
      <c r="D407" s="28" t="s">
        <v>644</v>
      </c>
      <c r="E407" s="28" t="s">
        <v>645</v>
      </c>
      <c r="F407" s="2" t="s">
        <v>652</v>
      </c>
      <c r="G407" s="2" t="s">
        <v>53</v>
      </c>
      <c r="H407" s="2">
        <v>36</v>
      </c>
      <c r="I407" s="2" t="s">
        <v>82</v>
      </c>
      <c r="J407" s="2" t="s">
        <v>250</v>
      </c>
      <c r="K407" s="2" t="s">
        <v>30</v>
      </c>
      <c r="L407" s="2" t="s">
        <v>192</v>
      </c>
      <c r="M407" s="2" t="s">
        <v>251</v>
      </c>
      <c r="N407" s="2" t="s">
        <v>427</v>
      </c>
      <c r="O407" s="2" t="s">
        <v>428</v>
      </c>
      <c r="P407" s="2">
        <v>12</v>
      </c>
      <c r="Q407" s="2">
        <f>_xlfn.FLOOR.MATH((((2*VLOOKUP(F407, 'EV and Base'!$A$1:$N$671, 9, FALSE))+$P407)*$H407)/100)+$H407+10</f>
        <v>104</v>
      </c>
      <c r="R407" s="2">
        <f>_xlfn.FLOOR.MATH((_xlfn.FLOOR.MATH((((2*VLOOKUP($F407, 'EV and Base'!$A$1:$N$671, 10, FALSE))+$P407)*$H407)/100)+5)*
IF(OR($I407="Lonely", $I407="Brave", $I407="Adamant", $I407="Naughty"), 1.1,
IF(OR($I407="Bold", $I407="Timid", $I407="Modest", $I407="Calm"), 0.9, 1)))</f>
        <v>77</v>
      </c>
      <c r="S407" s="2">
        <f>_xlfn.FLOOR.MATH((_xlfn.FLOOR.MATH((((2*VLOOKUP($F407, 'EV and Base'!$A$1:$N$671, 11, FALSE))+$P407)*$H407)/100)+5)*
IF(OR($I407="Bold", $I407="Relaxed", $I407="Impish", $I407="Lax"), 1.1,
IF(OR($I407="Lonely", $I407="Hasty", $I407="Mild", $I407="Gentle"), 0.9, 1)))</f>
        <v>52</v>
      </c>
      <c r="T407" s="2">
        <f>_xlfn.FLOOR.MATH((_xlfn.FLOOR.MATH((((2*VLOOKUP($F407, 'EV and Base'!$A$1:$N$671, 12, FALSE))+$P407)*$H407)/100)+5)*
IF(OR($I407="Modest", $I407="Mild", $I407="Quiet", $I407="Rash"), 1.1,
IF(OR($I407="Adamant", $I407="Impish", $I407="Jolly", $I407="Careful"), 0.9, 1)))</f>
        <v>56</v>
      </c>
      <c r="U407" s="2">
        <f>_xlfn.FLOOR.MATH((_xlfn.FLOOR.MATH((((2*VLOOKUP($F407, 'EV and Base'!$A$1:$N$671, 13, FALSE))+$P407)*$H407)/100)+5)*
IF(OR($I407="Calm", $I407="Gentle", $I407="Sassy", $I407="Careful"), 1.1,
IF(OR($I407="Naughty", $I407="Lax", $I407="Naive", $I407="Rash"), 0.9, 1)))</f>
        <v>46</v>
      </c>
      <c r="V407" s="2">
        <f>_xlfn.FLOOR.MATH((_xlfn.FLOOR.MATH((((2*VLOOKUP($F407, 'EV and Base'!$A$1:$N$671, 14, FALSE))+$P407)*$H407)/100)+5)*
IF(OR($I407="Timid", $I407="Hasty", $I407="Jolly", $I407="Naive"), 1.1,
IF(OR($I407="Brave", $I407="Relaxed", $I407="Quiet", $I407="Sassy"), 0.9, 1)))</f>
        <v>101</v>
      </c>
    </row>
    <row r="408" spans="1:22" x14ac:dyDescent="0.45">
      <c r="A408" s="38">
        <v>226</v>
      </c>
      <c r="B408" s="38" t="s">
        <v>653</v>
      </c>
      <c r="C408" s="38" t="s">
        <v>23</v>
      </c>
      <c r="D408" s="38" t="s">
        <v>654</v>
      </c>
      <c r="E408" s="38" t="s">
        <v>645</v>
      </c>
      <c r="F408" s="2" t="s">
        <v>227</v>
      </c>
      <c r="G408" s="2" t="s">
        <v>27</v>
      </c>
      <c r="H408" s="2">
        <v>34</v>
      </c>
      <c r="I408" s="2" t="s">
        <v>87</v>
      </c>
      <c r="J408" s="2" t="s">
        <v>228</v>
      </c>
      <c r="K408" s="2" t="s">
        <v>30</v>
      </c>
      <c r="L408" s="2" t="s">
        <v>161</v>
      </c>
      <c r="M408" s="2" t="s">
        <v>153</v>
      </c>
      <c r="N408" s="2" t="s">
        <v>655</v>
      </c>
      <c r="O408" s="2" t="s">
        <v>656</v>
      </c>
      <c r="P408" s="2">
        <v>0</v>
      </c>
      <c r="Q408" s="2">
        <f>_xlfn.FLOOR.MATH((((2*VLOOKUP(F408, 'EV and Base'!$A$1:$N$671, 9, FALSE))+$P408)*$H408)/100)+$H408+10</f>
        <v>91</v>
      </c>
      <c r="R408" s="2">
        <f>_xlfn.FLOOR.MATH((_xlfn.FLOOR.MATH((((2*VLOOKUP($F408, 'EV and Base'!$A$1:$N$671, 10, FALSE))+$P408)*$H408)/100)+5)*
IF(OR($I408="Lonely", $I408="Brave", $I408="Adamant", $I408="Naughty"), 1.1,
IF(OR($I408="Bold", $I408="Timid", $I408="Modest", $I408="Calm"), 0.9, 1)))</f>
        <v>73</v>
      </c>
      <c r="S408" s="2">
        <f>_xlfn.FLOOR.MATH((_xlfn.FLOOR.MATH((((2*VLOOKUP($F408, 'EV and Base'!$A$1:$N$671, 11, FALSE))+$P408)*$H408)/100)+5)*
IF(OR($I408="Bold", $I408="Relaxed", $I408="Impish", $I408="Lax"), 1.1,
IF(OR($I408="Lonely", $I408="Hasty", $I408="Mild", $I408="Gentle"), 0.9, 1)))</f>
        <v>49</v>
      </c>
      <c r="T408" s="2">
        <f>_xlfn.FLOOR.MATH((_xlfn.FLOOR.MATH((((2*VLOOKUP($F408, 'EV and Base'!$A$1:$N$671, 12, FALSE))+$P408)*$H408)/100)+5)*
IF(OR($I408="Modest", $I408="Mild", $I408="Quiet", $I408="Rash"), 1.1,
IF(OR($I408="Adamant", $I408="Impish", $I408="Jolly", $I408="Careful"), 0.9, 1)))</f>
        <v>59</v>
      </c>
      <c r="U408" s="2">
        <f>_xlfn.FLOOR.MATH((_xlfn.FLOOR.MATH((((2*VLOOKUP($F408, 'EV and Base'!$A$1:$N$671, 13, FALSE))+$P408)*$H408)/100)+5)*
IF(OR($I408="Calm", $I408="Gentle", $I408="Sassy", $I408="Careful"), 1.1,
IF(OR($I408="Naughty", $I408="Lax", $I408="Naive", $I408="Rash"), 0.9, 1)))</f>
        <v>42</v>
      </c>
      <c r="V408" s="2">
        <f>_xlfn.FLOOR.MATH((_xlfn.FLOOR.MATH((((2*VLOOKUP($F408, 'EV and Base'!$A$1:$N$671, 14, FALSE))+$P408)*$H408)/100)+5)*
IF(OR($I408="Timid", $I408="Hasty", $I408="Jolly", $I408="Naive"), 1.1,
IF(OR($I408="Brave", $I408="Relaxed", $I408="Quiet", $I408="Sassy"), 0.9, 1)))</f>
        <v>63</v>
      </c>
    </row>
    <row r="409" spans="1:22" x14ac:dyDescent="0.45">
      <c r="A409" s="40"/>
      <c r="B409" s="40"/>
      <c r="C409" s="40"/>
      <c r="D409" s="40"/>
      <c r="E409" s="40"/>
      <c r="F409" s="2" t="s">
        <v>231</v>
      </c>
      <c r="G409" s="2" t="s">
        <v>27</v>
      </c>
      <c r="H409" s="2">
        <v>34</v>
      </c>
      <c r="I409" s="2" t="s">
        <v>87</v>
      </c>
      <c r="J409" s="2" t="s">
        <v>228</v>
      </c>
      <c r="K409" s="2" t="s">
        <v>30</v>
      </c>
      <c r="L409" s="2" t="s">
        <v>161</v>
      </c>
      <c r="M409" s="2" t="s">
        <v>153</v>
      </c>
      <c r="N409" s="2" t="s">
        <v>655</v>
      </c>
      <c r="O409" s="2" t="s">
        <v>656</v>
      </c>
      <c r="P409" s="2">
        <v>0</v>
      </c>
      <c r="Q409" s="2">
        <f>_xlfn.FLOOR.MATH((((2*VLOOKUP(F409, 'EV and Base'!$A$1:$N$671, 9, FALSE))+$P409)*$H409)/100)+$H409+10</f>
        <v>91</v>
      </c>
      <c r="R409" s="2">
        <f>_xlfn.FLOOR.MATH((_xlfn.FLOOR.MATH((((2*VLOOKUP($F409, 'EV and Base'!$A$1:$N$671, 10, FALSE))+$P409)*$H409)/100)+5)*
IF(OR($I409="Lonely", $I409="Brave", $I409="Adamant", $I409="Naughty"), 1.1,
IF(OR($I409="Bold", $I409="Timid", $I409="Modest", $I409="Calm"), 0.9, 1)))</f>
        <v>73</v>
      </c>
      <c r="S409" s="2">
        <f>_xlfn.FLOOR.MATH((_xlfn.FLOOR.MATH((((2*VLOOKUP($F409, 'EV and Base'!$A$1:$N$671, 11, FALSE))+$P409)*$H409)/100)+5)*
IF(OR($I409="Bold", $I409="Relaxed", $I409="Impish", $I409="Lax"), 1.1,
IF(OR($I409="Lonely", $I409="Hasty", $I409="Mild", $I409="Gentle"), 0.9, 1)))</f>
        <v>49</v>
      </c>
      <c r="T409" s="2">
        <f>_xlfn.FLOOR.MATH((_xlfn.FLOOR.MATH((((2*VLOOKUP($F409, 'EV and Base'!$A$1:$N$671, 12, FALSE))+$P409)*$H409)/100)+5)*
IF(OR($I409="Modest", $I409="Mild", $I409="Quiet", $I409="Rash"), 1.1,
IF(OR($I409="Adamant", $I409="Impish", $I409="Jolly", $I409="Careful"), 0.9, 1)))</f>
        <v>59</v>
      </c>
      <c r="U409" s="2">
        <f>_xlfn.FLOOR.MATH((_xlfn.FLOOR.MATH((((2*VLOOKUP($F409, 'EV and Base'!$A$1:$N$671, 13, FALSE))+$P409)*$H409)/100)+5)*
IF(OR($I409="Calm", $I409="Gentle", $I409="Sassy", $I409="Careful"), 1.1,
IF(OR($I409="Naughty", $I409="Lax", $I409="Naive", $I409="Rash"), 0.9, 1)))</f>
        <v>42</v>
      </c>
      <c r="V409" s="2">
        <f>_xlfn.FLOOR.MATH((_xlfn.FLOOR.MATH((((2*VLOOKUP($F409, 'EV and Base'!$A$1:$N$671, 14, FALSE))+$P409)*$H409)/100)+5)*
IF(OR($I409="Timid", $I409="Hasty", $I409="Jolly", $I409="Naive"), 1.1,
IF(OR($I409="Brave", $I409="Relaxed", $I409="Quiet", $I409="Sassy"), 0.9, 1)))</f>
        <v>63</v>
      </c>
    </row>
    <row r="410" spans="1:22" x14ac:dyDescent="0.45">
      <c r="A410" s="29">
        <v>227</v>
      </c>
      <c r="B410" s="29" t="s">
        <v>657</v>
      </c>
      <c r="C410" s="28" t="s">
        <v>23</v>
      </c>
      <c r="D410" s="28" t="s">
        <v>644</v>
      </c>
      <c r="E410" s="28" t="s">
        <v>645</v>
      </c>
      <c r="F410" s="2" t="s">
        <v>540</v>
      </c>
      <c r="G410" s="2" t="s">
        <v>53</v>
      </c>
      <c r="H410" s="2">
        <v>35</v>
      </c>
      <c r="I410" s="2" t="s">
        <v>96</v>
      </c>
      <c r="J410" s="2" t="s">
        <v>147</v>
      </c>
      <c r="K410" s="2" t="s">
        <v>30</v>
      </c>
      <c r="L410" s="2" t="s">
        <v>216</v>
      </c>
      <c r="M410" s="2" t="s">
        <v>403</v>
      </c>
      <c r="N410" s="2" t="s">
        <v>366</v>
      </c>
      <c r="O410" s="2" t="s">
        <v>656</v>
      </c>
      <c r="P410" s="2">
        <v>0</v>
      </c>
      <c r="Q410" s="2">
        <f>_xlfn.FLOOR.MATH((((2*VLOOKUP(F410, 'EV and Base'!$A$1:$N$671, 9, FALSE))+$P410)*$H410)/100)+$H410+10</f>
        <v>160</v>
      </c>
      <c r="R410" s="2">
        <f>_xlfn.FLOOR.MATH((_xlfn.FLOOR.MATH((((2*VLOOKUP($F410, 'EV and Base'!$A$1:$N$671, 10, FALSE))+$P410)*$H410)/100)+5)*
IF(OR($I410="Lonely", $I410="Brave", $I410="Adamant", $I410="Naughty"), 1.1,
IF(OR($I410="Bold", $I410="Timid", $I410="Modest", $I410="Calm"), 0.9, 1)))</f>
        <v>62</v>
      </c>
      <c r="S410" s="2">
        <f>_xlfn.FLOOR.MATH((_xlfn.FLOOR.MATH((((2*VLOOKUP($F410, 'EV and Base'!$A$1:$N$671, 11, FALSE))+$P410)*$H410)/100)+5)*
IF(OR($I410="Bold", $I410="Relaxed", $I410="Impish", $I410="Lax"), 1.1,
IF(OR($I410="Lonely", $I410="Hasty", $I410="Mild", $I410="Gentle"), 0.9, 1)))</f>
        <v>61</v>
      </c>
      <c r="T410" s="2">
        <f>_xlfn.FLOOR.MATH((_xlfn.FLOOR.MATH((((2*VLOOKUP($F410, 'EV and Base'!$A$1:$N$671, 12, FALSE))+$P410)*$H410)/100)+5)*
IF(OR($I410="Modest", $I410="Mild", $I410="Quiet", $I410="Rash"), 1.1,
IF(OR($I410="Adamant", $I410="Impish", $I410="Jolly", $I410="Careful"), 0.9, 1)))</f>
        <v>33</v>
      </c>
      <c r="U410" s="2">
        <f>_xlfn.FLOOR.MATH((_xlfn.FLOOR.MATH((((2*VLOOKUP($F410, 'EV and Base'!$A$1:$N$671, 13, FALSE))+$P410)*$H410)/100)+5)*
IF(OR($I410="Calm", $I410="Gentle", $I410="Sassy", $I410="Careful"), 1.1,
IF(OR($I410="Naughty", $I410="Lax", $I410="Naive", $I410="Rash"), 0.9, 1)))</f>
        <v>32</v>
      </c>
      <c r="V410" s="2">
        <f>_xlfn.FLOOR.MATH((_xlfn.FLOOR.MATH((((2*VLOOKUP($F410, 'EV and Base'!$A$1:$N$671, 14, FALSE))+$P410)*$H410)/100)+5)*
IF(OR($I410="Timid", $I410="Hasty", $I410="Jolly", $I410="Naive"), 1.1,
IF(OR($I410="Brave", $I410="Relaxed", $I410="Quiet", $I410="Sassy"), 0.9, 1)))</f>
        <v>50</v>
      </c>
    </row>
    <row r="411" spans="1:22" x14ac:dyDescent="0.45">
      <c r="A411" s="38">
        <v>228</v>
      </c>
      <c r="B411" s="48" t="s">
        <v>22</v>
      </c>
      <c r="C411" s="38" t="s">
        <v>23</v>
      </c>
      <c r="D411" s="38" t="s">
        <v>644</v>
      </c>
      <c r="E411" s="38" t="s">
        <v>645</v>
      </c>
      <c r="F411" s="2" t="s">
        <v>544</v>
      </c>
      <c r="G411" s="2" t="s">
        <v>53</v>
      </c>
      <c r="H411" s="2">
        <v>38</v>
      </c>
      <c r="I411" s="2" t="s">
        <v>68</v>
      </c>
      <c r="J411" s="2" t="s">
        <v>160</v>
      </c>
      <c r="K411" s="2" t="s">
        <v>30</v>
      </c>
      <c r="L411" s="2" t="s">
        <v>80</v>
      </c>
      <c r="M411" s="2" t="s">
        <v>153</v>
      </c>
      <c r="N411" s="2" t="s">
        <v>519</v>
      </c>
      <c r="O411" s="2" t="s">
        <v>162</v>
      </c>
      <c r="P411" s="2">
        <v>18</v>
      </c>
      <c r="Q411" s="2">
        <f>_xlfn.FLOOR.MATH((((2*VLOOKUP(F411, 'EV and Base'!$A$1:$N$671, 9, FALSE))+$P411)*$H411)/100)+$H411+10</f>
        <v>119</v>
      </c>
      <c r="R411" s="2">
        <f>_xlfn.FLOOR.MATH((_xlfn.FLOOR.MATH((((2*VLOOKUP($F411, 'EV and Base'!$A$1:$N$671, 10, FALSE))+$P411)*$H411)/100)+5)*
IF(OR($I411="Lonely", $I411="Brave", $I411="Adamant", $I411="Naughty"), 1.1,
IF(OR($I411="Bold", $I411="Timid", $I411="Modest", $I411="Calm"), 0.9, 1)))</f>
        <v>78</v>
      </c>
      <c r="S411" s="2">
        <f>_xlfn.FLOOR.MATH((_xlfn.FLOOR.MATH((((2*VLOOKUP($F411, 'EV and Base'!$A$1:$N$671, 11, FALSE))+$P411)*$H411)/100)+5)*
IF(OR($I411="Bold", $I411="Relaxed", $I411="Impish", $I411="Lax"), 1.1,
IF(OR($I411="Lonely", $I411="Hasty", $I411="Mild", $I411="Gentle"), 0.9, 1)))</f>
        <v>80</v>
      </c>
      <c r="T411" s="2">
        <f>_xlfn.FLOOR.MATH((_xlfn.FLOOR.MATH((((2*VLOOKUP($F411, 'EV and Base'!$A$1:$N$671, 12, FALSE))+$P411)*$H411)/100)+5)*
IF(OR($I411="Modest", $I411="Mild", $I411="Quiet", $I411="Rash"), 1.1,
IF(OR($I411="Adamant", $I411="Impish", $I411="Jolly", $I411="Careful"), 0.9, 1)))</f>
        <v>50</v>
      </c>
      <c r="U411" s="2">
        <f>_xlfn.FLOOR.MATH((_xlfn.FLOOR.MATH((((2*VLOOKUP($F411, 'EV and Base'!$A$1:$N$671, 13, FALSE))+$P411)*$H411)/100)+5)*
IF(OR($I411="Calm", $I411="Gentle", $I411="Sassy", $I411="Careful"), 1.1,
IF(OR($I411="Naughty", $I411="Lax", $I411="Naive", $I411="Rash"), 0.9, 1)))</f>
        <v>80</v>
      </c>
      <c r="V411" s="2">
        <f>_xlfn.FLOOR.MATH((_xlfn.FLOOR.MATH((((2*VLOOKUP($F411, 'EV and Base'!$A$1:$N$671, 14, FALSE))+$P411)*$H411)/100)+5)*
IF(OR($I411="Timid", $I411="Hasty", $I411="Jolly", $I411="Naive"), 1.1,
IF(OR($I411="Brave", $I411="Relaxed", $I411="Quiet", $I411="Sassy"), 0.9, 1)))</f>
        <v>72</v>
      </c>
    </row>
    <row r="412" spans="1:22" x14ac:dyDescent="0.45">
      <c r="A412" s="39"/>
      <c r="B412" s="48"/>
      <c r="C412" s="39"/>
      <c r="D412" s="39"/>
      <c r="E412" s="39"/>
      <c r="F412" s="2" t="s">
        <v>658</v>
      </c>
      <c r="G412" s="2" t="s">
        <v>27</v>
      </c>
      <c r="H412" s="2">
        <v>40</v>
      </c>
      <c r="I412" s="2" t="s">
        <v>79</v>
      </c>
      <c r="J412" s="2" t="s">
        <v>29</v>
      </c>
      <c r="K412" s="2" t="s">
        <v>30</v>
      </c>
      <c r="L412" s="2" t="s">
        <v>404</v>
      </c>
      <c r="M412" s="2" t="s">
        <v>229</v>
      </c>
      <c r="N412" s="2" t="s">
        <v>394</v>
      </c>
      <c r="O412" s="2" t="s">
        <v>252</v>
      </c>
      <c r="P412" s="2">
        <v>18</v>
      </c>
      <c r="Q412" s="2">
        <f>_xlfn.FLOOR.MATH((((2*VLOOKUP(F412, 'EV and Base'!$A$1:$N$671, 9, FALSE))+$P412)*$H412)/100)+$H412+10</f>
        <v>133</v>
      </c>
      <c r="R412" s="2">
        <f>_xlfn.FLOOR.MATH((_xlfn.FLOOR.MATH((((2*VLOOKUP($F412, 'EV and Base'!$A$1:$N$671, 10, FALSE))+$P412)*$H412)/100)+5)*
IF(OR($I412="Lonely", $I412="Brave", $I412="Adamant", $I412="Naughty"), 1.1,
IF(OR($I412="Bold", $I412="Timid", $I412="Modest", $I412="Calm"), 0.9, 1)))</f>
        <v>92</v>
      </c>
      <c r="S412" s="2">
        <f>_xlfn.FLOOR.MATH((_xlfn.FLOOR.MATH((((2*VLOOKUP($F412, 'EV and Base'!$A$1:$N$671, 11, FALSE))+$P412)*$H412)/100)+5)*
IF(OR($I412="Bold", $I412="Relaxed", $I412="Impish", $I412="Lax"), 1.1,
IF(OR($I412="Lonely", $I412="Hasty", $I412="Mild", $I412="Gentle"), 0.9, 1)))</f>
        <v>80</v>
      </c>
      <c r="T412" s="2">
        <f>_xlfn.FLOOR.MATH((_xlfn.FLOOR.MATH((((2*VLOOKUP($F412, 'EV and Base'!$A$1:$N$671, 12, FALSE))+$P412)*$H412)/100)+5)*
IF(OR($I412="Modest", $I412="Mild", $I412="Quiet", $I412="Rash"), 1.1,
IF(OR($I412="Adamant", $I412="Impish", $I412="Jolly", $I412="Careful"), 0.9, 1)))</f>
        <v>88</v>
      </c>
      <c r="U412" s="2">
        <f>_xlfn.FLOOR.MATH((_xlfn.FLOOR.MATH((((2*VLOOKUP($F412, 'EV and Base'!$A$1:$N$671, 13, FALSE))+$P412)*$H412)/100)+5)*
IF(OR($I412="Calm", $I412="Gentle", $I412="Sassy", $I412="Careful"), 1.1,
IF(OR($I412="Naughty", $I412="Lax", $I412="Naive", $I412="Rash"), 0.9, 1)))</f>
        <v>74</v>
      </c>
      <c r="V412" s="2">
        <f>_xlfn.FLOOR.MATH((_xlfn.FLOOR.MATH((((2*VLOOKUP($F412, 'EV and Base'!$A$1:$N$671, 14, FALSE))+$P412)*$H412)/100)+5)*
IF(OR($I412="Timid", $I412="Hasty", $I412="Jolly", $I412="Naive"), 1.1,
IF(OR($I412="Brave", $I412="Relaxed", $I412="Quiet", $I412="Sassy"), 0.9, 1)))</f>
        <v>68</v>
      </c>
    </row>
    <row r="413" spans="1:22" x14ac:dyDescent="0.45">
      <c r="A413" s="39"/>
      <c r="B413" s="48"/>
      <c r="C413" s="39"/>
      <c r="D413" s="39"/>
      <c r="E413" s="39"/>
      <c r="F413" s="2" t="s">
        <v>481</v>
      </c>
      <c r="G413" s="2" t="s">
        <v>27</v>
      </c>
      <c r="H413" s="2">
        <v>38</v>
      </c>
      <c r="I413" s="2" t="s">
        <v>156</v>
      </c>
      <c r="J413" s="2" t="s">
        <v>83</v>
      </c>
      <c r="K413" s="2" t="s">
        <v>30</v>
      </c>
      <c r="L413" s="2" t="s">
        <v>50</v>
      </c>
      <c r="M413" s="2" t="s">
        <v>104</v>
      </c>
      <c r="N413" s="2" t="s">
        <v>111</v>
      </c>
      <c r="O413" s="2" t="s">
        <v>368</v>
      </c>
      <c r="P413" s="2">
        <v>18</v>
      </c>
      <c r="Q413" s="2">
        <f>_xlfn.FLOOR.MATH((((2*VLOOKUP(F413, 'EV and Base'!$A$1:$N$671, 9, FALSE))+$P413)*$H413)/100)+$H413+10</f>
        <v>111</v>
      </c>
      <c r="R413" s="2">
        <f>_xlfn.FLOOR.MATH((_xlfn.FLOOR.MATH((((2*VLOOKUP($F413, 'EV and Base'!$A$1:$N$671, 10, FALSE))+$P413)*$H413)/100)+5)*
IF(OR($I413="Lonely", $I413="Brave", $I413="Adamant", $I413="Naughty"), 1.1,
IF(OR($I413="Bold", $I413="Timid", $I413="Modest", $I413="Calm"), 0.9, 1)))</f>
        <v>86</v>
      </c>
      <c r="S413" s="2">
        <f>_xlfn.FLOOR.MATH((_xlfn.FLOOR.MATH((((2*VLOOKUP($F413, 'EV and Base'!$A$1:$N$671, 11, FALSE))+$P413)*$H413)/100)+5)*
IF(OR($I413="Bold", $I413="Relaxed", $I413="Impish", $I413="Lax"), 1.1,
IF(OR($I413="Lonely", $I413="Hasty", $I413="Mild", $I413="Gentle"), 0.9, 1)))</f>
        <v>53</v>
      </c>
      <c r="T413" s="2">
        <f>_xlfn.FLOOR.MATH((_xlfn.FLOOR.MATH((((2*VLOOKUP($F413, 'EV and Base'!$A$1:$N$671, 12, FALSE))+$P413)*$H413)/100)+5)*
IF(OR($I413="Modest", $I413="Mild", $I413="Quiet", $I413="Rash"), 1.1,
IF(OR($I413="Adamant", $I413="Impish", $I413="Jolly", $I413="Careful"), 0.9, 1)))</f>
        <v>86</v>
      </c>
      <c r="U413" s="2">
        <f>_xlfn.FLOOR.MATH((_xlfn.FLOOR.MATH((((2*VLOOKUP($F413, 'EV and Base'!$A$1:$N$671, 13, FALSE))+$P413)*$H413)/100)+5)*
IF(OR($I413="Calm", $I413="Gentle", $I413="Sassy", $I413="Careful"), 1.1,
IF(OR($I413="Naughty", $I413="Lax", $I413="Naive", $I413="Rash"), 0.9, 1)))</f>
        <v>59</v>
      </c>
      <c r="V413" s="2">
        <f>_xlfn.FLOOR.MATH((_xlfn.FLOOR.MATH((((2*VLOOKUP($F413, 'EV and Base'!$A$1:$N$671, 14, FALSE))+$P413)*$H413)/100)+5)*
IF(OR($I413="Timid", $I413="Hasty", $I413="Jolly", $I413="Naive"), 1.1,
IF(OR($I413="Brave", $I413="Relaxed", $I413="Quiet", $I413="Sassy"), 0.9, 1)))</f>
        <v>96</v>
      </c>
    </row>
    <row r="414" spans="1:22" x14ac:dyDescent="0.45">
      <c r="A414" s="40"/>
      <c r="B414" s="48"/>
      <c r="C414" s="40"/>
      <c r="D414" s="40"/>
      <c r="E414" s="40"/>
      <c r="F414" s="2" t="s">
        <v>406</v>
      </c>
      <c r="G414" s="2" t="s">
        <v>53</v>
      </c>
      <c r="H414" s="2">
        <v>38</v>
      </c>
      <c r="I414" s="2" t="s">
        <v>28</v>
      </c>
      <c r="J414" s="2" t="s">
        <v>204</v>
      </c>
      <c r="K414" s="2" t="s">
        <v>30</v>
      </c>
      <c r="L414" s="2" t="s">
        <v>99</v>
      </c>
      <c r="M414" s="2" t="s">
        <v>100</v>
      </c>
      <c r="N414" s="2" t="s">
        <v>169</v>
      </c>
      <c r="O414" s="2" t="s">
        <v>165</v>
      </c>
      <c r="P414" s="2">
        <v>18</v>
      </c>
      <c r="Q414" s="2">
        <f>_xlfn.FLOOR.MATH((((2*VLOOKUP(F414, 'EV and Base'!$A$1:$N$671, 9, FALSE))+$P414)*$H414)/100)+$H414+10</f>
        <v>143</v>
      </c>
      <c r="R414" s="2">
        <f>_xlfn.FLOOR.MATH((_xlfn.FLOOR.MATH((((2*VLOOKUP($F414, 'EV and Base'!$A$1:$N$671, 10, FALSE))+$P414)*$H414)/100)+5)*
IF(OR($I414="Lonely", $I414="Brave", $I414="Adamant", $I414="Naughty"), 1.1,
IF(OR($I414="Bold", $I414="Timid", $I414="Modest", $I414="Calm"), 0.9, 1)))</f>
        <v>53</v>
      </c>
      <c r="S414" s="2">
        <f>_xlfn.FLOOR.MATH((_xlfn.FLOOR.MATH((((2*VLOOKUP($F414, 'EV and Base'!$A$1:$N$671, 11, FALSE))+$P414)*$H414)/100)+5)*
IF(OR($I414="Bold", $I414="Relaxed", $I414="Impish", $I414="Lax"), 1.1,
IF(OR($I414="Lonely", $I414="Hasty", $I414="Mild", $I414="Gentle"), 0.9, 1)))</f>
        <v>83</v>
      </c>
      <c r="T414" s="2">
        <f>_xlfn.FLOOR.MATH((_xlfn.FLOOR.MATH((((2*VLOOKUP($F414, 'EV and Base'!$A$1:$N$671, 12, FALSE))+$P414)*$H414)/100)+5)*
IF(OR($I414="Modest", $I414="Mild", $I414="Quiet", $I414="Rash"), 1.1,
IF(OR($I414="Adamant", $I414="Impish", $I414="Jolly", $I414="Careful"), 0.9, 1)))</f>
        <v>93</v>
      </c>
      <c r="U414" s="2">
        <f>_xlfn.FLOOR.MATH((_xlfn.FLOOR.MATH((((2*VLOOKUP($F414, 'EV and Base'!$A$1:$N$671, 13, FALSE))+$P414)*$H414)/100)+5)*
IF(OR($I414="Calm", $I414="Gentle", $I414="Sassy", $I414="Careful"), 1.1,
IF(OR($I414="Naughty", $I414="Lax", $I414="Naive", $I414="Rash"), 0.9, 1)))</f>
        <v>75</v>
      </c>
      <c r="V414" s="2">
        <f>_xlfn.FLOOR.MATH((_xlfn.FLOOR.MATH((((2*VLOOKUP($F414, 'EV and Base'!$A$1:$N$671, 14, FALSE))+$P414)*$H414)/100)+5)*
IF(OR($I414="Timid", $I414="Hasty", $I414="Jolly", $I414="Naive"), 1.1,
IF(OR($I414="Brave", $I414="Relaxed", $I414="Quiet", $I414="Sassy"), 0.9, 1)))</f>
        <v>33</v>
      </c>
    </row>
    <row r="415" spans="1:22" x14ac:dyDescent="0.45">
      <c r="A415" s="38">
        <v>229</v>
      </c>
      <c r="B415" s="38" t="s">
        <v>659</v>
      </c>
      <c r="C415" s="38" t="s">
        <v>23</v>
      </c>
      <c r="D415" s="38" t="s">
        <v>660</v>
      </c>
      <c r="E415" s="38" t="s">
        <v>25</v>
      </c>
      <c r="F415" s="2" t="s">
        <v>354</v>
      </c>
      <c r="G415" s="2" t="s">
        <v>27</v>
      </c>
      <c r="H415" s="2">
        <v>36</v>
      </c>
      <c r="I415" s="2" t="s">
        <v>108</v>
      </c>
      <c r="J415" s="2" t="s">
        <v>257</v>
      </c>
      <c r="K415" s="2" t="s">
        <v>30</v>
      </c>
      <c r="L415" s="2" t="s">
        <v>312</v>
      </c>
      <c r="M415" s="2" t="s">
        <v>153</v>
      </c>
      <c r="N415" s="2" t="s">
        <v>392</v>
      </c>
      <c r="O415" s="2" t="s">
        <v>504</v>
      </c>
      <c r="P415" s="2">
        <v>0</v>
      </c>
      <c r="Q415" s="2">
        <f>_xlfn.FLOOR.MATH((((2*VLOOKUP(F415, 'EV and Base'!$A$1:$N$671, 9, FALSE))+$P415)*$H415)/100)+$H415+10</f>
        <v>89</v>
      </c>
      <c r="R415" s="2">
        <f>_xlfn.FLOOR.MATH((_xlfn.FLOOR.MATH((((2*VLOOKUP($F415, 'EV and Base'!$A$1:$N$671, 10, FALSE))+$P415)*$H415)/100)+5)*
IF(OR($I415="Lonely", $I415="Brave", $I415="Adamant", $I415="Naughty"), 1.1,
IF(OR($I415="Bold", $I415="Timid", $I415="Modest", $I415="Calm"), 0.9, 1)))</f>
        <v>64</v>
      </c>
      <c r="S415" s="2">
        <f>_xlfn.FLOOR.MATH((_xlfn.FLOOR.MATH((((2*VLOOKUP($F415, 'EV and Base'!$A$1:$N$671, 11, FALSE))+$P415)*$H415)/100)+5)*
IF(OR($I415="Bold", $I415="Relaxed", $I415="Impish", $I415="Lax"), 1.1,
IF(OR($I415="Lonely", $I415="Hasty", $I415="Mild", $I415="Gentle"), 0.9, 1)))</f>
        <v>40</v>
      </c>
      <c r="T415" s="2">
        <f>_xlfn.FLOOR.MATH((_xlfn.FLOOR.MATH((((2*VLOOKUP($F415, 'EV and Base'!$A$1:$N$671, 12, FALSE))+$P415)*$H415)/100)+5)*
IF(OR($I415="Modest", $I415="Mild", $I415="Quiet", $I415="Rash"), 1.1,
IF(OR($I415="Adamant", $I415="Impish", $I415="Jolly", $I415="Careful"), 0.9, 1)))</f>
        <v>37</v>
      </c>
      <c r="U415" s="2">
        <f>_xlfn.FLOOR.MATH((_xlfn.FLOOR.MATH((((2*VLOOKUP($F415, 'EV and Base'!$A$1:$N$671, 13, FALSE))+$P415)*$H415)/100)+5)*
IF(OR($I415="Calm", $I415="Gentle", $I415="Sassy", $I415="Careful"), 1.1,
IF(OR($I415="Naughty", $I415="Lax", $I415="Naive", $I415="Rash"), 0.9, 1)))</f>
        <v>37</v>
      </c>
      <c r="V415" s="2">
        <f>_xlfn.FLOOR.MATH((_xlfn.FLOOR.MATH((((2*VLOOKUP($F415, 'EV and Base'!$A$1:$N$671, 14, FALSE))+$P415)*$H415)/100)+5)*
IF(OR($I415="Timid", $I415="Hasty", $I415="Jolly", $I415="Naive"), 1.1,
IF(OR($I415="Brave", $I415="Relaxed", $I415="Quiet", $I415="Sassy"), 0.9, 1)))</f>
        <v>52</v>
      </c>
    </row>
    <row r="416" spans="1:22" x14ac:dyDescent="0.45">
      <c r="A416" s="40"/>
      <c r="B416" s="40"/>
      <c r="C416" s="40"/>
      <c r="D416" s="40"/>
      <c r="E416" s="40"/>
      <c r="F416" s="2" t="s">
        <v>310</v>
      </c>
      <c r="G416" s="2" t="s">
        <v>27</v>
      </c>
      <c r="H416" s="2">
        <v>36</v>
      </c>
      <c r="I416" s="2" t="s">
        <v>79</v>
      </c>
      <c r="J416" s="2" t="s">
        <v>311</v>
      </c>
      <c r="K416" s="2" t="s">
        <v>30</v>
      </c>
      <c r="L416" s="2" t="s">
        <v>383</v>
      </c>
      <c r="M416" s="2" t="s">
        <v>230</v>
      </c>
      <c r="N416" s="2" t="s">
        <v>621</v>
      </c>
      <c r="O416" s="2" t="s">
        <v>504</v>
      </c>
      <c r="P416" s="2">
        <v>0</v>
      </c>
      <c r="Q416" s="2">
        <f>_xlfn.FLOOR.MATH((((2*VLOOKUP(F416, 'EV and Base'!$A$1:$N$671, 9, FALSE))+$P416)*$H416)/100)+$H416+10</f>
        <v>82</v>
      </c>
      <c r="R416" s="2">
        <f>_xlfn.FLOOR.MATH((_xlfn.FLOOR.MATH((((2*VLOOKUP($F416, 'EV and Base'!$A$1:$N$671, 10, FALSE))+$P416)*$H416)/100)+5)*
IF(OR($I416="Lonely", $I416="Brave", $I416="Adamant", $I416="Naughty"), 1.1,
IF(OR($I416="Bold", $I416="Timid", $I416="Modest", $I416="Calm"), 0.9, 1)))</f>
        <v>59</v>
      </c>
      <c r="S416" s="2">
        <f>_xlfn.FLOOR.MATH((_xlfn.FLOOR.MATH((((2*VLOOKUP($F416, 'EV and Base'!$A$1:$N$671, 11, FALSE))+$P416)*$H416)/100)+5)*
IF(OR($I416="Bold", $I416="Relaxed", $I416="Impish", $I416="Lax"), 1.1,
IF(OR($I416="Lonely", $I416="Hasty", $I416="Mild", $I416="Gentle"), 0.9, 1)))</f>
        <v>55</v>
      </c>
      <c r="T416" s="2">
        <f>_xlfn.FLOOR.MATH((_xlfn.FLOOR.MATH((((2*VLOOKUP($F416, 'EV and Base'!$A$1:$N$671, 12, FALSE))+$P416)*$H416)/100)+5)*
IF(OR($I416="Modest", $I416="Mild", $I416="Quiet", $I416="Rash"), 1.1,
IF(OR($I416="Adamant", $I416="Impish", $I416="Jolly", $I416="Careful"), 0.9, 1)))</f>
        <v>27</v>
      </c>
      <c r="U416" s="2">
        <f>_xlfn.FLOOR.MATH((_xlfn.FLOOR.MATH((((2*VLOOKUP($F416, 'EV and Base'!$A$1:$N$671, 13, FALSE))+$P416)*$H416)/100)+5)*
IF(OR($I416="Calm", $I416="Gentle", $I416="Sassy", $I416="Careful"), 1.1,
IF(OR($I416="Naughty", $I416="Lax", $I416="Naive", $I416="Rash"), 0.9, 1)))</f>
        <v>60</v>
      </c>
      <c r="V416" s="2">
        <f>_xlfn.FLOOR.MATH((_xlfn.FLOOR.MATH((((2*VLOOKUP($F416, 'EV and Base'!$A$1:$N$671, 14, FALSE))+$P416)*$H416)/100)+5)*
IF(OR($I416="Timid", $I416="Hasty", $I416="Jolly", $I416="Naive"), 1.1,
IF(OR($I416="Brave", $I416="Relaxed", $I416="Quiet", $I416="Sassy"), 0.9, 1)))</f>
        <v>39</v>
      </c>
    </row>
    <row r="417" spans="1:22" x14ac:dyDescent="0.45">
      <c r="A417" s="38">
        <v>230</v>
      </c>
      <c r="B417" s="38" t="s">
        <v>661</v>
      </c>
      <c r="C417" s="38" t="s">
        <v>23</v>
      </c>
      <c r="D417" s="38" t="s">
        <v>660</v>
      </c>
      <c r="E417" s="38" t="s">
        <v>25</v>
      </c>
      <c r="F417" s="2" t="s">
        <v>354</v>
      </c>
      <c r="G417" s="2" t="s">
        <v>27</v>
      </c>
      <c r="H417" s="2">
        <v>36</v>
      </c>
      <c r="I417" s="2" t="s">
        <v>89</v>
      </c>
      <c r="J417" s="2" t="s">
        <v>257</v>
      </c>
      <c r="K417" s="2" t="s">
        <v>30</v>
      </c>
      <c r="L417" s="2" t="s">
        <v>312</v>
      </c>
      <c r="M417" s="2" t="s">
        <v>153</v>
      </c>
      <c r="N417" s="2" t="s">
        <v>392</v>
      </c>
      <c r="O417" s="2" t="s">
        <v>504</v>
      </c>
      <c r="P417" s="2">
        <v>0</v>
      </c>
      <c r="Q417" s="2">
        <f>_xlfn.FLOOR.MATH((((2*VLOOKUP(F417, 'EV and Base'!$A$1:$N$671, 9, FALSE))+$P417)*$H417)/100)+$H417+10</f>
        <v>89</v>
      </c>
      <c r="R417" s="2">
        <f>_xlfn.FLOOR.MATH((_xlfn.FLOOR.MATH((((2*VLOOKUP($F417, 'EV and Base'!$A$1:$N$671, 10, FALSE))+$P417)*$H417)/100)+5)*
IF(OR($I417="Lonely", $I417="Brave", $I417="Adamant", $I417="Naughty"), 1.1,
IF(OR($I417="Bold", $I417="Timid", $I417="Modest", $I417="Calm"), 0.9, 1)))</f>
        <v>64</v>
      </c>
      <c r="S417" s="2">
        <f>_xlfn.FLOOR.MATH((_xlfn.FLOOR.MATH((((2*VLOOKUP($F417, 'EV and Base'!$A$1:$N$671, 11, FALSE))+$P417)*$H417)/100)+5)*
IF(OR($I417="Bold", $I417="Relaxed", $I417="Impish", $I417="Lax"), 1.1,
IF(OR($I417="Lonely", $I417="Hasty", $I417="Mild", $I417="Gentle"), 0.9, 1)))</f>
        <v>37</v>
      </c>
      <c r="T417" s="2">
        <f>_xlfn.FLOOR.MATH((_xlfn.FLOOR.MATH((((2*VLOOKUP($F417, 'EV and Base'!$A$1:$N$671, 12, FALSE))+$P417)*$H417)/100)+5)*
IF(OR($I417="Modest", $I417="Mild", $I417="Quiet", $I417="Rash"), 1.1,
IF(OR($I417="Adamant", $I417="Impish", $I417="Jolly", $I417="Careful"), 0.9, 1)))</f>
        <v>37</v>
      </c>
      <c r="U417" s="2">
        <f>_xlfn.FLOOR.MATH((_xlfn.FLOOR.MATH((((2*VLOOKUP($F417, 'EV and Base'!$A$1:$N$671, 13, FALSE))+$P417)*$H417)/100)+5)*
IF(OR($I417="Calm", $I417="Gentle", $I417="Sassy", $I417="Careful"), 1.1,
IF(OR($I417="Naughty", $I417="Lax", $I417="Naive", $I417="Rash"), 0.9, 1)))</f>
        <v>37</v>
      </c>
      <c r="V417" s="2">
        <f>_xlfn.FLOOR.MATH((_xlfn.FLOOR.MATH((((2*VLOOKUP($F417, 'EV and Base'!$A$1:$N$671, 14, FALSE))+$P417)*$H417)/100)+5)*
IF(OR($I417="Timid", $I417="Hasty", $I417="Jolly", $I417="Naive"), 1.1,
IF(OR($I417="Brave", $I417="Relaxed", $I417="Quiet", $I417="Sassy"), 0.9, 1)))</f>
        <v>58</v>
      </c>
    </row>
    <row r="418" spans="1:22" x14ac:dyDescent="0.45">
      <c r="A418" s="40"/>
      <c r="B418" s="40"/>
      <c r="C418" s="40"/>
      <c r="D418" s="40"/>
      <c r="E418" s="40"/>
      <c r="F418" s="2" t="s">
        <v>641</v>
      </c>
      <c r="G418" s="2" t="s">
        <v>27</v>
      </c>
      <c r="H418" s="2">
        <v>36</v>
      </c>
      <c r="I418" s="2" t="s">
        <v>58</v>
      </c>
      <c r="J418" s="2" t="s">
        <v>662</v>
      </c>
      <c r="K418" s="2" t="s">
        <v>30</v>
      </c>
      <c r="L418" s="2" t="s">
        <v>385</v>
      </c>
      <c r="M418" s="2" t="s">
        <v>580</v>
      </c>
      <c r="N418" s="2" t="s">
        <v>623</v>
      </c>
      <c r="O418" s="2" t="s">
        <v>642</v>
      </c>
      <c r="P418" s="2">
        <v>0</v>
      </c>
      <c r="Q418" s="2">
        <f>_xlfn.FLOOR.MATH((((2*VLOOKUP(F418, 'EV and Base'!$A$1:$N$671, 9, FALSE))+$P418)*$H418)/100)+$H418+10</f>
        <v>103</v>
      </c>
      <c r="R418" s="2">
        <f>_xlfn.FLOOR.MATH((_xlfn.FLOOR.MATH((((2*VLOOKUP($F418, 'EV and Base'!$A$1:$N$671, 10, FALSE))+$P418)*$H418)/100)+5)*
IF(OR($I418="Lonely", $I418="Brave", $I418="Adamant", $I418="Naughty"), 1.1,
IF(OR($I418="Bold", $I418="Timid", $I418="Modest", $I418="Calm"), 0.9, 1)))</f>
        <v>73</v>
      </c>
      <c r="S418" s="2">
        <f>_xlfn.FLOOR.MATH((_xlfn.FLOOR.MATH((((2*VLOOKUP($F418, 'EV and Base'!$A$1:$N$671, 11, FALSE))+$P418)*$H418)/100)+5)*
IF(OR($I418="Bold", $I418="Relaxed", $I418="Impish", $I418="Lax"), 1.1,
IF(OR($I418="Lonely", $I418="Hasty", $I418="Mild", $I418="Gentle"), 0.9, 1)))</f>
        <v>64</v>
      </c>
      <c r="T418" s="2">
        <f>_xlfn.FLOOR.MATH((_xlfn.FLOOR.MATH((((2*VLOOKUP($F418, 'EV and Base'!$A$1:$N$671, 12, FALSE))+$P418)*$H418)/100)+5)*
IF(OR($I418="Modest", $I418="Mild", $I418="Quiet", $I418="Rash"), 1.1,
IF(OR($I418="Adamant", $I418="Impish", $I418="Jolly", $I418="Careful"), 0.9, 1)))</f>
        <v>52</v>
      </c>
      <c r="U418" s="2">
        <f>_xlfn.FLOOR.MATH((_xlfn.FLOOR.MATH((((2*VLOOKUP($F418, 'EV and Base'!$A$1:$N$671, 13, FALSE))+$P418)*$H418)/100)+5)*
IF(OR($I418="Calm", $I418="Gentle", $I418="Sassy", $I418="Careful"), 1.1,
IF(OR($I418="Naughty", $I418="Lax", $I418="Naive", $I418="Rash"), 0.9, 1)))</f>
        <v>64</v>
      </c>
      <c r="V418" s="2">
        <f>_xlfn.FLOOR.MATH((_xlfn.FLOOR.MATH((((2*VLOOKUP($F418, 'EV and Base'!$A$1:$N$671, 14, FALSE))+$P418)*$H418)/100)+5)*
IF(OR($I418="Timid", $I418="Hasty", $I418="Jolly", $I418="Naive"), 1.1,
IF(OR($I418="Brave", $I418="Relaxed", $I418="Quiet", $I418="Sassy"), 0.9, 1)))</f>
        <v>53</v>
      </c>
    </row>
    <row r="419" spans="1:22" x14ac:dyDescent="0.45">
      <c r="A419" s="38">
        <v>231</v>
      </c>
      <c r="B419" s="38" t="s">
        <v>663</v>
      </c>
      <c r="C419" s="38" t="s">
        <v>197</v>
      </c>
      <c r="D419" s="38" t="s">
        <v>660</v>
      </c>
      <c r="E419" s="38" t="s">
        <v>25</v>
      </c>
      <c r="F419" s="2" t="s">
        <v>310</v>
      </c>
      <c r="G419" s="2" t="s">
        <v>27</v>
      </c>
      <c r="H419" s="2">
        <v>37</v>
      </c>
      <c r="I419" s="2" t="s">
        <v>133</v>
      </c>
      <c r="J419" s="2" t="s">
        <v>257</v>
      </c>
      <c r="K419" s="2" t="s">
        <v>30</v>
      </c>
      <c r="L419" s="2" t="s">
        <v>383</v>
      </c>
      <c r="M419" s="2" t="s">
        <v>230</v>
      </c>
      <c r="N419" s="2" t="s">
        <v>621</v>
      </c>
      <c r="O419" s="2" t="s">
        <v>504</v>
      </c>
      <c r="P419" s="2">
        <v>0</v>
      </c>
      <c r="Q419" s="2">
        <f>_xlfn.FLOOR.MATH((((2*VLOOKUP(F419, 'EV and Base'!$A$1:$N$671, 9, FALSE))+$P419)*$H419)/100)+$H419+10</f>
        <v>84</v>
      </c>
      <c r="R419" s="2">
        <f>_xlfn.FLOOR.MATH((_xlfn.FLOOR.MATH((((2*VLOOKUP($F419, 'EV and Base'!$A$1:$N$671, 10, FALSE))+$P419)*$H419)/100)+5)*
IF(OR($I419="Lonely", $I419="Brave", $I419="Adamant", $I419="Naughty"), 1.1,
IF(OR($I419="Bold", $I419="Timid", $I419="Modest", $I419="Calm"), 0.9, 1)))</f>
        <v>60</v>
      </c>
      <c r="S419" s="2">
        <f>_xlfn.FLOOR.MATH((_xlfn.FLOOR.MATH((((2*VLOOKUP($F419, 'EV and Base'!$A$1:$N$671, 11, FALSE))+$P419)*$H419)/100)+5)*
IF(OR($I419="Bold", $I419="Relaxed", $I419="Impish", $I419="Lax"), 1.1,
IF(OR($I419="Lonely", $I419="Hasty", $I419="Mild", $I419="Gentle"), 0.9, 1)))</f>
        <v>56</v>
      </c>
      <c r="T419" s="2">
        <f>_xlfn.FLOOR.MATH((_xlfn.FLOOR.MATH((((2*VLOOKUP($F419, 'EV and Base'!$A$1:$N$671, 12, FALSE))+$P419)*$H419)/100)+5)*
IF(OR($I419="Modest", $I419="Mild", $I419="Quiet", $I419="Rash"), 1.1,
IF(OR($I419="Adamant", $I419="Impish", $I419="Jolly", $I419="Careful"), 0.9, 1)))</f>
        <v>30</v>
      </c>
      <c r="U419" s="2">
        <f>_xlfn.FLOOR.MATH((_xlfn.FLOOR.MATH((((2*VLOOKUP($F419, 'EV and Base'!$A$1:$N$671, 13, FALSE))+$P419)*$H419)/100)+5)*
IF(OR($I419="Calm", $I419="Gentle", $I419="Sassy", $I419="Careful"), 1.1,
IF(OR($I419="Naughty", $I419="Lax", $I419="Naive", $I419="Rash"), 0.9, 1)))</f>
        <v>56</v>
      </c>
      <c r="V419" s="2">
        <f>_xlfn.FLOOR.MATH((_xlfn.FLOOR.MATH((((2*VLOOKUP($F419, 'EV and Base'!$A$1:$N$671, 14, FALSE))+$P419)*$H419)/100)+5)*
IF(OR($I419="Timid", $I419="Hasty", $I419="Jolly", $I419="Naive"), 1.1,
IF(OR($I419="Brave", $I419="Relaxed", $I419="Quiet", $I419="Sassy"), 0.9, 1)))</f>
        <v>40</v>
      </c>
    </row>
    <row r="420" spans="1:22" x14ac:dyDescent="0.45">
      <c r="A420" s="40"/>
      <c r="B420" s="40"/>
      <c r="C420" s="40"/>
      <c r="D420" s="40"/>
      <c r="E420" s="40"/>
      <c r="F420" s="2" t="s">
        <v>310</v>
      </c>
      <c r="G420" s="2" t="s">
        <v>27</v>
      </c>
      <c r="H420" s="2">
        <v>37</v>
      </c>
      <c r="I420" s="2" t="s">
        <v>133</v>
      </c>
      <c r="J420" s="2" t="s">
        <v>257</v>
      </c>
      <c r="K420" s="2" t="s">
        <v>30</v>
      </c>
      <c r="L420" s="2" t="s">
        <v>383</v>
      </c>
      <c r="M420" s="2" t="s">
        <v>230</v>
      </c>
      <c r="N420" s="2" t="s">
        <v>621</v>
      </c>
      <c r="O420" s="2" t="s">
        <v>504</v>
      </c>
      <c r="P420" s="2">
        <v>0</v>
      </c>
      <c r="Q420" s="2">
        <f>_xlfn.FLOOR.MATH((((2*VLOOKUP(F420, 'EV and Base'!$A$1:$N$671, 9, FALSE))+$P420)*$H420)/100)+$H420+10</f>
        <v>84</v>
      </c>
      <c r="R420" s="2">
        <f>_xlfn.FLOOR.MATH((_xlfn.FLOOR.MATH((((2*VLOOKUP($F420, 'EV and Base'!$A$1:$N$671, 10, FALSE))+$P420)*$H420)/100)+5)*
IF(OR($I420="Lonely", $I420="Brave", $I420="Adamant", $I420="Naughty"), 1.1,
IF(OR($I420="Bold", $I420="Timid", $I420="Modest", $I420="Calm"), 0.9, 1)))</f>
        <v>60</v>
      </c>
      <c r="S420" s="2">
        <f>_xlfn.FLOOR.MATH((_xlfn.FLOOR.MATH((((2*VLOOKUP($F420, 'EV and Base'!$A$1:$N$671, 11, FALSE))+$P420)*$H420)/100)+5)*
IF(OR($I420="Bold", $I420="Relaxed", $I420="Impish", $I420="Lax"), 1.1,
IF(OR($I420="Lonely", $I420="Hasty", $I420="Mild", $I420="Gentle"), 0.9, 1)))</f>
        <v>56</v>
      </c>
      <c r="T420" s="2">
        <f>_xlfn.FLOOR.MATH((_xlfn.FLOOR.MATH((((2*VLOOKUP($F420, 'EV and Base'!$A$1:$N$671, 12, FALSE))+$P420)*$H420)/100)+5)*
IF(OR($I420="Modest", $I420="Mild", $I420="Quiet", $I420="Rash"), 1.1,
IF(OR($I420="Adamant", $I420="Impish", $I420="Jolly", $I420="Careful"), 0.9, 1)))</f>
        <v>30</v>
      </c>
      <c r="U420" s="2">
        <f>_xlfn.FLOOR.MATH((_xlfn.FLOOR.MATH((((2*VLOOKUP($F420, 'EV and Base'!$A$1:$N$671, 13, FALSE))+$P420)*$H420)/100)+5)*
IF(OR($I420="Calm", $I420="Gentle", $I420="Sassy", $I420="Careful"), 1.1,
IF(OR($I420="Naughty", $I420="Lax", $I420="Naive", $I420="Rash"), 0.9, 1)))</f>
        <v>56</v>
      </c>
      <c r="V420" s="2">
        <f>_xlfn.FLOOR.MATH((_xlfn.FLOOR.MATH((((2*VLOOKUP($F420, 'EV and Base'!$A$1:$N$671, 14, FALSE))+$P420)*$H420)/100)+5)*
IF(OR($I420="Timid", $I420="Hasty", $I420="Jolly", $I420="Naive"), 1.1,
IF(OR($I420="Brave", $I420="Relaxed", $I420="Quiet", $I420="Sassy"), 0.9, 1)))</f>
        <v>40</v>
      </c>
    </row>
    <row r="421" spans="1:22" x14ac:dyDescent="0.45">
      <c r="A421" s="29">
        <v>232</v>
      </c>
      <c r="B421" s="29" t="s">
        <v>664</v>
      </c>
      <c r="C421" s="28" t="s">
        <v>23</v>
      </c>
      <c r="D421" s="28" t="s">
        <v>660</v>
      </c>
      <c r="E421" s="28" t="s">
        <v>25</v>
      </c>
      <c r="F421" s="2" t="s">
        <v>665</v>
      </c>
      <c r="G421" s="2" t="s">
        <v>27</v>
      </c>
      <c r="H421" s="2">
        <v>37</v>
      </c>
      <c r="I421" s="2" t="s">
        <v>61</v>
      </c>
      <c r="J421" s="2" t="s">
        <v>591</v>
      </c>
      <c r="K421" s="2" t="s">
        <v>30</v>
      </c>
      <c r="L421" s="2" t="s">
        <v>504</v>
      </c>
      <c r="M421" s="2" t="s">
        <v>391</v>
      </c>
      <c r="N421" s="2" t="s">
        <v>394</v>
      </c>
      <c r="O421" s="2" t="s">
        <v>130</v>
      </c>
      <c r="P421" s="2">
        <v>0</v>
      </c>
      <c r="Q421" s="2">
        <f>_xlfn.FLOOR.MATH((((2*VLOOKUP(F421, 'EV and Base'!$A$1:$N$671, 9, FALSE))+$P421)*$H421)/100)+$H421+10</f>
        <v>80</v>
      </c>
      <c r="R421" s="2">
        <f>_xlfn.FLOOR.MATH((_xlfn.FLOOR.MATH((((2*VLOOKUP($F421, 'EV and Base'!$A$1:$N$671, 10, FALSE))+$P421)*$H421)/100)+5)*
IF(OR($I421="Lonely", $I421="Brave", $I421="Adamant", $I421="Naughty"), 1.1,
IF(OR($I421="Bold", $I421="Timid", $I421="Modest", $I421="Calm"), 0.9, 1)))</f>
        <v>67</v>
      </c>
      <c r="S421" s="2">
        <f>_xlfn.FLOOR.MATH((_xlfn.FLOOR.MATH((((2*VLOOKUP($F421, 'EV and Base'!$A$1:$N$671, 11, FALSE))+$P421)*$H421)/100)+5)*
IF(OR($I421="Bold", $I421="Relaxed", $I421="Impish", $I421="Lax"), 1.1,
IF(OR($I421="Lonely", $I421="Hasty", $I421="Mild", $I421="Gentle"), 0.9, 1)))</f>
        <v>50</v>
      </c>
      <c r="T421" s="2">
        <f>_xlfn.FLOOR.MATH((_xlfn.FLOOR.MATH((((2*VLOOKUP($F421, 'EV and Base'!$A$1:$N$671, 12, FALSE))+$P421)*$H421)/100)+5)*
IF(OR($I421="Modest", $I421="Mild", $I421="Quiet", $I421="Rash"), 1.1,
IF(OR($I421="Adamant", $I421="Impish", $I421="Jolly", $I421="Careful"), 0.9, 1)))</f>
        <v>34</v>
      </c>
      <c r="U421" s="2">
        <f>_xlfn.FLOOR.MATH((_xlfn.FLOOR.MATH((((2*VLOOKUP($F421, 'EV and Base'!$A$1:$N$671, 13, FALSE))+$P421)*$H421)/100)+5)*
IF(OR($I421="Calm", $I421="Gentle", $I421="Sassy", $I421="Careful"), 1.1,
IF(OR($I421="Naughty", $I421="Lax", $I421="Naive", $I421="Rash"), 0.9, 1)))</f>
        <v>37</v>
      </c>
      <c r="V421" s="2">
        <f>_xlfn.FLOOR.MATH((_xlfn.FLOOR.MATH((((2*VLOOKUP($F421, 'EV and Base'!$A$1:$N$671, 14, FALSE))+$P421)*$H421)/100)+5)*
IF(OR($I421="Timid", $I421="Hasty", $I421="Jolly", $I421="Naive"), 1.1,
IF(OR($I421="Brave", $I421="Relaxed", $I421="Quiet", $I421="Sassy"), 0.9, 1)))</f>
        <v>49</v>
      </c>
    </row>
    <row r="422" spans="1:22" x14ac:dyDescent="0.45">
      <c r="A422" s="29">
        <v>233</v>
      </c>
      <c r="B422" s="29" t="s">
        <v>666</v>
      </c>
      <c r="C422" s="28" t="s">
        <v>23</v>
      </c>
      <c r="D422" s="28" t="s">
        <v>660</v>
      </c>
      <c r="E422" s="28" t="s">
        <v>25</v>
      </c>
      <c r="F422" s="2" t="s">
        <v>310</v>
      </c>
      <c r="G422" s="2" t="s">
        <v>27</v>
      </c>
      <c r="H422" s="2">
        <v>37</v>
      </c>
      <c r="I422" s="2" t="s">
        <v>110</v>
      </c>
      <c r="J422" s="2" t="s">
        <v>311</v>
      </c>
      <c r="K422" s="2" t="s">
        <v>30</v>
      </c>
      <c r="L422" s="2" t="s">
        <v>383</v>
      </c>
      <c r="M422" s="2" t="s">
        <v>230</v>
      </c>
      <c r="N422" s="2" t="s">
        <v>621</v>
      </c>
      <c r="O422" s="2" t="s">
        <v>504</v>
      </c>
      <c r="P422" s="2">
        <v>0</v>
      </c>
      <c r="Q422" s="2">
        <f>_xlfn.FLOOR.MATH((((2*VLOOKUP(F422, 'EV and Base'!$A$1:$N$671, 9, FALSE))+$P422)*$H422)/100)+$H422+10</f>
        <v>84</v>
      </c>
      <c r="R422" s="2">
        <f>_xlfn.FLOOR.MATH((_xlfn.FLOOR.MATH((((2*VLOOKUP($F422, 'EV and Base'!$A$1:$N$671, 10, FALSE))+$P422)*$H422)/100)+5)*
IF(OR($I422="Lonely", $I422="Brave", $I422="Adamant", $I422="Naughty"), 1.1,
IF(OR($I422="Bold", $I422="Timid", $I422="Modest", $I422="Calm"), 0.9, 1)))</f>
        <v>66</v>
      </c>
      <c r="S422" s="2">
        <f>_xlfn.FLOOR.MATH((_xlfn.FLOOR.MATH((((2*VLOOKUP($F422, 'EV and Base'!$A$1:$N$671, 11, FALSE))+$P422)*$H422)/100)+5)*
IF(OR($I422="Bold", $I422="Relaxed", $I422="Impish", $I422="Lax"), 1.1,
IF(OR($I422="Lonely", $I422="Hasty", $I422="Mild", $I422="Gentle"), 0.9, 1)))</f>
        <v>56</v>
      </c>
      <c r="T422" s="2">
        <f>_xlfn.FLOOR.MATH((_xlfn.FLOOR.MATH((((2*VLOOKUP($F422, 'EV and Base'!$A$1:$N$671, 12, FALSE))+$P422)*$H422)/100)+5)*
IF(OR($I422="Modest", $I422="Mild", $I422="Quiet", $I422="Rash"), 1.1,
IF(OR($I422="Adamant", $I422="Impish", $I422="Jolly", $I422="Careful"), 0.9, 1)))</f>
        <v>27</v>
      </c>
      <c r="U422" s="2">
        <f>_xlfn.FLOOR.MATH((_xlfn.FLOOR.MATH((((2*VLOOKUP($F422, 'EV and Base'!$A$1:$N$671, 13, FALSE))+$P422)*$H422)/100)+5)*
IF(OR($I422="Calm", $I422="Gentle", $I422="Sassy", $I422="Careful"), 1.1,
IF(OR($I422="Naughty", $I422="Lax", $I422="Naive", $I422="Rash"), 0.9, 1)))</f>
        <v>56</v>
      </c>
      <c r="V422" s="2">
        <f>_xlfn.FLOOR.MATH((_xlfn.FLOOR.MATH((((2*VLOOKUP($F422, 'EV and Base'!$A$1:$N$671, 14, FALSE))+$P422)*$H422)/100)+5)*
IF(OR($I422="Timid", $I422="Hasty", $I422="Jolly", $I422="Naive"), 1.1,
IF(OR($I422="Brave", $I422="Relaxed", $I422="Quiet", $I422="Sassy"), 0.9, 1)))</f>
        <v>40</v>
      </c>
    </row>
    <row r="423" spans="1:22" x14ac:dyDescent="0.45">
      <c r="A423" s="29">
        <v>234</v>
      </c>
      <c r="B423" s="29" t="s">
        <v>667</v>
      </c>
      <c r="C423" s="29" t="s">
        <v>23</v>
      </c>
      <c r="D423" s="29" t="s">
        <v>668</v>
      </c>
      <c r="E423" s="29" t="s">
        <v>25</v>
      </c>
      <c r="F423" s="2" t="s">
        <v>669</v>
      </c>
      <c r="G423" s="2" t="s">
        <v>27</v>
      </c>
      <c r="H423" s="2">
        <v>41</v>
      </c>
      <c r="I423" s="2" t="s">
        <v>48</v>
      </c>
      <c r="J423" s="2" t="s">
        <v>503</v>
      </c>
      <c r="K423" s="2" t="s">
        <v>30</v>
      </c>
      <c r="L423" s="2" t="s">
        <v>505</v>
      </c>
      <c r="M423" s="2" t="s">
        <v>506</v>
      </c>
      <c r="N423" s="2" t="s">
        <v>670</v>
      </c>
      <c r="O423" s="2" t="s">
        <v>379</v>
      </c>
      <c r="P423" s="2">
        <v>12</v>
      </c>
      <c r="Q423" s="2">
        <f>_xlfn.FLOOR.MATH((((2*VLOOKUP(F423, 'EV and Base'!$A$1:$N$671, 9, FALSE))+$P423)*$H423)/100)+$H423+10</f>
        <v>110</v>
      </c>
      <c r="R423" s="2">
        <f>_xlfn.FLOOR.MATH((_xlfn.FLOOR.MATH((((2*VLOOKUP($F423, 'EV and Base'!$A$1:$N$671, 10, FALSE))+$P423)*$H423)/100)+5)*
IF(OR($I423="Lonely", $I423="Brave", $I423="Adamant", $I423="Naughty"), 1.1,
IF(OR($I423="Bold", $I423="Timid", $I423="Modest", $I423="Calm"), 0.9, 1)))</f>
        <v>105</v>
      </c>
      <c r="S423" s="2">
        <f>_xlfn.FLOOR.MATH((_xlfn.FLOOR.MATH((((2*VLOOKUP($F423, 'EV and Base'!$A$1:$N$671, 11, FALSE))+$P423)*$H423)/100)+5)*
IF(OR($I423="Bold", $I423="Relaxed", $I423="Impish", $I423="Lax"), 1.1,
IF(OR($I423="Lonely", $I423="Hasty", $I423="Mild", $I423="Gentle"), 0.9, 1)))</f>
        <v>67</v>
      </c>
      <c r="T423" s="2">
        <f>_xlfn.FLOOR.MATH((_xlfn.FLOOR.MATH((((2*VLOOKUP($F423, 'EV and Base'!$A$1:$N$671, 12, FALSE))+$P423)*$H423)/100)+5)*
IF(OR($I423="Modest", $I423="Mild", $I423="Quiet", $I423="Rash"), 1.1,
IF(OR($I423="Adamant", $I423="Impish", $I423="Jolly", $I423="Careful"), 0.9, 1)))</f>
        <v>42</v>
      </c>
      <c r="U423" s="2">
        <f>_xlfn.FLOOR.MATH((_xlfn.FLOOR.MATH((((2*VLOOKUP($F423, 'EV and Base'!$A$1:$N$671, 13, FALSE))+$P423)*$H423)/100)+5)*
IF(OR($I423="Calm", $I423="Gentle", $I423="Sassy", $I423="Careful"), 1.1,
IF(OR($I423="Naughty", $I423="Lax", $I423="Naive", $I423="Rash"), 0.9, 1)))</f>
        <v>50</v>
      </c>
      <c r="V423" s="2">
        <f>_xlfn.FLOOR.MATH((_xlfn.FLOOR.MATH((((2*VLOOKUP($F423, 'EV and Base'!$A$1:$N$671, 14, FALSE))+$P423)*$H423)/100)+5)*
IF(OR($I423="Timid", $I423="Hasty", $I423="Jolly", $I423="Naive"), 1.1,
IF(OR($I423="Brave", $I423="Relaxed", $I423="Quiet", $I423="Sassy"), 0.9, 1)))</f>
        <v>64</v>
      </c>
    </row>
    <row r="424" spans="1:22" x14ac:dyDescent="0.45">
      <c r="A424" s="29">
        <v>235</v>
      </c>
      <c r="B424" s="29" t="s">
        <v>671</v>
      </c>
      <c r="C424" s="29" t="s">
        <v>23</v>
      </c>
      <c r="D424" s="29" t="s">
        <v>668</v>
      </c>
      <c r="E424" s="29" t="s">
        <v>25</v>
      </c>
      <c r="F424" s="2" t="s">
        <v>672</v>
      </c>
      <c r="G424" s="2" t="s">
        <v>53</v>
      </c>
      <c r="H424" s="2">
        <v>41</v>
      </c>
      <c r="I424" s="2" t="s">
        <v>199</v>
      </c>
      <c r="J424" s="2" t="s">
        <v>294</v>
      </c>
      <c r="K424" s="2" t="s">
        <v>30</v>
      </c>
      <c r="L424" s="2" t="s">
        <v>153</v>
      </c>
      <c r="M424" s="2" t="s">
        <v>673</v>
      </c>
      <c r="N424" s="2" t="s">
        <v>674</v>
      </c>
      <c r="O424" s="2" t="s">
        <v>80</v>
      </c>
      <c r="P424" s="2">
        <v>12</v>
      </c>
      <c r="Q424" s="2">
        <f>_xlfn.FLOOR.MATH((((2*VLOOKUP(F424, 'EV and Base'!$A$1:$N$671, 9, FALSE))+$P424)*$H424)/100)+$H424+10</f>
        <v>98</v>
      </c>
      <c r="R424" s="2">
        <f>_xlfn.FLOOR.MATH((_xlfn.FLOOR.MATH((((2*VLOOKUP($F424, 'EV and Base'!$A$1:$N$671, 10, FALSE))+$P424)*$H424)/100)+5)*
IF(OR($I424="Lonely", $I424="Brave", $I424="Adamant", $I424="Naughty"), 1.1,
IF(OR($I424="Bold", $I424="Timid", $I424="Modest", $I424="Calm"), 0.9, 1)))</f>
        <v>56</v>
      </c>
      <c r="S424" s="2">
        <f>_xlfn.FLOOR.MATH((_xlfn.FLOOR.MATH((((2*VLOOKUP($F424, 'EV and Base'!$A$1:$N$671, 11, FALSE))+$P424)*$H424)/100)+5)*
IF(OR($I424="Bold", $I424="Relaxed", $I424="Impish", $I424="Lax"), 1.1,
IF(OR($I424="Lonely", $I424="Hasty", $I424="Mild", $I424="Gentle"), 0.9, 1)))</f>
        <v>50</v>
      </c>
      <c r="T424" s="2">
        <f>_xlfn.FLOOR.MATH((_xlfn.FLOOR.MATH((((2*VLOOKUP($F424, 'EV and Base'!$A$1:$N$671, 12, FALSE))+$P424)*$H424)/100)+5)*
IF(OR($I424="Modest", $I424="Mild", $I424="Quiet", $I424="Rash"), 1.1,
IF(OR($I424="Adamant", $I424="Impish", $I424="Jolly", $I424="Careful"), 0.9, 1)))</f>
        <v>46</v>
      </c>
      <c r="U424" s="2">
        <f>_xlfn.FLOOR.MATH((_xlfn.FLOOR.MATH((((2*VLOOKUP($F424, 'EV and Base'!$A$1:$N$671, 13, FALSE))+$P424)*$H424)/100)+5)*
IF(OR($I424="Calm", $I424="Gentle", $I424="Sassy", $I424="Careful"), 1.1,
IF(OR($I424="Naughty", $I424="Lax", $I424="Naive", $I424="Rash"), 0.9, 1)))</f>
        <v>55</v>
      </c>
      <c r="V424" s="2">
        <f>_xlfn.FLOOR.MATH((_xlfn.FLOOR.MATH((((2*VLOOKUP($F424, 'EV and Base'!$A$1:$N$671, 14, FALSE))+$P424)*$H424)/100)+5)*
IF(OR($I424="Timid", $I424="Hasty", $I424="Jolly", $I424="Naive"), 1.1,
IF(OR($I424="Brave", $I424="Relaxed", $I424="Quiet", $I424="Sassy"), 0.9, 1)))</f>
        <v>41</v>
      </c>
    </row>
    <row r="425" spans="1:22" x14ac:dyDescent="0.45">
      <c r="A425" s="38">
        <v>236</v>
      </c>
      <c r="B425" s="48" t="s">
        <v>675</v>
      </c>
      <c r="C425" s="38" t="s">
        <v>23</v>
      </c>
      <c r="D425" s="38" t="s">
        <v>668</v>
      </c>
      <c r="E425" s="38" t="s">
        <v>25</v>
      </c>
      <c r="F425" s="2" t="s">
        <v>669</v>
      </c>
      <c r="G425" s="2" t="s">
        <v>27</v>
      </c>
      <c r="H425" s="2">
        <v>40</v>
      </c>
      <c r="I425" s="2" t="s">
        <v>48</v>
      </c>
      <c r="J425" s="2" t="s">
        <v>503</v>
      </c>
      <c r="K425" s="2" t="s">
        <v>30</v>
      </c>
      <c r="L425" s="2" t="s">
        <v>505</v>
      </c>
      <c r="M425" s="2" t="s">
        <v>506</v>
      </c>
      <c r="N425" s="2" t="s">
        <v>670</v>
      </c>
      <c r="O425" s="2" t="s">
        <v>379</v>
      </c>
      <c r="P425" s="2">
        <v>12</v>
      </c>
      <c r="Q425" s="2">
        <f>_xlfn.FLOOR.MATH((((2*VLOOKUP(F425, 'EV and Base'!$A$1:$N$671, 9, FALSE))+$P425)*$H425)/100)+$H425+10</f>
        <v>107</v>
      </c>
      <c r="R425" s="2">
        <f>_xlfn.FLOOR.MATH((_xlfn.FLOOR.MATH((((2*VLOOKUP($F425, 'EV and Base'!$A$1:$N$671, 10, FALSE))+$P425)*$H425)/100)+5)*
IF(OR($I425="Lonely", $I425="Brave", $I425="Adamant", $I425="Naughty"), 1.1,
IF(OR($I425="Bold", $I425="Timid", $I425="Modest", $I425="Calm"), 0.9, 1)))</f>
        <v>103</v>
      </c>
      <c r="S425" s="2">
        <f>_xlfn.FLOOR.MATH((_xlfn.FLOOR.MATH((((2*VLOOKUP($F425, 'EV and Base'!$A$1:$N$671, 11, FALSE))+$P425)*$H425)/100)+5)*
IF(OR($I425="Bold", $I425="Relaxed", $I425="Impish", $I425="Lax"), 1.1,
IF(OR($I425="Lonely", $I425="Hasty", $I425="Mild", $I425="Gentle"), 0.9, 1)))</f>
        <v>65</v>
      </c>
      <c r="T425" s="2">
        <f>_xlfn.FLOOR.MATH((_xlfn.FLOOR.MATH((((2*VLOOKUP($F425, 'EV and Base'!$A$1:$N$671, 12, FALSE))+$P425)*$H425)/100)+5)*
IF(OR($I425="Modest", $I425="Mild", $I425="Quiet", $I425="Rash"), 1.1,
IF(OR($I425="Adamant", $I425="Impish", $I425="Jolly", $I425="Careful"), 0.9, 1)))</f>
        <v>41</v>
      </c>
      <c r="U425" s="2">
        <f>_xlfn.FLOOR.MATH((_xlfn.FLOOR.MATH((((2*VLOOKUP($F425, 'EV and Base'!$A$1:$N$671, 13, FALSE))+$P425)*$H425)/100)+5)*
IF(OR($I425="Calm", $I425="Gentle", $I425="Sassy", $I425="Careful"), 1.1,
IF(OR($I425="Naughty", $I425="Lax", $I425="Naive", $I425="Rash"), 0.9, 1)))</f>
        <v>49</v>
      </c>
      <c r="V425" s="2">
        <f>_xlfn.FLOOR.MATH((_xlfn.FLOOR.MATH((((2*VLOOKUP($F425, 'EV and Base'!$A$1:$N$671, 14, FALSE))+$P425)*$H425)/100)+5)*
IF(OR($I425="Timid", $I425="Hasty", $I425="Jolly", $I425="Naive"), 1.1,
IF(OR($I425="Brave", $I425="Relaxed", $I425="Quiet", $I425="Sassy"), 0.9, 1)))</f>
        <v>63</v>
      </c>
    </row>
    <row r="426" spans="1:22" x14ac:dyDescent="0.45">
      <c r="A426" s="40"/>
      <c r="B426" s="48"/>
      <c r="C426" s="40"/>
      <c r="D426" s="40"/>
      <c r="E426" s="40"/>
      <c r="F426" s="2" t="s">
        <v>669</v>
      </c>
      <c r="G426" s="2" t="s">
        <v>27</v>
      </c>
      <c r="H426" s="2">
        <v>40</v>
      </c>
      <c r="I426" s="2" t="s">
        <v>48</v>
      </c>
      <c r="J426" s="2" t="s">
        <v>503</v>
      </c>
      <c r="K426" s="2" t="s">
        <v>30</v>
      </c>
      <c r="L426" s="2" t="s">
        <v>505</v>
      </c>
      <c r="M426" s="2" t="s">
        <v>506</v>
      </c>
      <c r="N426" s="2" t="s">
        <v>670</v>
      </c>
      <c r="O426" s="2" t="s">
        <v>379</v>
      </c>
      <c r="P426" s="2">
        <v>12</v>
      </c>
      <c r="Q426" s="2">
        <f>_xlfn.FLOOR.MATH((((2*VLOOKUP(F426, 'EV and Base'!$A$1:$N$671, 9, FALSE))+$P426)*$H426)/100)+$H426+10</f>
        <v>107</v>
      </c>
      <c r="R426" s="2">
        <f>_xlfn.FLOOR.MATH((_xlfn.FLOOR.MATH((((2*VLOOKUP($F426, 'EV and Base'!$A$1:$N$671, 10, FALSE))+$P426)*$H426)/100)+5)*
IF(OR($I426="Lonely", $I426="Brave", $I426="Adamant", $I426="Naughty"), 1.1,
IF(OR($I426="Bold", $I426="Timid", $I426="Modest", $I426="Calm"), 0.9, 1)))</f>
        <v>103</v>
      </c>
      <c r="S426" s="2">
        <f>_xlfn.FLOOR.MATH((_xlfn.FLOOR.MATH((((2*VLOOKUP($F426, 'EV and Base'!$A$1:$N$671, 11, FALSE))+$P426)*$H426)/100)+5)*
IF(OR($I426="Bold", $I426="Relaxed", $I426="Impish", $I426="Lax"), 1.1,
IF(OR($I426="Lonely", $I426="Hasty", $I426="Mild", $I426="Gentle"), 0.9, 1)))</f>
        <v>65</v>
      </c>
      <c r="T426" s="2">
        <f>_xlfn.FLOOR.MATH((_xlfn.FLOOR.MATH((((2*VLOOKUP($F426, 'EV and Base'!$A$1:$N$671, 12, FALSE))+$P426)*$H426)/100)+5)*
IF(OR($I426="Modest", $I426="Mild", $I426="Quiet", $I426="Rash"), 1.1,
IF(OR($I426="Adamant", $I426="Impish", $I426="Jolly", $I426="Careful"), 0.9, 1)))</f>
        <v>41</v>
      </c>
      <c r="U426" s="2">
        <f>_xlfn.FLOOR.MATH((_xlfn.FLOOR.MATH((((2*VLOOKUP($F426, 'EV and Base'!$A$1:$N$671, 13, FALSE))+$P426)*$H426)/100)+5)*
IF(OR($I426="Calm", $I426="Gentle", $I426="Sassy", $I426="Careful"), 1.1,
IF(OR($I426="Naughty", $I426="Lax", $I426="Naive", $I426="Rash"), 0.9, 1)))</f>
        <v>49</v>
      </c>
      <c r="V426" s="2">
        <f>_xlfn.FLOOR.MATH((_xlfn.FLOOR.MATH((((2*VLOOKUP($F426, 'EV and Base'!$A$1:$N$671, 14, FALSE))+$P426)*$H426)/100)+5)*
IF(OR($I426="Timid", $I426="Hasty", $I426="Jolly", $I426="Naive"), 1.1,
IF(OR($I426="Brave", $I426="Relaxed", $I426="Quiet", $I426="Sassy"), 0.9, 1)))</f>
        <v>63</v>
      </c>
    </row>
    <row r="427" spans="1:22" x14ac:dyDescent="0.45">
      <c r="A427" s="29">
        <v>237</v>
      </c>
      <c r="B427" s="29" t="s">
        <v>676</v>
      </c>
      <c r="C427" s="29" t="s">
        <v>23</v>
      </c>
      <c r="D427" s="29" t="s">
        <v>668</v>
      </c>
      <c r="E427" s="29" t="s">
        <v>25</v>
      </c>
      <c r="F427" s="2" t="s">
        <v>669</v>
      </c>
      <c r="G427" s="2" t="s">
        <v>53</v>
      </c>
      <c r="H427" s="2">
        <v>41</v>
      </c>
      <c r="I427" s="2" t="s">
        <v>36</v>
      </c>
      <c r="J427" s="2" t="s">
        <v>677</v>
      </c>
      <c r="K427" s="2" t="s">
        <v>30</v>
      </c>
      <c r="L427" s="2" t="s">
        <v>505</v>
      </c>
      <c r="M427" s="2" t="s">
        <v>506</v>
      </c>
      <c r="N427" s="2" t="s">
        <v>670</v>
      </c>
      <c r="O427" s="2" t="s">
        <v>379</v>
      </c>
      <c r="P427" s="2">
        <v>12</v>
      </c>
      <c r="Q427" s="2">
        <f>_xlfn.FLOOR.MATH((((2*VLOOKUP(F427, 'EV and Base'!$A$1:$N$671, 9, FALSE))+$P427)*$H427)/100)+$H427+10</f>
        <v>110</v>
      </c>
      <c r="R427" s="2">
        <f>_xlfn.FLOOR.MATH((_xlfn.FLOOR.MATH((((2*VLOOKUP($F427, 'EV and Base'!$A$1:$N$671, 10, FALSE))+$P427)*$H427)/100)+5)*
IF(OR($I427="Lonely", $I427="Brave", $I427="Adamant", $I427="Naughty"), 1.1,
IF(OR($I427="Bold", $I427="Timid", $I427="Modest", $I427="Calm"), 0.9, 1)))</f>
        <v>105</v>
      </c>
      <c r="S427" s="2">
        <f>_xlfn.FLOOR.MATH((_xlfn.FLOOR.MATH((((2*VLOOKUP($F427, 'EV and Base'!$A$1:$N$671, 11, FALSE))+$P427)*$H427)/100)+5)*
IF(OR($I427="Bold", $I427="Relaxed", $I427="Impish", $I427="Lax"), 1.1,
IF(OR($I427="Lonely", $I427="Hasty", $I427="Mild", $I427="Gentle"), 0.9, 1)))</f>
        <v>73</v>
      </c>
      <c r="T427" s="2">
        <f>_xlfn.FLOOR.MATH((_xlfn.FLOOR.MATH((((2*VLOOKUP($F427, 'EV and Base'!$A$1:$N$671, 12, FALSE))+$P427)*$H427)/100)+5)*
IF(OR($I427="Modest", $I427="Mild", $I427="Quiet", $I427="Rash"), 1.1,
IF(OR($I427="Adamant", $I427="Impish", $I427="Jolly", $I427="Careful"), 0.9, 1)))</f>
        <v>37</v>
      </c>
      <c r="U427" s="2">
        <f>_xlfn.FLOOR.MATH((_xlfn.FLOOR.MATH((((2*VLOOKUP($F427, 'EV and Base'!$A$1:$N$671, 13, FALSE))+$P427)*$H427)/100)+5)*
IF(OR($I427="Calm", $I427="Gentle", $I427="Sassy", $I427="Careful"), 1.1,
IF(OR($I427="Naughty", $I427="Lax", $I427="Naive", $I427="Rash"), 0.9, 1)))</f>
        <v>50</v>
      </c>
      <c r="V427" s="2">
        <f>_xlfn.FLOOR.MATH((_xlfn.FLOOR.MATH((((2*VLOOKUP($F427, 'EV and Base'!$A$1:$N$671, 14, FALSE))+$P427)*$H427)/100)+5)*
IF(OR($I427="Timid", $I427="Hasty", $I427="Jolly", $I427="Naive"), 1.1,
IF(OR($I427="Brave", $I427="Relaxed", $I427="Quiet", $I427="Sassy"), 0.9, 1)))</f>
        <v>64</v>
      </c>
    </row>
    <row r="428" spans="1:22" x14ac:dyDescent="0.45">
      <c r="A428" s="29">
        <v>238</v>
      </c>
      <c r="B428" s="29" t="s">
        <v>678</v>
      </c>
      <c r="C428" s="29" t="s">
        <v>23</v>
      </c>
      <c r="D428" s="29" t="s">
        <v>668</v>
      </c>
      <c r="E428" s="29" t="s">
        <v>25</v>
      </c>
      <c r="F428" s="2" t="s">
        <v>679</v>
      </c>
      <c r="G428" s="2" t="s">
        <v>27</v>
      </c>
      <c r="H428" s="2">
        <v>42</v>
      </c>
      <c r="I428" s="2" t="s">
        <v>36</v>
      </c>
      <c r="J428" s="2" t="s">
        <v>680</v>
      </c>
      <c r="K428" s="2" t="s">
        <v>30</v>
      </c>
      <c r="L428" s="2" t="s">
        <v>506</v>
      </c>
      <c r="M428" s="2" t="s">
        <v>230</v>
      </c>
      <c r="N428" s="2" t="s">
        <v>404</v>
      </c>
      <c r="O428" s="2" t="s">
        <v>681</v>
      </c>
      <c r="P428" s="2">
        <v>18</v>
      </c>
      <c r="Q428" s="2">
        <f>_xlfn.FLOOR.MATH((((2*VLOOKUP(F428, 'EV and Base'!$A$1:$N$671, 9, FALSE))+$P428)*$H428)/100)+$H428+10</f>
        <v>124</v>
      </c>
      <c r="R428" s="2">
        <f>_xlfn.FLOOR.MATH((_xlfn.FLOOR.MATH((((2*VLOOKUP($F428, 'EV and Base'!$A$1:$N$671, 10, FALSE))+$P428)*$H428)/100)+5)*
IF(OR($I428="Lonely", $I428="Brave", $I428="Adamant", $I428="Naughty"), 1.1,
IF(OR($I428="Bold", $I428="Timid", $I428="Modest", $I428="Calm"), 0.9, 1)))</f>
        <v>113</v>
      </c>
      <c r="S428" s="2">
        <f>_xlfn.FLOOR.MATH((_xlfn.FLOOR.MATH((((2*VLOOKUP($F428, 'EV and Base'!$A$1:$N$671, 11, FALSE))+$P428)*$H428)/100)+5)*
IF(OR($I428="Bold", $I428="Relaxed", $I428="Impish", $I428="Lax"), 1.1,
IF(OR($I428="Lonely", $I428="Hasty", $I428="Mild", $I428="Gentle"), 0.9, 1)))</f>
        <v>96</v>
      </c>
      <c r="T428" s="2">
        <f>_xlfn.FLOOR.MATH((_xlfn.FLOOR.MATH((((2*VLOOKUP($F428, 'EV and Base'!$A$1:$N$671, 12, FALSE))+$P428)*$H428)/100)+5)*
IF(OR($I428="Modest", $I428="Mild", $I428="Quiet", $I428="Rash"), 1.1,
IF(OR($I428="Adamant", $I428="Impish", $I428="Jolly", $I428="Careful"), 0.9, 1)))</f>
        <v>55</v>
      </c>
      <c r="U428" s="2">
        <f>_xlfn.FLOOR.MATH((_xlfn.FLOOR.MATH((((2*VLOOKUP($F428, 'EV and Base'!$A$1:$N$671, 13, FALSE))+$P428)*$H428)/100)+5)*
IF(OR($I428="Calm", $I428="Gentle", $I428="Sassy", $I428="Careful"), 1.1,
IF(OR($I428="Naughty", $I428="Lax", $I428="Naive", $I428="Rash"), 0.9, 1)))</f>
        <v>88</v>
      </c>
      <c r="V428" s="2">
        <f>_xlfn.FLOOR.MATH((_xlfn.FLOOR.MATH((((2*VLOOKUP($F428, 'EV and Base'!$A$1:$N$671, 14, FALSE))+$P428)*$H428)/100)+5)*
IF(OR($I428="Timid", $I428="Hasty", $I428="Jolly", $I428="Naive"), 1.1,
IF(OR($I428="Brave", $I428="Relaxed", $I428="Quiet", $I428="Sassy"), 0.9, 1)))</f>
        <v>52</v>
      </c>
    </row>
    <row r="429" spans="1:22" x14ac:dyDescent="0.45">
      <c r="A429" s="38">
        <v>239</v>
      </c>
      <c r="B429" s="48" t="s">
        <v>682</v>
      </c>
      <c r="C429" s="38" t="s">
        <v>23</v>
      </c>
      <c r="D429" s="38" t="s">
        <v>668</v>
      </c>
      <c r="E429" s="38" t="s">
        <v>25</v>
      </c>
      <c r="F429" s="2" t="s">
        <v>672</v>
      </c>
      <c r="G429" s="2" t="s">
        <v>27</v>
      </c>
      <c r="H429" s="2">
        <v>39</v>
      </c>
      <c r="I429" s="2" t="s">
        <v>113</v>
      </c>
      <c r="J429" s="2" t="s">
        <v>294</v>
      </c>
      <c r="K429" s="2" t="s">
        <v>30</v>
      </c>
      <c r="L429" s="2" t="s">
        <v>153</v>
      </c>
      <c r="M429" s="2" t="s">
        <v>673</v>
      </c>
      <c r="N429" s="2" t="s">
        <v>674</v>
      </c>
      <c r="O429" s="2" t="s">
        <v>80</v>
      </c>
      <c r="P429" s="2">
        <v>12</v>
      </c>
      <c r="Q429" s="2">
        <f>_xlfn.FLOOR.MATH((((2*VLOOKUP(F429, 'EV and Base'!$A$1:$N$671, 9, FALSE))+$P429)*$H429)/100)+$H429+10</f>
        <v>94</v>
      </c>
      <c r="R429" s="2">
        <f>_xlfn.FLOOR.MATH((_xlfn.FLOOR.MATH((((2*VLOOKUP($F429, 'EV and Base'!$A$1:$N$671, 10, FALSE))+$P429)*$H429)/100)+5)*
IF(OR($I429="Lonely", $I429="Brave", $I429="Adamant", $I429="Naughty"), 1.1,
IF(OR($I429="Bold", $I429="Timid", $I429="Modest", $I429="Calm"), 0.9, 1)))</f>
        <v>66</v>
      </c>
      <c r="S429" s="2">
        <f>_xlfn.FLOOR.MATH((_xlfn.FLOOR.MATH((((2*VLOOKUP($F429, 'EV and Base'!$A$1:$N$671, 11, FALSE))+$P429)*$H429)/100)+5)*
IF(OR($I429="Bold", $I429="Relaxed", $I429="Impish", $I429="Lax"), 1.1,
IF(OR($I429="Lonely", $I429="Hasty", $I429="Mild", $I429="Gentle"), 0.9, 1)))</f>
        <v>43</v>
      </c>
      <c r="T429" s="2">
        <f>_xlfn.FLOOR.MATH((_xlfn.FLOOR.MATH((((2*VLOOKUP($F429, 'EV and Base'!$A$1:$N$671, 12, FALSE))+$P429)*$H429)/100)+5)*
IF(OR($I429="Modest", $I429="Mild", $I429="Quiet", $I429="Rash"), 1.1,
IF(OR($I429="Adamant", $I429="Impish", $I429="Jolly", $I429="Careful"), 0.9, 1)))</f>
        <v>44</v>
      </c>
      <c r="U429" s="2">
        <f>_xlfn.FLOOR.MATH((_xlfn.FLOOR.MATH((((2*VLOOKUP($F429, 'EV and Base'!$A$1:$N$671, 13, FALSE))+$P429)*$H429)/100)+5)*
IF(OR($I429="Calm", $I429="Gentle", $I429="Sassy", $I429="Careful"), 1.1,
IF(OR($I429="Naughty", $I429="Lax", $I429="Naive", $I429="Rash"), 0.9, 1)))</f>
        <v>48</v>
      </c>
      <c r="V429" s="2">
        <f>_xlfn.FLOOR.MATH((_xlfn.FLOOR.MATH((((2*VLOOKUP($F429, 'EV and Base'!$A$1:$N$671, 14, FALSE))+$P429)*$H429)/100)+5)*
IF(OR($I429="Timid", $I429="Hasty", $I429="Jolly", $I429="Naive"), 1.1,
IF(OR($I429="Brave", $I429="Relaxed", $I429="Quiet", $I429="Sassy"), 0.9, 1)))</f>
        <v>39</v>
      </c>
    </row>
    <row r="430" spans="1:22" x14ac:dyDescent="0.45">
      <c r="A430" s="39"/>
      <c r="B430" s="48"/>
      <c r="C430" s="39"/>
      <c r="D430" s="39"/>
      <c r="E430" s="39"/>
      <c r="F430" s="2" t="s">
        <v>679</v>
      </c>
      <c r="G430" s="2" t="s">
        <v>27</v>
      </c>
      <c r="H430" s="2">
        <v>39</v>
      </c>
      <c r="I430" s="2" t="s">
        <v>113</v>
      </c>
      <c r="J430" s="2" t="s">
        <v>680</v>
      </c>
      <c r="K430" s="2" t="s">
        <v>30</v>
      </c>
      <c r="L430" s="2" t="s">
        <v>153</v>
      </c>
      <c r="M430" s="2" t="s">
        <v>506</v>
      </c>
      <c r="N430" s="2" t="s">
        <v>230</v>
      </c>
      <c r="O430" s="2" t="s">
        <v>404</v>
      </c>
      <c r="P430" s="2">
        <v>12</v>
      </c>
      <c r="Q430" s="2">
        <f>_xlfn.FLOOR.MATH((((2*VLOOKUP(F430, 'EV and Base'!$A$1:$N$671, 9, FALSE))+$P430)*$H430)/100)+$H430+10</f>
        <v>113</v>
      </c>
      <c r="R430" s="2">
        <f>_xlfn.FLOOR.MATH((_xlfn.FLOOR.MATH((((2*VLOOKUP($F430, 'EV and Base'!$A$1:$N$671, 10, FALSE))+$P430)*$H430)/100)+5)*
IF(OR($I430="Lonely", $I430="Brave", $I430="Adamant", $I430="Naughty"), 1.1,
IF(OR($I430="Bold", $I430="Timid", $I430="Modest", $I430="Calm"), 0.9, 1)))</f>
        <v>113</v>
      </c>
      <c r="S430" s="2">
        <f>_xlfn.FLOOR.MATH((_xlfn.FLOOR.MATH((((2*VLOOKUP($F430, 'EV and Base'!$A$1:$N$671, 11, FALSE))+$P430)*$H430)/100)+5)*
IF(OR($I430="Bold", $I430="Relaxed", $I430="Impish", $I430="Lax"), 1.1,
IF(OR($I430="Lonely", $I430="Hasty", $I430="Mild", $I430="Gentle"), 0.9, 1)))</f>
        <v>71</v>
      </c>
      <c r="T430" s="2">
        <f>_xlfn.FLOOR.MATH((_xlfn.FLOOR.MATH((((2*VLOOKUP($F430, 'EV and Base'!$A$1:$N$671, 12, FALSE))+$P430)*$H430)/100)+5)*
IF(OR($I430="Modest", $I430="Mild", $I430="Quiet", $I430="Rash"), 1.1,
IF(OR($I430="Adamant", $I430="Impish", $I430="Jolly", $I430="Careful"), 0.9, 1)))</f>
        <v>56</v>
      </c>
      <c r="U430" s="2">
        <f>_xlfn.FLOOR.MATH((_xlfn.FLOOR.MATH((((2*VLOOKUP($F430, 'EV and Base'!$A$1:$N$671, 13, FALSE))+$P430)*$H430)/100)+5)*
IF(OR($I430="Calm", $I430="Gentle", $I430="Sassy", $I430="Careful"), 1.1,
IF(OR($I430="Naughty", $I430="Lax", $I430="Naive", $I430="Rash"), 0.9, 1)))</f>
        <v>79</v>
      </c>
      <c r="V430" s="2">
        <f>_xlfn.FLOOR.MATH((_xlfn.FLOOR.MATH((((2*VLOOKUP($F430, 'EV and Base'!$A$1:$N$671, 14, FALSE))+$P430)*$H430)/100)+5)*
IF(OR($I430="Timid", $I430="Hasty", $I430="Jolly", $I430="Naive"), 1.1,
IF(OR($I430="Brave", $I430="Relaxed", $I430="Quiet", $I430="Sassy"), 0.9, 1)))</f>
        <v>47</v>
      </c>
    </row>
    <row r="431" spans="1:22" x14ac:dyDescent="0.45">
      <c r="A431" s="40"/>
      <c r="B431" s="48"/>
      <c r="C431" s="40"/>
      <c r="D431" s="40"/>
      <c r="E431" s="40"/>
      <c r="F431" s="2" t="s">
        <v>669</v>
      </c>
      <c r="G431" s="2" t="s">
        <v>27</v>
      </c>
      <c r="H431" s="2">
        <v>39</v>
      </c>
      <c r="I431" s="2" t="s">
        <v>48</v>
      </c>
      <c r="J431" s="2" t="s">
        <v>503</v>
      </c>
      <c r="K431" s="2" t="s">
        <v>30</v>
      </c>
      <c r="L431" s="2" t="s">
        <v>505</v>
      </c>
      <c r="M431" s="2" t="s">
        <v>506</v>
      </c>
      <c r="N431" s="2" t="s">
        <v>670</v>
      </c>
      <c r="O431" s="2" t="s">
        <v>379</v>
      </c>
      <c r="P431" s="2">
        <v>12</v>
      </c>
      <c r="Q431" s="2">
        <f>_xlfn.FLOOR.MATH((((2*VLOOKUP(F431, 'EV and Base'!$A$1:$N$671, 9, FALSE))+$P431)*$H431)/100)+$H431+10</f>
        <v>105</v>
      </c>
      <c r="R431" s="2">
        <f>_xlfn.FLOOR.MATH((_xlfn.FLOOR.MATH((((2*VLOOKUP($F431, 'EV and Base'!$A$1:$N$671, 10, FALSE))+$P431)*$H431)/100)+5)*
IF(OR($I431="Lonely", $I431="Brave", $I431="Adamant", $I431="Naughty"), 1.1,
IF(OR($I431="Bold", $I431="Timid", $I431="Modest", $I431="Calm"), 0.9, 1)))</f>
        <v>100</v>
      </c>
      <c r="S431" s="2">
        <f>_xlfn.FLOOR.MATH((_xlfn.FLOOR.MATH((((2*VLOOKUP($F431, 'EV and Base'!$A$1:$N$671, 11, FALSE))+$P431)*$H431)/100)+5)*
IF(OR($I431="Bold", $I431="Relaxed", $I431="Impish", $I431="Lax"), 1.1,
IF(OR($I431="Lonely", $I431="Hasty", $I431="Mild", $I431="Gentle"), 0.9, 1)))</f>
        <v>64</v>
      </c>
      <c r="T431" s="2">
        <f>_xlfn.FLOOR.MATH((_xlfn.FLOOR.MATH((((2*VLOOKUP($F431, 'EV and Base'!$A$1:$N$671, 12, FALSE))+$P431)*$H431)/100)+5)*
IF(OR($I431="Modest", $I431="Mild", $I431="Quiet", $I431="Rash"), 1.1,
IF(OR($I431="Adamant", $I431="Impish", $I431="Jolly", $I431="Careful"), 0.9, 1)))</f>
        <v>40</v>
      </c>
      <c r="U431" s="2">
        <f>_xlfn.FLOOR.MATH((_xlfn.FLOOR.MATH((((2*VLOOKUP($F431, 'EV and Base'!$A$1:$N$671, 13, FALSE))+$P431)*$H431)/100)+5)*
IF(OR($I431="Calm", $I431="Gentle", $I431="Sassy", $I431="Careful"), 1.1,
IF(OR($I431="Naughty", $I431="Lax", $I431="Naive", $I431="Rash"), 0.9, 1)))</f>
        <v>48</v>
      </c>
      <c r="V431" s="2">
        <f>_xlfn.FLOOR.MATH((_xlfn.FLOOR.MATH((((2*VLOOKUP($F431, 'EV and Base'!$A$1:$N$671, 14, FALSE))+$P431)*$H431)/100)+5)*
IF(OR($I431="Timid", $I431="Hasty", $I431="Jolly", $I431="Naive"), 1.1,
IF(OR($I431="Brave", $I431="Relaxed", $I431="Quiet", $I431="Sassy"), 0.9, 1)))</f>
        <v>61</v>
      </c>
    </row>
    <row r="432" spans="1:22" x14ac:dyDescent="0.45">
      <c r="A432" s="38">
        <v>240</v>
      </c>
      <c r="B432" s="48" t="s">
        <v>683</v>
      </c>
      <c r="C432" s="38" t="s">
        <v>23</v>
      </c>
      <c r="D432" s="38" t="s">
        <v>668</v>
      </c>
      <c r="E432" s="38" t="s">
        <v>25</v>
      </c>
      <c r="F432" s="2" t="s">
        <v>672</v>
      </c>
      <c r="G432" s="2" t="s">
        <v>53</v>
      </c>
      <c r="H432" s="2">
        <v>40</v>
      </c>
      <c r="I432" s="2" t="s">
        <v>63</v>
      </c>
      <c r="J432" s="2" t="s">
        <v>294</v>
      </c>
      <c r="K432" s="2" t="s">
        <v>30</v>
      </c>
      <c r="L432" s="2" t="s">
        <v>153</v>
      </c>
      <c r="M432" s="2" t="s">
        <v>673</v>
      </c>
      <c r="N432" s="2" t="s">
        <v>674</v>
      </c>
      <c r="O432" s="2" t="s">
        <v>80</v>
      </c>
      <c r="P432" s="2">
        <v>12</v>
      </c>
      <c r="Q432" s="2">
        <f>_xlfn.FLOOR.MATH((((2*VLOOKUP(F432, 'EV and Base'!$A$1:$N$671, 9, FALSE))+$P432)*$H432)/100)+$H432+10</f>
        <v>96</v>
      </c>
      <c r="R432" s="2">
        <f>_xlfn.FLOOR.MATH((_xlfn.FLOOR.MATH((((2*VLOOKUP($F432, 'EV and Base'!$A$1:$N$671, 10, FALSE))+$P432)*$H432)/100)+5)*
IF(OR($I432="Lonely", $I432="Brave", $I432="Adamant", $I432="Naughty"), 1.1,
IF(OR($I432="Bold", $I432="Timid", $I432="Modest", $I432="Calm"), 0.9, 1)))</f>
        <v>61</v>
      </c>
      <c r="S432" s="2">
        <f>_xlfn.FLOOR.MATH((_xlfn.FLOOR.MATH((((2*VLOOKUP($F432, 'EV and Base'!$A$1:$N$671, 11, FALSE))+$P432)*$H432)/100)+5)*
IF(OR($I432="Bold", $I432="Relaxed", $I432="Impish", $I432="Lax"), 1.1,
IF(OR($I432="Lonely", $I432="Hasty", $I432="Mild", $I432="Gentle"), 0.9, 1)))</f>
        <v>49</v>
      </c>
      <c r="T432" s="2">
        <f>_xlfn.FLOOR.MATH((_xlfn.FLOOR.MATH((((2*VLOOKUP($F432, 'EV and Base'!$A$1:$N$671, 12, FALSE))+$P432)*$H432)/100)+5)*
IF(OR($I432="Modest", $I432="Mild", $I432="Quiet", $I432="Rash"), 1.1,
IF(OR($I432="Adamant", $I432="Impish", $I432="Jolly", $I432="Careful"), 0.9, 1)))</f>
        <v>45</v>
      </c>
      <c r="U432" s="2">
        <f>_xlfn.FLOOR.MATH((_xlfn.FLOOR.MATH((((2*VLOOKUP($F432, 'EV and Base'!$A$1:$N$671, 13, FALSE))+$P432)*$H432)/100)+5)*
IF(OR($I432="Calm", $I432="Gentle", $I432="Sassy", $I432="Careful"), 1.1,
IF(OR($I432="Naughty", $I432="Lax", $I432="Naive", $I432="Rash"), 0.9, 1)))</f>
        <v>53</v>
      </c>
      <c r="V432" s="2">
        <f>_xlfn.FLOOR.MATH((_xlfn.FLOOR.MATH((((2*VLOOKUP($F432, 'EV and Base'!$A$1:$N$671, 14, FALSE))+$P432)*$H432)/100)+5)*
IF(OR($I432="Timid", $I432="Hasty", $I432="Jolly", $I432="Naive"), 1.1,
IF(OR($I432="Brave", $I432="Relaxed", $I432="Quiet", $I432="Sassy"), 0.9, 1)))</f>
        <v>36</v>
      </c>
    </row>
    <row r="433" spans="1:22" x14ac:dyDescent="0.45">
      <c r="A433" s="40"/>
      <c r="B433" s="48"/>
      <c r="C433" s="40"/>
      <c r="D433" s="40"/>
      <c r="E433" s="40"/>
      <c r="F433" s="2" t="s">
        <v>679</v>
      </c>
      <c r="G433" s="2" t="s">
        <v>53</v>
      </c>
      <c r="H433" s="2">
        <v>40</v>
      </c>
      <c r="I433" s="2" t="s">
        <v>136</v>
      </c>
      <c r="J433" s="2" t="s">
        <v>680</v>
      </c>
      <c r="K433" s="2" t="s">
        <v>30</v>
      </c>
      <c r="L433" s="2" t="s">
        <v>506</v>
      </c>
      <c r="M433" s="2" t="s">
        <v>230</v>
      </c>
      <c r="N433" s="2" t="s">
        <v>404</v>
      </c>
      <c r="O433" s="2" t="s">
        <v>681</v>
      </c>
      <c r="P433" s="2">
        <v>12</v>
      </c>
      <c r="Q433" s="2">
        <f>_xlfn.FLOOR.MATH((((2*VLOOKUP(F433, 'EV and Base'!$A$1:$N$671, 9, FALSE))+$P433)*$H433)/100)+$H433+10</f>
        <v>116</v>
      </c>
      <c r="R433" s="2">
        <f>_xlfn.FLOOR.MATH((_xlfn.FLOOR.MATH((((2*VLOOKUP($F433, 'EV and Base'!$A$1:$N$671, 10, FALSE))+$P433)*$H433)/100)+5)*
IF(OR($I433="Lonely", $I433="Brave", $I433="Adamant", $I433="Naughty"), 1.1,
IF(OR($I433="Bold", $I433="Timid", $I433="Modest", $I433="Calm"), 0.9, 1)))</f>
        <v>105</v>
      </c>
      <c r="S433" s="2">
        <f>_xlfn.FLOOR.MATH((_xlfn.FLOOR.MATH((((2*VLOOKUP($F433, 'EV and Base'!$A$1:$N$671, 11, FALSE))+$P433)*$H433)/100)+5)*
IF(OR($I433="Bold", $I433="Relaxed", $I433="Impish", $I433="Lax"), 1.1,
IF(OR($I433="Lonely", $I433="Hasty", $I433="Mild", $I433="Gentle"), 0.9, 1)))</f>
        <v>81</v>
      </c>
      <c r="T433" s="2">
        <f>_xlfn.FLOOR.MATH((_xlfn.FLOOR.MATH((((2*VLOOKUP($F433, 'EV and Base'!$A$1:$N$671, 12, FALSE))+$P433)*$H433)/100)+5)*
IF(OR($I433="Modest", $I433="Mild", $I433="Quiet", $I433="Rash"), 1.1,
IF(OR($I433="Adamant", $I433="Impish", $I433="Jolly", $I433="Careful"), 0.9, 1)))</f>
        <v>62</v>
      </c>
      <c r="U433" s="2">
        <f>_xlfn.FLOOR.MATH((_xlfn.FLOOR.MATH((((2*VLOOKUP($F433, 'EV and Base'!$A$1:$N$671, 13, FALSE))+$P433)*$H433)/100)+5)*
IF(OR($I433="Calm", $I433="Gentle", $I433="Sassy", $I433="Careful"), 1.1,
IF(OR($I433="Naughty", $I433="Lax", $I433="Naive", $I433="Rash"), 0.9, 1)))</f>
        <v>72</v>
      </c>
      <c r="V433" s="2">
        <f>_xlfn.FLOOR.MATH((_xlfn.FLOOR.MATH((((2*VLOOKUP($F433, 'EV and Base'!$A$1:$N$671, 14, FALSE))+$P433)*$H433)/100)+5)*
IF(OR($I433="Timid", $I433="Hasty", $I433="Jolly", $I433="Naive"), 1.1,
IF(OR($I433="Brave", $I433="Relaxed", $I433="Quiet", $I433="Sassy"), 0.9, 1)))</f>
        <v>48</v>
      </c>
    </row>
    <row r="434" spans="1:22" x14ac:dyDescent="0.45">
      <c r="A434" s="38">
        <v>241</v>
      </c>
      <c r="B434" s="48" t="s">
        <v>684</v>
      </c>
      <c r="C434" s="38" t="s">
        <v>23</v>
      </c>
      <c r="D434" s="38" t="s">
        <v>668</v>
      </c>
      <c r="E434" s="38" t="s">
        <v>25</v>
      </c>
      <c r="F434" s="2" t="s">
        <v>669</v>
      </c>
      <c r="G434" s="2" t="s">
        <v>53</v>
      </c>
      <c r="H434" s="2">
        <v>40</v>
      </c>
      <c r="I434" s="2" t="s">
        <v>168</v>
      </c>
      <c r="J434" s="2" t="s">
        <v>503</v>
      </c>
      <c r="K434" s="2" t="s">
        <v>30</v>
      </c>
      <c r="L434" s="2" t="s">
        <v>505</v>
      </c>
      <c r="M434" s="2" t="s">
        <v>506</v>
      </c>
      <c r="N434" s="2" t="s">
        <v>670</v>
      </c>
      <c r="O434" s="2" t="s">
        <v>379</v>
      </c>
      <c r="P434" s="2">
        <v>18</v>
      </c>
      <c r="Q434" s="2">
        <f>_xlfn.FLOOR.MATH((((2*VLOOKUP(F434, 'EV and Base'!$A$1:$N$671, 9, FALSE))+$P434)*$H434)/100)+$H434+10</f>
        <v>110</v>
      </c>
      <c r="R434" s="2">
        <f>_xlfn.FLOOR.MATH((_xlfn.FLOOR.MATH((((2*VLOOKUP($F434, 'EV and Base'!$A$1:$N$671, 10, FALSE))+$P434)*$H434)/100)+5)*
IF(OR($I434="Lonely", $I434="Brave", $I434="Adamant", $I434="Naughty"), 1.1,
IF(OR($I434="Bold", $I434="Timid", $I434="Modest", $I434="Calm"), 0.9, 1)))</f>
        <v>105</v>
      </c>
      <c r="S434" s="2">
        <f>_xlfn.FLOOR.MATH((_xlfn.FLOOR.MATH((((2*VLOOKUP($F434, 'EV and Base'!$A$1:$N$671, 11, FALSE))+$P434)*$H434)/100)+5)*
IF(OR($I434="Bold", $I434="Relaxed", $I434="Impish", $I434="Lax"), 1.1,
IF(OR($I434="Lonely", $I434="Hasty", $I434="Mild", $I434="Gentle"), 0.9, 1)))</f>
        <v>68</v>
      </c>
      <c r="T434" s="2">
        <f>_xlfn.FLOOR.MATH((_xlfn.FLOOR.MATH((((2*VLOOKUP($F434, 'EV and Base'!$A$1:$N$671, 12, FALSE))+$P434)*$H434)/100)+5)*
IF(OR($I434="Modest", $I434="Mild", $I434="Quiet", $I434="Rash"), 1.1,
IF(OR($I434="Adamant", $I434="Impish", $I434="Jolly", $I434="Careful"), 0.9, 1)))</f>
        <v>39</v>
      </c>
      <c r="U434" s="2">
        <f>_xlfn.FLOOR.MATH((_xlfn.FLOOR.MATH((((2*VLOOKUP($F434, 'EV and Base'!$A$1:$N$671, 13, FALSE))+$P434)*$H434)/100)+5)*
IF(OR($I434="Calm", $I434="Gentle", $I434="Sassy", $I434="Careful"), 1.1,
IF(OR($I434="Naughty", $I434="Lax", $I434="Naive", $I434="Rash"), 0.9, 1)))</f>
        <v>52</v>
      </c>
      <c r="V434" s="2">
        <f>_xlfn.FLOOR.MATH((_xlfn.FLOOR.MATH((((2*VLOOKUP($F434, 'EV and Base'!$A$1:$N$671, 14, FALSE))+$P434)*$H434)/100)+5)*
IF(OR($I434="Timid", $I434="Hasty", $I434="Jolly", $I434="Naive"), 1.1,
IF(OR($I434="Brave", $I434="Relaxed", $I434="Quiet", $I434="Sassy"), 0.9, 1)))</f>
        <v>71</v>
      </c>
    </row>
    <row r="435" spans="1:22" x14ac:dyDescent="0.45">
      <c r="A435" s="40"/>
      <c r="B435" s="48"/>
      <c r="C435" s="40"/>
      <c r="D435" s="40"/>
      <c r="E435" s="40"/>
      <c r="F435" s="2" t="s">
        <v>669</v>
      </c>
      <c r="G435" s="2" t="s">
        <v>53</v>
      </c>
      <c r="H435" s="2">
        <v>41</v>
      </c>
      <c r="I435" s="2" t="s">
        <v>36</v>
      </c>
      <c r="J435" s="2" t="s">
        <v>503</v>
      </c>
      <c r="K435" s="2" t="s">
        <v>30</v>
      </c>
      <c r="L435" s="2" t="s">
        <v>505</v>
      </c>
      <c r="M435" s="2" t="s">
        <v>506</v>
      </c>
      <c r="N435" s="2" t="s">
        <v>670</v>
      </c>
      <c r="O435" s="2" t="s">
        <v>379</v>
      </c>
      <c r="P435" s="2">
        <v>18</v>
      </c>
      <c r="Q435" s="2">
        <f>_xlfn.FLOOR.MATH((((2*VLOOKUP(F435, 'EV and Base'!$A$1:$N$671, 9, FALSE))+$P435)*$H435)/100)+$H435+10</f>
        <v>112</v>
      </c>
      <c r="R435" s="2">
        <f>_xlfn.FLOOR.MATH((_xlfn.FLOOR.MATH((((2*VLOOKUP($F435, 'EV and Base'!$A$1:$N$671, 10, FALSE))+$P435)*$H435)/100)+5)*
IF(OR($I435="Lonely", $I435="Brave", $I435="Adamant", $I435="Naughty"), 1.1,
IF(OR($I435="Bold", $I435="Timid", $I435="Modest", $I435="Calm"), 0.9, 1)))</f>
        <v>108</v>
      </c>
      <c r="S435" s="2">
        <f>_xlfn.FLOOR.MATH((_xlfn.FLOOR.MATH((((2*VLOOKUP($F435, 'EV and Base'!$A$1:$N$671, 11, FALSE))+$P435)*$H435)/100)+5)*
IF(OR($I435="Bold", $I435="Relaxed", $I435="Impish", $I435="Lax"), 1.1,
IF(OR($I435="Lonely", $I435="Hasty", $I435="Mild", $I435="Gentle"), 0.9, 1)))</f>
        <v>75</v>
      </c>
      <c r="T435" s="2">
        <f>_xlfn.FLOOR.MATH((_xlfn.FLOOR.MATH((((2*VLOOKUP($F435, 'EV and Base'!$A$1:$N$671, 12, FALSE))+$P435)*$H435)/100)+5)*
IF(OR($I435="Modest", $I435="Mild", $I435="Quiet", $I435="Rash"), 1.1,
IF(OR($I435="Adamant", $I435="Impish", $I435="Jolly", $I435="Careful"), 0.9, 1)))</f>
        <v>40</v>
      </c>
      <c r="U435" s="2">
        <f>_xlfn.FLOOR.MATH((_xlfn.FLOOR.MATH((((2*VLOOKUP($F435, 'EV and Base'!$A$1:$N$671, 13, FALSE))+$P435)*$H435)/100)+5)*
IF(OR($I435="Calm", $I435="Gentle", $I435="Sassy", $I435="Careful"), 1.1,
IF(OR($I435="Naughty", $I435="Lax", $I435="Naive", $I435="Rash"), 0.9, 1)))</f>
        <v>53</v>
      </c>
      <c r="V435" s="2">
        <f>_xlfn.FLOOR.MATH((_xlfn.FLOOR.MATH((((2*VLOOKUP($F435, 'EV and Base'!$A$1:$N$671, 14, FALSE))+$P435)*$H435)/100)+5)*
IF(OR($I435="Timid", $I435="Hasty", $I435="Jolly", $I435="Naive"), 1.1,
IF(OR($I435="Brave", $I435="Relaxed", $I435="Quiet", $I435="Sassy"), 0.9, 1)))</f>
        <v>67</v>
      </c>
    </row>
    <row r="436" spans="1:22" x14ac:dyDescent="0.45">
      <c r="A436" s="38">
        <v>242</v>
      </c>
      <c r="B436" s="48" t="s">
        <v>685</v>
      </c>
      <c r="C436" s="48" t="s">
        <v>23</v>
      </c>
      <c r="D436" s="48" t="s">
        <v>668</v>
      </c>
      <c r="E436" s="48" t="s">
        <v>25</v>
      </c>
      <c r="F436" s="2" t="s">
        <v>669</v>
      </c>
      <c r="G436" s="2" t="s">
        <v>27</v>
      </c>
      <c r="H436" s="2">
        <v>41</v>
      </c>
      <c r="I436" s="2" t="s">
        <v>110</v>
      </c>
      <c r="J436" s="2" t="s">
        <v>503</v>
      </c>
      <c r="K436" s="2" t="s">
        <v>30</v>
      </c>
      <c r="L436" s="2" t="s">
        <v>670</v>
      </c>
      <c r="M436" s="2" t="s">
        <v>686</v>
      </c>
      <c r="N436" s="2" t="s">
        <v>687</v>
      </c>
      <c r="O436" s="2" t="s">
        <v>130</v>
      </c>
      <c r="P436" s="2">
        <v>18</v>
      </c>
      <c r="Q436" s="2">
        <f>_xlfn.FLOOR.MATH((((2*VLOOKUP(F436, 'EV and Base'!$A$1:$N$671, 9, FALSE))+$P436)*$H436)/100)+$H436+10</f>
        <v>112</v>
      </c>
      <c r="R436" s="2">
        <f>_xlfn.FLOOR.MATH((_xlfn.FLOOR.MATH((((2*VLOOKUP($F436, 'EV and Base'!$A$1:$N$671, 10, FALSE))+$P436)*$H436)/100)+5)*
IF(OR($I436="Lonely", $I436="Brave", $I436="Adamant", $I436="Naughty"), 1.1,
IF(OR($I436="Bold", $I436="Timid", $I436="Modest", $I436="Calm"), 0.9, 1)))</f>
        <v>118</v>
      </c>
      <c r="S436" s="2">
        <f>_xlfn.FLOOR.MATH((_xlfn.FLOOR.MATH((((2*VLOOKUP($F436, 'EV and Base'!$A$1:$N$671, 11, FALSE))+$P436)*$H436)/100)+5)*
IF(OR($I436="Bold", $I436="Relaxed", $I436="Impish", $I436="Lax"), 1.1,
IF(OR($I436="Lonely", $I436="Hasty", $I436="Mild", $I436="Gentle"), 0.9, 1)))</f>
        <v>69</v>
      </c>
      <c r="T436" s="2">
        <f>_xlfn.FLOOR.MATH((_xlfn.FLOOR.MATH((((2*VLOOKUP($F436, 'EV and Base'!$A$1:$N$671, 12, FALSE))+$P436)*$H436)/100)+5)*
IF(OR($I436="Modest", $I436="Mild", $I436="Quiet", $I436="Rash"), 1.1,
IF(OR($I436="Adamant", $I436="Impish", $I436="Jolly", $I436="Careful"), 0.9, 1)))</f>
        <v>40</v>
      </c>
      <c r="U436" s="2">
        <f>_xlfn.FLOOR.MATH((_xlfn.FLOOR.MATH((((2*VLOOKUP($F436, 'EV and Base'!$A$1:$N$671, 13, FALSE))+$P436)*$H436)/100)+5)*
IF(OR($I436="Calm", $I436="Gentle", $I436="Sassy", $I436="Careful"), 1.1,
IF(OR($I436="Naughty", $I436="Lax", $I436="Naive", $I436="Rash"), 0.9, 1)))</f>
        <v>53</v>
      </c>
      <c r="V436" s="2">
        <f>_xlfn.FLOOR.MATH((_xlfn.FLOOR.MATH((((2*VLOOKUP($F436, 'EV and Base'!$A$1:$N$671, 14, FALSE))+$P436)*$H436)/100)+5)*
IF(OR($I436="Timid", $I436="Hasty", $I436="Jolly", $I436="Naive"), 1.1,
IF(OR($I436="Brave", $I436="Relaxed", $I436="Quiet", $I436="Sassy"), 0.9, 1)))</f>
        <v>67</v>
      </c>
    </row>
    <row r="437" spans="1:22" x14ac:dyDescent="0.45">
      <c r="A437" s="39"/>
      <c r="B437" s="48"/>
      <c r="C437" s="48"/>
      <c r="D437" s="48"/>
      <c r="E437" s="48"/>
      <c r="F437" s="2" t="s">
        <v>679</v>
      </c>
      <c r="G437" s="2" t="s">
        <v>27</v>
      </c>
      <c r="H437" s="2">
        <v>41</v>
      </c>
      <c r="I437" s="2" t="s">
        <v>36</v>
      </c>
      <c r="J437" s="2" t="s">
        <v>680</v>
      </c>
      <c r="K437" s="2" t="s">
        <v>30</v>
      </c>
      <c r="L437" s="2" t="s">
        <v>230</v>
      </c>
      <c r="M437" s="2" t="s">
        <v>404</v>
      </c>
      <c r="N437" s="2" t="s">
        <v>687</v>
      </c>
      <c r="O437" s="2" t="s">
        <v>681</v>
      </c>
      <c r="P437" s="2">
        <v>18</v>
      </c>
      <c r="Q437" s="2">
        <f>_xlfn.FLOOR.MATH((((2*VLOOKUP(F437, 'EV and Base'!$A$1:$N$671, 9, FALSE))+$P437)*$H437)/100)+$H437+10</f>
        <v>121</v>
      </c>
      <c r="R437" s="2">
        <f>_xlfn.FLOOR.MATH((_xlfn.FLOOR.MATH((((2*VLOOKUP($F437, 'EV and Base'!$A$1:$N$671, 10, FALSE))+$P437)*$H437)/100)+5)*
IF(OR($I437="Lonely", $I437="Brave", $I437="Adamant", $I437="Naughty"), 1.1,
IF(OR($I437="Bold", $I437="Timid", $I437="Modest", $I437="Calm"), 0.9, 1)))</f>
        <v>110</v>
      </c>
      <c r="S437" s="2">
        <f>_xlfn.FLOOR.MATH((_xlfn.FLOOR.MATH((((2*VLOOKUP($F437, 'EV and Base'!$A$1:$N$671, 11, FALSE))+$P437)*$H437)/100)+5)*
IF(OR($I437="Bold", $I437="Relaxed", $I437="Impish", $I437="Lax"), 1.1,
IF(OR($I437="Lonely", $I437="Hasty", $I437="Mild", $I437="Gentle"), 0.9, 1)))</f>
        <v>94</v>
      </c>
      <c r="T437" s="2">
        <f>_xlfn.FLOOR.MATH((_xlfn.FLOOR.MATH((((2*VLOOKUP($F437, 'EV and Base'!$A$1:$N$671, 12, FALSE))+$P437)*$H437)/100)+5)*
IF(OR($I437="Modest", $I437="Mild", $I437="Quiet", $I437="Rash"), 1.1,
IF(OR($I437="Adamant", $I437="Impish", $I437="Jolly", $I437="Careful"), 0.9, 1)))</f>
        <v>54</v>
      </c>
      <c r="U437" s="2">
        <f>_xlfn.FLOOR.MATH((_xlfn.FLOOR.MATH((((2*VLOOKUP($F437, 'EV and Base'!$A$1:$N$671, 13, FALSE))+$P437)*$H437)/100)+5)*
IF(OR($I437="Calm", $I437="Gentle", $I437="Sassy", $I437="Careful"), 1.1,
IF(OR($I437="Naughty", $I437="Lax", $I437="Naive", $I437="Rash"), 0.9, 1)))</f>
        <v>86</v>
      </c>
      <c r="V437" s="2">
        <f>_xlfn.FLOOR.MATH((_xlfn.FLOOR.MATH((((2*VLOOKUP($F437, 'EV and Base'!$A$1:$N$671, 14, FALSE))+$P437)*$H437)/100)+5)*
IF(OR($I437="Timid", $I437="Hasty", $I437="Jolly", $I437="Naive"), 1.1,
IF(OR($I437="Brave", $I437="Relaxed", $I437="Quiet", $I437="Sassy"), 0.9, 1)))</f>
        <v>51</v>
      </c>
    </row>
    <row r="438" spans="1:22" x14ac:dyDescent="0.45">
      <c r="A438" s="40"/>
      <c r="B438" s="48"/>
      <c r="C438" s="48"/>
      <c r="D438" s="48"/>
      <c r="E438" s="48"/>
      <c r="F438" s="2" t="s">
        <v>688</v>
      </c>
      <c r="G438" s="2" t="s">
        <v>27</v>
      </c>
      <c r="H438" s="2">
        <v>43</v>
      </c>
      <c r="I438" s="2" t="s">
        <v>61</v>
      </c>
      <c r="J438" s="2" t="s">
        <v>503</v>
      </c>
      <c r="K438" s="2" t="s">
        <v>30</v>
      </c>
      <c r="L438" s="2" t="s">
        <v>670</v>
      </c>
      <c r="M438" s="2" t="s">
        <v>394</v>
      </c>
      <c r="N438" s="2" t="s">
        <v>687</v>
      </c>
      <c r="O438" s="2" t="s">
        <v>130</v>
      </c>
      <c r="P438" s="2">
        <v>24</v>
      </c>
      <c r="Q438" s="2">
        <f>_xlfn.FLOOR.MATH((((2*VLOOKUP(F438, 'EV and Base'!$A$1:$N$671, 9, FALSE))+$P438)*$H438)/100)+$H438+10</f>
        <v>128</v>
      </c>
      <c r="R438" s="2">
        <f>_xlfn.FLOOR.MATH((_xlfn.FLOOR.MATH((((2*VLOOKUP($F438, 'EV and Base'!$A$1:$N$671, 10, FALSE))+$P438)*$H438)/100)+5)*
IF(OR($I438="Lonely", $I438="Brave", $I438="Adamant", $I438="Naughty"), 1.1,
IF(OR($I438="Bold", $I438="Timid", $I438="Modest", $I438="Calm"), 0.9, 1)))</f>
        <v>141</v>
      </c>
      <c r="S438" s="2">
        <f>_xlfn.FLOOR.MATH((_xlfn.FLOOR.MATH((((2*VLOOKUP($F438, 'EV and Base'!$A$1:$N$671, 11, FALSE))+$P438)*$H438)/100)+5)*
IF(OR($I438="Bold", $I438="Relaxed", $I438="Impish", $I438="Lax"), 1.1,
IF(OR($I438="Lonely", $I438="Hasty", $I438="Mild", $I438="Gentle"), 0.9, 1)))</f>
        <v>82</v>
      </c>
      <c r="T438" s="2">
        <f>_xlfn.FLOOR.MATH((_xlfn.FLOOR.MATH((((2*VLOOKUP($F438, 'EV and Base'!$A$1:$N$671, 12, FALSE))+$P438)*$H438)/100)+5)*
IF(OR($I438="Modest", $I438="Mild", $I438="Quiet", $I438="Rash"), 1.1,
IF(OR($I438="Adamant", $I438="Impish", $I438="Jolly", $I438="Careful"), 0.9, 1)))</f>
        <v>66</v>
      </c>
      <c r="U438" s="2">
        <f>_xlfn.FLOOR.MATH((_xlfn.FLOOR.MATH((((2*VLOOKUP($F438, 'EV and Base'!$A$1:$N$671, 13, FALSE))+$P438)*$H438)/100)+5)*
IF(OR($I438="Calm", $I438="Gentle", $I438="Sassy", $I438="Careful"), 1.1,
IF(OR($I438="Naughty", $I438="Lax", $I438="Naive", $I438="Rash"), 0.9, 1)))</f>
        <v>82</v>
      </c>
      <c r="V438" s="2">
        <f>_xlfn.FLOOR.MATH((_xlfn.FLOOR.MATH((((2*VLOOKUP($F438, 'EV and Base'!$A$1:$N$671, 14, FALSE))+$P438)*$H438)/100)+5)*
IF(OR($I438="Timid", $I438="Hasty", $I438="Jolly", $I438="Naive"), 1.1,
IF(OR($I438="Brave", $I438="Relaxed", $I438="Quiet", $I438="Sassy"), 0.9, 1)))</f>
        <v>98</v>
      </c>
    </row>
    <row r="439" spans="1:22" x14ac:dyDescent="0.45">
      <c r="A439" s="38">
        <v>243</v>
      </c>
      <c r="B439" s="48" t="s">
        <v>689</v>
      </c>
      <c r="C439" s="48" t="s">
        <v>23</v>
      </c>
      <c r="D439" s="48" t="s">
        <v>690</v>
      </c>
      <c r="E439" s="48" t="s">
        <v>25</v>
      </c>
      <c r="F439" s="2" t="s">
        <v>691</v>
      </c>
      <c r="G439" s="2" t="s">
        <v>53</v>
      </c>
      <c r="H439" s="2">
        <v>39</v>
      </c>
      <c r="I439" s="2" t="s">
        <v>68</v>
      </c>
      <c r="J439" s="2" t="s">
        <v>257</v>
      </c>
      <c r="K439" s="2" t="s">
        <v>30</v>
      </c>
      <c r="L439" s="2" t="s">
        <v>230</v>
      </c>
      <c r="M439" s="2" t="s">
        <v>621</v>
      </c>
      <c r="N439" s="2" t="s">
        <v>504</v>
      </c>
      <c r="O439" s="2" t="s">
        <v>153</v>
      </c>
      <c r="P439" s="2">
        <v>12</v>
      </c>
      <c r="Q439" s="2">
        <f>_xlfn.FLOOR.MATH((((2*VLOOKUP(F439, 'EV and Base'!$A$1:$N$671, 9, FALSE))+$P439)*$H439)/100)+$H439+10</f>
        <v>104</v>
      </c>
      <c r="R439" s="2">
        <f>_xlfn.FLOOR.MATH((_xlfn.FLOOR.MATH((((2*VLOOKUP($F439, 'EV and Base'!$A$1:$N$671, 10, FALSE))+$P439)*$H439)/100)+5)*
IF(OR($I439="Lonely", $I439="Brave", $I439="Adamant", $I439="Naughty"), 1.1,
IF(OR($I439="Bold", $I439="Timid", $I439="Modest", $I439="Calm"), 0.9, 1)))</f>
        <v>71</v>
      </c>
      <c r="S439" s="2">
        <f>_xlfn.FLOOR.MATH((_xlfn.FLOOR.MATH((((2*VLOOKUP($F439, 'EV and Base'!$A$1:$N$671, 11, FALSE))+$P439)*$H439)/100)+5)*
IF(OR($I439="Bold", $I439="Relaxed", $I439="Impish", $I439="Lax"), 1.1,
IF(OR($I439="Lonely", $I439="Hasty", $I439="Mild", $I439="Gentle"), 0.9, 1)))</f>
        <v>99</v>
      </c>
      <c r="T439" s="2">
        <f>_xlfn.FLOOR.MATH((_xlfn.FLOOR.MATH((((2*VLOOKUP($F439, 'EV and Base'!$A$1:$N$671, 12, FALSE))+$P439)*$H439)/100)+5)*
IF(OR($I439="Modest", $I439="Mild", $I439="Quiet", $I439="Rash"), 1.1,
IF(OR($I439="Adamant", $I439="Impish", $I439="Jolly", $I439="Careful"), 0.9, 1)))</f>
        <v>48</v>
      </c>
      <c r="U439" s="2">
        <f>_xlfn.FLOOR.MATH((_xlfn.FLOOR.MATH((((2*VLOOKUP($F439, 'EV and Base'!$A$1:$N$671, 13, FALSE))+$P439)*$H439)/100)+5)*
IF(OR($I439="Calm", $I439="Gentle", $I439="Sassy", $I439="Careful"), 1.1,
IF(OR($I439="Naughty", $I439="Lax", $I439="Naive", $I439="Rash"), 0.9, 1)))</f>
        <v>99</v>
      </c>
      <c r="V439" s="2">
        <f>_xlfn.FLOOR.MATH((_xlfn.FLOOR.MATH((((2*VLOOKUP($F439, 'EV and Base'!$A$1:$N$671, 14, FALSE))+$P439)*$H439)/100)+5)*
IF(OR($I439="Timid", $I439="Hasty", $I439="Jolly", $I439="Naive"), 1.1,
IF(OR($I439="Brave", $I439="Relaxed", $I439="Quiet", $I439="Sassy"), 0.9, 1)))</f>
        <v>54</v>
      </c>
    </row>
    <row r="440" spans="1:22" x14ac:dyDescent="0.45">
      <c r="A440" s="40"/>
      <c r="B440" s="48"/>
      <c r="C440" s="48"/>
      <c r="D440" s="48"/>
      <c r="E440" s="48"/>
      <c r="F440" s="2" t="s">
        <v>692</v>
      </c>
      <c r="G440" s="2" t="s">
        <v>53</v>
      </c>
      <c r="H440" s="2">
        <v>39</v>
      </c>
      <c r="I440" s="2" t="s">
        <v>113</v>
      </c>
      <c r="J440" s="2" t="s">
        <v>693</v>
      </c>
      <c r="K440" s="2" t="s">
        <v>30</v>
      </c>
      <c r="L440" s="2" t="s">
        <v>491</v>
      </c>
      <c r="M440" s="2" t="s">
        <v>694</v>
      </c>
      <c r="N440" s="2" t="s">
        <v>695</v>
      </c>
      <c r="O440" s="2" t="s">
        <v>410</v>
      </c>
      <c r="P440" s="2">
        <v>12</v>
      </c>
      <c r="Q440" s="2">
        <f>_xlfn.FLOOR.MATH((((2*VLOOKUP(F440, 'EV and Base'!$A$1:$N$671, 9, FALSE))+$P440)*$H440)/100)+$H440+10</f>
        <v>88</v>
      </c>
      <c r="R440" s="2">
        <f>_xlfn.FLOOR.MATH((_xlfn.FLOOR.MATH((((2*VLOOKUP($F440, 'EV and Base'!$A$1:$N$671, 10, FALSE))+$P440)*$H440)/100)+5)*
IF(OR($I440="Lonely", $I440="Brave", $I440="Adamant", $I440="Naughty"), 1.1,
IF(OR($I440="Bold", $I440="Timid", $I440="Modest", $I440="Calm"), 0.9, 1)))</f>
        <v>82</v>
      </c>
      <c r="S440" s="2">
        <f>_xlfn.FLOOR.MATH((_xlfn.FLOOR.MATH((((2*VLOOKUP($F440, 'EV and Base'!$A$1:$N$671, 11, FALSE))+$P440)*$H440)/100)+5)*
IF(OR($I440="Bold", $I440="Relaxed", $I440="Impish", $I440="Lax"), 1.1,
IF(OR($I440="Lonely", $I440="Hasty", $I440="Mild", $I440="Gentle"), 0.9, 1)))</f>
        <v>43</v>
      </c>
      <c r="T440" s="2">
        <f>_xlfn.FLOOR.MATH((_xlfn.FLOOR.MATH((((2*VLOOKUP($F440, 'EV and Base'!$A$1:$N$671, 12, FALSE))+$P440)*$H440)/100)+5)*
IF(OR($I440="Modest", $I440="Mild", $I440="Quiet", $I440="Rash"), 1.1,
IF(OR($I440="Adamant", $I440="Impish", $I440="Jolly", $I440="Careful"), 0.9, 1)))</f>
        <v>52</v>
      </c>
      <c r="U440" s="2">
        <f>_xlfn.FLOOR.MATH((_xlfn.FLOOR.MATH((((2*VLOOKUP($F440, 'EV and Base'!$A$1:$N$671, 13, FALSE))+$P440)*$H440)/100)+5)*
IF(OR($I440="Calm", $I440="Gentle", $I440="Sassy", $I440="Careful"), 1.1,
IF(OR($I440="Naughty", $I440="Lax", $I440="Naive", $I440="Rash"), 0.9, 1)))</f>
        <v>48</v>
      </c>
      <c r="V440" s="2">
        <f>_xlfn.FLOOR.MATH((_xlfn.FLOOR.MATH((((2*VLOOKUP($F440, 'EV and Base'!$A$1:$N$671, 14, FALSE))+$P440)*$H440)/100)+5)*
IF(OR($I440="Timid", $I440="Hasty", $I440="Jolly", $I440="Naive"), 1.1,
IF(OR($I440="Brave", $I440="Relaxed", $I440="Quiet", $I440="Sassy"), 0.9, 1)))</f>
        <v>60</v>
      </c>
    </row>
    <row r="441" spans="1:22" x14ac:dyDescent="0.45">
      <c r="A441" s="38">
        <v>244</v>
      </c>
      <c r="B441" s="48" t="s">
        <v>595</v>
      </c>
      <c r="C441" s="48" t="s">
        <v>23</v>
      </c>
      <c r="D441" s="48" t="s">
        <v>690</v>
      </c>
      <c r="E441" s="48" t="s">
        <v>25</v>
      </c>
      <c r="F441" s="2" t="s">
        <v>669</v>
      </c>
      <c r="G441" s="2" t="s">
        <v>27</v>
      </c>
      <c r="H441" s="2">
        <v>39</v>
      </c>
      <c r="I441" s="2" t="s">
        <v>28</v>
      </c>
      <c r="J441" s="2" t="s">
        <v>677</v>
      </c>
      <c r="K441" s="2" t="s">
        <v>30</v>
      </c>
      <c r="L441" s="2" t="s">
        <v>505</v>
      </c>
      <c r="M441" s="2" t="s">
        <v>506</v>
      </c>
      <c r="N441" s="2" t="s">
        <v>670</v>
      </c>
      <c r="O441" s="2" t="s">
        <v>379</v>
      </c>
      <c r="P441" s="2">
        <v>12</v>
      </c>
      <c r="Q441" s="2">
        <f>_xlfn.FLOOR.MATH((((2*VLOOKUP(F441, 'EV and Base'!$A$1:$N$671, 9, FALSE))+$P441)*$H441)/100)+$H441+10</f>
        <v>105</v>
      </c>
      <c r="R441" s="2">
        <f>_xlfn.FLOOR.MATH((_xlfn.FLOOR.MATH((((2*VLOOKUP($F441, 'EV and Base'!$A$1:$N$671, 10, FALSE))+$P441)*$H441)/100)+5)*
IF(OR($I441="Lonely", $I441="Brave", $I441="Adamant", $I441="Naughty"), 1.1,
IF(OR($I441="Bold", $I441="Timid", $I441="Modest", $I441="Calm"), 0.9, 1)))</f>
        <v>100</v>
      </c>
      <c r="S441" s="2">
        <f>_xlfn.FLOOR.MATH((_xlfn.FLOOR.MATH((((2*VLOOKUP($F441, 'EV and Base'!$A$1:$N$671, 11, FALSE))+$P441)*$H441)/100)+5)*
IF(OR($I441="Bold", $I441="Relaxed", $I441="Impish", $I441="Lax"), 1.1,
IF(OR($I441="Lonely", $I441="Hasty", $I441="Mild", $I441="Gentle"), 0.9, 1)))</f>
        <v>70</v>
      </c>
      <c r="T441" s="2">
        <f>_xlfn.FLOOR.MATH((_xlfn.FLOOR.MATH((((2*VLOOKUP($F441, 'EV and Base'!$A$1:$N$671, 12, FALSE))+$P441)*$H441)/100)+5)*
IF(OR($I441="Modest", $I441="Mild", $I441="Quiet", $I441="Rash"), 1.1,
IF(OR($I441="Adamant", $I441="Impish", $I441="Jolly", $I441="Careful"), 0.9, 1)))</f>
        <v>40</v>
      </c>
      <c r="U441" s="2">
        <f>_xlfn.FLOOR.MATH((_xlfn.FLOOR.MATH((((2*VLOOKUP($F441, 'EV and Base'!$A$1:$N$671, 13, FALSE))+$P441)*$H441)/100)+5)*
IF(OR($I441="Calm", $I441="Gentle", $I441="Sassy", $I441="Careful"), 1.1,
IF(OR($I441="Naughty", $I441="Lax", $I441="Naive", $I441="Rash"), 0.9, 1)))</f>
        <v>43</v>
      </c>
      <c r="V441" s="2">
        <f>_xlfn.FLOOR.MATH((_xlfn.FLOOR.MATH((((2*VLOOKUP($F441, 'EV and Base'!$A$1:$N$671, 14, FALSE))+$P441)*$H441)/100)+5)*
IF(OR($I441="Timid", $I441="Hasty", $I441="Jolly", $I441="Naive"), 1.1,
IF(OR($I441="Brave", $I441="Relaxed", $I441="Quiet", $I441="Sassy"), 0.9, 1)))</f>
        <v>61</v>
      </c>
    </row>
    <row r="442" spans="1:22" x14ac:dyDescent="0.45">
      <c r="A442" s="39"/>
      <c r="B442" s="48"/>
      <c r="C442" s="48"/>
      <c r="D442" s="48"/>
      <c r="E442" s="48"/>
      <c r="F442" s="2" t="s">
        <v>696</v>
      </c>
      <c r="G442" s="2" t="s">
        <v>27</v>
      </c>
      <c r="H442" s="2">
        <v>39</v>
      </c>
      <c r="I442" s="2" t="s">
        <v>136</v>
      </c>
      <c r="J442" s="2" t="s">
        <v>563</v>
      </c>
      <c r="K442" s="2" t="s">
        <v>30</v>
      </c>
      <c r="L442" s="2" t="s">
        <v>436</v>
      </c>
      <c r="M442" s="2" t="s">
        <v>697</v>
      </c>
      <c r="N442" s="2" t="s">
        <v>698</v>
      </c>
      <c r="O442" s="2" t="s">
        <v>153</v>
      </c>
      <c r="P442" s="2">
        <v>12</v>
      </c>
      <c r="Q442" s="2">
        <f>_xlfn.FLOOR.MATH((((2*VLOOKUP(F442, 'EV and Base'!$A$1:$N$671, 9, FALSE))+$P442)*$H442)/100)+$H442+10</f>
        <v>104</v>
      </c>
      <c r="R442" s="2">
        <f>_xlfn.FLOOR.MATH((_xlfn.FLOOR.MATH((((2*VLOOKUP($F442, 'EV and Base'!$A$1:$N$671, 10, FALSE))+$P442)*$H442)/100)+5)*
IF(OR($I442="Lonely", $I442="Brave", $I442="Adamant", $I442="Naughty"), 1.1,
IF(OR($I442="Bold", $I442="Timid", $I442="Modest", $I442="Calm"), 0.9, 1)))</f>
        <v>75</v>
      </c>
      <c r="S442" s="2">
        <f>_xlfn.FLOOR.MATH((_xlfn.FLOOR.MATH((((2*VLOOKUP($F442, 'EV and Base'!$A$1:$N$671, 11, FALSE))+$P442)*$H442)/100)+5)*
IF(OR($I442="Bold", $I442="Relaxed", $I442="Impish", $I442="Lax"), 1.1,
IF(OR($I442="Lonely", $I442="Hasty", $I442="Mild", $I442="Gentle"), 0.9, 1)))</f>
        <v>64</v>
      </c>
      <c r="T442" s="2">
        <f>_xlfn.FLOOR.MATH((_xlfn.FLOOR.MATH((((2*VLOOKUP($F442, 'EV and Base'!$A$1:$N$671, 12, FALSE))+$P442)*$H442)/100)+5)*
IF(OR($I442="Modest", $I442="Mild", $I442="Quiet", $I442="Rash"), 1.1,
IF(OR($I442="Adamant", $I442="Impish", $I442="Jolly", $I442="Careful"), 0.9, 1)))</f>
        <v>74</v>
      </c>
      <c r="U442" s="2">
        <f>_xlfn.FLOOR.MATH((_xlfn.FLOOR.MATH((((2*VLOOKUP($F442, 'EV and Base'!$A$1:$N$671, 13, FALSE))+$P442)*$H442)/100)+5)*
IF(OR($I442="Calm", $I442="Gentle", $I442="Sassy", $I442="Careful"), 1.1,
IF(OR($I442="Naughty", $I442="Lax", $I442="Naive", $I442="Rash"), 0.9, 1)))</f>
        <v>57</v>
      </c>
      <c r="V442" s="2">
        <f>_xlfn.FLOOR.MATH((_xlfn.FLOOR.MATH((((2*VLOOKUP($F442, 'EV and Base'!$A$1:$N$671, 14, FALSE))+$P442)*$H442)/100)+5)*
IF(OR($I442="Timid", $I442="Hasty", $I442="Jolly", $I442="Naive"), 1.1,
IF(OR($I442="Brave", $I442="Relaxed", $I442="Quiet", $I442="Sassy"), 0.9, 1)))</f>
        <v>40</v>
      </c>
    </row>
    <row r="443" spans="1:22" x14ac:dyDescent="0.45">
      <c r="A443" s="40"/>
      <c r="B443" s="48"/>
      <c r="C443" s="48"/>
      <c r="D443" s="48"/>
      <c r="E443" s="48"/>
      <c r="F443" s="2" t="s">
        <v>699</v>
      </c>
      <c r="G443" s="2" t="s">
        <v>27</v>
      </c>
      <c r="H443" s="2">
        <v>39</v>
      </c>
      <c r="I443" s="2" t="s">
        <v>173</v>
      </c>
      <c r="J443" s="2" t="s">
        <v>307</v>
      </c>
      <c r="K443" s="2" t="s">
        <v>30</v>
      </c>
      <c r="L443" s="2" t="s">
        <v>253</v>
      </c>
      <c r="M443" s="2" t="s">
        <v>700</v>
      </c>
      <c r="N443" s="2" t="s">
        <v>441</v>
      </c>
      <c r="O443" s="2" t="s">
        <v>646</v>
      </c>
      <c r="P443" s="2">
        <v>12</v>
      </c>
      <c r="Q443" s="2">
        <f>_xlfn.FLOOR.MATH((((2*VLOOKUP(F443, 'EV and Base'!$A$1:$N$671, 9, FALSE))+$P443)*$H443)/100)+$H443+10</f>
        <v>116</v>
      </c>
      <c r="R443" s="2">
        <f>_xlfn.FLOOR.MATH((_xlfn.FLOOR.MATH((((2*VLOOKUP($F443, 'EV and Base'!$A$1:$N$671, 10, FALSE))+$P443)*$H443)/100)+5)*
IF(OR($I443="Lonely", $I443="Brave", $I443="Adamant", $I443="Naughty"), 1.1,
IF(OR($I443="Bold", $I443="Timid", $I443="Modest", $I443="Calm"), 0.9, 1)))</f>
        <v>64</v>
      </c>
      <c r="S443" s="2">
        <f>_xlfn.FLOOR.MATH((_xlfn.FLOOR.MATH((((2*VLOOKUP($F443, 'EV and Base'!$A$1:$N$671, 11, FALSE))+$P443)*$H443)/100)+5)*
IF(OR($I443="Bold", $I443="Relaxed", $I443="Impish", $I443="Lax"), 1.1,
IF(OR($I443="Lonely", $I443="Hasty", $I443="Mild", $I443="Gentle"), 0.9, 1)))</f>
        <v>36</v>
      </c>
      <c r="T443" s="2">
        <f>_xlfn.FLOOR.MATH((_xlfn.FLOOR.MATH((((2*VLOOKUP($F443, 'EV and Base'!$A$1:$N$671, 12, FALSE))+$P443)*$H443)/100)+5)*
IF(OR($I443="Modest", $I443="Mild", $I443="Quiet", $I443="Rash"), 1.1,
IF(OR($I443="Adamant", $I443="Impish", $I443="Jolly", $I443="Careful"), 0.9, 1)))</f>
        <v>95</v>
      </c>
      <c r="U443" s="2">
        <f>_xlfn.FLOOR.MATH((_xlfn.FLOOR.MATH((((2*VLOOKUP($F443, 'EV and Base'!$A$1:$N$671, 13, FALSE))+$P443)*$H443)/100)+5)*
IF(OR($I443="Calm", $I443="Gentle", $I443="Sassy", $I443="Careful"), 1.1,
IF(OR($I443="Naughty", $I443="Lax", $I443="Naive", $I443="Rash"), 0.9, 1)))</f>
        <v>56</v>
      </c>
      <c r="V443" s="2">
        <f>_xlfn.FLOOR.MATH((_xlfn.FLOOR.MATH((((2*VLOOKUP($F443, 'EV and Base'!$A$1:$N$671, 14, FALSE))+$P443)*$H443)/100)+5)*
IF(OR($I443="Timid", $I443="Hasty", $I443="Jolly", $I443="Naive"), 1.1,
IF(OR($I443="Brave", $I443="Relaxed", $I443="Quiet", $I443="Sassy"), 0.9, 1)))</f>
        <v>122</v>
      </c>
    </row>
    <row r="444" spans="1:22" x14ac:dyDescent="0.45">
      <c r="A444" s="38">
        <v>245</v>
      </c>
      <c r="B444" s="48" t="s">
        <v>701</v>
      </c>
      <c r="C444" s="48" t="s">
        <v>23</v>
      </c>
      <c r="D444" s="48" t="s">
        <v>690</v>
      </c>
      <c r="E444" s="48" t="s">
        <v>25</v>
      </c>
      <c r="F444" s="2" t="s">
        <v>632</v>
      </c>
      <c r="G444" s="2" t="s">
        <v>27</v>
      </c>
      <c r="H444" s="2">
        <v>39</v>
      </c>
      <c r="I444" s="2" t="s">
        <v>61</v>
      </c>
      <c r="J444" s="2" t="s">
        <v>180</v>
      </c>
      <c r="K444" s="2" t="s">
        <v>30</v>
      </c>
      <c r="L444" s="2" t="s">
        <v>702</v>
      </c>
      <c r="M444" s="2" t="s">
        <v>330</v>
      </c>
      <c r="N444" s="2" t="s">
        <v>703</v>
      </c>
      <c r="O444" s="2" t="s">
        <v>704</v>
      </c>
      <c r="P444" s="2">
        <v>18</v>
      </c>
      <c r="Q444" s="2">
        <f>_xlfn.FLOOR.MATH((((2*VLOOKUP(F444, 'EV and Base'!$A$1:$N$671, 9, FALSE))+$P444)*$H444)/100)+$H444+10</f>
        <v>114</v>
      </c>
      <c r="R444" s="2">
        <f>_xlfn.FLOOR.MATH((_xlfn.FLOOR.MATH((((2*VLOOKUP($F444, 'EV and Base'!$A$1:$N$671, 10, FALSE))+$P444)*$H444)/100)+5)*
IF(OR($I444="Lonely", $I444="Brave", $I444="Adamant", $I444="Naughty"), 1.1,
IF(OR($I444="Bold", $I444="Timid", $I444="Modest", $I444="Calm"), 0.9, 1)))</f>
        <v>79</v>
      </c>
      <c r="S444" s="2">
        <f>_xlfn.FLOOR.MATH((_xlfn.FLOOR.MATH((((2*VLOOKUP($F444, 'EV and Base'!$A$1:$N$671, 11, FALSE))+$P444)*$H444)/100)+5)*
IF(OR($I444="Bold", $I444="Relaxed", $I444="Impish", $I444="Lax"), 1.1,
IF(OR($I444="Lonely", $I444="Hasty", $I444="Mild", $I444="Gentle"), 0.9, 1)))</f>
        <v>57</v>
      </c>
      <c r="T444" s="2">
        <f>_xlfn.FLOOR.MATH((_xlfn.FLOOR.MATH((((2*VLOOKUP($F444, 'EV and Base'!$A$1:$N$671, 12, FALSE))+$P444)*$H444)/100)+5)*
IF(OR($I444="Modest", $I444="Mild", $I444="Quiet", $I444="Rash"), 1.1,
IF(OR($I444="Adamant", $I444="Impish", $I444="Jolly", $I444="Careful"), 0.9, 1)))</f>
        <v>94</v>
      </c>
      <c r="U444" s="2">
        <f>_xlfn.FLOOR.MATH((_xlfn.FLOOR.MATH((((2*VLOOKUP($F444, 'EV and Base'!$A$1:$N$671, 13, FALSE))+$P444)*$H444)/100)+5)*
IF(OR($I444="Calm", $I444="Gentle", $I444="Sassy", $I444="Careful"), 1.1,
IF(OR($I444="Naughty", $I444="Lax", $I444="Naive", $I444="Rash"), 0.9, 1)))</f>
        <v>70</v>
      </c>
      <c r="V444" s="2">
        <f>_xlfn.FLOOR.MATH((_xlfn.FLOOR.MATH((((2*VLOOKUP($F444, 'EV and Base'!$A$1:$N$671, 14, FALSE))+$P444)*$H444)/100)+5)*
IF(OR($I444="Timid", $I444="Hasty", $I444="Jolly", $I444="Naive"), 1.1,
IF(OR($I444="Brave", $I444="Relaxed", $I444="Quiet", $I444="Sassy"), 0.9, 1)))</f>
        <v>58</v>
      </c>
    </row>
    <row r="445" spans="1:22" x14ac:dyDescent="0.45">
      <c r="A445" s="39"/>
      <c r="B445" s="48"/>
      <c r="C445" s="48"/>
      <c r="D445" s="48"/>
      <c r="E445" s="48"/>
      <c r="F445" s="2" t="s">
        <v>604</v>
      </c>
      <c r="G445" s="19" t="s">
        <v>33</v>
      </c>
      <c r="H445" s="2">
        <v>40</v>
      </c>
      <c r="I445" s="2" t="s">
        <v>96</v>
      </c>
      <c r="J445" s="2" t="s">
        <v>563</v>
      </c>
      <c r="K445" s="2" t="s">
        <v>30</v>
      </c>
      <c r="L445" s="2" t="s">
        <v>607</v>
      </c>
      <c r="M445" s="2" t="s">
        <v>705</v>
      </c>
      <c r="N445" s="2" t="s">
        <v>706</v>
      </c>
      <c r="O445" s="2" t="s">
        <v>707</v>
      </c>
      <c r="P445" s="2">
        <v>18</v>
      </c>
      <c r="Q445" s="2">
        <f>_xlfn.FLOOR.MATH((((2*VLOOKUP(F445, 'EV and Base'!$A$1:$N$671, 9, FALSE))+$P445)*$H445)/100)+$H445+10</f>
        <v>113</v>
      </c>
      <c r="R445" s="2">
        <f>_xlfn.FLOOR.MATH((_xlfn.FLOOR.MATH((((2*VLOOKUP($F445, 'EV and Base'!$A$1:$N$671, 10, FALSE))+$P445)*$H445)/100)+5)*
IF(OR($I445="Lonely", $I445="Brave", $I445="Adamant", $I445="Naughty"), 1.1,
IF(OR($I445="Bold", $I445="Timid", $I445="Modest", $I445="Calm"), 0.9, 1)))</f>
        <v>57</v>
      </c>
      <c r="S445" s="2">
        <f>_xlfn.FLOOR.MATH((_xlfn.FLOOR.MATH((((2*VLOOKUP($F445, 'EV and Base'!$A$1:$N$671, 11, FALSE))+$P445)*$H445)/100)+5)*
IF(OR($I445="Bold", $I445="Relaxed", $I445="Impish", $I445="Lax"), 1.1,
IF(OR($I445="Lonely", $I445="Hasty", $I445="Mild", $I445="Gentle"), 0.9, 1)))</f>
        <v>36</v>
      </c>
      <c r="T445" s="2">
        <f>_xlfn.FLOOR.MATH((_xlfn.FLOOR.MATH((((2*VLOOKUP($F445, 'EV and Base'!$A$1:$N$671, 12, FALSE))+$P445)*$H445)/100)+5)*
IF(OR($I445="Modest", $I445="Mild", $I445="Quiet", $I445="Rash"), 1.1,
IF(OR($I445="Adamant", $I445="Impish", $I445="Jolly", $I445="Careful"), 0.9, 1)))</f>
        <v>88</v>
      </c>
      <c r="U445" s="2">
        <f>_xlfn.FLOOR.MATH((_xlfn.FLOOR.MATH((((2*VLOOKUP($F445, 'EV and Base'!$A$1:$N$671, 13, FALSE))+$P445)*$H445)/100)+5)*
IF(OR($I445="Calm", $I445="Gentle", $I445="Sassy", $I445="Careful"), 1.1,
IF(OR($I445="Naughty", $I445="Lax", $I445="Naive", $I445="Rash"), 0.9, 1)))</f>
        <v>108</v>
      </c>
      <c r="V445" s="2">
        <f>_xlfn.FLOOR.MATH((_xlfn.FLOOR.MATH((((2*VLOOKUP($F445, 'EV and Base'!$A$1:$N$671, 14, FALSE))+$P445)*$H445)/100)+5)*
IF(OR($I445="Timid", $I445="Hasty", $I445="Jolly", $I445="Naive"), 1.1,
IF(OR($I445="Brave", $I445="Relaxed", $I445="Quiet", $I445="Sassy"), 0.9, 1)))</f>
        <v>96</v>
      </c>
    </row>
    <row r="446" spans="1:22" x14ac:dyDescent="0.45">
      <c r="A446" s="40"/>
      <c r="B446" s="48"/>
      <c r="C446" s="48"/>
      <c r="D446" s="48"/>
      <c r="E446" s="48"/>
      <c r="F446" s="2" t="s">
        <v>540</v>
      </c>
      <c r="G446" s="2" t="s">
        <v>27</v>
      </c>
      <c r="H446" s="2">
        <v>39</v>
      </c>
      <c r="I446" s="2" t="s">
        <v>136</v>
      </c>
      <c r="J446" s="2" t="s">
        <v>541</v>
      </c>
      <c r="K446" s="2" t="s">
        <v>30</v>
      </c>
      <c r="L446" s="2" t="s">
        <v>708</v>
      </c>
      <c r="M446" s="2" t="s">
        <v>350</v>
      </c>
      <c r="N446" s="2" t="s">
        <v>709</v>
      </c>
      <c r="O446" s="2" t="s">
        <v>710</v>
      </c>
      <c r="P446" s="2">
        <v>18</v>
      </c>
      <c r="Q446" s="2">
        <f>_xlfn.FLOOR.MATH((((2*VLOOKUP(F446, 'EV and Base'!$A$1:$N$671, 9, FALSE))+$P446)*$H446)/100)+$H446+10</f>
        <v>184</v>
      </c>
      <c r="R446" s="2">
        <f>_xlfn.FLOOR.MATH((_xlfn.FLOOR.MATH((((2*VLOOKUP($F446, 'EV and Base'!$A$1:$N$671, 10, FALSE))+$P446)*$H446)/100)+5)*
IF(OR($I446="Lonely", $I446="Brave", $I446="Adamant", $I446="Naughty"), 1.1,
IF(OR($I446="Bold", $I446="Timid", $I446="Modest", $I446="Calm"), 0.9, 1)))</f>
        <v>70</v>
      </c>
      <c r="S446" s="2">
        <f>_xlfn.FLOOR.MATH((_xlfn.FLOOR.MATH((((2*VLOOKUP($F446, 'EV and Base'!$A$1:$N$671, 11, FALSE))+$P446)*$H446)/100)+5)*
IF(OR($I446="Bold", $I446="Relaxed", $I446="Impish", $I446="Lax"), 1.1,
IF(OR($I446="Lonely", $I446="Hasty", $I446="Mild", $I446="Gentle"), 0.9, 1)))</f>
        <v>74</v>
      </c>
      <c r="T446" s="2">
        <f>_xlfn.FLOOR.MATH((_xlfn.FLOOR.MATH((((2*VLOOKUP($F446, 'EV and Base'!$A$1:$N$671, 12, FALSE))+$P446)*$H446)/100)+5)*
IF(OR($I446="Modest", $I446="Mild", $I446="Quiet", $I446="Rash"), 1.1,
IF(OR($I446="Adamant", $I446="Impish", $I446="Jolly", $I446="Careful"), 0.9, 1)))</f>
        <v>47</v>
      </c>
      <c r="U446" s="2">
        <f>_xlfn.FLOOR.MATH((_xlfn.FLOOR.MATH((((2*VLOOKUP($F446, 'EV and Base'!$A$1:$N$671, 13, FALSE))+$P446)*$H446)/100)+5)*
IF(OR($I446="Calm", $I446="Gentle", $I446="Sassy", $I446="Careful"), 1.1,
IF(OR($I446="Naughty", $I446="Lax", $I446="Naive", $I446="Rash"), 0.9, 1)))</f>
        <v>42</v>
      </c>
      <c r="V446" s="2">
        <f>_xlfn.FLOOR.MATH((_xlfn.FLOOR.MATH((((2*VLOOKUP($F446, 'EV and Base'!$A$1:$N$671, 14, FALSE))+$P446)*$H446)/100)+5)*
IF(OR($I446="Timid", $I446="Hasty", $I446="Jolly", $I446="Naive"), 1.1,
IF(OR($I446="Brave", $I446="Relaxed", $I446="Quiet", $I446="Sassy"), 0.9, 1)))</f>
        <v>62</v>
      </c>
    </row>
    <row r="447" spans="1:22" x14ac:dyDescent="0.45">
      <c r="A447" s="38">
        <v>246</v>
      </c>
      <c r="B447" s="48" t="s">
        <v>34</v>
      </c>
      <c r="C447" s="48" t="s">
        <v>23</v>
      </c>
      <c r="D447" s="48" t="s">
        <v>690</v>
      </c>
      <c r="E447" s="48" t="s">
        <v>25</v>
      </c>
      <c r="F447" s="2" t="s">
        <v>555</v>
      </c>
      <c r="G447" s="2" t="s">
        <v>27</v>
      </c>
      <c r="H447" s="2">
        <v>43</v>
      </c>
      <c r="I447" s="2" t="s">
        <v>110</v>
      </c>
      <c r="J447" s="2" t="s">
        <v>134</v>
      </c>
      <c r="K447" s="2" t="s">
        <v>565</v>
      </c>
      <c r="L447" s="2" t="s">
        <v>118</v>
      </c>
      <c r="M447" s="2" t="s">
        <v>379</v>
      </c>
      <c r="N447" s="2" t="s">
        <v>460</v>
      </c>
      <c r="O447" s="2" t="s">
        <v>558</v>
      </c>
      <c r="P447" s="2">
        <v>30</v>
      </c>
      <c r="Q447" s="2">
        <f>_xlfn.FLOOR.MATH((((2*VLOOKUP(F447, 'EV and Base'!$A$1:$N$671, 9, FALSE))+$P447)*$H447)/100)+$H447+10</f>
        <v>134</v>
      </c>
      <c r="R447" s="2">
        <f>_xlfn.FLOOR.MATH((_xlfn.FLOOR.MATH((((2*VLOOKUP($F447, 'EV and Base'!$A$1:$N$671, 10, FALSE))+$P447)*$H447)/100)+5)*
IF(OR($I447="Lonely", $I447="Brave", $I447="Adamant", $I447="Naughty"), 1.1,
IF(OR($I447="Bold", $I447="Timid", $I447="Modest", $I447="Calm"), 0.9, 1)))</f>
        <v>118</v>
      </c>
      <c r="S447" s="2">
        <f>_xlfn.FLOOR.MATH((_xlfn.FLOOR.MATH((((2*VLOOKUP($F447, 'EV and Base'!$A$1:$N$671, 11, FALSE))+$P447)*$H447)/100)+5)*
IF(OR($I447="Bold", $I447="Relaxed", $I447="Impish", $I447="Lax"), 1.1,
IF(OR($I447="Lonely", $I447="Hasty", $I447="Mild", $I447="Gentle"), 0.9, 1)))</f>
        <v>86</v>
      </c>
      <c r="T447" s="2">
        <f>_xlfn.FLOOR.MATH((_xlfn.FLOOR.MATH((((2*VLOOKUP($F447, 'EV and Base'!$A$1:$N$671, 12, FALSE))+$P447)*$H447)/100)+5)*
IF(OR($I447="Modest", $I447="Mild", $I447="Quiet", $I447="Rash"), 1.1,
IF(OR($I447="Adamant", $I447="Impish", $I447="Jolly", $I447="Careful"), 0.9, 1)))</f>
        <v>65</v>
      </c>
      <c r="U447" s="2">
        <f>_xlfn.FLOOR.MATH((_xlfn.FLOOR.MATH((((2*VLOOKUP($F447, 'EV and Base'!$A$1:$N$671, 13, FALSE))+$P447)*$H447)/100)+5)*
IF(OR($I447="Calm", $I447="Gentle", $I447="Sassy", $I447="Careful"), 1.1,
IF(OR($I447="Naughty", $I447="Lax", $I447="Naive", $I447="Rash"), 0.9, 1)))</f>
        <v>65</v>
      </c>
      <c r="V447" s="2">
        <f>_xlfn.FLOOR.MATH((_xlfn.FLOOR.MATH((((2*VLOOKUP($F447, 'EV and Base'!$A$1:$N$671, 14, FALSE))+$P447)*$H447)/100)+5)*
IF(OR($I447="Timid", $I447="Hasty", $I447="Jolly", $I447="Naive"), 1.1,
IF(OR($I447="Brave", $I447="Relaxed", $I447="Quiet", $I447="Sassy"), 0.9, 1)))</f>
        <v>97</v>
      </c>
    </row>
    <row r="448" spans="1:22" x14ac:dyDescent="0.45">
      <c r="A448" s="39"/>
      <c r="B448" s="48"/>
      <c r="C448" s="48"/>
      <c r="D448" s="48"/>
      <c r="E448" s="48"/>
      <c r="F448" s="2" t="s">
        <v>711</v>
      </c>
      <c r="G448" s="2" t="s">
        <v>27</v>
      </c>
      <c r="H448" s="2">
        <v>45</v>
      </c>
      <c r="I448" s="2" t="s">
        <v>36</v>
      </c>
      <c r="J448" s="2" t="s">
        <v>37</v>
      </c>
      <c r="K448" s="2" t="s">
        <v>566</v>
      </c>
      <c r="L448" s="2" t="s">
        <v>161</v>
      </c>
      <c r="M448" s="2" t="s">
        <v>567</v>
      </c>
      <c r="N448" s="2" t="s">
        <v>130</v>
      </c>
      <c r="O448" s="2" t="s">
        <v>712</v>
      </c>
      <c r="P448" s="2">
        <v>30</v>
      </c>
      <c r="Q448" s="2">
        <f>_xlfn.FLOOR.MATH((((2*VLOOKUP(F448, 'EV and Base'!$A$1:$N$671, 9, FALSE))+$P448)*$H448)/100)+$H448+10</f>
        <v>167</v>
      </c>
      <c r="R448" s="2">
        <f>_xlfn.FLOOR.MATH((_xlfn.FLOOR.MATH((((2*VLOOKUP($F448, 'EV and Base'!$A$1:$N$671, 10, FALSE))+$P448)*$H448)/100)+5)*
IF(OR($I448="Lonely", $I448="Brave", $I448="Adamant", $I448="Naughty"), 1.1,
IF(OR($I448="Bold", $I448="Timid", $I448="Modest", $I448="Calm"), 0.9, 1)))</f>
        <v>129</v>
      </c>
      <c r="S448" s="2">
        <f>_xlfn.FLOOR.MATH((_xlfn.FLOOR.MATH((((2*VLOOKUP($F448, 'EV and Base'!$A$1:$N$671, 11, FALSE))+$P448)*$H448)/100)+5)*
IF(OR($I448="Bold", $I448="Relaxed", $I448="Impish", $I448="Lax"), 1.1,
IF(OR($I448="Lonely", $I448="Hasty", $I448="Mild", $I448="Gentle"), 0.9, 1)))</f>
        <v>84</v>
      </c>
      <c r="T448" s="2">
        <f>_xlfn.FLOOR.MATH((_xlfn.FLOOR.MATH((((2*VLOOKUP($F448, 'EV and Base'!$A$1:$N$671, 12, FALSE))+$P448)*$H448)/100)+5)*
IF(OR($I448="Modest", $I448="Mild", $I448="Quiet", $I448="Rash"), 1.1,
IF(OR($I448="Adamant", $I448="Impish", $I448="Jolly", $I448="Careful"), 0.9, 1)))</f>
        <v>97</v>
      </c>
      <c r="U448" s="2">
        <f>_xlfn.FLOOR.MATH((_xlfn.FLOOR.MATH((((2*VLOOKUP($F448, 'EV and Base'!$A$1:$N$671, 13, FALSE))+$P448)*$H448)/100)+5)*
IF(OR($I448="Calm", $I448="Gentle", $I448="Sassy", $I448="Careful"), 1.1,
IF(OR($I448="Naughty", $I448="Lax", $I448="Naive", $I448="Rash"), 0.9, 1)))</f>
        <v>77</v>
      </c>
      <c r="V448" s="2">
        <f>_xlfn.FLOOR.MATH((_xlfn.FLOOR.MATH((((2*VLOOKUP($F448, 'EV and Base'!$A$1:$N$671, 14, FALSE))+$P448)*$H448)/100)+5)*
IF(OR($I448="Timid", $I448="Hasty", $I448="Jolly", $I448="Naive"), 1.1,
IF(OR($I448="Brave", $I448="Relaxed", $I448="Quiet", $I448="Sassy"), 0.9, 1)))</f>
        <v>77</v>
      </c>
    </row>
    <row r="449" spans="1:22" x14ac:dyDescent="0.45">
      <c r="A449" s="39"/>
      <c r="B449" s="48"/>
      <c r="C449" s="48"/>
      <c r="D449" s="48"/>
      <c r="E449" s="48"/>
      <c r="F449" s="2" t="s">
        <v>483</v>
      </c>
      <c r="G449" s="2" t="s">
        <v>27</v>
      </c>
      <c r="H449" s="2">
        <v>43</v>
      </c>
      <c r="I449" s="2" t="s">
        <v>96</v>
      </c>
      <c r="J449" s="2" t="s">
        <v>83</v>
      </c>
      <c r="K449" s="2" t="s">
        <v>568</v>
      </c>
      <c r="L449" s="2" t="s">
        <v>50</v>
      </c>
      <c r="M449" s="2" t="s">
        <v>104</v>
      </c>
      <c r="N449" s="2" t="s">
        <v>111</v>
      </c>
      <c r="O449" s="2" t="s">
        <v>334</v>
      </c>
      <c r="P449" s="2">
        <v>30</v>
      </c>
      <c r="Q449" s="2">
        <f>_xlfn.FLOOR.MATH((((2*VLOOKUP(F449, 'EV and Base'!$A$1:$N$671, 9, FALSE))+$P449)*$H449)/100)+$H449+10</f>
        <v>130</v>
      </c>
      <c r="R449" s="2">
        <f>_xlfn.FLOOR.MATH((_xlfn.FLOOR.MATH((((2*VLOOKUP($F449, 'EV and Base'!$A$1:$N$671, 10, FALSE))+$P449)*$H449)/100)+5)*
IF(OR($I449="Lonely", $I449="Brave", $I449="Adamant", $I449="Naughty"), 1.1,
IF(OR($I449="Bold", $I449="Timid", $I449="Modest", $I449="Calm"), 0.9, 1)))</f>
        <v>112</v>
      </c>
      <c r="S449" s="2">
        <f>_xlfn.FLOOR.MATH((_xlfn.FLOOR.MATH((((2*VLOOKUP($F449, 'EV and Base'!$A$1:$N$671, 11, FALSE))+$P449)*$H449)/100)+5)*
IF(OR($I449="Bold", $I449="Relaxed", $I449="Impish", $I449="Lax"), 1.1,
IF(OR($I449="Lonely", $I449="Hasty", $I449="Mild", $I449="Gentle"), 0.9, 1)))</f>
        <v>72</v>
      </c>
      <c r="T449" s="2">
        <f>_xlfn.FLOOR.MATH((_xlfn.FLOOR.MATH((((2*VLOOKUP($F449, 'EV and Base'!$A$1:$N$671, 12, FALSE))+$P449)*$H449)/100)+5)*
IF(OR($I449="Modest", $I449="Mild", $I449="Quiet", $I449="Rash"), 1.1,
IF(OR($I449="Adamant", $I449="Impish", $I449="Jolly", $I449="Careful"), 0.9, 1)))</f>
        <v>102</v>
      </c>
      <c r="U449" s="2">
        <f>_xlfn.FLOOR.MATH((_xlfn.FLOOR.MATH((((2*VLOOKUP($F449, 'EV and Base'!$A$1:$N$671, 13, FALSE))+$P449)*$H449)/100)+5)*
IF(OR($I449="Calm", $I449="Gentle", $I449="Sassy", $I449="Careful"), 1.1,
IF(OR($I449="Naughty", $I449="Lax", $I449="Naive", $I449="Rash"), 0.9, 1)))</f>
        <v>64</v>
      </c>
      <c r="V449" s="2">
        <f>_xlfn.FLOOR.MATH((_xlfn.FLOOR.MATH((((2*VLOOKUP($F449, 'EV and Base'!$A$1:$N$671, 14, FALSE))+$P449)*$H449)/100)+5)*
IF(OR($I449="Timid", $I449="Hasty", $I449="Jolly", $I449="Naive"), 1.1,
IF(OR($I449="Brave", $I449="Relaxed", $I449="Quiet", $I449="Sassy"), 0.9, 1)))</f>
        <v>104</v>
      </c>
    </row>
    <row r="450" spans="1:22" x14ac:dyDescent="0.45">
      <c r="A450" s="40"/>
      <c r="B450" s="48"/>
      <c r="C450" s="48"/>
      <c r="D450" s="48"/>
      <c r="E450" s="48"/>
      <c r="F450" s="2" t="s">
        <v>291</v>
      </c>
      <c r="G450" s="2" t="s">
        <v>27</v>
      </c>
      <c r="H450" s="2">
        <v>43</v>
      </c>
      <c r="I450" s="2" t="s">
        <v>48</v>
      </c>
      <c r="J450" s="2" t="s">
        <v>42</v>
      </c>
      <c r="K450" s="2" t="s">
        <v>287</v>
      </c>
      <c r="L450" s="2" t="s">
        <v>130</v>
      </c>
      <c r="M450" s="2" t="s">
        <v>394</v>
      </c>
      <c r="N450" s="2" t="s">
        <v>379</v>
      </c>
      <c r="O450" s="2" t="s">
        <v>681</v>
      </c>
      <c r="P450" s="2">
        <v>30</v>
      </c>
      <c r="Q450" s="2">
        <f>_xlfn.FLOOR.MATH((((2*VLOOKUP(F450, 'EV and Base'!$A$1:$N$671, 9, FALSE))+$P450)*$H450)/100)+$H450+10</f>
        <v>120</v>
      </c>
      <c r="R450" s="2">
        <f>_xlfn.FLOOR.MATH((_xlfn.FLOOR.MATH((((2*VLOOKUP($F450, 'EV and Base'!$A$1:$N$671, 10, FALSE))+$P450)*$H450)/100)+5)*
IF(OR($I450="Lonely", $I450="Brave", $I450="Adamant", $I450="Naughty"), 1.1,
IF(OR($I450="Bold", $I450="Timid", $I450="Modest", $I450="Calm"), 0.9, 1)))</f>
        <v>93</v>
      </c>
      <c r="S450" s="2">
        <f>_xlfn.FLOOR.MATH((_xlfn.FLOOR.MATH((((2*VLOOKUP($F450, 'EV and Base'!$A$1:$N$671, 11, FALSE))+$P450)*$H450)/100)+5)*
IF(OR($I450="Bold", $I450="Relaxed", $I450="Impish", $I450="Lax"), 1.1,
IF(OR($I450="Lonely", $I450="Hasty", $I450="Mild", $I450="Gentle"), 0.9, 1)))</f>
        <v>60</v>
      </c>
      <c r="T450" s="2">
        <f>_xlfn.FLOOR.MATH((_xlfn.FLOOR.MATH((((2*VLOOKUP($F450, 'EV and Base'!$A$1:$N$671, 12, FALSE))+$P450)*$H450)/100)+5)*
IF(OR($I450="Modest", $I450="Mild", $I450="Quiet", $I450="Rash"), 1.1,
IF(OR($I450="Adamant", $I450="Impish", $I450="Jolly", $I450="Careful"), 0.9, 1)))</f>
        <v>93</v>
      </c>
      <c r="U450" s="2">
        <f>_xlfn.FLOOR.MATH((_xlfn.FLOOR.MATH((((2*VLOOKUP($F450, 'EV and Base'!$A$1:$N$671, 13, FALSE))+$P450)*$H450)/100)+5)*
IF(OR($I450="Calm", $I450="Gentle", $I450="Sassy", $I450="Careful"), 1.1,
IF(OR($I450="Naughty", $I450="Lax", $I450="Naive", $I450="Rash"), 0.9, 1)))</f>
        <v>60</v>
      </c>
      <c r="V450" s="2">
        <f>_xlfn.FLOOR.MATH((_xlfn.FLOOR.MATH((((2*VLOOKUP($F450, 'EV and Base'!$A$1:$N$671, 14, FALSE))+$P450)*$H450)/100)+5)*
IF(OR($I450="Timid", $I450="Hasty", $I450="Jolly", $I450="Naive"), 1.1,
IF(OR($I450="Brave", $I450="Relaxed", $I450="Quiet", $I450="Sassy"), 0.9, 1)))</f>
        <v>109</v>
      </c>
    </row>
    <row r="451" spans="1:22" x14ac:dyDescent="0.45">
      <c r="A451" s="27">
        <v>247</v>
      </c>
      <c r="B451" s="27" t="s">
        <v>713</v>
      </c>
      <c r="C451" s="29" t="s">
        <v>23</v>
      </c>
      <c r="D451" s="29" t="s">
        <v>690</v>
      </c>
      <c r="E451" s="27" t="s">
        <v>25</v>
      </c>
      <c r="F451" s="2" t="s">
        <v>590</v>
      </c>
      <c r="G451" s="2" t="s">
        <v>27</v>
      </c>
      <c r="H451" s="2">
        <v>40</v>
      </c>
      <c r="I451" s="2" t="s">
        <v>61</v>
      </c>
      <c r="J451" s="2" t="s">
        <v>591</v>
      </c>
      <c r="K451" s="2" t="s">
        <v>30</v>
      </c>
      <c r="L451" s="2" t="s">
        <v>593</v>
      </c>
      <c r="M451" s="2" t="s">
        <v>313</v>
      </c>
      <c r="N451" s="2" t="s">
        <v>570</v>
      </c>
      <c r="O451" s="2" t="s">
        <v>162</v>
      </c>
      <c r="P451" s="2">
        <v>12</v>
      </c>
      <c r="Q451" s="2">
        <f>_xlfn.FLOOR.MATH((((2*VLOOKUP(F451, 'EV and Base'!$A$1:$N$671, 9, FALSE))+$P451)*$H451)/100)+$H451+10</f>
        <v>114</v>
      </c>
      <c r="R451" s="2">
        <f>_xlfn.FLOOR.MATH((_xlfn.FLOOR.MATH((((2*VLOOKUP($F451, 'EV and Base'!$A$1:$N$671, 10, FALSE))+$P451)*$H451)/100)+5)*
IF(OR($I451="Lonely", $I451="Brave", $I451="Adamant", $I451="Naughty"), 1.1,
IF(OR($I451="Bold", $I451="Timid", $I451="Modest", $I451="Calm"), 0.9, 1)))</f>
        <v>109</v>
      </c>
      <c r="S451" s="2">
        <f>_xlfn.FLOOR.MATH((_xlfn.FLOOR.MATH((((2*VLOOKUP($F451, 'EV and Base'!$A$1:$N$671, 11, FALSE))+$P451)*$H451)/100)+5)*
IF(OR($I451="Bold", $I451="Relaxed", $I451="Impish", $I451="Lax"), 1.1,
IF(OR($I451="Lonely", $I451="Hasty", $I451="Mild", $I451="Gentle"), 0.9, 1)))</f>
        <v>62</v>
      </c>
      <c r="T451" s="2">
        <f>_xlfn.FLOOR.MATH((_xlfn.FLOOR.MATH((((2*VLOOKUP($F451, 'EV and Base'!$A$1:$N$671, 12, FALSE))+$P451)*$H451)/100)+5)*
IF(OR($I451="Modest", $I451="Mild", $I451="Quiet", $I451="Rash"), 1.1,
IF(OR($I451="Adamant", $I451="Impish", $I451="Jolly", $I451="Careful"), 0.9, 1)))</f>
        <v>33</v>
      </c>
      <c r="U451" s="2">
        <f>_xlfn.FLOOR.MATH((_xlfn.FLOOR.MATH((((2*VLOOKUP($F451, 'EV and Base'!$A$1:$N$671, 13, FALSE))+$P451)*$H451)/100)+5)*
IF(OR($I451="Calm", $I451="Gentle", $I451="Sassy", $I451="Careful"), 1.1,
IF(OR($I451="Naughty", $I451="Lax", $I451="Naive", $I451="Rash"), 0.9, 1)))</f>
        <v>75</v>
      </c>
      <c r="V451" s="2">
        <f>_xlfn.FLOOR.MATH((_xlfn.FLOOR.MATH((((2*VLOOKUP($F451, 'EV and Base'!$A$1:$N$671, 14, FALSE))+$P451)*$H451)/100)+5)*
IF(OR($I451="Timid", $I451="Hasty", $I451="Jolly", $I451="Naive"), 1.1,
IF(OR($I451="Brave", $I451="Relaxed", $I451="Quiet", $I451="Sassy"), 0.9, 1)))</f>
        <v>77</v>
      </c>
    </row>
    <row r="452" spans="1:22" x14ac:dyDescent="0.45">
      <c r="A452" s="38">
        <v>248</v>
      </c>
      <c r="B452" s="38" t="s">
        <v>714</v>
      </c>
      <c r="C452" s="38" t="s">
        <v>23</v>
      </c>
      <c r="D452" s="38" t="s">
        <v>690</v>
      </c>
      <c r="E452" s="38" t="s">
        <v>25</v>
      </c>
      <c r="F452" s="2" t="s">
        <v>372</v>
      </c>
      <c r="G452" s="2" t="s">
        <v>27</v>
      </c>
      <c r="H452" s="2">
        <v>38</v>
      </c>
      <c r="I452" s="2" t="s">
        <v>54</v>
      </c>
      <c r="J452" s="2" t="s">
        <v>143</v>
      </c>
      <c r="K452" s="2" t="s">
        <v>30</v>
      </c>
      <c r="L452" s="2" t="s">
        <v>230</v>
      </c>
      <c r="M452" s="2" t="s">
        <v>570</v>
      </c>
      <c r="N452" s="2" t="s">
        <v>399</v>
      </c>
      <c r="O452" s="2" t="s">
        <v>533</v>
      </c>
      <c r="P452" s="2">
        <v>0</v>
      </c>
      <c r="Q452" s="2">
        <f>_xlfn.FLOOR.MATH((((2*VLOOKUP(F452, 'EV and Base'!$A$1:$N$671, 9, FALSE))+$P452)*$H452)/100)+$H452+10</f>
        <v>112</v>
      </c>
      <c r="R452" s="2">
        <f>_xlfn.FLOOR.MATH((_xlfn.FLOOR.MATH((((2*VLOOKUP($F452, 'EV and Base'!$A$1:$N$671, 10, FALSE))+$P452)*$H452)/100)+5)*
IF(OR($I452="Lonely", $I452="Brave", $I452="Adamant", $I452="Naughty"), 1.1,
IF(OR($I452="Bold", $I452="Timid", $I452="Modest", $I452="Calm"), 0.9, 1)))</f>
        <v>84</v>
      </c>
      <c r="S452" s="2">
        <f>_xlfn.FLOOR.MATH((_xlfn.FLOOR.MATH((((2*VLOOKUP($F452, 'EV and Base'!$A$1:$N$671, 11, FALSE))+$P452)*$H452)/100)+5)*
IF(OR($I452="Bold", $I452="Relaxed", $I452="Impish", $I452="Lax"), 1.1,
IF(OR($I452="Lonely", $I452="Hasty", $I452="Mild", $I452="Gentle"), 0.9, 1)))</f>
        <v>69</v>
      </c>
      <c r="T452" s="2">
        <f>_xlfn.FLOOR.MATH((_xlfn.FLOOR.MATH((((2*VLOOKUP($F452, 'EV and Base'!$A$1:$N$671, 12, FALSE))+$P452)*$H452)/100)+5)*
IF(OR($I452="Modest", $I452="Mild", $I452="Quiet", $I452="Rash"), 1.1,
IF(OR($I452="Adamant", $I452="Impish", $I452="Jolly", $I452="Careful"), 0.9, 1)))</f>
        <v>35</v>
      </c>
      <c r="U452" s="2">
        <f>_xlfn.FLOOR.MATH((_xlfn.FLOOR.MATH((((2*VLOOKUP($F452, 'EV and Base'!$A$1:$N$671, 13, FALSE))+$P452)*$H452)/100)+5)*
IF(OR($I452="Calm", $I452="Gentle", $I452="Sassy", $I452="Careful"), 1.1,
IF(OR($I452="Naughty", $I452="Lax", $I452="Naive", $I452="Rash"), 0.9, 1)))</f>
        <v>43</v>
      </c>
      <c r="V452" s="2">
        <f>_xlfn.FLOOR.MATH((_xlfn.FLOOR.MATH((((2*VLOOKUP($F452, 'EV and Base'!$A$1:$N$671, 14, FALSE))+$P452)*$H452)/100)+5)*
IF(OR($I452="Timid", $I452="Hasty", $I452="Jolly", $I452="Naive"), 1.1,
IF(OR($I452="Brave", $I452="Relaxed", $I452="Quiet", $I452="Sassy"), 0.9, 1)))</f>
        <v>35</v>
      </c>
    </row>
    <row r="453" spans="1:22" x14ac:dyDescent="0.45">
      <c r="A453" s="40"/>
      <c r="B453" s="40"/>
      <c r="C453" s="40"/>
      <c r="D453" s="40"/>
      <c r="E453" s="40"/>
      <c r="F453" s="2" t="s">
        <v>446</v>
      </c>
      <c r="G453" s="2" t="s">
        <v>27</v>
      </c>
      <c r="H453" s="2">
        <v>38</v>
      </c>
      <c r="I453" s="2" t="s">
        <v>199</v>
      </c>
      <c r="J453" s="2" t="s">
        <v>137</v>
      </c>
      <c r="K453" s="2" t="s">
        <v>30</v>
      </c>
      <c r="L453" s="2" t="s">
        <v>271</v>
      </c>
      <c r="M453" s="2" t="s">
        <v>447</v>
      </c>
      <c r="N453" s="2" t="s">
        <v>399</v>
      </c>
      <c r="O453" s="2" t="s">
        <v>364</v>
      </c>
      <c r="P453" s="2">
        <v>0</v>
      </c>
      <c r="Q453" s="2">
        <f>_xlfn.FLOOR.MATH((((2*VLOOKUP(F453, 'EV and Base'!$A$1:$N$671, 9, FALSE))+$P453)*$H453)/100)+$H453+10</f>
        <v>101</v>
      </c>
      <c r="R453" s="2">
        <f>_xlfn.FLOOR.MATH((_xlfn.FLOOR.MATH((((2*VLOOKUP($F453, 'EV and Base'!$A$1:$N$671, 10, FALSE))+$P453)*$H453)/100)+5)*
IF(OR($I453="Lonely", $I453="Brave", $I453="Adamant", $I453="Naughty"), 1.1,
IF(OR($I453="Bold", $I453="Timid", $I453="Modest", $I453="Calm"), 0.9, 1)))</f>
        <v>75</v>
      </c>
      <c r="S453" s="2">
        <f>_xlfn.FLOOR.MATH((_xlfn.FLOOR.MATH((((2*VLOOKUP($F453, 'EV and Base'!$A$1:$N$671, 11, FALSE))+$P453)*$H453)/100)+5)*
IF(OR($I453="Bold", $I453="Relaxed", $I453="Impish", $I453="Lax"), 1.1,
IF(OR($I453="Lonely", $I453="Hasty", $I453="Mild", $I453="Gentle"), 0.9, 1)))</f>
        <v>84</v>
      </c>
      <c r="T453" s="2">
        <f>_xlfn.FLOOR.MATH((_xlfn.FLOOR.MATH((((2*VLOOKUP($F453, 'EV and Base'!$A$1:$N$671, 12, FALSE))+$P453)*$H453)/100)+5)*
IF(OR($I453="Modest", $I453="Mild", $I453="Quiet", $I453="Rash"), 1.1,
IF(OR($I453="Adamant", $I453="Impish", $I453="Jolly", $I453="Careful"), 0.9, 1)))</f>
        <v>43</v>
      </c>
      <c r="U453" s="2">
        <f>_xlfn.FLOOR.MATH((_xlfn.FLOOR.MATH((((2*VLOOKUP($F453, 'EV and Base'!$A$1:$N$671, 13, FALSE))+$P453)*$H453)/100)+5)*
IF(OR($I453="Calm", $I453="Gentle", $I453="Sassy", $I453="Careful"), 1.1,
IF(OR($I453="Naughty", $I453="Lax", $I453="Naive", $I453="Rash"), 0.9, 1)))</f>
        <v>38</v>
      </c>
      <c r="V453" s="2">
        <f>_xlfn.FLOOR.MATH((_xlfn.FLOOR.MATH((((2*VLOOKUP($F453, 'EV and Base'!$A$1:$N$671, 14, FALSE))+$P453)*$H453)/100)+5)*
IF(OR($I453="Timid", $I453="Hasty", $I453="Jolly", $I453="Naive"), 1.1,
IF(OR($I453="Brave", $I453="Relaxed", $I453="Quiet", $I453="Sassy"), 0.9, 1)))</f>
        <v>20</v>
      </c>
    </row>
    <row r="454" spans="1:22" x14ac:dyDescent="0.45">
      <c r="A454" s="38">
        <v>249</v>
      </c>
      <c r="B454" s="38" t="s">
        <v>715</v>
      </c>
      <c r="C454" s="38" t="s">
        <v>23</v>
      </c>
      <c r="D454" s="38" t="s">
        <v>690</v>
      </c>
      <c r="E454" s="38" t="s">
        <v>25</v>
      </c>
      <c r="F454" s="2" t="s">
        <v>716</v>
      </c>
      <c r="G454" s="2" t="s">
        <v>53</v>
      </c>
      <c r="H454" s="2">
        <v>40</v>
      </c>
      <c r="I454" s="2" t="s">
        <v>168</v>
      </c>
      <c r="J454" s="2" t="s">
        <v>417</v>
      </c>
      <c r="K454" s="2" t="s">
        <v>30</v>
      </c>
      <c r="L454" s="2" t="s">
        <v>517</v>
      </c>
      <c r="M454" s="2" t="s">
        <v>717</v>
      </c>
      <c r="N454" s="2" t="s">
        <v>429</v>
      </c>
      <c r="O454" s="2" t="s">
        <v>718</v>
      </c>
      <c r="P454" s="2">
        <v>12</v>
      </c>
      <c r="Q454" s="2">
        <f>_xlfn.FLOOR.MATH((((2*VLOOKUP(F454, 'EV and Base'!$A$1:$N$671, 9, FALSE))+$P454)*$H454)/100)+$H454+10</f>
        <v>118</v>
      </c>
      <c r="R454" s="2">
        <f>_xlfn.FLOOR.MATH((_xlfn.FLOOR.MATH((((2*VLOOKUP($F454, 'EV and Base'!$A$1:$N$671, 10, FALSE))+$P454)*$H454)/100)+5)*
IF(OR($I454="Lonely", $I454="Brave", $I454="Adamant", $I454="Naughty"), 1.1,
IF(OR($I454="Bold", $I454="Timid", $I454="Modest", $I454="Calm"), 0.9, 1)))</f>
        <v>89</v>
      </c>
      <c r="S454" s="2">
        <f>_xlfn.FLOOR.MATH((_xlfn.FLOOR.MATH((((2*VLOOKUP($F454, 'EV and Base'!$A$1:$N$671, 11, FALSE))+$P454)*$H454)/100)+5)*
IF(OR($I454="Bold", $I454="Relaxed", $I454="Impish", $I454="Lax"), 1.1,
IF(OR($I454="Lonely", $I454="Hasty", $I454="Mild", $I454="Gentle"), 0.9, 1)))</f>
        <v>65</v>
      </c>
      <c r="T454" s="2">
        <f>_xlfn.FLOOR.MATH((_xlfn.FLOOR.MATH((((2*VLOOKUP($F454, 'EV and Base'!$A$1:$N$671, 12, FALSE))+$P454)*$H454)/100)+5)*
IF(OR($I454="Modest", $I454="Mild", $I454="Quiet", $I454="Rash"), 1.1,
IF(OR($I454="Adamant", $I454="Impish", $I454="Jolly", $I454="Careful"), 0.9, 1)))</f>
        <v>51</v>
      </c>
      <c r="U454" s="2">
        <f>_xlfn.FLOOR.MATH((_xlfn.FLOOR.MATH((((2*VLOOKUP($F454, 'EV and Base'!$A$1:$N$671, 13, FALSE))+$P454)*$H454)/100)+5)*
IF(OR($I454="Calm", $I454="Gentle", $I454="Sassy", $I454="Careful"), 1.1,
IF(OR($I454="Naughty", $I454="Lax", $I454="Naive", $I454="Rash"), 0.9, 1)))</f>
        <v>65</v>
      </c>
      <c r="V454" s="2">
        <f>_xlfn.FLOOR.MATH((_xlfn.FLOOR.MATH((((2*VLOOKUP($F454, 'EV and Base'!$A$1:$N$671, 14, FALSE))+$P454)*$H454)/100)+5)*
IF(OR($I454="Timid", $I454="Hasty", $I454="Jolly", $I454="Naive"), 1.1,
IF(OR($I454="Brave", $I454="Relaxed", $I454="Quiet", $I454="Sassy"), 0.9, 1)))</f>
        <v>93</v>
      </c>
    </row>
    <row r="455" spans="1:22" x14ac:dyDescent="0.45">
      <c r="A455" s="40"/>
      <c r="B455" s="40"/>
      <c r="C455" s="40"/>
      <c r="D455" s="40"/>
      <c r="E455" s="40"/>
      <c r="F455" s="2" t="s">
        <v>719</v>
      </c>
      <c r="G455" s="2" t="s">
        <v>53</v>
      </c>
      <c r="H455" s="2">
        <v>40</v>
      </c>
      <c r="I455" s="2" t="s">
        <v>173</v>
      </c>
      <c r="J455" s="2" t="s">
        <v>650</v>
      </c>
      <c r="K455" s="2" t="s">
        <v>30</v>
      </c>
      <c r="L455" s="2" t="s">
        <v>403</v>
      </c>
      <c r="M455" s="2" t="s">
        <v>528</v>
      </c>
      <c r="N455" s="2" t="s">
        <v>472</v>
      </c>
      <c r="O455" s="2" t="s">
        <v>597</v>
      </c>
      <c r="P455" s="2">
        <v>12</v>
      </c>
      <c r="Q455" s="2">
        <f>_xlfn.FLOOR.MATH((((2*VLOOKUP(F455, 'EV and Base'!$A$1:$N$671, 9, FALSE))+$P455)*$H455)/100)+$H455+10</f>
        <v>134</v>
      </c>
      <c r="R455" s="2">
        <f>_xlfn.FLOOR.MATH((_xlfn.FLOOR.MATH((((2*VLOOKUP($F455, 'EV and Base'!$A$1:$N$671, 10, FALSE))+$P455)*$H455)/100)+5)*
IF(OR($I455="Lonely", $I455="Brave", $I455="Adamant", $I455="Naughty"), 1.1,
IF(OR($I455="Bold", $I455="Timid", $I455="Modest", $I455="Calm"), 0.9, 1)))</f>
        <v>57</v>
      </c>
      <c r="S455" s="2">
        <f>_xlfn.FLOOR.MATH((_xlfn.FLOOR.MATH((((2*VLOOKUP($F455, 'EV and Base'!$A$1:$N$671, 11, FALSE))+$P455)*$H455)/100)+5)*
IF(OR($I455="Bold", $I455="Relaxed", $I455="Impish", $I455="Lax"), 1.1,
IF(OR($I455="Lonely", $I455="Hasty", $I455="Mild", $I455="Gentle"), 0.9, 1)))</f>
        <v>58</v>
      </c>
      <c r="T455" s="2">
        <f>_xlfn.FLOOR.MATH((_xlfn.FLOOR.MATH((((2*VLOOKUP($F455, 'EV and Base'!$A$1:$N$671, 12, FALSE))+$P455)*$H455)/100)+5)*
IF(OR($I455="Modest", $I455="Mild", $I455="Quiet", $I455="Rash"), 1.1,
IF(OR($I455="Adamant", $I455="Impish", $I455="Jolly", $I455="Careful"), 0.9, 1)))</f>
        <v>84</v>
      </c>
      <c r="U455" s="2">
        <f>_xlfn.FLOOR.MATH((_xlfn.FLOOR.MATH((((2*VLOOKUP($F455, 'EV and Base'!$A$1:$N$671, 13, FALSE))+$P455)*$H455)/100)+5)*
IF(OR($I455="Calm", $I455="Gentle", $I455="Sassy", $I455="Careful"), 1.1,
IF(OR($I455="Naughty", $I455="Lax", $I455="Naive", $I455="Rash"), 0.9, 1)))</f>
        <v>93</v>
      </c>
      <c r="V455" s="2">
        <f>_xlfn.FLOOR.MATH((_xlfn.FLOOR.MATH((((2*VLOOKUP($F455, 'EV and Base'!$A$1:$N$671, 14, FALSE))+$P455)*$H455)/100)+5)*
IF(OR($I455="Timid", $I455="Hasty", $I455="Jolly", $I455="Naive"), 1.1,
IF(OR($I455="Brave", $I455="Relaxed", $I455="Quiet", $I455="Sassy"), 0.9, 1)))</f>
        <v>57</v>
      </c>
    </row>
    <row r="456" spans="1:22" x14ac:dyDescent="0.45">
      <c r="A456" s="38">
        <v>250</v>
      </c>
      <c r="B456" s="38" t="s">
        <v>720</v>
      </c>
      <c r="C456" s="38" t="s">
        <v>23</v>
      </c>
      <c r="D456" s="38" t="s">
        <v>690</v>
      </c>
      <c r="E456" s="38" t="s">
        <v>25</v>
      </c>
      <c r="F456" s="2" t="s">
        <v>617</v>
      </c>
      <c r="G456" s="2" t="s">
        <v>27</v>
      </c>
      <c r="H456" s="2">
        <v>39</v>
      </c>
      <c r="I456" s="2" t="s">
        <v>173</v>
      </c>
      <c r="J456" s="2" t="s">
        <v>603</v>
      </c>
      <c r="K456" s="2" t="s">
        <v>30</v>
      </c>
      <c r="L456" s="2" t="s">
        <v>618</v>
      </c>
      <c r="M456" s="2" t="s">
        <v>394</v>
      </c>
      <c r="N456" s="2" t="s">
        <v>472</v>
      </c>
      <c r="O456" s="2" t="s">
        <v>399</v>
      </c>
      <c r="P456" s="2">
        <v>18</v>
      </c>
      <c r="Q456" s="2">
        <f>_xlfn.FLOOR.MATH((((2*VLOOKUP(F456, 'EV and Base'!$A$1:$N$671, 9, FALSE))+$P456)*$H456)/100)+$H456+10</f>
        <v>130</v>
      </c>
      <c r="R456" s="2">
        <f>_xlfn.FLOOR.MATH((_xlfn.FLOOR.MATH((((2*VLOOKUP($F456, 'EV and Base'!$A$1:$N$671, 10, FALSE))+$P456)*$H456)/100)+5)*
IF(OR($I456="Lonely", $I456="Brave", $I456="Adamant", $I456="Naughty"), 1.1,
IF(OR($I456="Bold", $I456="Timid", $I456="Modest", $I456="Calm"), 0.9, 1)))</f>
        <v>97</v>
      </c>
      <c r="S456" s="2">
        <f>_xlfn.FLOOR.MATH((_xlfn.FLOOR.MATH((((2*VLOOKUP($F456, 'EV and Base'!$A$1:$N$671, 11, FALSE))+$P456)*$H456)/100)+5)*
IF(OR($I456="Bold", $I456="Relaxed", $I456="Impish", $I456="Lax"), 1.1,
IF(OR($I456="Lonely", $I456="Hasty", $I456="Mild", $I456="Gentle"), 0.9, 1)))</f>
        <v>66</v>
      </c>
      <c r="T456" s="2">
        <f>_xlfn.FLOOR.MATH((_xlfn.FLOOR.MATH((((2*VLOOKUP($F456, 'EV and Base'!$A$1:$N$671, 12, FALSE))+$P456)*$H456)/100)+5)*
IF(OR($I456="Modest", $I456="Mild", $I456="Quiet", $I456="Rash"), 1.1,
IF(OR($I456="Adamant", $I456="Impish", $I456="Jolly", $I456="Careful"), 0.9, 1)))</f>
        <v>72</v>
      </c>
      <c r="U456" s="2">
        <f>_xlfn.FLOOR.MATH((_xlfn.FLOOR.MATH((((2*VLOOKUP($F456, 'EV and Base'!$A$1:$N$671, 13, FALSE))+$P456)*$H456)/100)+5)*
IF(OR($I456="Calm", $I456="Gentle", $I456="Sassy", $I456="Careful"), 1.1,
IF(OR($I456="Naughty", $I456="Lax", $I456="Naive", $I456="Rash"), 0.9, 1)))</f>
        <v>74</v>
      </c>
      <c r="V456" s="2">
        <f>_xlfn.FLOOR.MATH((_xlfn.FLOOR.MATH((((2*VLOOKUP($F456, 'EV and Base'!$A$1:$N$671, 14, FALSE))+$P456)*$H456)/100)+5)*
IF(OR($I456="Timid", $I456="Hasty", $I456="Jolly", $I456="Naive"), 1.1,
IF(OR($I456="Brave", $I456="Relaxed", $I456="Quiet", $I456="Sassy"), 0.9, 1)))</f>
        <v>51</v>
      </c>
    </row>
    <row r="457" spans="1:22" x14ac:dyDescent="0.45">
      <c r="A457" s="39"/>
      <c r="B457" s="39"/>
      <c r="C457" s="39"/>
      <c r="D457" s="39"/>
      <c r="E457" s="39"/>
      <c r="F457" s="2" t="s">
        <v>721</v>
      </c>
      <c r="G457" s="2" t="s">
        <v>27</v>
      </c>
      <c r="H457" s="2">
        <v>39</v>
      </c>
      <c r="I457" s="2" t="s">
        <v>36</v>
      </c>
      <c r="J457" s="2" t="s">
        <v>349</v>
      </c>
      <c r="K457" s="2" t="s">
        <v>30</v>
      </c>
      <c r="L457" s="2" t="s">
        <v>388</v>
      </c>
      <c r="M457" s="2" t="s">
        <v>722</v>
      </c>
      <c r="N457" s="2" t="s">
        <v>486</v>
      </c>
      <c r="O457" s="2" t="s">
        <v>313</v>
      </c>
      <c r="P457" s="2">
        <v>18</v>
      </c>
      <c r="Q457" s="2">
        <f>_xlfn.FLOOR.MATH((((2*VLOOKUP(F457, 'EV and Base'!$A$1:$N$671, 9, FALSE))+$P457)*$H457)/100)+$H457+10</f>
        <v>137</v>
      </c>
      <c r="R457" s="2">
        <f>_xlfn.FLOOR.MATH((_xlfn.FLOOR.MATH((((2*VLOOKUP($F457, 'EV and Base'!$A$1:$N$671, 10, FALSE))+$P457)*$H457)/100)+5)*
IF(OR($I457="Lonely", $I457="Brave", $I457="Adamant", $I457="Naughty"), 1.1,
IF(OR($I457="Bold", $I457="Timid", $I457="Modest", $I457="Calm"), 0.9, 1)))</f>
        <v>78</v>
      </c>
      <c r="S457" s="2">
        <f>_xlfn.FLOOR.MATH((_xlfn.FLOOR.MATH((((2*VLOOKUP($F457, 'EV and Base'!$A$1:$N$671, 11, FALSE))+$P457)*$H457)/100)+5)*
IF(OR($I457="Bold", $I457="Relaxed", $I457="Impish", $I457="Lax"), 1.1,
IF(OR($I457="Lonely", $I457="Hasty", $I457="Mild", $I457="Gentle"), 0.9, 1)))</f>
        <v>77</v>
      </c>
      <c r="T457" s="2">
        <f>_xlfn.FLOOR.MATH((_xlfn.FLOOR.MATH((((2*VLOOKUP($F457, 'EV and Base'!$A$1:$N$671, 12, FALSE))+$P457)*$H457)/100)+5)*
IF(OR($I457="Modest", $I457="Mild", $I457="Quiet", $I457="Rash"), 1.1,
IF(OR($I457="Adamant", $I457="Impish", $I457="Jolly", $I457="Careful"), 0.9, 1)))</f>
        <v>70</v>
      </c>
      <c r="U457" s="2">
        <f>_xlfn.FLOOR.MATH((_xlfn.FLOOR.MATH((((2*VLOOKUP($F457, 'EV and Base'!$A$1:$N$671, 13, FALSE))+$P457)*$H457)/100)+5)*
IF(OR($I457="Calm", $I457="Gentle", $I457="Sassy", $I457="Careful"), 1.1,
IF(OR($I457="Naughty", $I457="Lax", $I457="Naive", $I457="Rash"), 0.9, 1)))</f>
        <v>70</v>
      </c>
      <c r="V457" s="2">
        <f>_xlfn.FLOOR.MATH((_xlfn.FLOOR.MATH((((2*VLOOKUP($F457, 'EV and Base'!$A$1:$N$671, 14, FALSE))+$P457)*$H457)/100)+5)*
IF(OR($I457="Timid", $I457="Hasty", $I457="Jolly", $I457="Naive"), 1.1,
IF(OR($I457="Brave", $I457="Relaxed", $I457="Quiet", $I457="Sassy"), 0.9, 1)))</f>
        <v>69</v>
      </c>
    </row>
    <row r="458" spans="1:22" x14ac:dyDescent="0.45">
      <c r="A458" s="40"/>
      <c r="B458" s="40"/>
      <c r="C458" s="40"/>
      <c r="D458" s="40"/>
      <c r="E458" s="40"/>
      <c r="F458" s="2" t="s">
        <v>723</v>
      </c>
      <c r="G458" s="2" t="s">
        <v>27</v>
      </c>
      <c r="H458" s="2">
        <v>40</v>
      </c>
      <c r="I458" s="2" t="s">
        <v>156</v>
      </c>
      <c r="J458" s="2" t="s">
        <v>187</v>
      </c>
      <c r="K458" s="2" t="s">
        <v>30</v>
      </c>
      <c r="L458" s="2" t="s">
        <v>724</v>
      </c>
      <c r="M458" s="2" t="s">
        <v>394</v>
      </c>
      <c r="N458" s="2" t="s">
        <v>725</v>
      </c>
      <c r="O458" s="2" t="s">
        <v>330</v>
      </c>
      <c r="P458" s="2">
        <v>18</v>
      </c>
      <c r="Q458" s="2">
        <f>_xlfn.FLOOR.MATH((((2*VLOOKUP(F458, 'EV and Base'!$A$1:$N$671, 9, FALSE))+$P458)*$H458)/100)+$H458+10</f>
        <v>113</v>
      </c>
      <c r="R458" s="2">
        <f>_xlfn.FLOOR.MATH((_xlfn.FLOOR.MATH((((2*VLOOKUP($F458, 'EV and Base'!$A$1:$N$671, 10, FALSE))+$P458)*$H458)/100)+5)*
IF(OR($I458="Lonely", $I458="Brave", $I458="Adamant", $I458="Naughty"), 1.1,
IF(OR($I458="Bold", $I458="Timid", $I458="Modest", $I458="Calm"), 0.9, 1)))</f>
        <v>120</v>
      </c>
      <c r="S458" s="2">
        <f>_xlfn.FLOOR.MATH((_xlfn.FLOOR.MATH((((2*VLOOKUP($F458, 'EV and Base'!$A$1:$N$671, 11, FALSE))+$P458)*$H458)/100)+5)*
IF(OR($I458="Bold", $I458="Relaxed", $I458="Impish", $I458="Lax"), 1.1,
IF(OR($I458="Lonely", $I458="Hasty", $I458="Mild", $I458="Gentle"), 0.9, 1)))</f>
        <v>86</v>
      </c>
      <c r="T458" s="2">
        <f>_xlfn.FLOOR.MATH((_xlfn.FLOOR.MATH((((2*VLOOKUP($F458, 'EV and Base'!$A$1:$N$671, 12, FALSE))+$P458)*$H458)/100)+5)*
IF(OR($I458="Modest", $I458="Mild", $I458="Quiet", $I458="Rash"), 1.1,
IF(OR($I458="Adamant", $I458="Impish", $I458="Jolly", $I458="Careful"), 0.9, 1)))</f>
        <v>60</v>
      </c>
      <c r="U458" s="2">
        <f>_xlfn.FLOOR.MATH((_xlfn.FLOOR.MATH((((2*VLOOKUP($F458, 'EV and Base'!$A$1:$N$671, 13, FALSE))+$P458)*$H458)/100)+5)*
IF(OR($I458="Calm", $I458="Gentle", $I458="Sassy", $I458="Careful"), 1.1,
IF(OR($I458="Naughty", $I458="Lax", $I458="Naive", $I458="Rash"), 0.9, 1)))</f>
        <v>96</v>
      </c>
      <c r="V458" s="2">
        <f>_xlfn.FLOOR.MATH((_xlfn.FLOOR.MATH((((2*VLOOKUP($F458, 'EV and Base'!$A$1:$N$671, 14, FALSE))+$P458)*$H458)/100)+5)*
IF(OR($I458="Timid", $I458="Hasty", $I458="Jolly", $I458="Naive"), 1.1,
IF(OR($I458="Brave", $I458="Relaxed", $I458="Quiet", $I458="Sassy"), 0.9, 1)))</f>
        <v>30</v>
      </c>
    </row>
    <row r="459" spans="1:22" x14ac:dyDescent="0.45">
      <c r="A459" s="38">
        <v>251</v>
      </c>
      <c r="B459" s="48" t="s">
        <v>726</v>
      </c>
      <c r="C459" s="48" t="s">
        <v>23</v>
      </c>
      <c r="D459" s="48" t="s">
        <v>727</v>
      </c>
      <c r="E459" s="48" t="s">
        <v>25</v>
      </c>
      <c r="F459" s="2" t="s">
        <v>467</v>
      </c>
      <c r="G459" s="2" t="s">
        <v>53</v>
      </c>
      <c r="H459" s="2">
        <v>45</v>
      </c>
      <c r="I459" s="2" t="s">
        <v>136</v>
      </c>
      <c r="J459" s="2" t="s">
        <v>235</v>
      </c>
      <c r="K459" s="2" t="s">
        <v>30</v>
      </c>
      <c r="L459" s="2" t="s">
        <v>178</v>
      </c>
      <c r="M459" s="2" t="s">
        <v>236</v>
      </c>
      <c r="N459" s="2" t="s">
        <v>116</v>
      </c>
      <c r="O459" s="2" t="s">
        <v>317</v>
      </c>
      <c r="P459" s="2">
        <v>12</v>
      </c>
      <c r="Q459" s="2">
        <f>_xlfn.FLOOR.MATH((((2*VLOOKUP(F459, 'EV and Base'!$A$1:$N$671, 9, FALSE))+$P459)*$H459)/100)+$H459+10</f>
        <v>114</v>
      </c>
      <c r="R459" s="2">
        <f>_xlfn.FLOOR.MATH((_xlfn.FLOOR.MATH((((2*VLOOKUP($F459, 'EV and Base'!$A$1:$N$671, 10, FALSE))+$P459)*$H459)/100)+5)*
IF(OR($I459="Lonely", $I459="Brave", $I459="Adamant", $I459="Naughty"), 1.1,
IF(OR($I459="Bold", $I459="Timid", $I459="Modest", $I459="Calm"), 0.9, 1)))</f>
        <v>70</v>
      </c>
      <c r="S459" s="2">
        <f>_xlfn.FLOOR.MATH((_xlfn.FLOOR.MATH((((2*VLOOKUP($F459, 'EV and Base'!$A$1:$N$671, 11, FALSE))+$P459)*$H459)/100)+5)*
IF(OR($I459="Bold", $I459="Relaxed", $I459="Impish", $I459="Lax"), 1.1,
IF(OR($I459="Lonely", $I459="Hasty", $I459="Mild", $I459="Gentle"), 0.9, 1)))</f>
        <v>86</v>
      </c>
      <c r="T459" s="2">
        <f>_xlfn.FLOOR.MATH((_xlfn.FLOOR.MATH((((2*VLOOKUP($F459, 'EV and Base'!$A$1:$N$671, 12, FALSE))+$P459)*$H459)/100)+5)*
IF(OR($I459="Modest", $I459="Mild", $I459="Quiet", $I459="Rash"), 1.1,
IF(OR($I459="Adamant", $I459="Impish", $I459="Jolly", $I459="Careful"), 0.9, 1)))</f>
        <v>86</v>
      </c>
      <c r="U459" s="2">
        <f>_xlfn.FLOOR.MATH((_xlfn.FLOOR.MATH((((2*VLOOKUP($F459, 'EV and Base'!$A$1:$N$671, 13, FALSE))+$P459)*$H459)/100)+5)*
IF(OR($I459="Calm", $I459="Gentle", $I459="Sassy", $I459="Careful"), 1.1,
IF(OR($I459="Naughty", $I459="Lax", $I459="Naive", $I459="Rash"), 0.9, 1)))</f>
        <v>69</v>
      </c>
      <c r="V459" s="2">
        <f>_xlfn.FLOOR.MATH((_xlfn.FLOOR.MATH((((2*VLOOKUP($F459, 'EV and Base'!$A$1:$N$671, 14, FALSE))+$P459)*$H459)/100)+5)*
IF(OR($I459="Timid", $I459="Hasty", $I459="Jolly", $I459="Naive"), 1.1,
IF(OR($I459="Brave", $I459="Relaxed", $I459="Quiet", $I459="Sassy"), 0.9, 1)))</f>
        <v>114</v>
      </c>
    </row>
    <row r="460" spans="1:22" x14ac:dyDescent="0.45">
      <c r="A460" s="46"/>
      <c r="B460" s="38"/>
      <c r="C460" s="38"/>
      <c r="D460" s="38"/>
      <c r="E460" s="38"/>
      <c r="F460" s="31" t="s">
        <v>331</v>
      </c>
      <c r="G460" s="31" t="s">
        <v>53</v>
      </c>
      <c r="H460" s="31">
        <v>45</v>
      </c>
      <c r="I460" s="31" t="s">
        <v>168</v>
      </c>
      <c r="J460" s="31" t="s">
        <v>122</v>
      </c>
      <c r="K460" s="31" t="s">
        <v>30</v>
      </c>
      <c r="L460" s="31" t="s">
        <v>323</v>
      </c>
      <c r="M460" s="31" t="s">
        <v>728</v>
      </c>
      <c r="N460" s="31" t="s">
        <v>698</v>
      </c>
      <c r="O460" s="31" t="s">
        <v>441</v>
      </c>
      <c r="P460" s="31">
        <v>12</v>
      </c>
      <c r="Q460" s="31">
        <f>_xlfn.FLOOR.MATH((((2*VLOOKUP(F460, 'EV and Base'!$A$1:$N$671, 9, FALSE))+$P460)*$H460)/100)+$H460+10</f>
        <v>127</v>
      </c>
      <c r="R460" s="31">
        <f>_xlfn.FLOOR.MATH((_xlfn.FLOOR.MATH((((2*VLOOKUP($F460, 'EV and Base'!$A$1:$N$671, 10, FALSE))+$P460)*$H460)/100)+5)*
IF(OR($I460="Lonely", $I460="Brave", $I460="Adamant", $I460="Naughty"), 1.1,
IF(OR($I460="Bold", $I460="Timid", $I460="Modest", $I460="Calm"), 0.9, 1)))</f>
        <v>100</v>
      </c>
      <c r="S460" s="31">
        <f>_xlfn.FLOOR.MATH((_xlfn.FLOOR.MATH((((2*VLOOKUP($F460, 'EV and Base'!$A$1:$N$671, 11, FALSE))+$P460)*$H460)/100)+5)*
IF(OR($I460="Bold", $I460="Relaxed", $I460="Impish", $I460="Lax"), 1.1,
IF(OR($I460="Lonely", $I460="Hasty", $I460="Mild", $I460="Gentle"), 0.9, 1)))</f>
        <v>67</v>
      </c>
      <c r="T460" s="31">
        <f>_xlfn.FLOOR.MATH((_xlfn.FLOOR.MATH((((2*VLOOKUP($F460, 'EV and Base'!$A$1:$N$671, 12, FALSE))+$P460)*$H460)/100)+5)*
IF(OR($I460="Modest", $I460="Mild", $I460="Quiet", $I460="Rash"), 1.1,
IF(OR($I460="Adamant", $I460="Impish", $I460="Jolly", $I460="Careful"), 0.9, 1)))</f>
        <v>73</v>
      </c>
      <c r="U460" s="31">
        <f>_xlfn.FLOOR.MATH((_xlfn.FLOOR.MATH((((2*VLOOKUP($F460, 'EV and Base'!$A$1:$N$671, 13, FALSE))+$P460)*$H460)/100)+5)*
IF(OR($I460="Calm", $I460="Gentle", $I460="Sassy", $I460="Careful"), 1.1,
IF(OR($I460="Naughty", $I460="Lax", $I460="Naive", $I460="Rash"), 0.9, 1)))</f>
        <v>67</v>
      </c>
      <c r="V460" s="31">
        <f>_xlfn.FLOOR.MATH((_xlfn.FLOOR.MATH((((2*VLOOKUP($F460, 'EV and Base'!$A$1:$N$671, 14, FALSE))+$P460)*$H460)/100)+5)*
IF(OR($I460="Timid", $I460="Hasty", $I460="Jolly", $I460="Naive"), 1.1,
IF(OR($I460="Brave", $I460="Relaxed", $I460="Quiet", $I460="Sassy"), 0.9, 1)))</f>
        <v>125</v>
      </c>
    </row>
    <row r="461" spans="1:22" x14ac:dyDescent="0.45">
      <c r="A461" s="45">
        <v>252</v>
      </c>
      <c r="B461" s="47" t="s">
        <v>729</v>
      </c>
      <c r="C461" s="47" t="s">
        <v>23</v>
      </c>
      <c r="D461" s="47" t="s">
        <v>727</v>
      </c>
      <c r="E461" s="47" t="s">
        <v>25</v>
      </c>
      <c r="F461" s="30" t="s">
        <v>544</v>
      </c>
      <c r="G461" s="30" t="s">
        <v>27</v>
      </c>
      <c r="H461" s="30">
        <v>45</v>
      </c>
      <c r="I461" s="30" t="s">
        <v>28</v>
      </c>
      <c r="J461" s="30" t="s">
        <v>157</v>
      </c>
      <c r="K461" s="30" t="s">
        <v>30</v>
      </c>
      <c r="L461" s="30" t="s">
        <v>153</v>
      </c>
      <c r="M461" s="30" t="s">
        <v>519</v>
      </c>
      <c r="N461" s="30" t="s">
        <v>162</v>
      </c>
      <c r="O461" s="30" t="s">
        <v>730</v>
      </c>
      <c r="P461" s="30">
        <v>12</v>
      </c>
      <c r="Q461" s="30">
        <f>_xlfn.FLOOR.MATH((((2*VLOOKUP(F461, 'EV and Base'!$A$1:$N$671, 9, FALSE))+$P461)*$H461)/100)+$H461+10</f>
        <v>136</v>
      </c>
      <c r="R461" s="30">
        <f>_xlfn.FLOOR.MATH((_xlfn.FLOOR.MATH((((2*VLOOKUP($F461, 'EV and Base'!$A$1:$N$671, 10, FALSE))+$P461)*$H461)/100)+5)*
IF(OR($I461="Lonely", $I461="Brave", $I461="Adamant", $I461="Naughty"), 1.1,
IF(OR($I461="Bold", $I461="Timid", $I461="Modest", $I461="Calm"), 0.9, 1)))</f>
        <v>100</v>
      </c>
      <c r="S461" s="30">
        <f>_xlfn.FLOOR.MATH((_xlfn.FLOOR.MATH((((2*VLOOKUP($F461, 'EV and Base'!$A$1:$N$671, 11, FALSE))+$P461)*$H461)/100)+5)*
IF(OR($I461="Bold", $I461="Relaxed", $I461="Impish", $I461="Lax"), 1.1,
IF(OR($I461="Lonely", $I461="Hasty", $I461="Mild", $I461="Gentle"), 0.9, 1)))</f>
        <v>100</v>
      </c>
      <c r="T461" s="30">
        <f>_xlfn.FLOOR.MATH((_xlfn.FLOOR.MATH((((2*VLOOKUP($F461, 'EV and Base'!$A$1:$N$671, 12, FALSE))+$P461)*$H461)/100)+5)*
IF(OR($I461="Modest", $I461="Mild", $I461="Quiet", $I461="Rash"), 1.1,
IF(OR($I461="Adamant", $I461="Impish", $I461="Jolly", $I461="Careful"), 0.9, 1)))</f>
        <v>50</v>
      </c>
      <c r="U461" s="30">
        <f>_xlfn.FLOOR.MATH((_xlfn.FLOOR.MATH((((2*VLOOKUP($F461, 'EV and Base'!$A$1:$N$671, 13, FALSE))+$P461)*$H461)/100)+5)*
IF(OR($I461="Calm", $I461="Gentle", $I461="Sassy", $I461="Careful"), 1.1,
IF(OR($I461="Naughty", $I461="Lax", $I461="Naive", $I461="Rash"), 0.9, 1)))</f>
        <v>81</v>
      </c>
      <c r="V461" s="30">
        <f>_xlfn.FLOOR.MATH((_xlfn.FLOOR.MATH((((2*VLOOKUP($F461, 'EV and Base'!$A$1:$N$671, 14, FALSE))+$P461)*$H461)/100)+5)*
IF(OR($I461="Timid", $I461="Hasty", $I461="Jolly", $I461="Naive"), 1.1,
IF(OR($I461="Brave", $I461="Relaxed", $I461="Quiet", $I461="Sassy"), 0.9, 1)))</f>
        <v>82</v>
      </c>
    </row>
    <row r="462" spans="1:22" x14ac:dyDescent="0.45">
      <c r="A462" s="44"/>
      <c r="B462" s="47"/>
      <c r="C462" s="47"/>
      <c r="D462" s="47"/>
      <c r="E462" s="47"/>
      <c r="F462" s="30" t="s">
        <v>485</v>
      </c>
      <c r="G462" s="30" t="s">
        <v>27</v>
      </c>
      <c r="H462" s="30">
        <v>45</v>
      </c>
      <c r="I462" s="30" t="s">
        <v>133</v>
      </c>
      <c r="J462" s="30" t="s">
        <v>187</v>
      </c>
      <c r="K462" s="30" t="s">
        <v>30</v>
      </c>
      <c r="L462" s="30" t="s">
        <v>731</v>
      </c>
      <c r="M462" s="30" t="s">
        <v>441</v>
      </c>
      <c r="N462" s="30" t="s">
        <v>732</v>
      </c>
      <c r="O462" s="30" t="s">
        <v>704</v>
      </c>
      <c r="P462" s="30">
        <v>12</v>
      </c>
      <c r="Q462" s="30">
        <f>_xlfn.FLOOR.MATH((((2*VLOOKUP(F462, 'EV and Base'!$A$1:$N$671, 9, FALSE))+$P462)*$H462)/100)+$H462+10</f>
        <v>114</v>
      </c>
      <c r="R462" s="30">
        <f>_xlfn.FLOOR.MATH((_xlfn.FLOOR.MATH((((2*VLOOKUP($F462, 'EV and Base'!$A$1:$N$671, 10, FALSE))+$P462)*$H462)/100)+5)*
IF(OR($I462="Lonely", $I462="Brave", $I462="Adamant", $I462="Naughty"), 1.1,
IF(OR($I462="Bold", $I462="Timid", $I462="Modest", $I462="Calm"), 0.9, 1)))</f>
        <v>91</v>
      </c>
      <c r="S462" s="30">
        <f>_xlfn.FLOOR.MATH((_xlfn.FLOOR.MATH((((2*VLOOKUP($F462, 'EV and Base'!$A$1:$N$671, 11, FALSE))+$P462)*$H462)/100)+5)*
IF(OR($I462="Bold", $I462="Relaxed", $I462="Impish", $I462="Lax"), 1.1,
IF(OR($I462="Lonely", $I462="Hasty", $I462="Mild", $I462="Gentle"), 0.9, 1)))</f>
        <v>90</v>
      </c>
      <c r="T462" s="30">
        <f>_xlfn.FLOOR.MATH((_xlfn.FLOOR.MATH((((2*VLOOKUP($F462, 'EV and Base'!$A$1:$N$671, 12, FALSE))+$P462)*$H462)/100)+5)*
IF(OR($I462="Modest", $I462="Mild", $I462="Quiet", $I462="Rash"), 1.1,
IF(OR($I462="Adamant", $I462="Impish", $I462="Jolly", $I462="Careful"), 0.9, 1)))</f>
        <v>59</v>
      </c>
      <c r="U462" s="30">
        <f>_xlfn.FLOOR.MATH((_xlfn.FLOOR.MATH((((2*VLOOKUP($F462, 'EV and Base'!$A$1:$N$671, 13, FALSE))+$P462)*$H462)/100)+5)*
IF(OR($I462="Calm", $I462="Gentle", $I462="Sassy", $I462="Careful"), 1.1,
IF(OR($I462="Naughty", $I462="Lax", $I462="Naive", $I462="Rash"), 0.9, 1)))</f>
        <v>72</v>
      </c>
      <c r="V462" s="30">
        <f>_xlfn.FLOOR.MATH((_xlfn.FLOOR.MATH((((2*VLOOKUP($F462, 'EV and Base'!$A$1:$N$671, 14, FALSE))+$P462)*$H462)/100)+5)*
IF(OR($I462="Timid", $I462="Hasty", $I462="Jolly", $I462="Naive"), 1.1,
IF(OR($I462="Brave", $I462="Relaxed", $I462="Quiet", $I462="Sassy"), 0.9, 1)))</f>
        <v>111</v>
      </c>
    </row>
    <row r="463" spans="1:22" x14ac:dyDescent="0.45">
      <c r="A463" s="45">
        <v>253</v>
      </c>
      <c r="B463" s="47" t="s">
        <v>733</v>
      </c>
      <c r="C463" s="47" t="s">
        <v>23</v>
      </c>
      <c r="D463" s="47" t="s">
        <v>727</v>
      </c>
      <c r="E463" s="47" t="s">
        <v>25</v>
      </c>
      <c r="F463" s="30" t="s">
        <v>734</v>
      </c>
      <c r="G463" s="30" t="s">
        <v>53</v>
      </c>
      <c r="H463" s="30">
        <v>44</v>
      </c>
      <c r="I463" s="30" t="s">
        <v>96</v>
      </c>
      <c r="J463" s="30" t="s">
        <v>97</v>
      </c>
      <c r="K463" s="30" t="s">
        <v>30</v>
      </c>
      <c r="L463" s="30" t="s">
        <v>709</v>
      </c>
      <c r="M463" s="30" t="s">
        <v>710</v>
      </c>
      <c r="N463" s="30" t="s">
        <v>717</v>
      </c>
      <c r="O463" s="30" t="s">
        <v>735</v>
      </c>
      <c r="P463" s="30">
        <v>18</v>
      </c>
      <c r="Q463" s="30">
        <f>_xlfn.FLOOR.MATH((((2*VLOOKUP(F463, 'EV and Base'!$A$1:$N$671, 9, FALSE))+$P463)*$H463)/100)+$H463+10</f>
        <v>127</v>
      </c>
      <c r="R463" s="30">
        <f>_xlfn.FLOOR.MATH((_xlfn.FLOOR.MATH((((2*VLOOKUP($F463, 'EV and Base'!$A$1:$N$671, 10, FALSE))+$P463)*$H463)/100)+5)*
IF(OR($I463="Lonely", $I463="Brave", $I463="Adamant", $I463="Naughty"), 1.1,
IF(OR($I463="Bold", $I463="Timid", $I463="Modest", $I463="Calm"), 0.9, 1)))</f>
        <v>85</v>
      </c>
      <c r="S463" s="30">
        <f>_xlfn.FLOOR.MATH((_xlfn.FLOOR.MATH((((2*VLOOKUP($F463, 'EV and Base'!$A$1:$N$671, 11, FALSE))+$P463)*$H463)/100)+5)*
IF(OR($I463="Bold", $I463="Relaxed", $I463="Impish", $I463="Lax"), 1.1,
IF(OR($I463="Lonely", $I463="Hasty", $I463="Mild", $I463="Gentle"), 0.9, 1)))</f>
        <v>78</v>
      </c>
      <c r="T463" s="30">
        <f>_xlfn.FLOOR.MATH((_xlfn.FLOOR.MATH((((2*VLOOKUP($F463, 'EV and Base'!$A$1:$N$671, 12, FALSE))+$P463)*$H463)/100)+5)*
IF(OR($I463="Modest", $I463="Mild", $I463="Quiet", $I463="Rash"), 1.1,
IF(OR($I463="Adamant", $I463="Impish", $I463="Jolly", $I463="Careful"), 0.9, 1)))</f>
        <v>122</v>
      </c>
      <c r="U463" s="30">
        <f>_xlfn.FLOOR.MATH((_xlfn.FLOOR.MATH((((2*VLOOKUP($F463, 'EV and Base'!$A$1:$N$671, 13, FALSE))+$P463)*$H463)/100)+5)*
IF(OR($I463="Calm", $I463="Gentle", $I463="Sassy", $I463="Careful"), 1.1,
IF(OR($I463="Naughty", $I463="Lax", $I463="Naive", $I463="Rash"), 0.9, 1)))</f>
        <v>86</v>
      </c>
      <c r="V463" s="32">
        <f>_xlfn.FLOOR.MATH((_xlfn.FLOOR.MATH((((2*VLOOKUP($F463, 'EV and Base'!$A$1:$N$671, 14, FALSE))+$P463)*$H463)/100)+5)*
IF(OR($I463="Timid", $I463="Hasty", $I463="Jolly", $I463="Naive"), 1.1,
IF(OR($I463="Brave", $I463="Relaxed", $I463="Quiet", $I463="Sassy"), 0.9, 1)))</f>
        <v>48</v>
      </c>
    </row>
    <row r="464" spans="1:22" x14ac:dyDescent="0.45">
      <c r="A464" s="43"/>
      <c r="B464" s="47"/>
      <c r="C464" s="47"/>
      <c r="D464" s="47"/>
      <c r="E464" s="47"/>
      <c r="F464" s="30" t="s">
        <v>736</v>
      </c>
      <c r="G464" s="30" t="s">
        <v>53</v>
      </c>
      <c r="H464" s="30">
        <v>44</v>
      </c>
      <c r="I464" s="30" t="s">
        <v>168</v>
      </c>
      <c r="J464" s="30" t="s">
        <v>83</v>
      </c>
      <c r="K464" s="30" t="s">
        <v>30</v>
      </c>
      <c r="L464" s="30" t="s">
        <v>394</v>
      </c>
      <c r="M464" s="30" t="s">
        <v>712</v>
      </c>
      <c r="N464" s="30" t="s">
        <v>392</v>
      </c>
      <c r="O464" s="30" t="s">
        <v>737</v>
      </c>
      <c r="P464" s="30">
        <v>18</v>
      </c>
      <c r="Q464" s="30">
        <f>_xlfn.FLOOR.MATH((((2*VLOOKUP(F464, 'EV and Base'!$A$1:$N$671, 9, FALSE))+$P464)*$H464)/100)+$H464+10</f>
        <v>136</v>
      </c>
      <c r="R464" s="30">
        <f>_xlfn.FLOOR.MATH((_xlfn.FLOOR.MATH((((2*VLOOKUP($F464, 'EV and Base'!$A$1:$N$671, 10, FALSE))+$P464)*$H464)/100)+5)*
IF(OR($I464="Lonely", $I464="Brave", $I464="Adamant", $I464="Naughty"), 1.1,
IF(OR($I464="Bold", $I464="Timid", $I464="Modest", $I464="Calm"), 0.9, 1)))</f>
        <v>98</v>
      </c>
      <c r="S464" s="30">
        <f>_xlfn.FLOOR.MATH((_xlfn.FLOOR.MATH((((2*VLOOKUP($F464, 'EV and Base'!$A$1:$N$671, 11, FALSE))+$P464)*$H464)/100)+5)*
IF(OR($I464="Bold", $I464="Relaxed", $I464="Impish", $I464="Lax"), 1.1,
IF(OR($I464="Lonely", $I464="Hasty", $I464="Mild", $I464="Gentle"), 0.9, 1)))</f>
        <v>71</v>
      </c>
      <c r="T464" s="30">
        <f>_xlfn.FLOOR.MATH((_xlfn.FLOOR.MATH((((2*VLOOKUP($F464, 'EV and Base'!$A$1:$N$671, 12, FALSE))+$P464)*$H464)/100)+5)*
IF(OR($I464="Modest", $I464="Mild", $I464="Quiet", $I464="Rash"), 1.1,
IF(OR($I464="Adamant", $I464="Impish", $I464="Jolly", $I464="Careful"), 0.9, 1)))</f>
        <v>94</v>
      </c>
      <c r="U464" s="30">
        <f>_xlfn.FLOOR.MATH((_xlfn.FLOOR.MATH((((2*VLOOKUP($F464, 'EV and Base'!$A$1:$N$671, 13, FALSE))+$P464)*$H464)/100)+5)*
IF(OR($I464="Calm", $I464="Gentle", $I464="Sassy", $I464="Careful"), 1.1,
IF(OR($I464="Naughty", $I464="Lax", $I464="Naive", $I464="Rash"), 0.9, 1)))</f>
        <v>71</v>
      </c>
      <c r="V464" s="32">
        <f>_xlfn.FLOOR.MATH((_xlfn.FLOOR.MATH((((2*VLOOKUP($F464, 'EV and Base'!$A$1:$N$671, 14, FALSE))+$P464)*$H464)/100)+5)*
IF(OR($I464="Timid", $I464="Hasty", $I464="Jolly", $I464="Naive"), 1.1,
IF(OR($I464="Brave", $I464="Relaxed", $I464="Quiet", $I464="Sassy"), 0.9, 1)))</f>
        <v>77</v>
      </c>
    </row>
    <row r="465" spans="1:22" x14ac:dyDescent="0.45">
      <c r="A465" s="44"/>
      <c r="B465" s="47"/>
      <c r="C465" s="47"/>
      <c r="D465" s="47"/>
      <c r="E465" s="47"/>
      <c r="F465" s="30" t="s">
        <v>461</v>
      </c>
      <c r="G465" s="30" t="s">
        <v>53</v>
      </c>
      <c r="H465" s="30">
        <v>45</v>
      </c>
      <c r="I465" s="30" t="s">
        <v>68</v>
      </c>
      <c r="J465" s="30" t="s">
        <v>180</v>
      </c>
      <c r="K465" s="30" t="s">
        <v>30</v>
      </c>
      <c r="L465" s="30" t="s">
        <v>462</v>
      </c>
      <c r="M465" s="30" t="s">
        <v>463</v>
      </c>
      <c r="N465" s="30" t="s">
        <v>717</v>
      </c>
      <c r="O465" s="30" t="s">
        <v>703</v>
      </c>
      <c r="P465" s="30">
        <v>18</v>
      </c>
      <c r="Q465" s="30">
        <f>_xlfn.FLOOR.MATH((((2*VLOOKUP(F465, 'EV and Base'!$A$1:$N$671, 9, FALSE))+$P465)*$H465)/100)+$H465+10</f>
        <v>126</v>
      </c>
      <c r="R465" s="30">
        <f>_xlfn.FLOOR.MATH((_xlfn.FLOOR.MATH((((2*VLOOKUP($F465, 'EV and Base'!$A$1:$N$671, 10, FALSE))+$P465)*$H465)/100)+5)*
IF(OR($I465="Lonely", $I465="Brave", $I465="Adamant", $I465="Naughty"), 1.1,
IF(OR($I465="Bold", $I465="Timid", $I465="Modest", $I465="Calm"), 0.9, 1)))</f>
        <v>60</v>
      </c>
      <c r="S465" s="30">
        <f>_xlfn.FLOOR.MATH((_xlfn.FLOOR.MATH((((2*VLOOKUP($F465, 'EV and Base'!$A$1:$N$671, 11, FALSE))+$P465)*$H465)/100)+5)*
IF(OR($I465="Bold", $I465="Relaxed", $I465="Impish", $I465="Lax"), 1.1,
IF(OR($I465="Lonely", $I465="Hasty", $I465="Mild", $I465="Gentle"), 0.9, 1)))</f>
        <v>80</v>
      </c>
      <c r="T465" s="30">
        <f>_xlfn.FLOOR.MATH((_xlfn.FLOOR.MATH((((2*VLOOKUP($F465, 'EV and Base'!$A$1:$N$671, 12, FALSE))+$P465)*$H465)/100)+5)*
IF(OR($I465="Modest", $I465="Mild", $I465="Quiet", $I465="Rash"), 1.1,
IF(OR($I465="Adamant", $I465="Impish", $I465="Jolly", $I465="Careful"), 0.9, 1)))</f>
        <v>123</v>
      </c>
      <c r="U465" s="30">
        <f>_xlfn.FLOOR.MATH((_xlfn.FLOOR.MATH((((2*VLOOKUP($F465, 'EV and Base'!$A$1:$N$671, 13, FALSE))+$P465)*$H465)/100)+5)*
IF(OR($I465="Calm", $I465="Gentle", $I465="Sassy", $I465="Careful"), 1.1,
IF(OR($I465="Naughty", $I465="Lax", $I465="Naive", $I465="Rash"), 0.9, 1)))</f>
        <v>80</v>
      </c>
      <c r="V465" s="32">
        <f>_xlfn.FLOOR.MATH((_xlfn.FLOOR.MATH((((2*VLOOKUP($F465, 'EV and Base'!$A$1:$N$671, 14, FALSE))+$P465)*$H465)/100)+5)*
IF(OR($I465="Timid", $I465="Hasty", $I465="Jolly", $I465="Naive"), 1.1,
IF(OR($I465="Brave", $I465="Relaxed", $I465="Quiet", $I465="Sassy"), 0.9, 1)))</f>
        <v>94</v>
      </c>
    </row>
    <row r="466" spans="1:22" x14ac:dyDescent="0.45">
      <c r="A466" s="45">
        <v>254</v>
      </c>
      <c r="B466" s="45" t="s">
        <v>738</v>
      </c>
      <c r="C466" s="45" t="s">
        <v>23</v>
      </c>
      <c r="D466" s="45" t="s">
        <v>727</v>
      </c>
      <c r="E466" s="45" t="s">
        <v>25</v>
      </c>
      <c r="F466" s="30" t="s">
        <v>691</v>
      </c>
      <c r="G466" s="30" t="s">
        <v>27</v>
      </c>
      <c r="H466" s="30">
        <v>43</v>
      </c>
      <c r="I466" s="30" t="s">
        <v>89</v>
      </c>
      <c r="J466" s="30" t="s">
        <v>257</v>
      </c>
      <c r="K466" s="30" t="s">
        <v>30</v>
      </c>
      <c r="L466" s="30" t="s">
        <v>230</v>
      </c>
      <c r="M466" s="30" t="s">
        <v>621</v>
      </c>
      <c r="N466" s="30" t="s">
        <v>504</v>
      </c>
      <c r="O466" s="30" t="s">
        <v>153</v>
      </c>
      <c r="P466" s="30">
        <v>12</v>
      </c>
      <c r="Q466" s="30">
        <f>_xlfn.FLOOR.MATH((((2*VLOOKUP(F466, 'EV and Base'!$A$1:$N$671, 9, FALSE))+$P466)*$H466)/100)+$H466+10</f>
        <v>114</v>
      </c>
      <c r="R466" s="30">
        <f>_xlfn.FLOOR.MATH((_xlfn.FLOOR.MATH((((2*VLOOKUP($F466, 'EV and Base'!$A$1:$N$671, 10, FALSE))+$P466)*$H466)/100)+5)*
IF(OR($I466="Lonely", $I466="Brave", $I466="Adamant", $I466="Naughty"), 1.1,
IF(OR($I466="Bold", $I466="Timid", $I466="Modest", $I466="Calm"), 0.9, 1)))</f>
        <v>87</v>
      </c>
      <c r="S466" s="30">
        <f>_xlfn.FLOOR.MATH((_xlfn.FLOOR.MATH((((2*VLOOKUP($F466, 'EV and Base'!$A$1:$N$671, 11, FALSE))+$P466)*$H466)/100)+5)*
IF(OR($I466="Bold", $I466="Relaxed", $I466="Impish", $I466="Lax"), 1.1,
IF(OR($I466="Lonely", $I466="Hasty", $I466="Mild", $I466="Gentle"), 0.9, 1)))</f>
        <v>109</v>
      </c>
      <c r="T466" s="30">
        <f>_xlfn.FLOOR.MATH((_xlfn.FLOOR.MATH((((2*VLOOKUP($F466, 'EV and Base'!$A$1:$N$671, 12, FALSE))+$P466)*$H466)/100)+5)*
IF(OR($I466="Modest", $I466="Mild", $I466="Quiet", $I466="Rash"), 1.1,
IF(OR($I466="Adamant", $I466="Impish", $I466="Jolly", $I466="Careful"), 0.9, 1)))</f>
        <v>48</v>
      </c>
      <c r="U466" s="30">
        <f>_xlfn.FLOOR.MATH((_xlfn.FLOOR.MATH((((2*VLOOKUP($F466, 'EV and Base'!$A$1:$N$671, 13, FALSE))+$P466)*$H466)/100)+5)*
IF(OR($I466="Calm", $I466="Gentle", $I466="Sassy", $I466="Careful"), 1.1,
IF(OR($I466="Naughty", $I466="Lax", $I466="Naive", $I466="Rash"), 0.9, 1)))</f>
        <v>109</v>
      </c>
      <c r="V466" s="32">
        <f>_xlfn.FLOOR.MATH((_xlfn.FLOOR.MATH((((2*VLOOKUP($F466, 'EV and Base'!$A$1:$N$671, 14, FALSE))+$P466)*$H466)/100)+5)*
IF(OR($I466="Timid", $I466="Hasty", $I466="Jolly", $I466="Naive"), 1.1,
IF(OR($I466="Brave", $I466="Relaxed", $I466="Quiet", $I466="Sassy"), 0.9, 1)))</f>
        <v>60</v>
      </c>
    </row>
    <row r="467" spans="1:22" x14ac:dyDescent="0.45">
      <c r="A467" s="43"/>
      <c r="B467" s="43"/>
      <c r="C467" s="43"/>
      <c r="D467" s="43"/>
      <c r="E467" s="43"/>
      <c r="F467" s="30" t="s">
        <v>692</v>
      </c>
      <c r="G467" s="30" t="s">
        <v>27</v>
      </c>
      <c r="H467" s="30">
        <v>43</v>
      </c>
      <c r="I467" s="30" t="s">
        <v>87</v>
      </c>
      <c r="J467" s="30" t="s">
        <v>693</v>
      </c>
      <c r="K467" s="30" t="s">
        <v>30</v>
      </c>
      <c r="L467" s="30" t="s">
        <v>694</v>
      </c>
      <c r="M467" s="30" t="s">
        <v>695</v>
      </c>
      <c r="N467" s="30" t="s">
        <v>410</v>
      </c>
      <c r="O467" s="30" t="s">
        <v>739</v>
      </c>
      <c r="P467" s="30">
        <v>12</v>
      </c>
      <c r="Q467" s="30">
        <f>_xlfn.FLOOR.MATH((((2*VLOOKUP(F467, 'EV and Base'!$A$1:$N$671, 9, FALSE))+$P467)*$H467)/100)+$H467+10</f>
        <v>96</v>
      </c>
      <c r="R467" s="30">
        <f>_xlfn.FLOOR.MATH((_xlfn.FLOOR.MATH((((2*VLOOKUP($F467, 'EV and Base'!$A$1:$N$671, 10, FALSE))+$P467)*$H467)/100)+5)*
IF(OR($I467="Lonely", $I467="Brave", $I467="Adamant", $I467="Naughty"), 1.1,
IF(OR($I467="Bold", $I467="Timid", $I467="Modest", $I467="Calm"), 0.9, 1)))</f>
        <v>91</v>
      </c>
      <c r="S467" s="30">
        <f>_xlfn.FLOOR.MATH((_xlfn.FLOOR.MATH((((2*VLOOKUP($F467, 'EV and Base'!$A$1:$N$671, 11, FALSE))+$P467)*$H467)/100)+5)*
IF(OR($I467="Bold", $I467="Relaxed", $I467="Impish", $I467="Lax"), 1.1,
IF(OR($I467="Lonely", $I467="Hasty", $I467="Mild", $I467="Gentle"), 0.9, 1)))</f>
        <v>53</v>
      </c>
      <c r="T467" s="30">
        <f>_xlfn.FLOOR.MATH((_xlfn.FLOOR.MATH((((2*VLOOKUP($F467, 'EV and Base'!$A$1:$N$671, 12, FALSE))+$P467)*$H467)/100)+5)*
IF(OR($I467="Modest", $I467="Mild", $I467="Quiet", $I467="Rash"), 1.1,
IF(OR($I467="Adamant", $I467="Impish", $I467="Jolly", $I467="Careful"), 0.9, 1)))</f>
        <v>57</v>
      </c>
      <c r="U467" s="30">
        <f>_xlfn.FLOOR.MATH((_xlfn.FLOOR.MATH((((2*VLOOKUP($F467, 'EV and Base'!$A$1:$N$671, 13, FALSE))+$P467)*$H467)/100)+5)*
IF(OR($I467="Calm", $I467="Gentle", $I467="Sassy", $I467="Careful"), 1.1,
IF(OR($I467="Naughty", $I467="Lax", $I467="Naive", $I467="Rash"), 0.9, 1)))</f>
        <v>53</v>
      </c>
      <c r="V467" s="32">
        <f>_xlfn.FLOOR.MATH((_xlfn.FLOOR.MATH((((2*VLOOKUP($F467, 'EV and Base'!$A$1:$N$671, 14, FALSE))+$P467)*$H467)/100)+5)*
IF(OR($I467="Timid", $I467="Hasty", $I467="Jolly", $I467="Naive"), 1.1,
IF(OR($I467="Brave", $I467="Relaxed", $I467="Quiet", $I467="Sassy"), 0.9, 1)))</f>
        <v>59</v>
      </c>
    </row>
    <row r="468" spans="1:22" x14ac:dyDescent="0.45">
      <c r="A468" s="44"/>
      <c r="B468" s="44"/>
      <c r="C468" s="44"/>
      <c r="D468" s="44"/>
      <c r="E468" s="44"/>
      <c r="F468" s="30" t="s">
        <v>740</v>
      </c>
      <c r="G468" s="30" t="s">
        <v>27</v>
      </c>
      <c r="H468" s="30">
        <v>43</v>
      </c>
      <c r="I468" s="30" t="s">
        <v>54</v>
      </c>
      <c r="J468" s="30" t="s">
        <v>283</v>
      </c>
      <c r="K468" s="30" t="s">
        <v>30</v>
      </c>
      <c r="L468" s="30" t="s">
        <v>570</v>
      </c>
      <c r="M468" s="30" t="s">
        <v>399</v>
      </c>
      <c r="N468" s="30" t="s">
        <v>533</v>
      </c>
      <c r="O468" s="30" t="s">
        <v>504</v>
      </c>
      <c r="P468" s="30">
        <v>12</v>
      </c>
      <c r="Q468" s="30">
        <f>_xlfn.FLOOR.MATH((((2*VLOOKUP(F468, 'EV and Base'!$A$1:$N$671, 9, FALSE))+$P468)*$H468)/100)+$H468+10</f>
        <v>148</v>
      </c>
      <c r="R468" s="30">
        <f>_xlfn.FLOOR.MATH((_xlfn.FLOOR.MATH((((2*VLOOKUP($F468, 'EV and Base'!$A$1:$N$671, 10, FALSE))+$P468)*$H468)/100)+5)*
IF(OR($I468="Lonely", $I468="Brave", $I468="Adamant", $I468="Naughty"), 1.1,
IF(OR($I468="Bold", $I468="Timid", $I468="Modest", $I468="Calm"), 0.9, 1)))</f>
        <v>130</v>
      </c>
      <c r="S468" s="30">
        <f>_xlfn.FLOOR.MATH((_xlfn.FLOOR.MATH((((2*VLOOKUP($F468, 'EV and Base'!$A$1:$N$671, 11, FALSE))+$P468)*$H468)/100)+5)*
IF(OR($I468="Bold", $I468="Relaxed", $I468="Impish", $I468="Lax"), 1.1,
IF(OR($I468="Lonely", $I468="Hasty", $I468="Mild", $I468="Gentle"), 0.9, 1)))</f>
        <v>91</v>
      </c>
      <c r="T468" s="30">
        <f>_xlfn.FLOOR.MATH((_xlfn.FLOOR.MATH((((2*VLOOKUP($F468, 'EV and Base'!$A$1:$N$671, 12, FALSE))+$P468)*$H468)/100)+5)*
IF(OR($I468="Modest", $I468="Mild", $I468="Quiet", $I468="Rash"), 1.1,
IF(OR($I468="Adamant", $I468="Impish", $I468="Jolly", $I468="Careful"), 0.9, 1)))</f>
        <v>57</v>
      </c>
      <c r="U468" s="30">
        <f>_xlfn.FLOOR.MATH((_xlfn.FLOOR.MATH((((2*VLOOKUP($F468, 'EV and Base'!$A$1:$N$671, 13, FALSE))+$P468)*$H468)/100)+5)*
IF(OR($I468="Calm", $I468="Gentle", $I468="Sassy", $I468="Careful"), 1.1,
IF(OR($I468="Naughty", $I468="Lax", $I468="Naive", $I468="Rash"), 0.9, 1)))</f>
        <v>66</v>
      </c>
      <c r="V468" s="32">
        <f>_xlfn.FLOOR.MATH((_xlfn.FLOOR.MATH((((2*VLOOKUP($F468, 'EV and Base'!$A$1:$N$671, 14, FALSE))+$P468)*$H468)/100)+5)*
IF(OR($I468="Timid", $I468="Hasty", $I468="Jolly", $I468="Naive"), 1.1,
IF(OR($I468="Brave", $I468="Relaxed", $I468="Quiet", $I468="Sassy"), 0.9, 1)))</f>
        <v>48</v>
      </c>
    </row>
    <row r="469" spans="1:22" x14ac:dyDescent="0.45">
      <c r="A469" s="45">
        <v>255</v>
      </c>
      <c r="B469" s="45" t="s">
        <v>741</v>
      </c>
      <c r="C469" s="45" t="s">
        <v>23</v>
      </c>
      <c r="D469" s="45" t="s">
        <v>727</v>
      </c>
      <c r="E469" s="45" t="s">
        <v>25</v>
      </c>
      <c r="F469" s="30" t="s">
        <v>483</v>
      </c>
      <c r="G469" s="30" t="s">
        <v>27</v>
      </c>
      <c r="H469" s="30">
        <v>44</v>
      </c>
      <c r="I469" s="30" t="s">
        <v>113</v>
      </c>
      <c r="J469" s="30" t="s">
        <v>83</v>
      </c>
      <c r="K469" s="30" t="s">
        <v>30</v>
      </c>
      <c r="L469" s="30" t="s">
        <v>50</v>
      </c>
      <c r="M469" s="30" t="s">
        <v>104</v>
      </c>
      <c r="N469" s="30" t="s">
        <v>111</v>
      </c>
      <c r="O469" s="30" t="s">
        <v>334</v>
      </c>
      <c r="P469" s="30">
        <v>12</v>
      </c>
      <c r="Q469" s="30">
        <f>_xlfn.FLOOR.MATH((((2*VLOOKUP(F469, 'EV and Base'!$A$1:$N$671, 9, FALSE))+$P469)*$H469)/100)+$H469+10</f>
        <v>125</v>
      </c>
      <c r="R469" s="30">
        <f>_xlfn.FLOOR.MATH((_xlfn.FLOOR.MATH((((2*VLOOKUP($F469, 'EV and Base'!$A$1:$N$671, 10, FALSE))+$P469)*$H469)/100)+5)*
IF(OR($I469="Lonely", $I469="Brave", $I469="Adamant", $I469="Naughty"), 1.1,
IF(OR($I469="Bold", $I469="Timid", $I469="Modest", $I469="Calm"), 0.9, 1)))</f>
        <v>105</v>
      </c>
      <c r="S469" s="30">
        <f>_xlfn.FLOOR.MATH((_xlfn.FLOOR.MATH((((2*VLOOKUP($F469, 'EV and Base'!$A$1:$N$671, 11, FALSE))+$P469)*$H469)/100)+5)*
IF(OR($I469="Bold", $I469="Relaxed", $I469="Impish", $I469="Lax"), 1.1,
IF(OR($I469="Lonely", $I469="Hasty", $I469="Mild", $I469="Gentle"), 0.9, 1)))</f>
        <v>58</v>
      </c>
      <c r="T469" s="30">
        <f>_xlfn.FLOOR.MATH((_xlfn.FLOOR.MATH((((2*VLOOKUP($F469, 'EV and Base'!$A$1:$N$671, 12, FALSE))+$P469)*$H469)/100)+5)*
IF(OR($I469="Modest", $I469="Mild", $I469="Quiet", $I469="Rash"), 1.1,
IF(OR($I469="Adamant", $I469="Impish", $I469="Jolly", $I469="Careful"), 0.9, 1)))</f>
        <v>96</v>
      </c>
      <c r="U469" s="30">
        <f>_xlfn.FLOOR.MATH((_xlfn.FLOOR.MATH((((2*VLOOKUP($F469, 'EV and Base'!$A$1:$N$671, 13, FALSE))+$P469)*$H469)/100)+5)*
IF(OR($I469="Calm", $I469="Gentle", $I469="Sassy", $I469="Careful"), 1.1,
IF(OR($I469="Naughty", $I469="Lax", $I469="Naive", $I469="Rash"), 0.9, 1)))</f>
        <v>65</v>
      </c>
      <c r="V469" s="32">
        <f>_xlfn.FLOOR.MATH((_xlfn.FLOOR.MATH((((2*VLOOKUP($F469, 'EV and Base'!$A$1:$N$671, 14, FALSE))+$P469)*$H469)/100)+5)*
IF(OR($I469="Timid", $I469="Hasty", $I469="Jolly", $I469="Naive"), 1.1,
IF(OR($I469="Brave", $I469="Relaxed", $I469="Quiet", $I469="Sassy"), 0.9, 1)))</f>
        <v>99</v>
      </c>
    </row>
    <row r="470" spans="1:22" x14ac:dyDescent="0.45">
      <c r="A470" s="43"/>
      <c r="B470" s="43"/>
      <c r="C470" s="43"/>
      <c r="D470" s="43"/>
      <c r="E470" s="43"/>
      <c r="F470" s="30" t="s">
        <v>496</v>
      </c>
      <c r="G470" s="30" t="s">
        <v>27</v>
      </c>
      <c r="H470" s="30">
        <v>44</v>
      </c>
      <c r="I470" s="30" t="s">
        <v>41</v>
      </c>
      <c r="J470" s="30" t="s">
        <v>83</v>
      </c>
      <c r="K470" s="30" t="s">
        <v>30</v>
      </c>
      <c r="L470" s="30" t="s">
        <v>50</v>
      </c>
      <c r="M470" s="30" t="s">
        <v>104</v>
      </c>
      <c r="N470" s="30" t="s">
        <v>111</v>
      </c>
      <c r="O470" s="30" t="s">
        <v>370</v>
      </c>
      <c r="P470" s="30">
        <v>12</v>
      </c>
      <c r="Q470" s="30">
        <f>_xlfn.FLOOR.MATH((((2*VLOOKUP(F470, 'EV and Base'!$A$1:$N$671, 9, FALSE))+$P470)*$H470)/100)+$H470+10</f>
        <v>125</v>
      </c>
      <c r="R470" s="30">
        <f>_xlfn.FLOOR.MATH((_xlfn.FLOOR.MATH((((2*VLOOKUP($F470, 'EV and Base'!$A$1:$N$671, 10, FALSE))+$P470)*$H470)/100)+5)*
IF(OR($I470="Lonely", $I470="Brave", $I470="Adamant", $I470="Naughty"), 1.1,
IF(OR($I470="Bold", $I470="Timid", $I470="Modest", $I470="Calm"), 0.9, 1)))</f>
        <v>86</v>
      </c>
      <c r="S470" s="30">
        <f>_xlfn.FLOOR.MATH((_xlfn.FLOOR.MATH((((2*VLOOKUP($F470, 'EV and Base'!$A$1:$N$671, 11, FALSE))+$P470)*$H470)/100)+5)*
IF(OR($I470="Bold", $I470="Relaxed", $I470="Impish", $I470="Lax"), 1.1,
IF(OR($I470="Lonely", $I470="Hasty", $I470="Mild", $I470="Gentle"), 0.9, 1)))</f>
        <v>65</v>
      </c>
      <c r="T470" s="30">
        <f>_xlfn.FLOOR.MATH((_xlfn.FLOOR.MATH((((2*VLOOKUP($F470, 'EV and Base'!$A$1:$N$671, 12, FALSE))+$P470)*$H470)/100)+5)*
IF(OR($I470="Modest", $I470="Mild", $I470="Quiet", $I470="Rash"), 1.1,
IF(OR($I470="Adamant", $I470="Impish", $I470="Jolly", $I470="Careful"), 0.9, 1)))</f>
        <v>96</v>
      </c>
      <c r="U470" s="30">
        <f>_xlfn.FLOOR.MATH((_xlfn.FLOOR.MATH((((2*VLOOKUP($F470, 'EV and Base'!$A$1:$N$671, 13, FALSE))+$P470)*$H470)/100)+5)*
IF(OR($I470="Calm", $I470="Gentle", $I470="Sassy", $I470="Careful"), 1.1,
IF(OR($I470="Naughty", $I470="Lax", $I470="Naive", $I470="Rash"), 0.9, 1)))</f>
        <v>65</v>
      </c>
      <c r="V470" s="32">
        <f>_xlfn.FLOOR.MATH((_xlfn.FLOOR.MATH((((2*VLOOKUP($F470, 'EV and Base'!$A$1:$N$671, 14, FALSE))+$P470)*$H470)/100)+5)*
IF(OR($I470="Timid", $I470="Hasty", $I470="Jolly", $I470="Naive"), 1.1,
IF(OR($I470="Brave", $I470="Relaxed", $I470="Quiet", $I470="Sassy"), 0.9, 1)))</f>
        <v>108</v>
      </c>
    </row>
    <row r="471" spans="1:22" x14ac:dyDescent="0.45">
      <c r="A471" s="44"/>
      <c r="B471" s="44"/>
      <c r="C471" s="44"/>
      <c r="D471" s="44"/>
      <c r="E471" s="44"/>
      <c r="F471" s="30" t="s">
        <v>481</v>
      </c>
      <c r="G471" s="30" t="s">
        <v>27</v>
      </c>
      <c r="H471" s="30">
        <v>44</v>
      </c>
      <c r="I471" s="30" t="s">
        <v>54</v>
      </c>
      <c r="J471" s="30" t="s">
        <v>83</v>
      </c>
      <c r="K471" s="30" t="s">
        <v>30</v>
      </c>
      <c r="L471" s="30" t="s">
        <v>50</v>
      </c>
      <c r="M471" s="30" t="s">
        <v>104</v>
      </c>
      <c r="N471" s="30" t="s">
        <v>111</v>
      </c>
      <c r="O471" s="30" t="s">
        <v>368</v>
      </c>
      <c r="P471" s="30">
        <v>12</v>
      </c>
      <c r="Q471" s="30">
        <f>_xlfn.FLOOR.MATH((((2*VLOOKUP(F471, 'EV and Base'!$A$1:$N$671, 9, FALSE))+$P471)*$H471)/100)+$H471+10</f>
        <v>125</v>
      </c>
      <c r="R471" s="30">
        <f>_xlfn.FLOOR.MATH((_xlfn.FLOOR.MATH((((2*VLOOKUP($F471, 'EV and Base'!$A$1:$N$671, 10, FALSE))+$P471)*$H471)/100)+5)*
IF(OR($I471="Lonely", $I471="Brave", $I471="Adamant", $I471="Naughty"), 1.1,
IF(OR($I471="Bold", $I471="Timid", $I471="Modest", $I471="Calm"), 0.9, 1)))</f>
        <v>96</v>
      </c>
      <c r="S471" s="30">
        <f>_xlfn.FLOOR.MATH((_xlfn.FLOOR.MATH((((2*VLOOKUP($F471, 'EV and Base'!$A$1:$N$671, 11, FALSE))+$P471)*$H471)/100)+5)*
IF(OR($I471="Bold", $I471="Relaxed", $I471="Impish", $I471="Lax"), 1.1,
IF(OR($I471="Lonely", $I471="Hasty", $I471="Mild", $I471="Gentle"), 0.9, 1)))</f>
        <v>65</v>
      </c>
      <c r="T471" s="30">
        <f>_xlfn.FLOOR.MATH((_xlfn.FLOOR.MATH((((2*VLOOKUP($F471, 'EV and Base'!$A$1:$N$671, 12, FALSE))+$P471)*$H471)/100)+5)*
IF(OR($I471="Modest", $I471="Mild", $I471="Quiet", $I471="Rash"), 1.1,
IF(OR($I471="Adamant", $I471="Impish", $I471="Jolly", $I471="Careful"), 0.9, 1)))</f>
        <v>96</v>
      </c>
      <c r="U471" s="30">
        <f>_xlfn.FLOOR.MATH((_xlfn.FLOOR.MATH((((2*VLOOKUP($F471, 'EV and Base'!$A$1:$N$671, 13, FALSE))+$P471)*$H471)/100)+5)*
IF(OR($I471="Calm", $I471="Gentle", $I471="Sassy", $I471="Careful"), 1.1,
IF(OR($I471="Naughty", $I471="Lax", $I471="Naive", $I471="Rash"), 0.9, 1)))</f>
        <v>65</v>
      </c>
      <c r="V471" s="32">
        <f>_xlfn.FLOOR.MATH((_xlfn.FLOOR.MATH((((2*VLOOKUP($F471, 'EV and Base'!$A$1:$N$671, 14, FALSE))+$P471)*$H471)/100)+5)*
IF(OR($I471="Timid", $I471="Hasty", $I471="Jolly", $I471="Naive"), 1.1,
IF(OR($I471="Brave", $I471="Relaxed", $I471="Quiet", $I471="Sassy"), 0.9, 1)))</f>
        <v>99</v>
      </c>
    </row>
    <row r="472" spans="1:22" x14ac:dyDescent="0.45">
      <c r="A472" s="45">
        <v>256</v>
      </c>
      <c r="B472" s="45" t="s">
        <v>742</v>
      </c>
      <c r="C472" s="45" t="s">
        <v>23</v>
      </c>
      <c r="D472" s="45" t="s">
        <v>727</v>
      </c>
      <c r="E472" s="45" t="s">
        <v>25</v>
      </c>
      <c r="F472" s="30" t="s">
        <v>548</v>
      </c>
      <c r="G472" s="30" t="s">
        <v>27</v>
      </c>
      <c r="H472" s="30">
        <v>43</v>
      </c>
      <c r="I472" s="30" t="s">
        <v>133</v>
      </c>
      <c r="J472" s="30" t="s">
        <v>455</v>
      </c>
      <c r="K472" s="30" t="s">
        <v>30</v>
      </c>
      <c r="L472" s="30" t="s">
        <v>501</v>
      </c>
      <c r="M472" s="30" t="s">
        <v>575</v>
      </c>
      <c r="N472" s="30" t="s">
        <v>709</v>
      </c>
      <c r="O472" s="30" t="s">
        <v>743</v>
      </c>
      <c r="P472" s="30">
        <v>3</v>
      </c>
      <c r="Q472" s="30">
        <f>_xlfn.FLOOR.MATH((((2*VLOOKUP(F472, 'EV and Base'!$A$1:$N$671, 9, FALSE))+$P472)*$H472)/100)+$H472+10</f>
        <v>105</v>
      </c>
      <c r="R472" s="30">
        <f>_xlfn.FLOOR.MATH((_xlfn.FLOOR.MATH((((2*VLOOKUP($F472, 'EV and Base'!$A$1:$N$671, 10, FALSE))+$P472)*$H472)/100)+5)*
IF(OR($I472="Lonely", $I472="Brave", $I472="Adamant", $I472="Naughty"), 1.1,
IF(OR($I472="Bold", $I472="Timid", $I472="Modest", $I472="Calm"), 0.9, 1)))</f>
        <v>44</v>
      </c>
      <c r="S472" s="30">
        <f>_xlfn.FLOOR.MATH((_xlfn.FLOOR.MATH((((2*VLOOKUP($F472, 'EV and Base'!$A$1:$N$671, 11, FALSE))+$P472)*$H472)/100)+5)*
IF(OR($I472="Bold", $I472="Relaxed", $I472="Impish", $I472="Lax"), 1.1,
IF(OR($I472="Lonely", $I472="Hasty", $I472="Mild", $I472="Gentle"), 0.9, 1)))</f>
        <v>66</v>
      </c>
      <c r="T472" s="30">
        <f>_xlfn.FLOOR.MATH((_xlfn.FLOOR.MATH((((2*VLOOKUP($F472, 'EV and Base'!$A$1:$N$671, 12, FALSE))+$P472)*$H472)/100)+5)*
IF(OR($I472="Modest", $I472="Mild", $I472="Quiet", $I472="Rash"), 1.1,
IF(OR($I472="Adamant", $I472="Impish", $I472="Jolly", $I472="Careful"), 0.9, 1)))</f>
        <v>70</v>
      </c>
      <c r="U472" s="30">
        <f>_xlfn.FLOOR.MATH((_xlfn.FLOOR.MATH((((2*VLOOKUP($F472, 'EV and Base'!$A$1:$N$671, 13, FALSE))+$P472)*$H472)/100)+5)*
IF(OR($I472="Calm", $I472="Gentle", $I472="Sassy", $I472="Careful"), 1.1,
IF(OR($I472="Naughty", $I472="Lax", $I472="Naive", $I472="Rash"), 0.9, 1)))</f>
        <v>79</v>
      </c>
      <c r="V472" s="32">
        <f>_xlfn.FLOOR.MATH((_xlfn.FLOOR.MATH((((2*VLOOKUP($F472, 'EV and Base'!$A$1:$N$671, 14, FALSE))+$P472)*$H472)/100)+5)*
IF(OR($I472="Timid", $I472="Hasty", $I472="Jolly", $I472="Naive"), 1.1,
IF(OR($I472="Brave", $I472="Relaxed", $I472="Quiet", $I472="Sassy"), 0.9, 1)))</f>
        <v>53</v>
      </c>
    </row>
    <row r="473" spans="1:22" x14ac:dyDescent="0.45">
      <c r="A473" s="44"/>
      <c r="B473" s="44"/>
      <c r="C473" s="44"/>
      <c r="D473" s="44"/>
      <c r="E473" s="44"/>
      <c r="F473" s="30" t="s">
        <v>272</v>
      </c>
      <c r="G473" s="30" t="s">
        <v>27</v>
      </c>
      <c r="H473" s="30">
        <v>43</v>
      </c>
      <c r="I473" s="30" t="s">
        <v>63</v>
      </c>
      <c r="J473" s="30" t="s">
        <v>187</v>
      </c>
      <c r="K473" s="30" t="s">
        <v>30</v>
      </c>
      <c r="L473" s="30" t="s">
        <v>192</v>
      </c>
      <c r="M473" s="30" t="s">
        <v>744</v>
      </c>
      <c r="N473" s="30" t="s">
        <v>725</v>
      </c>
      <c r="O473" s="30" t="s">
        <v>745</v>
      </c>
      <c r="P473" s="30">
        <v>3</v>
      </c>
      <c r="Q473" s="30">
        <f>_xlfn.FLOOR.MATH((((2*VLOOKUP(F473, 'EV and Base'!$A$1:$N$671, 9, FALSE))+$P473)*$H473)/100)+$H473+10</f>
        <v>118</v>
      </c>
      <c r="R473" s="30">
        <f>_xlfn.FLOOR.MATH((_xlfn.FLOOR.MATH((((2*VLOOKUP($F473, 'EV and Base'!$A$1:$N$671, 10, FALSE))+$P473)*$H473)/100)+5)*
IF(OR($I473="Lonely", $I473="Brave", $I473="Adamant", $I473="Naughty"), 1.1,
IF(OR($I473="Bold", $I473="Timid", $I473="Modest", $I473="Calm"), 0.9, 1)))</f>
        <v>94</v>
      </c>
      <c r="S473" s="30">
        <f>_xlfn.FLOOR.MATH((_xlfn.FLOOR.MATH((((2*VLOOKUP($F473, 'EV and Base'!$A$1:$N$671, 11, FALSE))+$P473)*$H473)/100)+5)*
IF(OR($I473="Bold", $I473="Relaxed", $I473="Impish", $I473="Lax"), 1.1,
IF(OR($I473="Lonely", $I473="Hasty", $I473="Mild", $I473="Gentle"), 0.9, 1)))</f>
        <v>75</v>
      </c>
      <c r="T473" s="30">
        <f>_xlfn.FLOOR.MATH((_xlfn.FLOOR.MATH((((2*VLOOKUP($F473, 'EV and Base'!$A$1:$N$671, 12, FALSE))+$P473)*$H473)/100)+5)*
IF(OR($I473="Modest", $I473="Mild", $I473="Quiet", $I473="Rash"), 1.1,
IF(OR($I473="Adamant", $I473="Impish", $I473="Jolly", $I473="Careful"), 0.9, 1)))</f>
        <v>66</v>
      </c>
      <c r="U473" s="30">
        <f>_xlfn.FLOOR.MATH((_xlfn.FLOOR.MATH((((2*VLOOKUP($F473, 'EV and Base'!$A$1:$N$671, 13, FALSE))+$P473)*$H473)/100)+5)*
IF(OR($I473="Calm", $I473="Gentle", $I473="Sassy", $I473="Careful"), 1.1,
IF(OR($I473="Naughty", $I473="Lax", $I473="Naive", $I473="Rash"), 0.9, 1)))</f>
        <v>72</v>
      </c>
      <c r="V473" s="32">
        <f>_xlfn.FLOOR.MATH((_xlfn.FLOOR.MATH((((2*VLOOKUP($F473, 'EV and Base'!$A$1:$N$671, 14, FALSE))+$P473)*$H473)/100)+5)*
IF(OR($I473="Timid", $I473="Hasty", $I473="Jolly", $I473="Naive"), 1.1,
IF(OR($I473="Brave", $I473="Relaxed", $I473="Quiet", $I473="Sassy"), 0.9, 1)))</f>
        <v>76</v>
      </c>
    </row>
    <row r="474" spans="1:22" x14ac:dyDescent="0.45">
      <c r="A474" s="45">
        <v>257</v>
      </c>
      <c r="B474" s="45" t="s">
        <v>746</v>
      </c>
      <c r="C474" s="45" t="s">
        <v>23</v>
      </c>
      <c r="D474" s="45" t="s">
        <v>727</v>
      </c>
      <c r="E474" s="45" t="s">
        <v>25</v>
      </c>
      <c r="F474" s="30" t="s">
        <v>598</v>
      </c>
      <c r="G474" s="33" t="s">
        <v>33</v>
      </c>
      <c r="H474" s="30">
        <v>44</v>
      </c>
      <c r="I474" s="30" t="s">
        <v>28</v>
      </c>
      <c r="J474" s="30" t="s">
        <v>433</v>
      </c>
      <c r="K474" s="30" t="s">
        <v>30</v>
      </c>
      <c r="L474" s="30" t="s">
        <v>599</v>
      </c>
      <c r="M474" s="30" t="s">
        <v>421</v>
      </c>
      <c r="N474" s="30" t="s">
        <v>190</v>
      </c>
      <c r="O474" s="30" t="s">
        <v>698</v>
      </c>
      <c r="P474" s="30">
        <v>12</v>
      </c>
      <c r="Q474" s="30">
        <f>_xlfn.FLOOR.MATH((((2*VLOOKUP(F474, 'EV and Base'!$A$1:$N$671, 9, FALSE))+$P474)*$H474)/100)+$H474+10</f>
        <v>112</v>
      </c>
      <c r="R474" s="30">
        <f>_xlfn.FLOOR.MATH((_xlfn.FLOOR.MATH((((2*VLOOKUP($F474, 'EV and Base'!$A$1:$N$671, 10, FALSE))+$P474)*$H474)/100)+5)*
IF(OR($I474="Lonely", $I474="Brave", $I474="Adamant", $I474="Naughty"), 1.1,
IF(OR($I474="Bold", $I474="Timid", $I474="Modest", $I474="Calm"), 0.9, 1)))</f>
        <v>80</v>
      </c>
      <c r="S474" s="30">
        <f>_xlfn.FLOOR.MATH((_xlfn.FLOOR.MATH((((2*VLOOKUP($F474, 'EV and Base'!$A$1:$N$671, 11, FALSE))+$P474)*$H474)/100)+5)*
IF(OR($I474="Bold", $I474="Relaxed", $I474="Impish", $I474="Lax"), 1.1,
IF(OR($I474="Lonely", $I474="Hasty", $I474="Mild", $I474="Gentle"), 0.9, 1)))</f>
        <v>102</v>
      </c>
      <c r="T474" s="30">
        <f>_xlfn.FLOOR.MATH((_xlfn.FLOOR.MATH((((2*VLOOKUP($F474, 'EV and Base'!$A$1:$N$671, 12, FALSE))+$P474)*$H474)/100)+5)*
IF(OR($I474="Modest", $I474="Mild", $I474="Quiet", $I474="Rash"), 1.1,
IF(OR($I474="Adamant", $I474="Impish", $I474="Jolly", $I474="Careful"), 0.9, 1)))</f>
        <v>71</v>
      </c>
      <c r="U474" s="30">
        <f>_xlfn.FLOOR.MATH((_xlfn.FLOOR.MATH((((2*VLOOKUP($F474, 'EV and Base'!$A$1:$N$671, 13, FALSE))+$P474)*$H474)/100)+5)*
IF(OR($I474="Calm", $I474="Gentle", $I474="Sassy", $I474="Careful"), 1.1,
IF(OR($I474="Naughty", $I474="Lax", $I474="Naive", $I474="Rash"), 0.9, 1)))</f>
        <v>76</v>
      </c>
      <c r="V474" s="32">
        <f>_xlfn.FLOOR.MATH((_xlfn.FLOOR.MATH((((2*VLOOKUP($F474, 'EV and Base'!$A$1:$N$671, 14, FALSE))+$P474)*$H474)/100)+5)*
IF(OR($I474="Timid", $I474="Hasty", $I474="Jolly", $I474="Naive"), 1.1,
IF(OR($I474="Brave", $I474="Relaxed", $I474="Quiet", $I474="Sassy"), 0.9, 1)))</f>
        <v>54</v>
      </c>
    </row>
    <row r="475" spans="1:22" x14ac:dyDescent="0.45">
      <c r="A475" s="43"/>
      <c r="B475" s="43"/>
      <c r="C475" s="43"/>
      <c r="D475" s="43"/>
      <c r="E475" s="43"/>
      <c r="F475" s="30" t="s">
        <v>747</v>
      </c>
      <c r="G475" s="30" t="s">
        <v>27</v>
      </c>
      <c r="H475" s="30">
        <v>44</v>
      </c>
      <c r="I475" s="30" t="s">
        <v>36</v>
      </c>
      <c r="J475" s="30" t="s">
        <v>283</v>
      </c>
      <c r="K475" s="30" t="s">
        <v>30</v>
      </c>
      <c r="L475" s="30" t="s">
        <v>748</v>
      </c>
      <c r="M475" s="30" t="s">
        <v>749</v>
      </c>
      <c r="N475" s="30" t="s">
        <v>750</v>
      </c>
      <c r="O475" s="30" t="s">
        <v>379</v>
      </c>
      <c r="P475" s="30">
        <v>12</v>
      </c>
      <c r="Q475" s="30">
        <f>_xlfn.FLOOR.MATH((((2*VLOOKUP(F475, 'EV and Base'!$A$1:$N$671, 9, FALSE))+$P475)*$H475)/100)+$H475+10</f>
        <v>151</v>
      </c>
      <c r="R475" s="30">
        <f>_xlfn.FLOOR.MATH((_xlfn.FLOOR.MATH((((2*VLOOKUP($F475, 'EV and Base'!$A$1:$N$671, 10, FALSE))+$P475)*$H475)/100)+5)*
IF(OR($I475="Lonely", $I475="Brave", $I475="Adamant", $I475="Naughty"), 1.1,
IF(OR($I475="Bold", $I475="Timid", $I475="Modest", $I475="Calm"), 0.9, 1)))</f>
        <v>133</v>
      </c>
      <c r="S475" s="30">
        <f>_xlfn.FLOOR.MATH((_xlfn.FLOOR.MATH((((2*VLOOKUP($F475, 'EV and Base'!$A$1:$N$671, 11, FALSE))+$P475)*$H475)/100)+5)*
IF(OR($I475="Bold", $I475="Relaxed", $I475="Impish", $I475="Lax"), 1.1,
IF(OR($I475="Lonely", $I475="Hasty", $I475="Mild", $I475="Gentle"), 0.9, 1)))</f>
        <v>63</v>
      </c>
      <c r="T475" s="30">
        <f>_xlfn.FLOOR.MATH((_xlfn.FLOOR.MATH((((2*VLOOKUP($F475, 'EV and Base'!$A$1:$N$671, 12, FALSE))+$P475)*$H475)/100)+5)*
IF(OR($I475="Modest", $I475="Mild", $I475="Quiet", $I475="Rash"), 1.1,
IF(OR($I475="Adamant", $I475="Impish", $I475="Jolly", $I475="Careful"), 0.9, 1)))</f>
        <v>32</v>
      </c>
      <c r="U475" s="30">
        <f>_xlfn.FLOOR.MATH((_xlfn.FLOOR.MATH((((2*VLOOKUP($F475, 'EV and Base'!$A$1:$N$671, 13, FALSE))+$P475)*$H475)/100)+5)*
IF(OR($I475="Calm", $I475="Gentle", $I475="Sassy", $I475="Careful"), 1.1,
IF(OR($I475="Naughty", $I475="Lax", $I475="Naive", $I475="Rash"), 0.9, 1)))</f>
        <v>58</v>
      </c>
      <c r="V475" s="32">
        <f>_xlfn.FLOOR.MATH((_xlfn.FLOOR.MATH((((2*VLOOKUP($F475, 'EV and Base'!$A$1:$N$671, 14, FALSE))+$P475)*$H475)/100)+5)*
IF(OR($I475="Timid", $I475="Hasty", $I475="Jolly", $I475="Naive"), 1.1,
IF(OR($I475="Brave", $I475="Relaxed", $I475="Quiet", $I475="Sassy"), 0.9, 1)))</f>
        <v>93</v>
      </c>
    </row>
    <row r="476" spans="1:22" x14ac:dyDescent="0.45">
      <c r="A476" s="44"/>
      <c r="B476" s="43"/>
      <c r="C476" s="43"/>
      <c r="D476" s="43"/>
      <c r="E476" s="43"/>
      <c r="F476" s="34" t="s">
        <v>721</v>
      </c>
      <c r="G476" s="34" t="s">
        <v>27</v>
      </c>
      <c r="H476" s="34">
        <v>44</v>
      </c>
      <c r="I476" s="34" t="s">
        <v>173</v>
      </c>
      <c r="J476" s="34" t="s">
        <v>751</v>
      </c>
      <c r="K476" s="34" t="s">
        <v>30</v>
      </c>
      <c r="L476" s="34" t="s">
        <v>597</v>
      </c>
      <c r="M476" s="34" t="s">
        <v>697</v>
      </c>
      <c r="N476" s="34" t="s">
        <v>610</v>
      </c>
      <c r="O476" s="34" t="s">
        <v>695</v>
      </c>
      <c r="P476" s="34">
        <v>12</v>
      </c>
      <c r="Q476" s="30">
        <f>_xlfn.FLOOR.MATH((((2*VLOOKUP(F476, 'EV and Base'!$A$1:$N$671, 9, FALSE))+$P476)*$H476)/100)+$H476+10</f>
        <v>151</v>
      </c>
      <c r="R476" s="30">
        <f>_xlfn.FLOOR.MATH((_xlfn.FLOOR.MATH((((2*VLOOKUP($F476, 'EV and Base'!$A$1:$N$671, 10, FALSE))+$P476)*$H476)/100)+5)*
IF(OR($I476="Lonely", $I476="Brave", $I476="Adamant", $I476="Naughty"), 1.1,
IF(OR($I476="Bold", $I476="Timid", $I476="Modest", $I476="Calm"), 0.9, 1)))</f>
        <v>85</v>
      </c>
      <c r="S476" s="30">
        <f>_xlfn.FLOOR.MATH((_xlfn.FLOOR.MATH((((2*VLOOKUP($F476, 'EV and Base'!$A$1:$N$671, 11, FALSE))+$P476)*$H476)/100)+5)*
IF(OR($I476="Bold", $I476="Relaxed", $I476="Impish", $I476="Lax"), 1.1,
IF(OR($I476="Lonely", $I476="Hasty", $I476="Mild", $I476="Gentle"), 0.9, 1)))</f>
        <v>68</v>
      </c>
      <c r="T476" s="30">
        <f>_xlfn.FLOOR.MATH((_xlfn.FLOOR.MATH((((2*VLOOKUP($F476, 'EV and Base'!$A$1:$N$671, 12, FALSE))+$P476)*$H476)/100)+5)*
IF(OR($I476="Modest", $I476="Mild", $I476="Quiet", $I476="Rash"), 1.1,
IF(OR($I476="Adamant", $I476="Impish", $I476="Jolly", $I476="Careful"), 0.9, 1)))</f>
        <v>93</v>
      </c>
      <c r="U476" s="30">
        <f>_xlfn.FLOOR.MATH((_xlfn.FLOOR.MATH((((2*VLOOKUP($F476, 'EV and Base'!$A$1:$N$671, 13, FALSE))+$P476)*$H476)/100)+5)*
IF(OR($I476="Calm", $I476="Gentle", $I476="Sassy", $I476="Careful"), 1.1,
IF(OR($I476="Naughty", $I476="Lax", $I476="Naive", $I476="Rash"), 0.9, 1)))</f>
        <v>76</v>
      </c>
      <c r="V476" s="32">
        <f>_xlfn.FLOOR.MATH((_xlfn.FLOOR.MATH((((2*VLOOKUP($F476, 'EV and Base'!$A$1:$N$671, 14, FALSE))+$P476)*$H476)/100)+5)*
IF(OR($I476="Timid", $I476="Hasty", $I476="Jolly", $I476="Naive"), 1.1,
IF(OR($I476="Brave", $I476="Relaxed", $I476="Quiet", $I476="Sassy"), 0.9, 1)))</f>
        <v>75</v>
      </c>
    </row>
    <row r="477" spans="1:22" x14ac:dyDescent="0.45">
      <c r="A477" s="45">
        <v>258</v>
      </c>
      <c r="B477" s="47" t="s">
        <v>752</v>
      </c>
      <c r="C477" s="47" t="s">
        <v>23</v>
      </c>
      <c r="D477" s="47" t="s">
        <v>727</v>
      </c>
      <c r="E477" s="47" t="s">
        <v>25</v>
      </c>
      <c r="F477" s="30" t="s">
        <v>753</v>
      </c>
      <c r="G477" s="30" t="s">
        <v>27</v>
      </c>
      <c r="H477" s="30">
        <v>45</v>
      </c>
      <c r="I477" s="30" t="s">
        <v>136</v>
      </c>
      <c r="J477" s="30" t="s">
        <v>137</v>
      </c>
      <c r="K477" s="30" t="s">
        <v>30</v>
      </c>
      <c r="L477" s="30" t="s">
        <v>754</v>
      </c>
      <c r="M477" s="30" t="s">
        <v>722</v>
      </c>
      <c r="N477" s="30" t="s">
        <v>755</v>
      </c>
      <c r="O477" s="30" t="s">
        <v>705</v>
      </c>
      <c r="P477" s="30">
        <v>18</v>
      </c>
      <c r="Q477" s="30">
        <f>_xlfn.FLOOR.MATH((((2*VLOOKUP(F477, 'EV and Base'!$A$1:$N$671, 9, FALSE))+$P477)*$H477)/100)+$H477+10</f>
        <v>139</v>
      </c>
      <c r="R477" s="30">
        <f>_xlfn.FLOOR.MATH((_xlfn.FLOOR.MATH((((2*VLOOKUP($F477, 'EV and Base'!$A$1:$N$671, 10, FALSE))+$P477)*$H477)/100)+5)*
IF(OR($I477="Lonely", $I477="Brave", $I477="Adamant", $I477="Naughty"), 1.1,
IF(OR($I477="Bold", $I477="Timid", $I477="Modest", $I477="Calm"), 0.9, 1)))</f>
        <v>134</v>
      </c>
      <c r="S477" s="30">
        <f>_xlfn.FLOOR.MATH((_xlfn.FLOOR.MATH((((2*VLOOKUP($F477, 'EV and Base'!$A$1:$N$671, 11, FALSE))+$P477)*$H477)/100)+5)*
IF(OR($I477="Bold", $I477="Relaxed", $I477="Impish", $I477="Lax"), 1.1,
IF(OR($I477="Lonely", $I477="Hasty", $I477="Mild", $I477="Gentle"), 0.9, 1)))</f>
        <v>130</v>
      </c>
      <c r="T477" s="30">
        <f>_xlfn.FLOOR.MATH((_xlfn.FLOOR.MATH((((2*VLOOKUP($F477, 'EV and Base'!$A$1:$N$671, 12, FALSE))+$P477)*$H477)/100)+5)*
IF(OR($I477="Modest", $I477="Mild", $I477="Quiet", $I477="Rash"), 1.1,
IF(OR($I477="Adamant", $I477="Impish", $I477="Jolly", $I477="Careful"), 0.9, 1)))</f>
        <v>73</v>
      </c>
      <c r="U477" s="30">
        <f>_xlfn.FLOOR.MATH((_xlfn.FLOOR.MATH((((2*VLOOKUP($F477, 'EV and Base'!$A$1:$N$671, 13, FALSE))+$P477)*$H477)/100)+5)*
IF(OR($I477="Calm", $I477="Gentle", $I477="Sassy", $I477="Careful"), 1.1,
IF(OR($I477="Naughty", $I477="Lax", $I477="Naive", $I477="Rash"), 0.9, 1)))</f>
        <v>68</v>
      </c>
      <c r="V477" s="32">
        <f>_xlfn.FLOOR.MATH((_xlfn.FLOOR.MATH((((2*VLOOKUP($F477, 'EV and Base'!$A$1:$N$671, 14, FALSE))+$P477)*$H477)/100)+5)*
IF(OR($I477="Timid", $I477="Hasty", $I477="Jolly", $I477="Naive"), 1.1,
IF(OR($I477="Brave", $I477="Relaxed", $I477="Quiet", $I477="Sassy"), 0.9, 1)))</f>
        <v>35</v>
      </c>
    </row>
    <row r="478" spans="1:22" x14ac:dyDescent="0.45">
      <c r="A478" s="44"/>
      <c r="B478" s="47"/>
      <c r="C478" s="47"/>
      <c r="D478" s="47"/>
      <c r="E478" s="47"/>
      <c r="F478" s="30" t="s">
        <v>756</v>
      </c>
      <c r="G478" s="30" t="s">
        <v>27</v>
      </c>
      <c r="H478" s="30">
        <v>46</v>
      </c>
      <c r="I478" s="30" t="s">
        <v>68</v>
      </c>
      <c r="J478" s="30" t="s">
        <v>563</v>
      </c>
      <c r="K478" s="30" t="s">
        <v>30</v>
      </c>
      <c r="L478" s="30" t="s">
        <v>757</v>
      </c>
      <c r="M478" s="30" t="s">
        <v>153</v>
      </c>
      <c r="N478" s="30" t="s">
        <v>758</v>
      </c>
      <c r="O478" s="30" t="s">
        <v>506</v>
      </c>
      <c r="P478" s="30">
        <v>18</v>
      </c>
      <c r="Q478" s="30">
        <f>_xlfn.FLOOR.MATH((((2*VLOOKUP(F478, 'EV and Base'!$A$1:$N$671, 9, FALSE))+$P478)*$H478)/100)+$H478+10</f>
        <v>142</v>
      </c>
      <c r="R478" s="30">
        <f>_xlfn.FLOOR.MATH((_xlfn.FLOOR.MATH((((2*VLOOKUP($F478, 'EV and Base'!$A$1:$N$671, 10, FALSE))+$P478)*$H478)/100)+5)*
IF(OR($I478="Lonely", $I478="Brave", $I478="Adamant", $I478="Naughty"), 1.1,
IF(OR($I478="Bold", $I478="Timid", $I478="Modest", $I478="Calm"), 0.9, 1)))</f>
        <v>107</v>
      </c>
      <c r="S478" s="30">
        <f>_xlfn.FLOOR.MATH((_xlfn.FLOOR.MATH((((2*VLOOKUP($F478, 'EV and Base'!$A$1:$N$671, 11, FALSE))+$P478)*$H478)/100)+5)*
IF(OR($I478="Bold", $I478="Relaxed", $I478="Impish", $I478="Lax"), 1.1,
IF(OR($I478="Lonely", $I478="Hasty", $I478="Mild", $I478="Gentle"), 0.9, 1)))</f>
        <v>86</v>
      </c>
      <c r="T478" s="30">
        <f>_xlfn.FLOOR.MATH((_xlfn.FLOOR.MATH((((2*VLOOKUP($F478, 'EV and Base'!$A$1:$N$671, 12, FALSE))+$P478)*$H478)/100)+5)*
IF(OR($I478="Modest", $I478="Mild", $I478="Quiet", $I478="Rash"), 1.1,
IF(OR($I478="Adamant", $I478="Impish", $I478="Jolly", $I478="Careful"), 0.9, 1)))</f>
        <v>119</v>
      </c>
      <c r="U478" s="30">
        <f>_xlfn.FLOOR.MATH((_xlfn.FLOOR.MATH((((2*VLOOKUP($F478, 'EV and Base'!$A$1:$N$671, 13, FALSE))+$P478)*$H478)/100)+5)*
IF(OR($I478="Calm", $I478="Gentle", $I478="Sassy", $I478="Careful"), 1.1,
IF(OR($I478="Naughty", $I478="Lax", $I478="Naive", $I478="Rash"), 0.9, 1)))</f>
        <v>86</v>
      </c>
      <c r="V478" s="32">
        <f>_xlfn.FLOOR.MATH((_xlfn.FLOOR.MATH((((2*VLOOKUP($F478, 'EV and Base'!$A$1:$N$671, 14, FALSE))+$P478)*$H478)/100)+5)*
IF(OR($I478="Timid", $I478="Hasty", $I478="Jolly", $I478="Naive"), 1.1,
IF(OR($I478="Brave", $I478="Relaxed", $I478="Quiet", $I478="Sassy"), 0.9, 1)))</f>
        <v>59</v>
      </c>
    </row>
    <row r="479" spans="1:22" x14ac:dyDescent="0.45">
      <c r="A479" s="41">
        <v>259</v>
      </c>
      <c r="B479" s="48" t="s">
        <v>780</v>
      </c>
      <c r="C479" s="38" t="s">
        <v>23</v>
      </c>
      <c r="D479" s="38" t="s">
        <v>1358</v>
      </c>
      <c r="E479" s="38" t="s">
        <v>25</v>
      </c>
      <c r="F479" s="2" t="s">
        <v>578</v>
      </c>
      <c r="G479" s="2" t="s">
        <v>27</v>
      </c>
      <c r="H479" s="2">
        <v>48</v>
      </c>
      <c r="I479" s="2" t="s">
        <v>28</v>
      </c>
      <c r="J479" s="2" t="s">
        <v>143</v>
      </c>
      <c r="K479" s="2" t="s">
        <v>30</v>
      </c>
      <c r="L479" s="2" t="s">
        <v>579</v>
      </c>
      <c r="M479" s="2" t="s">
        <v>401</v>
      </c>
      <c r="N479" s="2" t="s">
        <v>754</v>
      </c>
      <c r="O479" s="2" t="s">
        <v>383</v>
      </c>
      <c r="P479" s="2">
        <v>24</v>
      </c>
      <c r="Q479" s="30">
        <f>_xlfn.FLOOR.MATH((((2*VLOOKUP(F479, 'EV and Base'!$A$1:$N$671, 9, FALSE))+$P479)*$H479)/100)+$H479+10</f>
        <v>184</v>
      </c>
      <c r="R479" s="30">
        <f>_xlfn.FLOOR.MATH((_xlfn.FLOOR.MATH((((2*VLOOKUP($F479, 'EV and Base'!$A$1:$N$671, 10, FALSE))+$P479)*$H479)/100)+5)*
IF(OR($I479="Lonely", $I479="Brave", $I479="Adamant", $I479="Naughty"), 1.1,
IF(OR($I479="Bold", $I479="Timid", $I479="Modest", $I479="Calm"), 0.9, 1)))</f>
        <v>112</v>
      </c>
      <c r="S479" s="30">
        <f>_xlfn.FLOOR.MATH((_xlfn.FLOOR.MATH((((2*VLOOKUP($F479, 'EV and Base'!$A$1:$N$671, 11, FALSE))+$P479)*$H479)/100)+5)*
IF(OR($I479="Bold", $I479="Relaxed", $I479="Impish", $I479="Lax"), 1.1,
IF(OR($I479="Lonely", $I479="Hasty", $I479="Mild", $I479="Gentle"), 0.9, 1)))</f>
        <v>107</v>
      </c>
      <c r="T479" s="30">
        <f>_xlfn.FLOOR.MATH((_xlfn.FLOOR.MATH((((2*VLOOKUP($F479, 'EV and Base'!$A$1:$N$671, 12, FALSE))+$P479)*$H479)/100)+5)*
IF(OR($I479="Modest", $I479="Mild", $I479="Quiet", $I479="Rash"), 1.1,
IF(OR($I479="Adamant", $I479="Impish", $I479="Jolly", $I479="Careful"), 0.9, 1)))</f>
        <v>45</v>
      </c>
      <c r="U479" s="30">
        <f>_xlfn.FLOOR.MATH((_xlfn.FLOOR.MATH((((2*VLOOKUP($F479, 'EV and Base'!$A$1:$N$671, 13, FALSE))+$P479)*$H479)/100)+5)*
IF(OR($I479="Calm", $I479="Gentle", $I479="Sassy", $I479="Careful"), 1.1,
IF(OR($I479="Naughty", $I479="Lax", $I479="Naive", $I479="Rash"), 0.9, 1)))</f>
        <v>88</v>
      </c>
      <c r="V479" s="32">
        <f>_xlfn.FLOOR.MATH((_xlfn.FLOOR.MATH((((2*VLOOKUP($F479, 'EV and Base'!$A$1:$N$671, 14, FALSE))+$P479)*$H479)/100)+5)*
IF(OR($I479="Timid", $I479="Hasty", $I479="Jolly", $I479="Naive"), 1.1,
IF(OR($I479="Brave", $I479="Relaxed", $I479="Quiet", $I479="Sassy"), 0.9, 1)))</f>
        <v>59</v>
      </c>
    </row>
    <row r="480" spans="1:22" x14ac:dyDescent="0.45">
      <c r="A480" s="39"/>
      <c r="B480" s="48"/>
      <c r="C480" s="39"/>
      <c r="D480" s="39"/>
      <c r="E480" s="39"/>
      <c r="F480" s="2" t="s">
        <v>740</v>
      </c>
      <c r="G480" s="2" t="s">
        <v>27</v>
      </c>
      <c r="H480" s="2">
        <v>48</v>
      </c>
      <c r="I480" s="2" t="s">
        <v>96</v>
      </c>
      <c r="J480" s="2" t="s">
        <v>283</v>
      </c>
      <c r="K480" s="2" t="s">
        <v>30</v>
      </c>
      <c r="L480" s="2" t="s">
        <v>750</v>
      </c>
      <c r="M480" s="2" t="s">
        <v>772</v>
      </c>
      <c r="N480" s="2" t="s">
        <v>754</v>
      </c>
      <c r="O480" s="2" t="s">
        <v>162</v>
      </c>
      <c r="P480" s="2">
        <v>24</v>
      </c>
      <c r="Q480" s="30">
        <f>_xlfn.FLOOR.MATH((((2*VLOOKUP(F480, 'EV and Base'!$A$1:$N$671, 9, FALSE))+$P480)*$H480)/100)+$H480+10</f>
        <v>170</v>
      </c>
      <c r="R480" s="30">
        <f>_xlfn.FLOOR.MATH((_xlfn.FLOOR.MATH((((2*VLOOKUP($F480, 'EV and Base'!$A$1:$N$671, 10, FALSE))+$P480)*$H480)/100)+5)*
IF(OR($I480="Lonely", $I480="Brave", $I480="Adamant", $I480="Naughty"), 1.1,
IF(OR($I480="Bold", $I480="Timid", $I480="Modest", $I480="Calm"), 0.9, 1)))</f>
        <v>165</v>
      </c>
      <c r="S480" s="30">
        <f>_xlfn.FLOOR.MATH((_xlfn.FLOOR.MATH((((2*VLOOKUP($F480, 'EV and Base'!$A$1:$N$671, 11, FALSE))+$P480)*$H480)/100)+5)*
IF(OR($I480="Bold", $I480="Relaxed", $I480="Impish", $I480="Lax"), 1.1,
IF(OR($I480="Lonely", $I480="Hasty", $I480="Mild", $I480="Gentle"), 0.9, 1)))</f>
        <v>107</v>
      </c>
      <c r="T480" s="30">
        <f>_xlfn.FLOOR.MATH((_xlfn.FLOOR.MATH((((2*VLOOKUP($F480, 'EV and Base'!$A$1:$N$671, 12, FALSE))+$P480)*$H480)/100)+5)*
IF(OR($I480="Modest", $I480="Mild", $I480="Quiet", $I480="Rash"), 1.1,
IF(OR($I480="Adamant", $I480="Impish", $I480="Jolly", $I480="Careful"), 0.9, 1)))</f>
        <v>69</v>
      </c>
      <c r="U480" s="30">
        <f>_xlfn.FLOOR.MATH((_xlfn.FLOOR.MATH((((2*VLOOKUP($F480, 'EV and Base'!$A$1:$N$671, 13, FALSE))+$P480)*$H480)/100)+5)*
IF(OR($I480="Calm", $I480="Gentle", $I480="Sassy", $I480="Careful"), 1.1,
IF(OR($I480="Naughty", $I480="Lax", $I480="Naive", $I480="Rash"), 0.9, 1)))</f>
        <v>70</v>
      </c>
      <c r="V480" s="32">
        <f>_xlfn.FLOOR.MATH((_xlfn.FLOOR.MATH((((2*VLOOKUP($F480, 'EV and Base'!$A$1:$N$671, 14, FALSE))+$P480)*$H480)/100)+5)*
IF(OR($I480="Timid", $I480="Hasty", $I480="Jolly", $I480="Naive"), 1.1,
IF(OR($I480="Brave", $I480="Relaxed", $I480="Quiet", $I480="Sassy"), 0.9, 1)))</f>
        <v>59</v>
      </c>
    </row>
    <row r="481" spans="1:22" x14ac:dyDescent="0.45">
      <c r="A481" s="39"/>
      <c r="B481" s="48"/>
      <c r="C481" s="39"/>
      <c r="D481" s="39"/>
      <c r="E481" s="39"/>
      <c r="F481" s="2" t="s">
        <v>781</v>
      </c>
      <c r="G481" s="2" t="s">
        <v>27</v>
      </c>
      <c r="H481" s="2">
        <v>50</v>
      </c>
      <c r="I481" s="2" t="s">
        <v>108</v>
      </c>
      <c r="J481" s="2" t="s">
        <v>591</v>
      </c>
      <c r="K481" s="2" t="s">
        <v>30</v>
      </c>
      <c r="L481" s="2" t="s">
        <v>410</v>
      </c>
      <c r="M481" s="2" t="s">
        <v>739</v>
      </c>
      <c r="N481" s="2" t="s">
        <v>399</v>
      </c>
      <c r="O481" s="2" t="s">
        <v>162</v>
      </c>
      <c r="P481" s="2">
        <v>30</v>
      </c>
      <c r="Q481" s="30">
        <f>_xlfn.FLOOR.MATH((((2*VLOOKUP(F481, 'EV and Base'!$A$1:$N$671, 9, FALSE))+$P481)*$H481)/100)+$H481+10</f>
        <v>140</v>
      </c>
      <c r="R481" s="30">
        <f>_xlfn.FLOOR.MATH((_xlfn.FLOOR.MATH((((2*VLOOKUP($F481, 'EV and Base'!$A$1:$N$671, 10, FALSE))+$P481)*$H481)/100)+5)*
IF(OR($I481="Lonely", $I481="Brave", $I481="Adamant", $I481="Naughty"), 1.1,
IF(OR($I481="Bold", $I481="Timid", $I481="Modest", $I481="Calm"), 0.9, 1)))</f>
        <v>145</v>
      </c>
      <c r="S481" s="30">
        <f>_xlfn.FLOOR.MATH((_xlfn.FLOOR.MATH((((2*VLOOKUP($F481, 'EV and Base'!$A$1:$N$671, 11, FALSE))+$P481)*$H481)/100)+5)*
IF(OR($I481="Bold", $I481="Relaxed", $I481="Impish", $I481="Lax"), 1.1,
IF(OR($I481="Lonely", $I481="Hasty", $I481="Mild", $I481="Gentle"), 0.9, 1)))</f>
        <v>88</v>
      </c>
      <c r="T481" s="30">
        <f>_xlfn.FLOOR.MATH((_xlfn.FLOOR.MATH((((2*VLOOKUP($F481, 'EV and Base'!$A$1:$N$671, 12, FALSE))+$P481)*$H481)/100)+5)*
IF(OR($I481="Modest", $I481="Mild", $I481="Quiet", $I481="Rash"), 1.1,
IF(OR($I481="Adamant", $I481="Impish", $I481="Jolly", $I481="Careful"), 0.9, 1)))</f>
        <v>115</v>
      </c>
      <c r="U481" s="30">
        <f>_xlfn.FLOOR.MATH((_xlfn.FLOOR.MATH((((2*VLOOKUP($F481, 'EV and Base'!$A$1:$N$671, 13, FALSE))+$P481)*$H481)/100)+5)*
IF(OR($I481="Calm", $I481="Gentle", $I481="Sassy", $I481="Careful"), 1.1,
IF(OR($I481="Naughty", $I481="Lax", $I481="Naive", $I481="Rash"), 0.9, 1)))</f>
        <v>80</v>
      </c>
      <c r="V481" s="32">
        <f>_xlfn.FLOOR.MATH((_xlfn.FLOOR.MATH((((2*VLOOKUP($F481, 'EV and Base'!$A$1:$N$671, 14, FALSE))+$P481)*$H481)/100)+5)*
IF(OR($I481="Timid", $I481="Hasty", $I481="Jolly", $I481="Naive"), 1.1,
IF(OR($I481="Brave", $I481="Relaxed", $I481="Quiet", $I481="Sassy"), 0.9, 1)))</f>
        <v>112</v>
      </c>
    </row>
    <row r="482" spans="1:22" x14ac:dyDescent="0.45">
      <c r="A482" s="40"/>
      <c r="B482" s="48"/>
      <c r="C482" s="40"/>
      <c r="D482" s="40"/>
      <c r="E482" s="40"/>
      <c r="F482" s="2" t="s">
        <v>590</v>
      </c>
      <c r="G482" s="2" t="s">
        <v>27</v>
      </c>
      <c r="H482" s="2">
        <v>48</v>
      </c>
      <c r="I482" s="2" t="s">
        <v>156</v>
      </c>
      <c r="J482" s="2" t="s">
        <v>137</v>
      </c>
      <c r="K482" s="2" t="s">
        <v>30</v>
      </c>
      <c r="L482" s="2" t="s">
        <v>593</v>
      </c>
      <c r="M482" s="2" t="s">
        <v>772</v>
      </c>
      <c r="N482" s="2" t="s">
        <v>754</v>
      </c>
      <c r="O482" s="2" t="s">
        <v>162</v>
      </c>
      <c r="P482" s="2">
        <v>24</v>
      </c>
      <c r="Q482" s="30">
        <f>_xlfn.FLOOR.MATH((((2*VLOOKUP(F482, 'EV and Base'!$A$1:$N$671, 9, FALSE))+$P482)*$H482)/100)+$H482+10</f>
        <v>141</v>
      </c>
      <c r="R482" s="30">
        <f>_xlfn.FLOOR.MATH((_xlfn.FLOOR.MATH((((2*VLOOKUP($F482, 'EV and Base'!$A$1:$N$671, 10, FALSE))+$P482)*$H482)/100)+5)*
IF(OR($I482="Lonely", $I482="Brave", $I482="Adamant", $I482="Naughty"), 1.1,
IF(OR($I482="Bold", $I482="Timid", $I482="Modest", $I482="Calm"), 0.9, 1)))</f>
        <v>136</v>
      </c>
      <c r="S482" s="30">
        <f>_xlfn.FLOOR.MATH((_xlfn.FLOOR.MATH((((2*VLOOKUP($F482, 'EV and Base'!$A$1:$N$671, 11, FALSE))+$P482)*$H482)/100)+5)*
IF(OR($I482="Bold", $I482="Relaxed", $I482="Impish", $I482="Lax"), 1.1,
IF(OR($I482="Lonely", $I482="Hasty", $I482="Mild", $I482="Gentle"), 0.9, 1)))</f>
        <v>79</v>
      </c>
      <c r="T482" s="30">
        <f>_xlfn.FLOOR.MATH((_xlfn.FLOOR.MATH((((2*VLOOKUP($F482, 'EV and Base'!$A$1:$N$671, 12, FALSE))+$P482)*$H482)/100)+5)*
IF(OR($I482="Modest", $I482="Mild", $I482="Quiet", $I482="Rash"), 1.1,
IF(OR($I482="Adamant", $I482="Impish", $I482="Jolly", $I482="Careful"), 0.9, 1)))</f>
        <v>45</v>
      </c>
      <c r="U482" s="30">
        <f>_xlfn.FLOOR.MATH((_xlfn.FLOOR.MATH((((2*VLOOKUP($F482, 'EV and Base'!$A$1:$N$671, 13, FALSE))+$P482)*$H482)/100)+5)*
IF(OR($I482="Calm", $I482="Gentle", $I482="Sassy", $I482="Careful"), 1.1,
IF(OR($I482="Naughty", $I482="Lax", $I482="Naive", $I482="Rash"), 0.9, 1)))</f>
        <v>88</v>
      </c>
      <c r="V482" s="32">
        <f>_xlfn.FLOOR.MATH((_xlfn.FLOOR.MATH((((2*VLOOKUP($F482, 'EV and Base'!$A$1:$N$671, 14, FALSE))+$P482)*$H482)/100)+5)*
IF(OR($I482="Timid", $I482="Hasty", $I482="Jolly", $I482="Naive"), 1.1,
IF(OR($I482="Brave", $I482="Relaxed", $I482="Quiet", $I482="Sassy"), 0.9, 1)))</f>
        <v>107</v>
      </c>
    </row>
    <row r="483" spans="1:22" x14ac:dyDescent="0.45">
      <c r="A483" s="42">
        <v>260</v>
      </c>
      <c r="B483" s="44" t="s">
        <v>759</v>
      </c>
      <c r="C483" s="44" t="s">
        <v>23</v>
      </c>
      <c r="D483" s="44" t="s">
        <v>1358</v>
      </c>
      <c r="E483" s="44" t="s">
        <v>25</v>
      </c>
      <c r="F483" s="35" t="s">
        <v>691</v>
      </c>
      <c r="G483" s="35" t="s">
        <v>27</v>
      </c>
      <c r="H483" s="35">
        <v>48</v>
      </c>
      <c r="I483" s="35" t="s">
        <v>71</v>
      </c>
      <c r="J483" s="35" t="s">
        <v>257</v>
      </c>
      <c r="K483" s="35" t="s">
        <v>30</v>
      </c>
      <c r="L483" s="35" t="s">
        <v>153</v>
      </c>
      <c r="M483" s="35" t="s">
        <v>313</v>
      </c>
      <c r="N483" s="35" t="s">
        <v>760</v>
      </c>
      <c r="O483" s="35" t="s">
        <v>77</v>
      </c>
      <c r="P483" s="35">
        <v>24</v>
      </c>
      <c r="Q483" s="30">
        <f>_xlfn.FLOOR.MATH((((2*VLOOKUP(F483, 'EV and Base'!$A$1:$N$671, 9, FALSE))+$P483)*$H483)/100)+$H483+10</f>
        <v>131</v>
      </c>
      <c r="R483" s="30">
        <f>_xlfn.FLOOR.MATH((_xlfn.FLOOR.MATH((((2*VLOOKUP($F483, 'EV and Base'!$A$1:$N$671, 10, FALSE))+$P483)*$H483)/100)+5)*
IF(OR($I483="Lonely", $I483="Brave", $I483="Adamant", $I483="Naughty"), 1.1,
IF(OR($I483="Bold", $I483="Timid", $I483="Modest", $I483="Calm"), 0.9, 1)))</f>
        <v>91</v>
      </c>
      <c r="S483" s="30">
        <f>_xlfn.FLOOR.MATH((_xlfn.FLOOR.MATH((((2*VLOOKUP($F483, 'EV and Base'!$A$1:$N$671, 11, FALSE))+$P483)*$H483)/100)+5)*
IF(OR($I483="Bold", $I483="Relaxed", $I483="Impish", $I483="Lax"), 1.1,
IF(OR($I483="Lonely", $I483="Hasty", $I483="Mild", $I483="Gentle"), 0.9, 1)))</f>
        <v>138</v>
      </c>
      <c r="T483" s="30">
        <f>_xlfn.FLOOR.MATH((_xlfn.FLOOR.MATH((((2*VLOOKUP($F483, 'EV and Base'!$A$1:$N$671, 12, FALSE))+$P483)*$H483)/100)+5)*
IF(OR($I483="Modest", $I483="Mild", $I483="Quiet", $I483="Rash"), 1.1,
IF(OR($I483="Adamant", $I483="Impish", $I483="Jolly", $I483="Careful"), 0.9, 1)))</f>
        <v>59</v>
      </c>
      <c r="U483" s="30">
        <f>_xlfn.FLOOR.MATH((_xlfn.FLOOR.MATH((((2*VLOOKUP($F483, 'EV and Base'!$A$1:$N$671, 13, FALSE))+$P483)*$H483)/100)+5)*
IF(OR($I483="Calm", $I483="Gentle", $I483="Sassy", $I483="Careful"), 1.1,
IF(OR($I483="Naughty", $I483="Lax", $I483="Naive", $I483="Rash"), 0.9, 1)))</f>
        <v>126</v>
      </c>
      <c r="V483" s="32">
        <f>_xlfn.FLOOR.MATH((_xlfn.FLOOR.MATH((((2*VLOOKUP($F483, 'EV and Base'!$A$1:$N$671, 14, FALSE))+$P483)*$H483)/100)+5)*
IF(OR($I483="Timid", $I483="Hasty", $I483="Jolly", $I483="Naive"), 1.1,
IF(OR($I483="Brave", $I483="Relaxed", $I483="Quiet", $I483="Sassy"), 0.9, 1)))</f>
        <v>72</v>
      </c>
    </row>
    <row r="484" spans="1:22" x14ac:dyDescent="0.45">
      <c r="A484" s="43"/>
      <c r="B484" s="47"/>
      <c r="C484" s="47"/>
      <c r="D484" s="47"/>
      <c r="E484" s="47"/>
      <c r="F484" s="30" t="s">
        <v>761</v>
      </c>
      <c r="G484" s="30" t="s">
        <v>53</v>
      </c>
      <c r="H484" s="30">
        <v>48</v>
      </c>
      <c r="I484" s="30" t="s">
        <v>82</v>
      </c>
      <c r="J484" s="30" t="s">
        <v>160</v>
      </c>
      <c r="K484" s="30" t="s">
        <v>30</v>
      </c>
      <c r="L484" s="30" t="s">
        <v>153</v>
      </c>
      <c r="M484" s="30" t="s">
        <v>506</v>
      </c>
      <c r="N484" s="30" t="s">
        <v>722</v>
      </c>
      <c r="O484" s="30" t="s">
        <v>762</v>
      </c>
      <c r="P484" s="30">
        <v>24</v>
      </c>
      <c r="Q484" s="30">
        <f>_xlfn.FLOOR.MATH((((2*VLOOKUP(F484, 'EV and Base'!$A$1:$N$671, 9, FALSE))+$P484)*$H484)/100)+$H484+10</f>
        <v>160</v>
      </c>
      <c r="R484" s="30">
        <f>_xlfn.FLOOR.MATH((_xlfn.FLOOR.MATH((((2*VLOOKUP($F484, 'EV and Base'!$A$1:$N$671, 10, FALSE))+$P484)*$H484)/100)+5)*
IF(OR($I484="Lonely", $I484="Brave", $I484="Adamant", $I484="Naughty"), 1.1,
IF(OR($I484="Bold", $I484="Timid", $I484="Modest", $I484="Calm"), 0.9, 1)))</f>
        <v>128</v>
      </c>
      <c r="S484" s="30">
        <f>_xlfn.FLOOR.MATH((_xlfn.FLOOR.MATH((((2*VLOOKUP($F484, 'EV and Base'!$A$1:$N$671, 11, FALSE))+$P484)*$H484)/100)+5)*
IF(OR($I484="Bold", $I484="Relaxed", $I484="Impish", $I484="Lax"), 1.1,
IF(OR($I484="Lonely", $I484="Hasty", $I484="Mild", $I484="Gentle"), 0.9, 1)))</f>
        <v>83</v>
      </c>
      <c r="T484" s="30">
        <f>_xlfn.FLOOR.MATH((_xlfn.FLOOR.MATH((((2*VLOOKUP($F484, 'EV and Base'!$A$1:$N$671, 12, FALSE))+$P484)*$H484)/100)+5)*
IF(OR($I484="Modest", $I484="Mild", $I484="Quiet", $I484="Rash"), 1.1,
IF(OR($I484="Adamant", $I484="Impish", $I484="Jolly", $I484="Careful"), 0.9, 1)))</f>
        <v>78</v>
      </c>
      <c r="U484" s="30">
        <f>_xlfn.FLOOR.MATH((_xlfn.FLOOR.MATH((((2*VLOOKUP($F484, 'EV and Base'!$A$1:$N$671, 13, FALSE))+$P484)*$H484)/100)+5)*
IF(OR($I484="Calm", $I484="Gentle", $I484="Sassy", $I484="Careful"), 1.1,
IF(OR($I484="Naughty", $I484="Lax", $I484="Naive", $I484="Rash"), 0.9, 1)))</f>
        <v>74</v>
      </c>
      <c r="V484" s="32">
        <f>_xlfn.FLOOR.MATH((_xlfn.FLOOR.MATH((((2*VLOOKUP($F484, 'EV and Base'!$A$1:$N$671, 14, FALSE))+$P484)*$H484)/100)+5)*
IF(OR($I484="Timid", $I484="Hasty", $I484="Jolly", $I484="Naive"), 1.1,
IF(OR($I484="Brave", $I484="Relaxed", $I484="Quiet", $I484="Sassy"), 0.9, 1)))</f>
        <v>114</v>
      </c>
    </row>
    <row r="485" spans="1:22" x14ac:dyDescent="0.45">
      <c r="A485" s="43"/>
      <c r="B485" s="47"/>
      <c r="C485" s="47"/>
      <c r="D485" s="47"/>
      <c r="E485" s="47"/>
      <c r="F485" s="30" t="s">
        <v>763</v>
      </c>
      <c r="G485" s="30" t="s">
        <v>53</v>
      </c>
      <c r="H485" s="30">
        <v>50</v>
      </c>
      <c r="I485" s="30" t="s">
        <v>73</v>
      </c>
      <c r="J485" s="30" t="s">
        <v>764</v>
      </c>
      <c r="K485" s="30" t="s">
        <v>30</v>
      </c>
      <c r="L485" s="30" t="s">
        <v>681</v>
      </c>
      <c r="M485" s="30" t="s">
        <v>725</v>
      </c>
      <c r="N485" s="30" t="s">
        <v>391</v>
      </c>
      <c r="O485" s="30" t="s">
        <v>330</v>
      </c>
      <c r="P485" s="30">
        <v>30</v>
      </c>
      <c r="Q485" s="30">
        <f>_xlfn.FLOOR.MATH((((2*VLOOKUP(F485, 'EV and Base'!$A$1:$N$671, 9, FALSE))+$P485)*$H485)/100)+$H485+10</f>
        <v>140</v>
      </c>
      <c r="R485" s="30">
        <f>_xlfn.FLOOR.MATH((_xlfn.FLOOR.MATH((((2*VLOOKUP($F485, 'EV and Base'!$A$1:$N$671, 10, FALSE))+$P485)*$H485)/100)+5)*
IF(OR($I485="Lonely", $I485="Brave", $I485="Adamant", $I485="Naughty"), 1.1,
IF(OR($I485="Bold", $I485="Timid", $I485="Modest", $I485="Calm"), 0.9, 1)))</f>
        <v>145</v>
      </c>
      <c r="S485" s="30">
        <f>_xlfn.FLOOR.MATH((_xlfn.FLOOR.MATH((((2*VLOOKUP($F485, 'EV and Base'!$A$1:$N$671, 11, FALSE))+$P485)*$H485)/100)+5)*
IF(OR($I485="Bold", $I485="Relaxed", $I485="Impish", $I485="Lax"), 1.1,
IF(OR($I485="Lonely", $I485="Hasty", $I485="Mild", $I485="Gentle"), 0.9, 1)))</f>
        <v>120</v>
      </c>
      <c r="T485" s="30">
        <f>_xlfn.FLOOR.MATH((_xlfn.FLOOR.MATH((((2*VLOOKUP($F485, 'EV and Base'!$A$1:$N$671, 12, FALSE))+$P485)*$H485)/100)+5)*
IF(OR($I485="Modest", $I485="Mild", $I485="Quiet", $I485="Rash"), 1.1,
IF(OR($I485="Adamant", $I485="Impish", $I485="Jolly", $I485="Careful"), 0.9, 1)))</f>
        <v>80</v>
      </c>
      <c r="U485" s="30">
        <f>_xlfn.FLOOR.MATH((_xlfn.FLOOR.MATH((((2*VLOOKUP($F485, 'EV and Base'!$A$1:$N$671, 13, FALSE))+$P485)*$H485)/100)+5)*
IF(OR($I485="Calm", $I485="Gentle", $I485="Sassy", $I485="Careful"), 1.1,
IF(OR($I485="Naughty", $I485="Lax", $I485="Naive", $I485="Rash"), 0.9, 1)))</f>
        <v>90</v>
      </c>
      <c r="V485" s="32">
        <f>_xlfn.FLOOR.MATH((_xlfn.FLOOR.MATH((((2*VLOOKUP($F485, 'EV and Base'!$A$1:$N$671, 14, FALSE))+$P485)*$H485)/100)+5)*
IF(OR($I485="Timid", $I485="Hasty", $I485="Jolly", $I485="Naive"), 1.1,
IF(OR($I485="Brave", $I485="Relaxed", $I485="Quiet", $I485="Sassy"), 0.9, 1)))</f>
        <v>90</v>
      </c>
    </row>
    <row r="486" spans="1:22" x14ac:dyDescent="0.45">
      <c r="A486" s="44"/>
      <c r="B486" s="47"/>
      <c r="C486" s="47"/>
      <c r="D486" s="47"/>
      <c r="E486" s="47"/>
      <c r="F486" s="30" t="s">
        <v>291</v>
      </c>
      <c r="G486" s="30" t="s">
        <v>53</v>
      </c>
      <c r="H486" s="30">
        <v>48</v>
      </c>
      <c r="I486" s="30" t="s">
        <v>73</v>
      </c>
      <c r="J486" s="30" t="s">
        <v>76</v>
      </c>
      <c r="K486" s="30" t="s">
        <v>30</v>
      </c>
      <c r="L486" s="30" t="s">
        <v>681</v>
      </c>
      <c r="M486" s="30" t="s">
        <v>333</v>
      </c>
      <c r="N486" s="30" t="s">
        <v>330</v>
      </c>
      <c r="O486" s="30" t="s">
        <v>1357</v>
      </c>
      <c r="P486" s="30">
        <v>24</v>
      </c>
      <c r="Q486" s="30">
        <f>_xlfn.FLOOR.MATH((((2*VLOOKUP(F486, 'EV and Base'!$A$1:$N$671, 9, FALSE))+$P486)*$H486)/100)+$H486+10</f>
        <v>130</v>
      </c>
      <c r="R486" s="30">
        <f>_xlfn.FLOOR.MATH((_xlfn.FLOOR.MATH((((2*VLOOKUP($F486, 'EV and Base'!$A$1:$N$671, 10, FALSE))+$P486)*$H486)/100)+5)*
IF(OR($I486="Lonely", $I486="Brave", $I486="Adamant", $I486="Naughty"), 1.1,
IF(OR($I486="Bold", $I486="Timid", $I486="Modest", $I486="Calm"), 0.9, 1)))</f>
        <v>101</v>
      </c>
      <c r="S486" s="30">
        <f>_xlfn.FLOOR.MATH((_xlfn.FLOOR.MATH((((2*VLOOKUP($F486, 'EV and Base'!$A$1:$N$671, 11, FALSE))+$P486)*$H486)/100)+5)*
IF(OR($I486="Bold", $I486="Relaxed", $I486="Impish", $I486="Lax"), 1.1,
IF(OR($I486="Lonely", $I486="Hasty", $I486="Mild", $I486="Gentle"), 0.9, 1)))</f>
        <v>64</v>
      </c>
      <c r="T486" s="30">
        <f>_xlfn.FLOOR.MATH((_xlfn.FLOOR.MATH((((2*VLOOKUP($F486, 'EV and Base'!$A$1:$N$671, 12, FALSE))+$P486)*$H486)/100)+5)*
IF(OR($I486="Modest", $I486="Mild", $I486="Quiet", $I486="Rash"), 1.1,
IF(OR($I486="Adamant", $I486="Impish", $I486="Jolly", $I486="Careful"), 0.9, 1)))</f>
        <v>101</v>
      </c>
      <c r="U486" s="30">
        <f>_xlfn.FLOOR.MATH((_xlfn.FLOOR.MATH((((2*VLOOKUP($F486, 'EV and Base'!$A$1:$N$671, 13, FALSE))+$P486)*$H486)/100)+5)*
IF(OR($I486="Calm", $I486="Gentle", $I486="Sassy", $I486="Careful"), 1.1,
IF(OR($I486="Naughty", $I486="Lax", $I486="Naive", $I486="Rash"), 0.9, 1)))</f>
        <v>64</v>
      </c>
      <c r="V486" s="32">
        <f>_xlfn.FLOOR.MATH((_xlfn.FLOOR.MATH((((2*VLOOKUP($F486, 'EV and Base'!$A$1:$N$671, 14, FALSE))+$P486)*$H486)/100)+5)*
IF(OR($I486="Timid", $I486="Hasty", $I486="Jolly", $I486="Naive"), 1.1,
IF(OR($I486="Brave", $I486="Relaxed", $I486="Quiet", $I486="Sassy"), 0.9, 1)))</f>
        <v>118</v>
      </c>
    </row>
    <row r="487" spans="1:22" x14ac:dyDescent="0.45">
      <c r="A487" s="41">
        <v>261</v>
      </c>
      <c r="B487" s="40" t="s">
        <v>765</v>
      </c>
      <c r="C487" s="39" t="s">
        <v>23</v>
      </c>
      <c r="D487" s="39" t="s">
        <v>1358</v>
      </c>
      <c r="E487" s="39" t="s">
        <v>25</v>
      </c>
      <c r="F487" s="20" t="s">
        <v>766</v>
      </c>
      <c r="G487" s="20" t="s">
        <v>53</v>
      </c>
      <c r="H487" s="20">
        <v>48</v>
      </c>
      <c r="I487" s="20" t="s">
        <v>136</v>
      </c>
      <c r="J487" s="20" t="s">
        <v>316</v>
      </c>
      <c r="K487" s="20" t="s">
        <v>30</v>
      </c>
      <c r="L487" s="20" t="s">
        <v>709</v>
      </c>
      <c r="M487" s="20" t="s">
        <v>717</v>
      </c>
      <c r="N487" s="20" t="s">
        <v>767</v>
      </c>
      <c r="O487" s="20" t="s">
        <v>768</v>
      </c>
      <c r="P487" s="20">
        <v>24</v>
      </c>
      <c r="Q487" s="30">
        <f>_xlfn.FLOOR.MATH((((2*VLOOKUP(F487, 'EV and Base'!$A$1:$N$671, 9, FALSE))+$P487)*$H487)/100)+$H487+10</f>
        <v>175</v>
      </c>
      <c r="R487" s="30">
        <f>_xlfn.FLOOR.MATH((_xlfn.FLOOR.MATH((((2*VLOOKUP($F487, 'EV and Base'!$A$1:$N$671, 10, FALSE))+$P487)*$H487)/100)+5)*
IF(OR($I487="Lonely", $I487="Brave", $I487="Adamant", $I487="Naughty"), 1.1,
IF(OR($I487="Bold", $I487="Timid", $I487="Modest", $I487="Calm"), 0.9, 1)))</f>
        <v>78</v>
      </c>
      <c r="S487" s="30">
        <f>_xlfn.FLOOR.MATH((_xlfn.FLOOR.MATH((((2*VLOOKUP($F487, 'EV and Base'!$A$1:$N$671, 11, FALSE))+$P487)*$H487)/100)+5)*
IF(OR($I487="Bold", $I487="Relaxed", $I487="Impish", $I487="Lax"), 1.1,
IF(OR($I487="Lonely", $I487="Hasty", $I487="Mild", $I487="Gentle"), 0.9, 1)))</f>
        <v>88</v>
      </c>
      <c r="T487" s="30">
        <f>_xlfn.FLOOR.MATH((_xlfn.FLOOR.MATH((((2*VLOOKUP($F487, 'EV and Base'!$A$1:$N$671, 12, FALSE))+$P487)*$H487)/100)+5)*
IF(OR($I487="Modest", $I487="Mild", $I487="Quiet", $I487="Rash"), 1.1,
IF(OR($I487="Adamant", $I487="Impish", $I487="Jolly", $I487="Careful"), 0.9, 1)))</f>
        <v>149</v>
      </c>
      <c r="U487" s="30">
        <f>_xlfn.FLOOR.MATH((_xlfn.FLOOR.MATH((((2*VLOOKUP($F487, 'EV and Base'!$A$1:$N$671, 13, FALSE))+$P487)*$H487)/100)+5)*
IF(OR($I487="Calm", $I487="Gentle", $I487="Sassy", $I487="Careful"), 1.1,
IF(OR($I487="Naughty", $I487="Lax", $I487="Naive", $I487="Rash"), 0.9, 1)))</f>
        <v>88</v>
      </c>
      <c r="V487" s="32">
        <f>_xlfn.FLOOR.MATH((_xlfn.FLOOR.MATH((((2*VLOOKUP($F487, 'EV and Base'!$A$1:$N$671, 14, FALSE))+$P487)*$H487)/100)+5)*
IF(OR($I487="Timid", $I487="Hasty", $I487="Jolly", $I487="Naive"), 1.1,
IF(OR($I487="Brave", $I487="Relaxed", $I487="Quiet", $I487="Sassy"), 0.9, 1)))</f>
        <v>45</v>
      </c>
    </row>
    <row r="488" spans="1:22" x14ac:dyDescent="0.45">
      <c r="A488" s="39"/>
      <c r="B488" s="48"/>
      <c r="C488" s="39"/>
      <c r="D488" s="39"/>
      <c r="E488" s="39"/>
      <c r="F488" s="2" t="s">
        <v>315</v>
      </c>
      <c r="G488" s="2" t="s">
        <v>53</v>
      </c>
      <c r="H488" s="2">
        <v>48</v>
      </c>
      <c r="I488" s="2" t="s">
        <v>136</v>
      </c>
      <c r="J488" s="2" t="s">
        <v>344</v>
      </c>
      <c r="K488" s="2" t="s">
        <v>30</v>
      </c>
      <c r="L488" s="2" t="s">
        <v>709</v>
      </c>
      <c r="M488" s="2" t="s">
        <v>710</v>
      </c>
      <c r="N488" s="2" t="s">
        <v>607</v>
      </c>
      <c r="O488" s="2" t="s">
        <v>460</v>
      </c>
      <c r="P488" s="2">
        <v>24</v>
      </c>
      <c r="Q488" s="30">
        <f>_xlfn.FLOOR.MATH((((2*VLOOKUP(F488, 'EV and Base'!$A$1:$N$671, 9, FALSE))+$P488)*$H488)/100)+$H488+10</f>
        <v>138</v>
      </c>
      <c r="R488" s="30">
        <f>_xlfn.FLOOR.MATH((_xlfn.FLOOR.MATH((((2*VLOOKUP($F488, 'EV and Base'!$A$1:$N$671, 10, FALSE))+$P488)*$H488)/100)+5)*
IF(OR($I488="Lonely", $I488="Brave", $I488="Adamant", $I488="Naughty"), 1.1,
IF(OR($I488="Bold", $I488="Timid", $I488="Modest", $I488="Calm"), 0.9, 1)))</f>
        <v>72</v>
      </c>
      <c r="S488" s="30">
        <f>_xlfn.FLOOR.MATH((_xlfn.FLOOR.MATH((((2*VLOOKUP($F488, 'EV and Base'!$A$1:$N$671, 11, FALSE))+$P488)*$H488)/100)+5)*
IF(OR($I488="Bold", $I488="Relaxed", $I488="Impish", $I488="Lax"), 1.1,
IF(OR($I488="Lonely", $I488="Hasty", $I488="Mild", $I488="Gentle"), 0.9, 1)))</f>
        <v>93</v>
      </c>
      <c r="T488" s="30">
        <f>_xlfn.FLOOR.MATH((_xlfn.FLOOR.MATH((((2*VLOOKUP($F488, 'EV and Base'!$A$1:$N$671, 12, FALSE))+$P488)*$H488)/100)+5)*
IF(OR($I488="Modest", $I488="Mild", $I488="Quiet", $I488="Rash"), 1.1,
IF(OR($I488="Adamant", $I488="Impish", $I488="Jolly", $I488="Careful"), 0.9, 1)))</f>
        <v>126</v>
      </c>
      <c r="U488" s="30">
        <f>_xlfn.FLOOR.MATH((_xlfn.FLOOR.MATH((((2*VLOOKUP($F488, 'EV and Base'!$A$1:$N$671, 13, FALSE))+$P488)*$H488)/100)+5)*
IF(OR($I488="Calm", $I488="Gentle", $I488="Sassy", $I488="Careful"), 1.1,
IF(OR($I488="Naughty", $I488="Lax", $I488="Naive", $I488="Rash"), 0.9, 1)))</f>
        <v>83</v>
      </c>
      <c r="V488" s="32">
        <f>_xlfn.FLOOR.MATH((_xlfn.FLOOR.MATH((((2*VLOOKUP($F488, 'EV and Base'!$A$1:$N$671, 14, FALSE))+$P488)*$H488)/100)+5)*
IF(OR($I488="Timid", $I488="Hasty", $I488="Jolly", $I488="Naive"), 1.1,
IF(OR($I488="Brave", $I488="Relaxed", $I488="Quiet", $I488="Sassy"), 0.9, 1)))</f>
        <v>109</v>
      </c>
    </row>
    <row r="489" spans="1:22" x14ac:dyDescent="0.45">
      <c r="A489" s="39"/>
      <c r="B489" s="48"/>
      <c r="C489" s="39"/>
      <c r="D489" s="39"/>
      <c r="E489" s="39"/>
      <c r="F489" s="2" t="s">
        <v>769</v>
      </c>
      <c r="G489" s="2" t="s">
        <v>53</v>
      </c>
      <c r="H489" s="2">
        <v>50</v>
      </c>
      <c r="I489" s="2" t="s">
        <v>108</v>
      </c>
      <c r="J489" s="2" t="s">
        <v>455</v>
      </c>
      <c r="K489" s="2" t="s">
        <v>30</v>
      </c>
      <c r="L489" s="2" t="s">
        <v>709</v>
      </c>
      <c r="M489" s="2" t="s">
        <v>710</v>
      </c>
      <c r="N489" s="2" t="s">
        <v>735</v>
      </c>
      <c r="O489" s="2" t="s">
        <v>491</v>
      </c>
      <c r="P489" s="2">
        <v>30</v>
      </c>
      <c r="Q489" s="30">
        <f>_xlfn.FLOOR.MATH((((2*VLOOKUP(F489, 'EV and Base'!$A$1:$N$671, 9, FALSE))+$P489)*$H489)/100)+$H489+10</f>
        <v>145</v>
      </c>
      <c r="R489" s="30">
        <f>_xlfn.FLOOR.MATH((_xlfn.FLOOR.MATH((((2*VLOOKUP($F489, 'EV and Base'!$A$1:$N$671, 10, FALSE))+$P489)*$H489)/100)+5)*
IF(OR($I489="Lonely", $I489="Brave", $I489="Adamant", $I489="Naughty"), 1.1,
IF(OR($I489="Bold", $I489="Timid", $I489="Modest", $I489="Calm"), 0.9, 1)))</f>
        <v>75</v>
      </c>
      <c r="S489" s="30">
        <f>_xlfn.FLOOR.MATH((_xlfn.FLOOR.MATH((((2*VLOOKUP($F489, 'EV and Base'!$A$1:$N$671, 11, FALSE))+$P489)*$H489)/100)+5)*
IF(OR($I489="Bold", $I489="Relaxed", $I489="Impish", $I489="Lax"), 1.1,
IF(OR($I489="Lonely", $I489="Hasty", $I489="Mild", $I489="Gentle"), 0.9, 1)))</f>
        <v>126</v>
      </c>
      <c r="T489" s="30">
        <f>_xlfn.FLOOR.MATH((_xlfn.FLOOR.MATH((((2*VLOOKUP($F489, 'EV and Base'!$A$1:$N$671, 12, FALSE))+$P489)*$H489)/100)+5)*
IF(OR($I489="Modest", $I489="Mild", $I489="Quiet", $I489="Rash"), 1.1,
IF(OR($I489="Adamant", $I489="Impish", $I489="Jolly", $I489="Careful"), 0.9, 1)))</f>
        <v>115</v>
      </c>
      <c r="U489" s="30">
        <f>_xlfn.FLOOR.MATH((_xlfn.FLOOR.MATH((((2*VLOOKUP($F489, 'EV and Base'!$A$1:$N$671, 13, FALSE))+$P489)*$H489)/100)+5)*
IF(OR($I489="Calm", $I489="Gentle", $I489="Sassy", $I489="Careful"), 1.1,
IF(OR($I489="Naughty", $I489="Lax", $I489="Naive", $I489="Rash"), 0.9, 1)))</f>
        <v>130</v>
      </c>
      <c r="V489" s="32">
        <f>_xlfn.FLOOR.MATH((_xlfn.FLOOR.MATH((((2*VLOOKUP($F489, 'EV and Base'!$A$1:$N$671, 14, FALSE))+$P489)*$H489)/100)+5)*
IF(OR($I489="Timid", $I489="Hasty", $I489="Jolly", $I489="Naive"), 1.1,
IF(OR($I489="Brave", $I489="Relaxed", $I489="Quiet", $I489="Sassy"), 0.9, 1)))</f>
        <v>76</v>
      </c>
    </row>
    <row r="490" spans="1:22" x14ac:dyDescent="0.45">
      <c r="A490" s="40"/>
      <c r="B490" s="48"/>
      <c r="C490" s="40"/>
      <c r="D490" s="40"/>
      <c r="E490" s="40"/>
      <c r="F490" s="2" t="s">
        <v>406</v>
      </c>
      <c r="G490" s="2" t="s">
        <v>53</v>
      </c>
      <c r="H490" s="2">
        <v>48</v>
      </c>
      <c r="I490" s="2" t="s">
        <v>199</v>
      </c>
      <c r="J490" s="2" t="s">
        <v>97</v>
      </c>
      <c r="K490" s="2" t="s">
        <v>30</v>
      </c>
      <c r="L490" s="2" t="s">
        <v>709</v>
      </c>
      <c r="M490" s="2" t="s">
        <v>710</v>
      </c>
      <c r="N490" s="2" t="s">
        <v>437</v>
      </c>
      <c r="O490" s="2" t="s">
        <v>515</v>
      </c>
      <c r="P490" s="2">
        <v>24</v>
      </c>
      <c r="Q490" s="30">
        <f>_xlfn.FLOOR.MATH((((2*VLOOKUP(F490, 'EV and Base'!$A$1:$N$671, 9, FALSE))+$P490)*$H490)/100)+$H490+10</f>
        <v>180</v>
      </c>
      <c r="R490" s="30">
        <f>_xlfn.FLOOR.MATH((_xlfn.FLOOR.MATH((((2*VLOOKUP($F490, 'EV and Base'!$A$1:$N$671, 10, FALSE))+$P490)*$H490)/100)+5)*
IF(OR($I490="Lonely", $I490="Brave", $I490="Adamant", $I490="Naughty"), 1.1,
IF(OR($I490="Bold", $I490="Timid", $I490="Modest", $I490="Calm"), 0.9, 1)))</f>
        <v>62</v>
      </c>
      <c r="S490" s="30">
        <f>_xlfn.FLOOR.MATH((_xlfn.FLOOR.MATH((((2*VLOOKUP($F490, 'EV and Base'!$A$1:$N$671, 11, FALSE))+$P490)*$H490)/100)+5)*
IF(OR($I490="Bold", $I490="Relaxed", $I490="Impish", $I490="Lax"), 1.1,
IF(OR($I490="Lonely", $I490="Hasty", $I490="Mild", $I490="Gentle"), 0.9, 1)))</f>
        <v>98</v>
      </c>
      <c r="T490" s="30">
        <f>_xlfn.FLOOR.MATH((_xlfn.FLOOR.MATH((((2*VLOOKUP($F490, 'EV and Base'!$A$1:$N$671, 12, FALSE))+$P490)*$H490)/100)+5)*
IF(OR($I490="Modest", $I490="Mild", $I490="Quiet", $I490="Rash"), 1.1,
IF(OR($I490="Adamant", $I490="Impish", $I490="Jolly", $I490="Careful"), 0.9, 1)))</f>
        <v>119</v>
      </c>
      <c r="U490" s="30">
        <f>_xlfn.FLOOR.MATH((_xlfn.FLOOR.MATH((((2*VLOOKUP($F490, 'EV and Base'!$A$1:$N$671, 13, FALSE))+$P490)*$H490)/100)+5)*
IF(OR($I490="Calm", $I490="Gentle", $I490="Sassy", $I490="Careful"), 1.1,
IF(OR($I490="Naughty", $I490="Lax", $I490="Naive", $I490="Rash"), 0.9, 1)))</f>
        <v>117</v>
      </c>
      <c r="V490" s="32">
        <f>_xlfn.FLOOR.MATH((_xlfn.FLOOR.MATH((((2*VLOOKUP($F490, 'EV and Base'!$A$1:$N$671, 14, FALSE))+$P490)*$H490)/100)+5)*
IF(OR($I490="Timid", $I490="Hasty", $I490="Jolly", $I490="Naive"), 1.1,
IF(OR($I490="Brave", $I490="Relaxed", $I490="Quiet", $I490="Sassy"), 0.9, 1)))</f>
        <v>44</v>
      </c>
    </row>
    <row r="491" spans="1:22" x14ac:dyDescent="0.45">
      <c r="A491" s="38">
        <v>262</v>
      </c>
      <c r="B491" s="48" t="s">
        <v>770</v>
      </c>
      <c r="C491" s="38" t="s">
        <v>23</v>
      </c>
      <c r="D491" s="38" t="s">
        <v>1358</v>
      </c>
      <c r="E491" s="38" t="s">
        <v>25</v>
      </c>
      <c r="F491" s="2" t="s">
        <v>771</v>
      </c>
      <c r="G491" s="2" t="s">
        <v>53</v>
      </c>
      <c r="H491" s="2">
        <v>48</v>
      </c>
      <c r="I491" s="2" t="s">
        <v>61</v>
      </c>
      <c r="J491" s="2" t="s">
        <v>525</v>
      </c>
      <c r="K491" s="2" t="s">
        <v>30</v>
      </c>
      <c r="L491" s="2" t="s">
        <v>527</v>
      </c>
      <c r="M491" s="2" t="s">
        <v>772</v>
      </c>
      <c r="N491" s="2" t="s">
        <v>709</v>
      </c>
      <c r="O491" s="2" t="s">
        <v>710</v>
      </c>
      <c r="P491" s="2">
        <v>24</v>
      </c>
      <c r="Q491" s="30">
        <f>_xlfn.FLOOR.MATH((((2*VLOOKUP(F491, 'EV and Base'!$A$1:$N$671, 9, FALSE))+$P491)*$H491)/100)+$H491+10</f>
        <v>125</v>
      </c>
      <c r="R491" s="30">
        <f>_xlfn.FLOOR.MATH((_xlfn.FLOOR.MATH((((2*VLOOKUP($F491, 'EV and Base'!$A$1:$N$671, 10, FALSE))+$P491)*$H491)/100)+5)*
IF(OR($I491="Lonely", $I491="Brave", $I491="Adamant", $I491="Naughty"), 1.1,
IF(OR($I491="Bold", $I491="Timid", $I491="Modest", $I491="Calm"), 0.9, 1)))</f>
        <v>64</v>
      </c>
      <c r="S491" s="30">
        <f>_xlfn.FLOOR.MATH((_xlfn.FLOOR.MATH((((2*VLOOKUP($F491, 'EV and Base'!$A$1:$N$671, 11, FALSE))+$P491)*$H491)/100)+5)*
IF(OR($I491="Bold", $I491="Relaxed", $I491="Impish", $I491="Lax"), 1.1,
IF(OR($I491="Lonely", $I491="Hasty", $I491="Mild", $I491="Gentle"), 0.9, 1)))</f>
        <v>139</v>
      </c>
      <c r="T491" s="30">
        <f>_xlfn.FLOOR.MATH((_xlfn.FLOOR.MATH((((2*VLOOKUP($F491, 'EV and Base'!$A$1:$N$671, 12, FALSE))+$P491)*$H491)/100)+5)*
IF(OR($I491="Modest", $I491="Mild", $I491="Quiet", $I491="Rash"), 1.1,
IF(OR($I491="Adamant", $I491="Impish", $I491="Jolly", $I491="Careful"), 0.9, 1)))</f>
        <v>107</v>
      </c>
      <c r="U491" s="30">
        <f>_xlfn.FLOOR.MATH((_xlfn.FLOOR.MATH((((2*VLOOKUP($F491, 'EV and Base'!$A$1:$N$671, 13, FALSE))+$P491)*$H491)/100)+5)*
IF(OR($I491="Calm", $I491="Gentle", $I491="Sassy", $I491="Careful"), 1.1,
IF(OR($I491="Naughty", $I491="Lax", $I491="Naive", $I491="Rash"), 0.9, 1)))</f>
        <v>128</v>
      </c>
      <c r="V491" s="32">
        <f>_xlfn.FLOOR.MATH((_xlfn.FLOOR.MATH((((2*VLOOKUP($F491, 'EV and Base'!$A$1:$N$671, 14, FALSE))+$P491)*$H491)/100)+5)*
IF(OR($I491="Timid", $I491="Hasty", $I491="Jolly", $I491="Naive"), 1.1,
IF(OR($I491="Brave", $I491="Relaxed", $I491="Quiet", $I491="Sassy"), 0.9, 1)))</f>
        <v>45</v>
      </c>
    </row>
    <row r="492" spans="1:22" x14ac:dyDescent="0.45">
      <c r="A492" s="39"/>
      <c r="B492" s="48"/>
      <c r="C492" s="39"/>
      <c r="D492" s="39"/>
      <c r="E492" s="39"/>
      <c r="F492" s="2" t="s">
        <v>773</v>
      </c>
      <c r="G492" s="19" t="s">
        <v>33</v>
      </c>
      <c r="H492" s="2">
        <v>48</v>
      </c>
      <c r="I492" s="2" t="s">
        <v>89</v>
      </c>
      <c r="J492" s="2" t="s">
        <v>774</v>
      </c>
      <c r="K492" s="2" t="s">
        <v>30</v>
      </c>
      <c r="L492" s="2" t="s">
        <v>529</v>
      </c>
      <c r="M492" s="2" t="s">
        <v>722</v>
      </c>
      <c r="N492" s="2" t="s">
        <v>313</v>
      </c>
      <c r="O492" s="2" t="s">
        <v>775</v>
      </c>
      <c r="P492" s="2">
        <v>24</v>
      </c>
      <c r="Q492" s="30">
        <f>_xlfn.FLOOR.MATH((((2*VLOOKUP(F492, 'EV and Base'!$A$1:$N$671, 9, FALSE))+$P492)*$H492)/100)+$H492+10</f>
        <v>154</v>
      </c>
      <c r="R492" s="30">
        <f>_xlfn.FLOOR.MATH((_xlfn.FLOOR.MATH((((2*VLOOKUP($F492, 'EV and Base'!$A$1:$N$671, 10, FALSE))+$P492)*$H492)/100)+5)*
IF(OR($I492="Lonely", $I492="Brave", $I492="Adamant", $I492="Naughty"), 1.1,
IF(OR($I492="Bold", $I492="Timid", $I492="Modest", $I492="Calm"), 0.9, 1)))</f>
        <v>135</v>
      </c>
      <c r="S492" s="30">
        <f>_xlfn.FLOOR.MATH((_xlfn.FLOOR.MATH((((2*VLOOKUP($F492, 'EV and Base'!$A$1:$N$671, 11, FALSE))+$P492)*$H492)/100)+5)*
IF(OR($I492="Bold", $I492="Relaxed", $I492="Impish", $I492="Lax"), 1.1,
IF(OR($I492="Lonely", $I492="Hasty", $I492="Mild", $I492="Gentle"), 0.9, 1)))</f>
        <v>93</v>
      </c>
      <c r="T492" s="30">
        <f>_xlfn.FLOOR.MATH((_xlfn.FLOOR.MATH((((2*VLOOKUP($F492, 'EV and Base'!$A$1:$N$671, 12, FALSE))+$P492)*$H492)/100)+5)*
IF(OR($I492="Modest", $I492="Mild", $I492="Quiet", $I492="Rash"), 1.1,
IF(OR($I492="Adamant", $I492="Impish", $I492="Jolly", $I492="Careful"), 0.9, 1)))</f>
        <v>69</v>
      </c>
      <c r="U492" s="30">
        <f>_xlfn.FLOOR.MATH((_xlfn.FLOOR.MATH((((2*VLOOKUP($F492, 'EV and Base'!$A$1:$N$671, 13, FALSE))+$P492)*$H492)/100)+5)*
IF(OR($I492="Calm", $I492="Gentle", $I492="Sassy", $I492="Careful"), 1.1,
IF(OR($I492="Naughty", $I492="Lax", $I492="Naive", $I492="Rash"), 0.9, 1)))</f>
        <v>93</v>
      </c>
      <c r="V492" s="32">
        <f>_xlfn.FLOOR.MATH((_xlfn.FLOOR.MATH((((2*VLOOKUP($F492, 'EV and Base'!$A$1:$N$671, 14, FALSE))+$P492)*$H492)/100)+5)*
IF(OR($I492="Timid", $I492="Hasty", $I492="Jolly", $I492="Naive"), 1.1,
IF(OR($I492="Brave", $I492="Relaxed", $I492="Quiet", $I492="Sassy"), 0.9, 1)))</f>
        <v>69</v>
      </c>
    </row>
    <row r="493" spans="1:22" x14ac:dyDescent="0.45">
      <c r="A493" s="39"/>
      <c r="B493" s="48"/>
      <c r="C493" s="39"/>
      <c r="D493" s="39"/>
      <c r="E493" s="39"/>
      <c r="F493" s="2" t="s">
        <v>777</v>
      </c>
      <c r="G493" s="2" t="s">
        <v>53</v>
      </c>
      <c r="H493" s="2">
        <v>50</v>
      </c>
      <c r="I493" s="2" t="s">
        <v>79</v>
      </c>
      <c r="J493" s="2" t="s">
        <v>778</v>
      </c>
      <c r="K493" s="2" t="s">
        <v>30</v>
      </c>
      <c r="L493" s="2" t="s">
        <v>383</v>
      </c>
      <c r="M493" s="2" t="s">
        <v>779</v>
      </c>
      <c r="N493" s="2" t="s">
        <v>709</v>
      </c>
      <c r="O493" s="2" t="s">
        <v>710</v>
      </c>
      <c r="P493" s="2">
        <v>30</v>
      </c>
      <c r="Q493" s="30">
        <f>_xlfn.FLOOR.MATH((((2*VLOOKUP(F493, 'EV and Base'!$A$1:$N$671, 9, FALSE))+$P493)*$H493)/100)+$H493+10</f>
        <v>135</v>
      </c>
      <c r="R493" s="30">
        <f>_xlfn.FLOOR.MATH((_xlfn.FLOOR.MATH((((2*VLOOKUP($F493, 'EV and Base'!$A$1:$N$671, 10, FALSE))+$P493)*$H493)/100)+5)*
IF(OR($I493="Lonely", $I493="Brave", $I493="Adamant", $I493="Naughty"), 1.1,
IF(OR($I493="Bold", $I493="Timid", $I493="Modest", $I493="Calm"), 0.9, 1)))</f>
        <v>75</v>
      </c>
      <c r="S493" s="30">
        <f>_xlfn.FLOOR.MATH((_xlfn.FLOOR.MATH((((2*VLOOKUP($F493, 'EV and Base'!$A$1:$N$671, 11, FALSE))+$P493)*$H493)/100)+5)*
IF(OR($I493="Bold", $I493="Relaxed", $I493="Impish", $I493="Lax"), 1.1,
IF(OR($I493="Lonely", $I493="Hasty", $I493="Mild", $I493="Gentle"), 0.9, 1)))</f>
        <v>110</v>
      </c>
      <c r="T493" s="30">
        <f>_xlfn.FLOOR.MATH((_xlfn.FLOOR.MATH((((2*VLOOKUP($F493, 'EV and Base'!$A$1:$N$671, 12, FALSE))+$P493)*$H493)/100)+5)*
IF(OR($I493="Modest", $I493="Mild", $I493="Quiet", $I493="Rash"), 1.1,
IF(OR($I493="Adamant", $I493="Impish", $I493="Jolly", $I493="Careful"), 0.9, 1)))</f>
        <v>148</v>
      </c>
      <c r="U493" s="30">
        <f>_xlfn.FLOOR.MATH((_xlfn.FLOOR.MATH((((2*VLOOKUP($F493, 'EV and Base'!$A$1:$N$671, 13, FALSE))+$P493)*$H493)/100)+5)*
IF(OR($I493="Calm", $I493="Gentle", $I493="Sassy", $I493="Careful"), 1.1,
IF(OR($I493="Naughty", $I493="Lax", $I493="Naive", $I493="Rash"), 0.9, 1)))</f>
        <v>121</v>
      </c>
      <c r="V493" s="32">
        <f>_xlfn.FLOOR.MATH((_xlfn.FLOOR.MATH((((2*VLOOKUP($F493, 'EV and Base'!$A$1:$N$671, 14, FALSE))+$P493)*$H493)/100)+5)*
IF(OR($I493="Timid", $I493="Hasty", $I493="Jolly", $I493="Naive"), 1.1,
IF(OR($I493="Brave", $I493="Relaxed", $I493="Quiet", $I493="Sassy"), 0.9, 1)))</f>
        <v>100</v>
      </c>
    </row>
    <row r="494" spans="1:22" x14ac:dyDescent="0.45">
      <c r="A494" s="40"/>
      <c r="B494" s="48"/>
      <c r="C494" s="40"/>
      <c r="D494" s="40"/>
      <c r="E494" s="40"/>
      <c r="F494" s="2" t="s">
        <v>719</v>
      </c>
      <c r="G494" s="2" t="s">
        <v>53</v>
      </c>
      <c r="H494" s="2">
        <v>48</v>
      </c>
      <c r="I494" s="2" t="s">
        <v>63</v>
      </c>
      <c r="J494" s="2" t="s">
        <v>650</v>
      </c>
      <c r="K494" s="2" t="s">
        <v>30</v>
      </c>
      <c r="L494" s="2" t="s">
        <v>717</v>
      </c>
      <c r="M494" s="2" t="s">
        <v>472</v>
      </c>
      <c r="N494" s="2" t="s">
        <v>776</v>
      </c>
      <c r="O494" s="2" t="s">
        <v>710</v>
      </c>
      <c r="P494" s="2">
        <v>24</v>
      </c>
      <c r="Q494" s="30">
        <f>_xlfn.FLOOR.MATH((((2*VLOOKUP(F494, 'EV and Base'!$A$1:$N$671, 9, FALSE))+$P494)*$H494)/100)+$H494+10</f>
        <v>165</v>
      </c>
      <c r="R494" s="30">
        <f>_xlfn.FLOOR.MATH((_xlfn.FLOOR.MATH((((2*VLOOKUP($F494, 'EV and Base'!$A$1:$N$671, 10, FALSE))+$P494)*$H494)/100)+5)*
IF(OR($I494="Lonely", $I494="Brave", $I494="Adamant", $I494="Naughty"), 1.1,
IF(OR($I494="Bold", $I494="Timid", $I494="Modest", $I494="Calm"), 0.9, 1)))</f>
        <v>74</v>
      </c>
      <c r="S494" s="30">
        <f>_xlfn.FLOOR.MATH((_xlfn.FLOOR.MATH((((2*VLOOKUP($F494, 'EV and Base'!$A$1:$N$671, 11, FALSE))+$P494)*$H494)/100)+5)*
IF(OR($I494="Bold", $I494="Relaxed", $I494="Impish", $I494="Lax"), 1.1,
IF(OR($I494="Lonely", $I494="Hasty", $I494="Mild", $I494="Gentle"), 0.9, 1)))</f>
        <v>83</v>
      </c>
      <c r="T494" s="30">
        <f>_xlfn.FLOOR.MATH((_xlfn.FLOOR.MATH((((2*VLOOKUP($F494, 'EV and Base'!$A$1:$N$671, 12, FALSE))+$P494)*$H494)/100)+5)*
IF(OR($I494="Modest", $I494="Mild", $I494="Quiet", $I494="Rash"), 1.1,
IF(OR($I494="Adamant", $I494="Impish", $I494="Jolly", $I494="Careful"), 0.9, 1)))</f>
        <v>98</v>
      </c>
      <c r="U494" s="30">
        <f>_xlfn.FLOOR.MATH((_xlfn.FLOOR.MATH((((2*VLOOKUP($F494, 'EV and Base'!$A$1:$N$671, 13, FALSE))+$P494)*$H494)/100)+5)*
IF(OR($I494="Calm", $I494="Gentle", $I494="Sassy", $I494="Careful"), 1.1,
IF(OR($I494="Naughty", $I494="Lax", $I494="Naive", $I494="Rash"), 0.9, 1)))</f>
        <v>128</v>
      </c>
      <c r="V494" s="32">
        <f>_xlfn.FLOOR.MATH((_xlfn.FLOOR.MATH((((2*VLOOKUP($F494, 'EV and Base'!$A$1:$N$671, 14, FALSE))+$P494)*$H494)/100)+5)*
IF(OR($I494="Timid", $I494="Hasty", $I494="Jolly", $I494="Naive"), 1.1,
IF(OR($I494="Brave", $I494="Relaxed", $I494="Quiet", $I494="Sassy"), 0.9, 1)))</f>
        <v>66</v>
      </c>
    </row>
    <row r="495" spans="1:22" x14ac:dyDescent="0.45">
      <c r="A495" s="38">
        <v>263</v>
      </c>
      <c r="B495" s="48" t="s">
        <v>308</v>
      </c>
      <c r="C495" s="38" t="s">
        <v>23</v>
      </c>
      <c r="D495" s="38" t="s">
        <v>1359</v>
      </c>
      <c r="E495" s="38" t="s">
        <v>25</v>
      </c>
      <c r="F495" s="2" t="s">
        <v>782</v>
      </c>
      <c r="G495" s="19" t="s">
        <v>33</v>
      </c>
      <c r="H495" s="2">
        <v>52</v>
      </c>
      <c r="I495" s="2" t="s">
        <v>41</v>
      </c>
      <c r="J495" s="2" t="s">
        <v>783</v>
      </c>
      <c r="K495" s="2" t="s">
        <v>30</v>
      </c>
      <c r="L495" s="2" t="s">
        <v>346</v>
      </c>
      <c r="M495" s="2" t="s">
        <v>755</v>
      </c>
      <c r="N495" s="2" t="s">
        <v>514</v>
      </c>
      <c r="O495" s="2" t="s">
        <v>784</v>
      </c>
      <c r="P495" s="2">
        <v>30</v>
      </c>
      <c r="Q495" s="30">
        <f>_xlfn.FLOOR.MATH((((2*VLOOKUP(F495, 'EV and Base'!$A$1:$N$671, 9, FALSE))+$P495)*$H495)/100)+$H495+10</f>
        <v>181</v>
      </c>
      <c r="R495" s="30">
        <f>_xlfn.FLOOR.MATH((_xlfn.FLOOR.MATH((((2*VLOOKUP($F495, 'EV and Base'!$A$1:$N$671, 10, FALSE))+$P495)*$H495)/100)+5)*
IF(OR($I495="Lonely", $I495="Brave", $I495="Adamant", $I495="Naughty"), 1.1,
IF(OR($I495="Bold", $I495="Timid", $I495="Modest", $I495="Calm"), 0.9, 1)))</f>
        <v>158</v>
      </c>
      <c r="S495" s="30">
        <f>_xlfn.FLOOR.MATH((_xlfn.FLOOR.MATH((((2*VLOOKUP($F495, 'EV and Base'!$A$1:$N$671, 11, FALSE))+$P495)*$H495)/100)+5)*
IF(OR($I495="Bold", $I495="Relaxed", $I495="Impish", $I495="Lax"), 1.1,
IF(OR($I495="Lonely", $I495="Hasty", $I495="Mild", $I495="Gentle"), 0.9, 1)))</f>
        <v>145</v>
      </c>
      <c r="T495" s="30">
        <f>_xlfn.FLOOR.MATH((_xlfn.FLOOR.MATH((((2*VLOOKUP($F495, 'EV and Base'!$A$1:$N$671, 12, FALSE))+$P495)*$H495)/100)+5)*
IF(OR($I495="Modest", $I495="Mild", $I495="Quiet", $I495="Rash"), 1.1,
IF(OR($I495="Adamant", $I495="Impish", $I495="Jolly", $I495="Careful"), 0.9, 1)))</f>
        <v>145</v>
      </c>
      <c r="U495" s="30">
        <f>_xlfn.FLOOR.MATH((_xlfn.FLOOR.MATH((((2*VLOOKUP($F495, 'EV and Base'!$A$1:$N$671, 13, FALSE))+$P495)*$H495)/100)+5)*
IF(OR($I495="Calm", $I495="Gentle", $I495="Sassy", $I495="Careful"), 1.1,
IF(OR($I495="Naughty", $I495="Lax", $I495="Naive", $I495="Rash"), 0.9, 1)))</f>
        <v>124</v>
      </c>
      <c r="V495" s="32">
        <f>_xlfn.FLOOR.MATH((_xlfn.FLOOR.MATH((((2*VLOOKUP($F495, 'EV and Base'!$A$1:$N$671, 14, FALSE))+$P495)*$H495)/100)+5)*
IF(OR($I495="Timid", $I495="Hasty", $I495="Jolly", $I495="Naive"), 1.1,
IF(OR($I495="Brave", $I495="Relaxed", $I495="Quiet", $I495="Sassy"), 0.9, 1)))</f>
        <v>125</v>
      </c>
    </row>
    <row r="496" spans="1:22" x14ac:dyDescent="0.45">
      <c r="A496" s="39"/>
      <c r="B496" s="48"/>
      <c r="C496" s="39"/>
      <c r="D496" s="39"/>
      <c r="E496" s="39"/>
      <c r="F496" s="2" t="s">
        <v>785</v>
      </c>
      <c r="G496" s="2" t="s">
        <v>27</v>
      </c>
      <c r="H496" s="2">
        <v>50</v>
      </c>
      <c r="I496" s="2" t="s">
        <v>110</v>
      </c>
      <c r="J496" s="2" t="s">
        <v>137</v>
      </c>
      <c r="K496" s="2" t="s">
        <v>30</v>
      </c>
      <c r="L496" s="2" t="s">
        <v>229</v>
      </c>
      <c r="M496" s="2" t="s">
        <v>786</v>
      </c>
      <c r="N496" s="2" t="s">
        <v>754</v>
      </c>
      <c r="O496" s="2" t="s">
        <v>153</v>
      </c>
      <c r="P496" s="2">
        <v>30</v>
      </c>
      <c r="Q496" s="30">
        <f>_xlfn.FLOOR.MATH((((2*VLOOKUP(F496, 'EV and Base'!$A$1:$N$671, 9, FALSE))+$P496)*$H496)/100)+$H496+10</f>
        <v>149</v>
      </c>
      <c r="R496" s="30">
        <f>_xlfn.FLOOR.MATH((_xlfn.FLOOR.MATH((((2*VLOOKUP($F496, 'EV and Base'!$A$1:$N$671, 10, FALSE))+$P496)*$H496)/100)+5)*
IF(OR($I496="Lonely", $I496="Brave", $I496="Adamant", $I496="Naughty"), 1.1,
IF(OR($I496="Bold", $I496="Timid", $I496="Modest", $I496="Calm"), 0.9, 1)))</f>
        <v>140</v>
      </c>
      <c r="S496" s="30">
        <f>_xlfn.FLOOR.MATH((_xlfn.FLOOR.MATH((((2*VLOOKUP($F496, 'EV and Base'!$A$1:$N$671, 11, FALSE))+$P496)*$H496)/100)+5)*
IF(OR($I496="Bold", $I496="Relaxed", $I496="Impish", $I496="Lax"), 1.1,
IF(OR($I496="Lonely", $I496="Hasty", $I496="Mild", $I496="Gentle"), 0.9, 1)))</f>
        <v>153</v>
      </c>
      <c r="T496" s="30">
        <f>_xlfn.FLOOR.MATH((_xlfn.FLOOR.MATH((((2*VLOOKUP($F496, 'EV and Base'!$A$1:$N$671, 12, FALSE))+$P496)*$H496)/100)+5)*
IF(OR($I496="Modest", $I496="Mild", $I496="Quiet", $I496="Rash"), 1.1,
IF(OR($I496="Adamant", $I496="Impish", $I496="Jolly", $I496="Careful"), 0.9, 1)))</f>
        <v>92</v>
      </c>
      <c r="U496" s="30">
        <f>_xlfn.FLOOR.MATH((_xlfn.FLOOR.MATH((((2*VLOOKUP($F496, 'EV and Base'!$A$1:$N$671, 13, FALSE))+$P496)*$H496)/100)+5)*
IF(OR($I496="Calm", $I496="Gentle", $I496="Sassy", $I496="Careful"), 1.1,
IF(OR($I496="Naughty", $I496="Lax", $I496="Naive", $I496="Rash"), 0.9, 1)))</f>
        <v>85</v>
      </c>
      <c r="V496" s="30">
        <f>_xlfn.FLOOR.MATH((_xlfn.FLOOR.MATH((((2*VLOOKUP($F496, 'EV and Base'!$A$1:$N$671, 14, FALSE))+$P496)*$H496)/100)+5)*
IF(OR($I496="Timid", $I496="Hasty", $I496="Jolly", $I496="Naive"), 1.1,
IF(OR($I496="Brave", $I496="Relaxed", $I496="Quiet", $I496="Sassy"), 0.9, 1)))</f>
        <v>52</v>
      </c>
    </row>
    <row r="497" spans="1:22" x14ac:dyDescent="0.45">
      <c r="A497" s="39"/>
      <c r="B497" s="48"/>
      <c r="C497" s="39"/>
      <c r="D497" s="39"/>
      <c r="E497" s="39"/>
      <c r="F497" s="2" t="s">
        <v>789</v>
      </c>
      <c r="G497" s="2" t="s">
        <v>27</v>
      </c>
      <c r="H497" s="2">
        <v>50</v>
      </c>
      <c r="I497" s="2" t="s">
        <v>54</v>
      </c>
      <c r="J497" s="2" t="s">
        <v>790</v>
      </c>
      <c r="K497" s="2" t="s">
        <v>30</v>
      </c>
      <c r="L497" s="2" t="s">
        <v>681</v>
      </c>
      <c r="M497" s="2" t="s">
        <v>712</v>
      </c>
      <c r="N497" s="2" t="s">
        <v>767</v>
      </c>
      <c r="O497" s="2" t="s">
        <v>162</v>
      </c>
      <c r="P497" s="2">
        <v>30</v>
      </c>
      <c r="Q497" s="20">
        <f>_xlfn.FLOOR.MATH((((2*VLOOKUP(F497, 'EV and Base'!$A$1:$N$671, 9, FALSE))+$P497)*$H497)/100)+$H497+10</f>
        <v>135</v>
      </c>
      <c r="R497" s="20">
        <f>_xlfn.FLOOR.MATH((_xlfn.FLOOR.MATH((((2*VLOOKUP($F497, 'EV and Base'!$A$1:$N$671, 10, FALSE))+$P497)*$H497)/100)+5)*
IF(OR($I497="Lonely", $I497="Brave", $I497="Adamant", $I497="Naughty"), 1.1,
IF(OR($I497="Bold", $I497="Timid", $I497="Modest", $I497="Calm"), 0.9, 1)))</f>
        <v>125</v>
      </c>
      <c r="S497" s="20">
        <f>_xlfn.FLOOR.MATH((_xlfn.FLOOR.MATH((((2*VLOOKUP($F497, 'EV and Base'!$A$1:$N$671, 11, FALSE))+$P497)*$H497)/100)+5)*
IF(OR($I497="Bold", $I497="Relaxed", $I497="Impish", $I497="Lax"), 1.1,
IF(OR($I497="Lonely", $I497="Hasty", $I497="Mild", $I497="Gentle"), 0.9, 1)))</f>
        <v>80</v>
      </c>
      <c r="T497" s="20">
        <f>_xlfn.FLOOR.MATH((_xlfn.FLOOR.MATH((((2*VLOOKUP($F497, 'EV and Base'!$A$1:$N$671, 12, FALSE))+$P497)*$H497)/100)+5)*
IF(OR($I497="Modest", $I497="Mild", $I497="Quiet", $I497="Rash"), 1.1,
IF(OR($I497="Adamant", $I497="Impish", $I497="Jolly", $I497="Careful"), 0.9, 1)))</f>
        <v>140</v>
      </c>
      <c r="U497" s="20">
        <f>_xlfn.FLOOR.MATH((_xlfn.FLOOR.MATH((((2*VLOOKUP($F497, 'EV and Base'!$A$1:$N$671, 13, FALSE))+$P497)*$H497)/100)+5)*
IF(OR($I497="Calm", $I497="Gentle", $I497="Sassy", $I497="Careful"), 1.1,
IF(OR($I497="Naughty", $I497="Lax", $I497="Naive", $I497="Rash"), 0.9, 1)))</f>
        <v>80</v>
      </c>
      <c r="V497" s="20">
        <f>_xlfn.FLOOR.MATH((_xlfn.FLOOR.MATH((((2*VLOOKUP($F497, 'EV and Base'!$A$1:$N$671, 14, FALSE))+$P497)*$H497)/100)+5)*
IF(OR($I497="Timid", $I497="Hasty", $I497="Jolly", $I497="Naive"), 1.1,
IF(OR($I497="Brave", $I497="Relaxed", $I497="Quiet", $I497="Sassy"), 0.9, 1)))</f>
        <v>125</v>
      </c>
    </row>
    <row r="498" spans="1:22" x14ac:dyDescent="0.45">
      <c r="A498" s="39"/>
      <c r="B498" s="48"/>
      <c r="C498" s="39"/>
      <c r="D498" s="39"/>
      <c r="E498" s="39"/>
      <c r="F498" s="2" t="s">
        <v>787</v>
      </c>
      <c r="G498" s="19" t="s">
        <v>33</v>
      </c>
      <c r="H498" s="2">
        <v>50</v>
      </c>
      <c r="I498" s="2" t="s">
        <v>136</v>
      </c>
      <c r="J498" s="2" t="s">
        <v>465</v>
      </c>
      <c r="K498" s="2" t="s">
        <v>30</v>
      </c>
      <c r="L498" s="2" t="s">
        <v>735</v>
      </c>
      <c r="M498" s="2" t="s">
        <v>705</v>
      </c>
      <c r="N498" s="2" t="s">
        <v>707</v>
      </c>
      <c r="O498" s="2" t="s">
        <v>788</v>
      </c>
      <c r="P498" s="2">
        <v>30</v>
      </c>
      <c r="Q498" s="30">
        <f>_xlfn.FLOOR.MATH((((2*VLOOKUP(F498, 'EV and Base'!$A$1:$N$671, 9, FALSE))+$P498)*$H498)/100)+$H498+10</f>
        <v>135</v>
      </c>
      <c r="R498" s="30">
        <f>_xlfn.FLOOR.MATH((_xlfn.FLOOR.MATH((((2*VLOOKUP($F498, 'EV and Base'!$A$1:$N$671, 10, FALSE))+$P498)*$H498)/100)+5)*
IF(OR($I498="Lonely", $I498="Brave", $I498="Adamant", $I498="Naughty"), 1.1,
IF(OR($I498="Bold", $I498="Timid", $I498="Modest", $I498="Calm"), 0.9, 1)))</f>
        <v>120</v>
      </c>
      <c r="S498" s="30">
        <f>_xlfn.FLOOR.MATH((_xlfn.FLOOR.MATH((((2*VLOOKUP($F498, 'EV and Base'!$A$1:$N$671, 11, FALSE))+$P498)*$H498)/100)+5)*
IF(OR($I498="Bold", $I498="Relaxed", $I498="Impish", $I498="Lax"), 1.1,
IF(OR($I498="Lonely", $I498="Hasty", $I498="Mild", $I498="Gentle"), 0.9, 1)))</f>
        <v>135</v>
      </c>
      <c r="T498" s="30">
        <f>_xlfn.FLOOR.MATH((_xlfn.FLOOR.MATH((((2*VLOOKUP($F498, 'EV and Base'!$A$1:$N$671, 12, FALSE))+$P498)*$H498)/100)+5)*
IF(OR($I498="Modest", $I498="Mild", $I498="Quiet", $I498="Rash"), 1.1,
IF(OR($I498="Adamant", $I498="Impish", $I498="Jolly", $I498="Careful"), 0.9, 1)))</f>
        <v>99</v>
      </c>
      <c r="U498" s="30">
        <f>_xlfn.FLOOR.MATH((_xlfn.FLOOR.MATH((((2*VLOOKUP($F498, 'EV and Base'!$A$1:$N$671, 13, FALSE))+$P498)*$H498)/100)+5)*
IF(OR($I498="Calm", $I498="Gentle", $I498="Sassy", $I498="Careful"), 1.1,
IF(OR($I498="Naughty", $I498="Lax", $I498="Naive", $I498="Rash"), 0.9, 1)))</f>
        <v>94</v>
      </c>
      <c r="V498" s="30">
        <f>_xlfn.FLOOR.MATH((_xlfn.FLOOR.MATH((((2*VLOOKUP($F498, 'EV and Base'!$A$1:$N$671, 14, FALSE))+$P498)*$H498)/100)+5)*
IF(OR($I498="Timid", $I498="Hasty", $I498="Jolly", $I498="Naive"), 1.1,
IF(OR($I498="Brave", $I498="Relaxed", $I498="Quiet", $I498="Sassy"), 0.9, 1)))</f>
        <v>110</v>
      </c>
    </row>
    <row r="499" spans="1:22" x14ac:dyDescent="0.45">
      <c r="A499" s="39"/>
      <c r="B499" s="48"/>
      <c r="C499" s="39"/>
      <c r="D499" s="39"/>
      <c r="E499" s="39"/>
      <c r="F499" s="2" t="s">
        <v>792</v>
      </c>
      <c r="G499" s="2" t="s">
        <v>27</v>
      </c>
      <c r="H499" s="2">
        <v>50</v>
      </c>
      <c r="I499" s="2" t="s">
        <v>82</v>
      </c>
      <c r="J499" s="2" t="s">
        <v>375</v>
      </c>
      <c r="K499" s="2" t="s">
        <v>30</v>
      </c>
      <c r="L499" s="2" t="s">
        <v>615</v>
      </c>
      <c r="M499" s="2" t="s">
        <v>793</v>
      </c>
      <c r="N499" s="2" t="s">
        <v>794</v>
      </c>
      <c r="O499" s="2" t="s">
        <v>705</v>
      </c>
      <c r="P499" s="2">
        <v>30</v>
      </c>
      <c r="Q499" s="20">
        <f>_xlfn.FLOOR.MATH((((2*VLOOKUP(F499, 'EV and Base'!$A$1:$N$671, 9, FALSE))+$P499)*$H499)/100)+$H499+10</f>
        <v>146</v>
      </c>
      <c r="R499" s="20">
        <f>_xlfn.FLOOR.MATH((_xlfn.FLOOR.MATH((((2*VLOOKUP($F499, 'EV and Base'!$A$1:$N$671, 10, FALSE))+$P499)*$H499)/100)+5)*
IF(OR($I499="Lonely", $I499="Brave", $I499="Adamant", $I499="Naughty"), 1.1,
IF(OR($I499="Bold", $I499="Timid", $I499="Modest", $I499="Calm"), 0.9, 1)))</f>
        <v>115</v>
      </c>
      <c r="S499" s="20">
        <f>_xlfn.FLOOR.MATH((_xlfn.FLOOR.MATH((((2*VLOOKUP($F499, 'EV and Base'!$A$1:$N$671, 11, FALSE))+$P499)*$H499)/100)+5)*
IF(OR($I499="Bold", $I499="Relaxed", $I499="Impish", $I499="Lax"), 1.1,
IF(OR($I499="Lonely", $I499="Hasty", $I499="Mild", $I499="Gentle"), 0.9, 1)))</f>
        <v>105</v>
      </c>
      <c r="T499" s="20">
        <f>_xlfn.FLOOR.MATH((_xlfn.FLOOR.MATH((((2*VLOOKUP($F499, 'EV and Base'!$A$1:$N$671, 12, FALSE))+$P499)*$H499)/100)+5)*
IF(OR($I499="Modest", $I499="Mild", $I499="Quiet", $I499="Rash"), 1.1,
IF(OR($I499="Adamant", $I499="Impish", $I499="Jolly", $I499="Careful"), 0.9, 1)))</f>
        <v>130</v>
      </c>
      <c r="U499" s="20">
        <f>_xlfn.FLOOR.MATH((_xlfn.FLOOR.MATH((((2*VLOOKUP($F499, 'EV and Base'!$A$1:$N$671, 13, FALSE))+$P499)*$H499)/100)+5)*
IF(OR($I499="Calm", $I499="Gentle", $I499="Sassy", $I499="Careful"), 1.1,
IF(OR($I499="Naughty", $I499="Lax", $I499="Naive", $I499="Rash"), 0.9, 1)))</f>
        <v>103</v>
      </c>
      <c r="V499" s="20">
        <f>_xlfn.FLOOR.MATH((_xlfn.FLOOR.MATH((((2*VLOOKUP($F499, 'EV and Base'!$A$1:$N$671, 14, FALSE))+$P499)*$H499)/100)+5)*
IF(OR($I499="Timid", $I499="Hasty", $I499="Jolly", $I499="Naive"), 1.1,
IF(OR($I499="Brave", $I499="Relaxed", $I499="Quiet", $I499="Sassy"), 0.9, 1)))</f>
        <v>108</v>
      </c>
    </row>
    <row r="500" spans="1:22" x14ac:dyDescent="0.45">
      <c r="A500" s="40"/>
      <c r="B500" s="48"/>
      <c r="C500" s="40"/>
      <c r="D500" s="40"/>
      <c r="E500" s="40"/>
      <c r="F500" s="2" t="s">
        <v>791</v>
      </c>
      <c r="G500" s="2" t="s">
        <v>27</v>
      </c>
      <c r="H500" s="2">
        <v>50</v>
      </c>
      <c r="I500" s="2" t="s">
        <v>36</v>
      </c>
      <c r="J500" s="2" t="s">
        <v>440</v>
      </c>
      <c r="K500" s="2" t="s">
        <v>30</v>
      </c>
      <c r="L500" s="2" t="s">
        <v>506</v>
      </c>
      <c r="M500" s="2" t="s">
        <v>443</v>
      </c>
      <c r="N500" s="2" t="s">
        <v>754</v>
      </c>
      <c r="O500" s="2" t="s">
        <v>153</v>
      </c>
      <c r="P500" s="2">
        <v>30</v>
      </c>
      <c r="Q500" s="30">
        <f>_xlfn.FLOOR.MATH((((2*VLOOKUP(F500, 'EV and Base'!$A$1:$N$671, 9, FALSE))+$P500)*$H500)/100)+$H500+10</f>
        <v>150</v>
      </c>
      <c r="R500" s="30">
        <f>_xlfn.FLOOR.MATH((_xlfn.FLOOR.MATH((((2*VLOOKUP($F500, 'EV and Base'!$A$1:$N$671, 10, FALSE))+$P500)*$H500)/100)+5)*
IF(OR($I500="Lonely", $I500="Brave", $I500="Adamant", $I500="Naughty"), 1.1,
IF(OR($I500="Bold", $I500="Timid", $I500="Modest", $I500="Calm"), 0.9, 1)))</f>
        <v>160</v>
      </c>
      <c r="S500" s="30">
        <f>_xlfn.FLOOR.MATH((_xlfn.FLOOR.MATH((((2*VLOOKUP($F500, 'EV and Base'!$A$1:$N$671, 11, FALSE))+$P500)*$H500)/100)+5)*
IF(OR($I500="Bold", $I500="Relaxed", $I500="Impish", $I500="Lax"), 1.1,
IF(OR($I500="Lonely", $I500="Hasty", $I500="Mild", $I500="Gentle"), 0.9, 1)))</f>
        <v>93</v>
      </c>
      <c r="T500" s="30">
        <f>_xlfn.FLOOR.MATH((_xlfn.FLOOR.MATH((((2*VLOOKUP($F500, 'EV and Base'!$A$1:$N$671, 12, FALSE))+$P500)*$H500)/100)+5)*
IF(OR($I500="Modest", $I500="Mild", $I500="Quiet", $I500="Rash"), 1.1,
IF(OR($I500="Adamant", $I500="Impish", $I500="Jolly", $I500="Careful"), 0.9, 1)))</f>
        <v>118</v>
      </c>
      <c r="U500" s="30">
        <f>_xlfn.FLOOR.MATH((_xlfn.FLOOR.MATH((((2*VLOOKUP($F500, 'EV and Base'!$A$1:$N$671, 13, FALSE))+$P500)*$H500)/100)+5)*
IF(OR($I500="Calm", $I500="Gentle", $I500="Sassy", $I500="Careful"), 1.1,
IF(OR($I500="Naughty", $I500="Lax", $I500="Naive", $I500="Rash"), 0.9, 1)))</f>
        <v>85</v>
      </c>
      <c r="V500" s="30">
        <f>_xlfn.FLOOR.MATH((_xlfn.FLOOR.MATH((((2*VLOOKUP($F500, 'EV and Base'!$A$1:$N$671, 14, FALSE))+$P500)*$H500)/100)+5)*
IF(OR($I500="Timid", $I500="Hasty", $I500="Jolly", $I500="Naive"), 1.1,
IF(OR($I500="Brave", $I500="Relaxed", $I500="Quiet", $I500="Sassy"), 0.9, 1)))</f>
        <v>130</v>
      </c>
    </row>
    <row r="501" spans="1:22" x14ac:dyDescent="0.45">
      <c r="A501" s="38">
        <v>264</v>
      </c>
      <c r="B501" s="48" t="s">
        <v>795</v>
      </c>
      <c r="C501" s="38" t="s">
        <v>23</v>
      </c>
      <c r="D501" s="38" t="s">
        <v>1359</v>
      </c>
      <c r="E501" s="38" t="s">
        <v>25</v>
      </c>
      <c r="F501" s="2" t="s">
        <v>771</v>
      </c>
      <c r="G501" s="2" t="s">
        <v>27</v>
      </c>
      <c r="H501" s="2">
        <v>52</v>
      </c>
      <c r="I501" s="2" t="s">
        <v>168</v>
      </c>
      <c r="J501" s="2" t="s">
        <v>525</v>
      </c>
      <c r="K501" s="2" t="s">
        <v>30</v>
      </c>
      <c r="L501" s="2" t="s">
        <v>216</v>
      </c>
      <c r="M501" s="2" t="s">
        <v>710</v>
      </c>
      <c r="N501" s="2" t="s">
        <v>709</v>
      </c>
      <c r="O501" s="2" t="s">
        <v>704</v>
      </c>
      <c r="P501" s="2">
        <v>30</v>
      </c>
      <c r="Q501" s="20">
        <f>_xlfn.FLOOR.MATH((((2*VLOOKUP(F501, 'EV and Base'!$A$1:$N$671, 9, FALSE))+$P501)*$H501)/100)+$H501+10</f>
        <v>137</v>
      </c>
      <c r="R501" s="20">
        <f>_xlfn.FLOOR.MATH((_xlfn.FLOOR.MATH((((2*VLOOKUP($F501, 'EV and Base'!$A$1:$N$671, 10, FALSE))+$P501)*$H501)/100)+5)*
IF(OR($I501="Lonely", $I501="Brave", $I501="Adamant", $I501="Naughty"), 1.1,
IF(OR($I501="Bold", $I501="Timid", $I501="Modest", $I501="Calm"), 0.9, 1)))</f>
        <v>72</v>
      </c>
      <c r="S501" s="20">
        <f>_xlfn.FLOOR.MATH((_xlfn.FLOOR.MATH((((2*VLOOKUP($F501, 'EV and Base'!$A$1:$N$671, 11, FALSE))+$P501)*$H501)/100)+5)*
IF(OR($I501="Bold", $I501="Relaxed", $I501="Impish", $I501="Lax"), 1.1,
IF(OR($I501="Lonely", $I501="Hasty", $I501="Mild", $I501="Gentle"), 0.9, 1)))</f>
        <v>171</v>
      </c>
      <c r="T501" s="20">
        <f>_xlfn.FLOOR.MATH((_xlfn.FLOOR.MATH((((2*VLOOKUP($F501, 'EV and Base'!$A$1:$N$671, 12, FALSE))+$P501)*$H501)/100)+5)*
IF(OR($I501="Modest", $I501="Mild", $I501="Quiet", $I501="Rash"), 1.1,
IF(OR($I501="Adamant", $I501="Impish", $I501="Jolly", $I501="Careful"), 0.9, 1)))</f>
        <v>107</v>
      </c>
      <c r="U501" s="20">
        <f>_xlfn.FLOOR.MATH((_xlfn.FLOOR.MATH((((2*VLOOKUP($F501, 'EV and Base'!$A$1:$N$671, 13, FALSE))+$P501)*$H501)/100)+5)*
IF(OR($I501="Calm", $I501="Gentle", $I501="Sassy", $I501="Careful"), 1.1,
IF(OR($I501="Naughty", $I501="Lax", $I501="Naive", $I501="Rash"), 0.9, 1)))</f>
        <v>129</v>
      </c>
      <c r="V501" s="20">
        <f>_xlfn.FLOOR.MATH((_xlfn.FLOOR.MATH((((2*VLOOKUP($F501, 'EV and Base'!$A$1:$N$671, 14, FALSE))+$P501)*$H501)/100)+5)*
IF(OR($I501="Timid", $I501="Hasty", $I501="Jolly", $I501="Naive"), 1.1,
IF(OR($I501="Brave", $I501="Relaxed", $I501="Quiet", $I501="Sassy"), 0.9, 1)))</f>
        <v>56</v>
      </c>
    </row>
    <row r="502" spans="1:22" x14ac:dyDescent="0.45">
      <c r="A502" s="39"/>
      <c r="B502" s="48"/>
      <c r="C502" s="39"/>
      <c r="D502" s="39"/>
      <c r="E502" s="39"/>
      <c r="F502" s="2" t="s">
        <v>796</v>
      </c>
      <c r="G502" s="2" t="s">
        <v>27</v>
      </c>
      <c r="H502" s="2">
        <v>52</v>
      </c>
      <c r="I502" s="2" t="s">
        <v>63</v>
      </c>
      <c r="J502" s="2" t="s">
        <v>228</v>
      </c>
      <c r="K502" s="2" t="s">
        <v>30</v>
      </c>
      <c r="L502" s="2" t="s">
        <v>797</v>
      </c>
      <c r="M502" s="2" t="s">
        <v>758</v>
      </c>
      <c r="N502" s="2" t="s">
        <v>722</v>
      </c>
      <c r="O502" s="2" t="s">
        <v>760</v>
      </c>
      <c r="P502" s="2">
        <v>30</v>
      </c>
      <c r="Q502" s="2">
        <f>_xlfn.FLOOR.MATH((((2*VLOOKUP(F502, 'EV and Base'!$A$1:$N$671, 9, FALSE))+$P502)*$H502)/100)+$H502+10</f>
        <v>176</v>
      </c>
      <c r="R502" s="2">
        <f>_xlfn.FLOOR.MATH((_xlfn.FLOOR.MATH((((2*VLOOKUP($F502, 'EV and Base'!$A$1:$N$671, 10, FALSE))+$P502)*$H502)/100)+5)*
IF(OR($I502="Lonely", $I502="Brave", $I502="Adamant", $I502="Naughty"), 1.1,
IF(OR($I502="Bold", $I502="Timid", $I502="Modest", $I502="Calm"), 0.9, 1)))</f>
        <v>135</v>
      </c>
      <c r="S502" s="2">
        <f>_xlfn.FLOOR.MATH((_xlfn.FLOOR.MATH((((2*VLOOKUP($F502, 'EV and Base'!$A$1:$N$671, 11, FALSE))+$P502)*$H502)/100)+5)*
IF(OR($I502="Bold", $I502="Relaxed", $I502="Impish", $I502="Lax"), 1.1,
IF(OR($I502="Lonely", $I502="Hasty", $I502="Mild", $I502="Gentle"), 0.9, 1)))</f>
        <v>119</v>
      </c>
      <c r="T502" s="2">
        <f>_xlfn.FLOOR.MATH((_xlfn.FLOOR.MATH((((2*VLOOKUP($F502, 'EV and Base'!$A$1:$N$671, 12, FALSE))+$P502)*$H502)/100)+5)*
IF(OR($I502="Modest", $I502="Mild", $I502="Quiet", $I502="Rash"), 1.1,
IF(OR($I502="Adamant", $I502="Impish", $I502="Jolly", $I502="Careful"), 0.9, 1)))</f>
        <v>62</v>
      </c>
      <c r="U502" s="2">
        <f>_xlfn.FLOOR.MATH((_xlfn.FLOOR.MATH((((2*VLOOKUP($F502, 'EV and Base'!$A$1:$N$671, 13, FALSE))+$P502)*$H502)/100)+5)*
IF(OR($I502="Calm", $I502="Gentle", $I502="Sassy", $I502="Careful"), 1.1,
IF(OR($I502="Naughty", $I502="Lax", $I502="Naive", $I502="Rash"), 0.9, 1)))</f>
        <v>130</v>
      </c>
      <c r="V502" s="2">
        <f>_xlfn.FLOOR.MATH((_xlfn.FLOOR.MATH((((2*VLOOKUP($F502, 'EV and Base'!$A$1:$N$671, 14, FALSE))+$P502)*$H502)/100)+5)*
IF(OR($I502="Timid", $I502="Hasty", $I502="Jolly", $I502="Naive"), 1.1,
IF(OR($I502="Brave", $I502="Relaxed", $I502="Quiet", $I502="Sassy"), 0.9, 1)))</f>
        <v>69</v>
      </c>
    </row>
    <row r="503" spans="1:22" x14ac:dyDescent="0.45">
      <c r="A503" s="39"/>
      <c r="B503" s="48"/>
      <c r="C503" s="39"/>
      <c r="D503" s="39"/>
      <c r="E503" s="39"/>
      <c r="F503" s="2" t="s">
        <v>799</v>
      </c>
      <c r="G503" s="2" t="s">
        <v>27</v>
      </c>
      <c r="H503" s="2">
        <v>54</v>
      </c>
      <c r="I503" s="2" t="s">
        <v>41</v>
      </c>
      <c r="J503" s="2" t="s">
        <v>563</v>
      </c>
      <c r="K503" s="2" t="s">
        <v>30</v>
      </c>
      <c r="L503" s="2" t="s">
        <v>674</v>
      </c>
      <c r="M503" s="2" t="s">
        <v>776</v>
      </c>
      <c r="N503" s="2" t="s">
        <v>779</v>
      </c>
      <c r="O503" s="2" t="s">
        <v>767</v>
      </c>
      <c r="P503" s="2">
        <v>30</v>
      </c>
      <c r="Q503" s="2">
        <f>_xlfn.FLOOR.MATH((((2*VLOOKUP(F503, 'EV and Base'!$A$1:$N$671, 9, FALSE))+$P503)*$H503)/100)+$H503+10</f>
        <v>179</v>
      </c>
      <c r="R503" s="2">
        <f>_xlfn.FLOOR.MATH((_xlfn.FLOOR.MATH((((2*VLOOKUP($F503, 'EV and Base'!$A$1:$N$671, 10, FALSE))+$P503)*$H503)/100)+5)*
IF(OR($I503="Lonely", $I503="Brave", $I503="Adamant", $I503="Naughty"), 1.1,
IF(OR($I503="Bold", $I503="Timid", $I503="Modest", $I503="Calm"), 0.9, 1)))</f>
        <v>120</v>
      </c>
      <c r="S503" s="2">
        <f>_xlfn.FLOOR.MATH((_xlfn.FLOOR.MATH((((2*VLOOKUP($F503, 'EV and Base'!$A$1:$N$671, 11, FALSE))+$P503)*$H503)/100)+5)*
IF(OR($I503="Bold", $I503="Relaxed", $I503="Impish", $I503="Lax"), 1.1,
IF(OR($I503="Lonely", $I503="Hasty", $I503="Mild", $I503="Gentle"), 0.9, 1)))</f>
        <v>118</v>
      </c>
      <c r="T503" s="2">
        <f>_xlfn.FLOOR.MATH((_xlfn.FLOOR.MATH((((2*VLOOKUP($F503, 'EV and Base'!$A$1:$N$671, 12, FALSE))+$P503)*$H503)/100)+5)*
IF(OR($I503="Modest", $I503="Mild", $I503="Quiet", $I503="Rash"), 1.1,
IF(OR($I503="Adamant", $I503="Impish", $I503="Jolly", $I503="Careful"), 0.9, 1)))</f>
        <v>156</v>
      </c>
      <c r="U503" s="2">
        <f>_xlfn.FLOOR.MATH((_xlfn.FLOOR.MATH((((2*VLOOKUP($F503, 'EV and Base'!$A$1:$N$671, 13, FALSE))+$P503)*$H503)/100)+5)*
IF(OR($I503="Calm", $I503="Gentle", $I503="Sassy", $I503="Careful"), 1.1,
IF(OR($I503="Naughty", $I503="Lax", $I503="Naive", $I503="Rash"), 0.9, 1)))</f>
        <v>118</v>
      </c>
      <c r="V503" s="2">
        <f>_xlfn.FLOOR.MATH((_xlfn.FLOOR.MATH((((2*VLOOKUP($F503, 'EV and Base'!$A$1:$N$671, 14, FALSE))+$P503)*$H503)/100)+5)*
IF(OR($I503="Timid", $I503="Hasty", $I503="Jolly", $I503="Naive"), 1.1,
IF(OR($I503="Brave", $I503="Relaxed", $I503="Quiet", $I503="Sassy"), 0.9, 1)))</f>
        <v>139</v>
      </c>
    </row>
    <row r="504" spans="1:22" x14ac:dyDescent="0.45">
      <c r="A504" s="39"/>
      <c r="B504" s="48"/>
      <c r="C504" s="39"/>
      <c r="D504" s="39"/>
      <c r="E504" s="39"/>
      <c r="F504" s="2" t="s">
        <v>721</v>
      </c>
      <c r="G504" s="2" t="s">
        <v>27</v>
      </c>
      <c r="H504" s="2">
        <v>52</v>
      </c>
      <c r="I504" s="2" t="s">
        <v>110</v>
      </c>
      <c r="J504" s="2" t="s">
        <v>751</v>
      </c>
      <c r="K504" s="2" t="s">
        <v>30</v>
      </c>
      <c r="L504" s="2" t="s">
        <v>388</v>
      </c>
      <c r="M504" s="2" t="s">
        <v>798</v>
      </c>
      <c r="N504" s="2" t="s">
        <v>722</v>
      </c>
      <c r="O504" s="2" t="s">
        <v>597</v>
      </c>
      <c r="P504" s="2">
        <v>30</v>
      </c>
      <c r="Q504" s="2">
        <f>_xlfn.FLOOR.MATH((((2*VLOOKUP(F504, 'EV and Base'!$A$1:$N$671, 9, FALSE))+$P504)*$H504)/100)+$H504+10</f>
        <v>186</v>
      </c>
      <c r="R504" s="2">
        <f>_xlfn.FLOOR.MATH((_xlfn.FLOOR.MATH((((2*VLOOKUP($F504, 'EV and Base'!$A$1:$N$671, 10, FALSE))+$P504)*$H504)/100)+5)*
IF(OR($I504="Lonely", $I504="Brave", $I504="Adamant", $I504="Naughty"), 1.1,
IF(OR($I504="Bold", $I504="Timid", $I504="Modest", $I504="Calm"), 0.9, 1)))</f>
        <v>119</v>
      </c>
      <c r="S504" s="2">
        <f>_xlfn.FLOOR.MATH((_xlfn.FLOOR.MATH((((2*VLOOKUP($F504, 'EV and Base'!$A$1:$N$671, 11, FALSE))+$P504)*$H504)/100)+5)*
IF(OR($I504="Bold", $I504="Relaxed", $I504="Impish", $I504="Lax"), 1.1,
IF(OR($I504="Lonely", $I504="Hasty", $I504="Mild", $I504="Gentle"), 0.9, 1)))</f>
        <v>98</v>
      </c>
      <c r="T504" s="2">
        <f>_xlfn.FLOOR.MATH((_xlfn.FLOOR.MATH((((2*VLOOKUP($F504, 'EV and Base'!$A$1:$N$671, 12, FALSE))+$P504)*$H504)/100)+5)*
IF(OR($I504="Modest", $I504="Mild", $I504="Quiet", $I504="Rash"), 1.1,
IF(OR($I504="Adamant", $I504="Impish", $I504="Jolly", $I504="Careful"), 0.9, 1)))</f>
        <v>98</v>
      </c>
      <c r="U504" s="2">
        <f>_xlfn.FLOOR.MATH((_xlfn.FLOOR.MATH((((2*VLOOKUP($F504, 'EV and Base'!$A$1:$N$671, 13, FALSE))+$P504)*$H504)/100)+5)*
IF(OR($I504="Calm", $I504="Gentle", $I504="Sassy", $I504="Careful"), 1.1,
IF(OR($I504="Naughty", $I504="Lax", $I504="Naive", $I504="Rash"), 0.9, 1)))</f>
        <v>98</v>
      </c>
      <c r="V504" s="2">
        <f>_xlfn.FLOOR.MATH((_xlfn.FLOOR.MATH((((2*VLOOKUP($F504, 'EV and Base'!$A$1:$N$671, 14, FALSE))+$P504)*$H504)/100)+5)*
IF(OR($I504="Timid", $I504="Hasty", $I504="Jolly", $I504="Naive"), 1.1,
IF(OR($I504="Brave", $I504="Relaxed", $I504="Quiet", $I504="Sassy"), 0.9, 1)))</f>
        <v>97</v>
      </c>
    </row>
    <row r="505" spans="1:22" x14ac:dyDescent="0.45">
      <c r="A505" s="39"/>
      <c r="B505" s="48"/>
      <c r="C505" s="39"/>
      <c r="D505" s="39"/>
      <c r="E505" s="39"/>
      <c r="F505" s="2" t="s">
        <v>763</v>
      </c>
      <c r="G505" s="2" t="s">
        <v>27</v>
      </c>
      <c r="H505" s="2">
        <v>52</v>
      </c>
      <c r="I505" s="2" t="s">
        <v>58</v>
      </c>
      <c r="J505" s="2" t="s">
        <v>591</v>
      </c>
      <c r="K505" s="2" t="s">
        <v>30</v>
      </c>
      <c r="L505" s="2" t="s">
        <v>681</v>
      </c>
      <c r="M505" s="2" t="s">
        <v>725</v>
      </c>
      <c r="N505" s="2" t="s">
        <v>754</v>
      </c>
      <c r="O505" s="2" t="s">
        <v>800</v>
      </c>
      <c r="P505" s="2">
        <v>30</v>
      </c>
      <c r="Q505" s="2">
        <f>_xlfn.FLOOR.MATH((((2*VLOOKUP(F505, 'EV and Base'!$A$1:$N$671, 9, FALSE))+$P505)*$H505)/100)+$H505+10</f>
        <v>145</v>
      </c>
      <c r="R505" s="2">
        <f>_xlfn.FLOOR.MATH((_xlfn.FLOOR.MATH((((2*VLOOKUP($F505, 'EV and Base'!$A$1:$N$671, 10, FALSE))+$P505)*$H505)/100)+5)*
IF(OR($I505="Lonely", $I505="Brave", $I505="Adamant", $I505="Naughty"), 1.1,
IF(OR($I505="Bold", $I505="Timid", $I505="Modest", $I505="Calm"), 0.9, 1)))</f>
        <v>150</v>
      </c>
      <c r="S505" s="2">
        <f>_xlfn.FLOOR.MATH((_xlfn.FLOOR.MATH((((2*VLOOKUP($F505, 'EV and Base'!$A$1:$N$671, 11, FALSE))+$P505)*$H505)/100)+5)*
IF(OR($I505="Bold", $I505="Relaxed", $I505="Impish", $I505="Lax"), 1.1,
IF(OR($I505="Lonely", $I505="Hasty", $I505="Mild", $I505="Gentle"), 0.9, 1)))</f>
        <v>124</v>
      </c>
      <c r="T505" s="2">
        <f>_xlfn.FLOOR.MATH((_xlfn.FLOOR.MATH((((2*VLOOKUP($F505, 'EV and Base'!$A$1:$N$671, 12, FALSE))+$P505)*$H505)/100)+5)*
IF(OR($I505="Modest", $I505="Mild", $I505="Quiet", $I505="Rash"), 1.1,
IF(OR($I505="Adamant", $I505="Impish", $I505="Jolly", $I505="Careful"), 0.9, 1)))</f>
        <v>91</v>
      </c>
      <c r="U505" s="2">
        <f>_xlfn.FLOOR.MATH((_xlfn.FLOOR.MATH((((2*VLOOKUP($F505, 'EV and Base'!$A$1:$N$671, 13, FALSE))+$P505)*$H505)/100)+5)*
IF(OR($I505="Calm", $I505="Gentle", $I505="Sassy", $I505="Careful"), 1.1,
IF(OR($I505="Naughty", $I505="Lax", $I505="Naive", $I505="Rash"), 0.9, 1)))</f>
        <v>93</v>
      </c>
      <c r="V505" s="2">
        <f>_xlfn.FLOOR.MATH((_xlfn.FLOOR.MATH((((2*VLOOKUP($F505, 'EV and Base'!$A$1:$N$671, 14, FALSE))+$P505)*$H505)/100)+5)*
IF(OR($I505="Timid", $I505="Hasty", $I505="Jolly", $I505="Naive"), 1.1,
IF(OR($I505="Brave", $I505="Relaxed", $I505="Quiet", $I505="Sassy"), 0.9, 1)))</f>
        <v>83</v>
      </c>
    </row>
    <row r="506" spans="1:22" x14ac:dyDescent="0.45">
      <c r="A506" s="40"/>
      <c r="B506" s="48"/>
      <c r="C506" s="40"/>
      <c r="D506" s="40"/>
      <c r="E506" s="40"/>
      <c r="F506" s="2" t="s">
        <v>756</v>
      </c>
      <c r="G506" s="2" t="s">
        <v>27</v>
      </c>
      <c r="H506" s="2">
        <v>52</v>
      </c>
      <c r="I506" s="2" t="s">
        <v>41</v>
      </c>
      <c r="J506" s="2" t="s">
        <v>563</v>
      </c>
      <c r="K506" s="2" t="s">
        <v>30</v>
      </c>
      <c r="L506" s="2" t="s">
        <v>153</v>
      </c>
      <c r="M506" s="2" t="s">
        <v>758</v>
      </c>
      <c r="N506" s="2" t="s">
        <v>712</v>
      </c>
      <c r="O506" s="2" t="s">
        <v>443</v>
      </c>
      <c r="P506" s="2">
        <v>30</v>
      </c>
      <c r="Q506" s="2">
        <f>_xlfn.FLOOR.MATH((((2*VLOOKUP(F506, 'EV and Base'!$A$1:$N$671, 9, FALSE))+$P506)*$H506)/100)+$H506+10</f>
        <v>166</v>
      </c>
      <c r="R506" s="2">
        <f>_xlfn.FLOOR.MATH((_xlfn.FLOOR.MATH((((2*VLOOKUP($F506, 'EV and Base'!$A$1:$N$671, 10, FALSE))+$P506)*$H506)/100)+5)*
IF(OR($I506="Lonely", $I506="Brave", $I506="Adamant", $I506="Naughty"), 1.1,
IF(OR($I506="Bold", $I506="Timid", $I506="Modest", $I506="Calm"), 0.9, 1)))</f>
        <v>126</v>
      </c>
      <c r="S506" s="2">
        <f>_xlfn.FLOOR.MATH((_xlfn.FLOOR.MATH((((2*VLOOKUP($F506, 'EV and Base'!$A$1:$N$671, 11, FALSE))+$P506)*$H506)/100)+5)*
IF(OR($I506="Bold", $I506="Relaxed", $I506="Impish", $I506="Lax"), 1.1,
IF(OR($I506="Lonely", $I506="Hasty", $I506="Mild", $I506="Gentle"), 0.9, 1)))</f>
        <v>103</v>
      </c>
      <c r="T506" s="2">
        <f>_xlfn.FLOOR.MATH((_xlfn.FLOOR.MATH((((2*VLOOKUP($F506, 'EV and Base'!$A$1:$N$671, 12, FALSE))+$P506)*$H506)/100)+5)*
IF(OR($I506="Modest", $I506="Mild", $I506="Quiet", $I506="Rash"), 1.1,
IF(OR($I506="Adamant", $I506="Impish", $I506="Jolly", $I506="Careful"), 0.9, 1)))</f>
        <v>129</v>
      </c>
      <c r="U506" s="2">
        <f>_xlfn.FLOOR.MATH((_xlfn.FLOOR.MATH((((2*VLOOKUP($F506, 'EV and Base'!$A$1:$N$671, 13, FALSE))+$P506)*$H506)/100)+5)*
IF(OR($I506="Calm", $I506="Gentle", $I506="Sassy", $I506="Careful"), 1.1,
IF(OR($I506="Naughty", $I506="Lax", $I506="Naive", $I506="Rash"), 0.9, 1)))</f>
        <v>103</v>
      </c>
      <c r="V506" s="2">
        <f>_xlfn.FLOOR.MATH((_xlfn.FLOOR.MATH((((2*VLOOKUP($F506, 'EV and Base'!$A$1:$N$671, 14, FALSE))+$P506)*$H506)/100)+5)*
IF(OR($I506="Timid", $I506="Hasty", $I506="Jolly", $I506="Naive"), 1.1,
IF(OR($I506="Brave", $I506="Relaxed", $I506="Quiet", $I506="Sassy"), 0.9, 1)))</f>
        <v>79</v>
      </c>
    </row>
  </sheetData>
  <mergeCells count="792">
    <mergeCell ref="E439:E440"/>
    <mergeCell ref="E441:E443"/>
    <mergeCell ref="E444:E446"/>
    <mergeCell ref="D459:D460"/>
    <mergeCell ref="E459:E460"/>
    <mergeCell ref="A447:A450"/>
    <mergeCell ref="B447:B450"/>
    <mergeCell ref="A459:A460"/>
    <mergeCell ref="B459:B460"/>
    <mergeCell ref="D456:D458"/>
    <mergeCell ref="E456:E458"/>
    <mergeCell ref="C447:C450"/>
    <mergeCell ref="E454:E455"/>
    <mergeCell ref="C454:C455"/>
    <mergeCell ref="D454:D455"/>
    <mergeCell ref="C452:C453"/>
    <mergeCell ref="D452:D453"/>
    <mergeCell ref="E452:E453"/>
    <mergeCell ref="B456:B458"/>
    <mergeCell ref="C411:C414"/>
    <mergeCell ref="A434:A435"/>
    <mergeCell ref="B434:B435"/>
    <mergeCell ref="C415:C416"/>
    <mergeCell ref="D415:D416"/>
    <mergeCell ref="E415:E416"/>
    <mergeCell ref="C417:C418"/>
    <mergeCell ref="E417:E418"/>
    <mergeCell ref="A415:A416"/>
    <mergeCell ref="B415:B416"/>
    <mergeCell ref="A417:A418"/>
    <mergeCell ref="B417:B418"/>
    <mergeCell ref="D411:D414"/>
    <mergeCell ref="C419:C420"/>
    <mergeCell ref="C425:C426"/>
    <mergeCell ref="D417:D418"/>
    <mergeCell ref="D419:D420"/>
    <mergeCell ref="D425:D426"/>
    <mergeCell ref="D429:D431"/>
    <mergeCell ref="D432:D433"/>
    <mergeCell ref="D447:D450"/>
    <mergeCell ref="E447:E450"/>
    <mergeCell ref="E436:E438"/>
    <mergeCell ref="A436:A438"/>
    <mergeCell ref="A501:A506"/>
    <mergeCell ref="B501:B506"/>
    <mergeCell ref="A483:A486"/>
    <mergeCell ref="B483:B486"/>
    <mergeCell ref="C405:C406"/>
    <mergeCell ref="C408:C409"/>
    <mergeCell ref="A439:A440"/>
    <mergeCell ref="A441:A443"/>
    <mergeCell ref="A444:A446"/>
    <mergeCell ref="B439:B440"/>
    <mergeCell ref="B441:B443"/>
    <mergeCell ref="B444:B446"/>
    <mergeCell ref="C439:C440"/>
    <mergeCell ref="C441:C443"/>
    <mergeCell ref="C444:C446"/>
    <mergeCell ref="C456:C458"/>
    <mergeCell ref="A454:A455"/>
    <mergeCell ref="B454:B455"/>
    <mergeCell ref="A452:A453"/>
    <mergeCell ref="B452:B453"/>
    <mergeCell ref="C459:C460"/>
    <mergeCell ref="B436:B438"/>
    <mergeCell ref="A456:A458"/>
    <mergeCell ref="E366:E367"/>
    <mergeCell ref="E369:E370"/>
    <mergeCell ref="C391:C392"/>
    <mergeCell ref="C395:C397"/>
    <mergeCell ref="C398:C399"/>
    <mergeCell ref="A461:A462"/>
    <mergeCell ref="B461:B462"/>
    <mergeCell ref="A400:A401"/>
    <mergeCell ref="B400:B401"/>
    <mergeCell ref="A411:A414"/>
    <mergeCell ref="B411:B414"/>
    <mergeCell ref="A425:A426"/>
    <mergeCell ref="B425:B426"/>
    <mergeCell ref="A429:A431"/>
    <mergeCell ref="B429:B431"/>
    <mergeCell ref="A432:A433"/>
    <mergeCell ref="B432:B433"/>
    <mergeCell ref="A419:A420"/>
    <mergeCell ref="B419:B420"/>
    <mergeCell ref="A402:A404"/>
    <mergeCell ref="A405:A406"/>
    <mergeCell ref="A408:A409"/>
    <mergeCell ref="B402:B404"/>
    <mergeCell ref="B405:B406"/>
    <mergeCell ref="D402:D404"/>
    <mergeCell ref="D405:D406"/>
    <mergeCell ref="D408:D409"/>
    <mergeCell ref="C402:C404"/>
    <mergeCell ref="A366:A367"/>
    <mergeCell ref="A369:A370"/>
    <mergeCell ref="B366:B367"/>
    <mergeCell ref="B369:B370"/>
    <mergeCell ref="C366:C367"/>
    <mergeCell ref="C369:C370"/>
    <mergeCell ref="D366:D367"/>
    <mergeCell ref="D369:D370"/>
    <mergeCell ref="B408:B409"/>
    <mergeCell ref="A388:A390"/>
    <mergeCell ref="B388:B390"/>
    <mergeCell ref="A391:A392"/>
    <mergeCell ref="B391:B392"/>
    <mergeCell ref="A395:A397"/>
    <mergeCell ref="B395:B397"/>
    <mergeCell ref="A398:A399"/>
    <mergeCell ref="B398:B399"/>
    <mergeCell ref="C388:C390"/>
    <mergeCell ref="E363:E365"/>
    <mergeCell ref="D363:D365"/>
    <mergeCell ref="C363:C365"/>
    <mergeCell ref="B363:B365"/>
    <mergeCell ref="A363:A365"/>
    <mergeCell ref="E344:E346"/>
    <mergeCell ref="E349:E350"/>
    <mergeCell ref="E351:E352"/>
    <mergeCell ref="E353:E354"/>
    <mergeCell ref="E355:E357"/>
    <mergeCell ref="C344:C346"/>
    <mergeCell ref="C349:C350"/>
    <mergeCell ref="C351:C352"/>
    <mergeCell ref="C353:C354"/>
    <mergeCell ref="C355:C357"/>
    <mergeCell ref="D344:D346"/>
    <mergeCell ref="D349:D350"/>
    <mergeCell ref="A361:A362"/>
    <mergeCell ref="B361:B362"/>
    <mergeCell ref="E361:E362"/>
    <mergeCell ref="C361:C362"/>
    <mergeCell ref="D361:D362"/>
    <mergeCell ref="D351:D352"/>
    <mergeCell ref="D353:D354"/>
    <mergeCell ref="D336:D337"/>
    <mergeCell ref="D339:D340"/>
    <mergeCell ref="D341:D343"/>
    <mergeCell ref="E336:E337"/>
    <mergeCell ref="E339:E340"/>
    <mergeCell ref="E341:E343"/>
    <mergeCell ref="D355:D357"/>
    <mergeCell ref="A344:A346"/>
    <mergeCell ref="A349:A350"/>
    <mergeCell ref="A351:A352"/>
    <mergeCell ref="A353:A354"/>
    <mergeCell ref="A355:A357"/>
    <mergeCell ref="B344:B346"/>
    <mergeCell ref="B349:B350"/>
    <mergeCell ref="B351:B352"/>
    <mergeCell ref="B353:B354"/>
    <mergeCell ref="B355:B357"/>
    <mergeCell ref="A341:A343"/>
    <mergeCell ref="A339:A340"/>
    <mergeCell ref="A336:A337"/>
    <mergeCell ref="B336:B337"/>
    <mergeCell ref="B339:B340"/>
    <mergeCell ref="B341:B343"/>
    <mergeCell ref="C336:C337"/>
    <mergeCell ref="C339:C340"/>
    <mergeCell ref="C341:C343"/>
    <mergeCell ref="A330:A332"/>
    <mergeCell ref="B330:B332"/>
    <mergeCell ref="C330:C332"/>
    <mergeCell ref="D330:D332"/>
    <mergeCell ref="E330:E332"/>
    <mergeCell ref="A334:A335"/>
    <mergeCell ref="B334:B335"/>
    <mergeCell ref="C334:C335"/>
    <mergeCell ref="D334:D335"/>
    <mergeCell ref="E334:E335"/>
    <mergeCell ref="D320:D322"/>
    <mergeCell ref="E320:E322"/>
    <mergeCell ref="A323:A325"/>
    <mergeCell ref="B323:B325"/>
    <mergeCell ref="C323:C325"/>
    <mergeCell ref="D323:D325"/>
    <mergeCell ref="E323:E325"/>
    <mergeCell ref="A327:A328"/>
    <mergeCell ref="B327:B328"/>
    <mergeCell ref="C327:C328"/>
    <mergeCell ref="D327:D328"/>
    <mergeCell ref="E327:E328"/>
    <mergeCell ref="E220:E221"/>
    <mergeCell ref="E222:E225"/>
    <mergeCell ref="E228:E229"/>
    <mergeCell ref="E230:E231"/>
    <mergeCell ref="E234:E235"/>
    <mergeCell ref="A234:A235"/>
    <mergeCell ref="B234:B235"/>
    <mergeCell ref="C220:C221"/>
    <mergeCell ref="C222:C225"/>
    <mergeCell ref="C228:C229"/>
    <mergeCell ref="C230:C231"/>
    <mergeCell ref="C234:C235"/>
    <mergeCell ref="D220:D221"/>
    <mergeCell ref="D222:D225"/>
    <mergeCell ref="D228:D229"/>
    <mergeCell ref="D230:D231"/>
    <mergeCell ref="D234:D235"/>
    <mergeCell ref="A220:A221"/>
    <mergeCell ref="A222:A225"/>
    <mergeCell ref="A228:A229"/>
    <mergeCell ref="A230:A231"/>
    <mergeCell ref="B230:B231"/>
    <mergeCell ref="B228:B229"/>
    <mergeCell ref="B222:B225"/>
    <mergeCell ref="B220:B221"/>
    <mergeCell ref="A215:A218"/>
    <mergeCell ref="B215:B218"/>
    <mergeCell ref="E181:E182"/>
    <mergeCell ref="E183:E184"/>
    <mergeCell ref="E185:E186"/>
    <mergeCell ref="C215:C218"/>
    <mergeCell ref="D215:D218"/>
    <mergeCell ref="E215:E218"/>
    <mergeCell ref="D181:D182"/>
    <mergeCell ref="D183:D184"/>
    <mergeCell ref="A187:A188"/>
    <mergeCell ref="A189:A190"/>
    <mergeCell ref="B187:B188"/>
    <mergeCell ref="B189:B190"/>
    <mergeCell ref="A181:A182"/>
    <mergeCell ref="A183:A184"/>
    <mergeCell ref="A185:A186"/>
    <mergeCell ref="B181:B182"/>
    <mergeCell ref="B183:B184"/>
    <mergeCell ref="B185:B186"/>
    <mergeCell ref="C187:C188"/>
    <mergeCell ref="C189:C190"/>
    <mergeCell ref="A212:A214"/>
    <mergeCell ref="B212:B214"/>
    <mergeCell ref="C212:C214"/>
    <mergeCell ref="D212:D214"/>
    <mergeCell ref="E212:E214"/>
    <mergeCell ref="A192:A193"/>
    <mergeCell ref="A194:A196"/>
    <mergeCell ref="A208:A210"/>
    <mergeCell ref="B208:B210"/>
    <mergeCell ref="C208:C210"/>
    <mergeCell ref="D208:D210"/>
    <mergeCell ref="E208:E210"/>
    <mergeCell ref="A205:A206"/>
    <mergeCell ref="B205:B206"/>
    <mergeCell ref="C205:C206"/>
    <mergeCell ref="D205:D206"/>
    <mergeCell ref="E205:E206"/>
    <mergeCell ref="B192:B193"/>
    <mergeCell ref="B194:B196"/>
    <mergeCell ref="C192:C193"/>
    <mergeCell ref="C194:C196"/>
    <mergeCell ref="D192:D193"/>
    <mergeCell ref="D194:D196"/>
    <mergeCell ref="E192:E193"/>
    <mergeCell ref="A203:A204"/>
    <mergeCell ref="B203:B204"/>
    <mergeCell ref="C203:C204"/>
    <mergeCell ref="D203:D204"/>
    <mergeCell ref="E203:E204"/>
    <mergeCell ref="A201:A202"/>
    <mergeCell ref="B201:B202"/>
    <mergeCell ref="C201:C202"/>
    <mergeCell ref="D201:D202"/>
    <mergeCell ref="E201:E202"/>
    <mergeCell ref="A178:A180"/>
    <mergeCell ref="B178:B180"/>
    <mergeCell ref="A197:A198"/>
    <mergeCell ref="B197:B198"/>
    <mergeCell ref="C197:C198"/>
    <mergeCell ref="D197:D198"/>
    <mergeCell ref="E197:E198"/>
    <mergeCell ref="A173:A174"/>
    <mergeCell ref="B173:B174"/>
    <mergeCell ref="C173:C174"/>
    <mergeCell ref="D173:D174"/>
    <mergeCell ref="E173:E174"/>
    <mergeCell ref="C185:C186"/>
    <mergeCell ref="C178:C180"/>
    <mergeCell ref="D178:D180"/>
    <mergeCell ref="E178:E180"/>
    <mergeCell ref="C181:C182"/>
    <mergeCell ref="C183:C184"/>
    <mergeCell ref="D185:D186"/>
    <mergeCell ref="E187:E188"/>
    <mergeCell ref="E189:E190"/>
    <mergeCell ref="E194:E196"/>
    <mergeCell ref="D187:D188"/>
    <mergeCell ref="D189:D190"/>
    <mergeCell ref="A171:A172"/>
    <mergeCell ref="B171:B172"/>
    <mergeCell ref="C171:C172"/>
    <mergeCell ref="D171:D172"/>
    <mergeCell ref="E171:E172"/>
    <mergeCell ref="A169:A170"/>
    <mergeCell ref="B169:B170"/>
    <mergeCell ref="C169:C170"/>
    <mergeCell ref="D169:D170"/>
    <mergeCell ref="E169:E170"/>
    <mergeCell ref="A166:A168"/>
    <mergeCell ref="B166:B168"/>
    <mergeCell ref="C166:C168"/>
    <mergeCell ref="D166:D168"/>
    <mergeCell ref="E166:E168"/>
    <mergeCell ref="A164:A165"/>
    <mergeCell ref="C164:C165"/>
    <mergeCell ref="D164:D165"/>
    <mergeCell ref="E164:E165"/>
    <mergeCell ref="A160:A163"/>
    <mergeCell ref="B160:B163"/>
    <mergeCell ref="C160:C163"/>
    <mergeCell ref="D160:D163"/>
    <mergeCell ref="E160:E163"/>
    <mergeCell ref="A157:A159"/>
    <mergeCell ref="B157:B159"/>
    <mergeCell ref="C157:C159"/>
    <mergeCell ref="D157:D159"/>
    <mergeCell ref="E157:E159"/>
    <mergeCell ref="A154:A155"/>
    <mergeCell ref="B154:B155"/>
    <mergeCell ref="C154:C155"/>
    <mergeCell ref="D154:D155"/>
    <mergeCell ref="E154:E155"/>
    <mergeCell ref="A151:A152"/>
    <mergeCell ref="B151:B152"/>
    <mergeCell ref="C151:C152"/>
    <mergeCell ref="D151:D152"/>
    <mergeCell ref="E151:E152"/>
    <mergeCell ref="A147:A150"/>
    <mergeCell ref="B147:B150"/>
    <mergeCell ref="C147:C150"/>
    <mergeCell ref="D147:D150"/>
    <mergeCell ref="E147:E150"/>
    <mergeCell ref="A145:A146"/>
    <mergeCell ref="B145:B146"/>
    <mergeCell ref="C145:C146"/>
    <mergeCell ref="D145:D146"/>
    <mergeCell ref="E145:E146"/>
    <mergeCell ref="A141:A142"/>
    <mergeCell ref="B141:B142"/>
    <mergeCell ref="C141:C142"/>
    <mergeCell ref="D141:D142"/>
    <mergeCell ref="E141:E142"/>
    <mergeCell ref="A133:A136"/>
    <mergeCell ref="B133:B136"/>
    <mergeCell ref="C133:C136"/>
    <mergeCell ref="D133:D136"/>
    <mergeCell ref="E133:E136"/>
    <mergeCell ref="A129:A131"/>
    <mergeCell ref="B129:B131"/>
    <mergeCell ref="C129:C131"/>
    <mergeCell ref="D129:D131"/>
    <mergeCell ref="E129:E131"/>
    <mergeCell ref="A127:A128"/>
    <mergeCell ref="B127:B128"/>
    <mergeCell ref="C127:C128"/>
    <mergeCell ref="D127:D128"/>
    <mergeCell ref="E127:E128"/>
    <mergeCell ref="A123:A126"/>
    <mergeCell ref="B123:B126"/>
    <mergeCell ref="C123:C126"/>
    <mergeCell ref="D123:D126"/>
    <mergeCell ref="E123:E126"/>
    <mergeCell ref="A121:A122"/>
    <mergeCell ref="B121:B122"/>
    <mergeCell ref="C121:C122"/>
    <mergeCell ref="D121:D122"/>
    <mergeCell ref="E121:E122"/>
    <mergeCell ref="A117:A120"/>
    <mergeCell ref="B117:B120"/>
    <mergeCell ref="C117:C120"/>
    <mergeCell ref="D117:D120"/>
    <mergeCell ref="E117:E120"/>
    <mergeCell ref="A114:A116"/>
    <mergeCell ref="B114:B116"/>
    <mergeCell ref="C114:C116"/>
    <mergeCell ref="D114:D116"/>
    <mergeCell ref="E114:E116"/>
    <mergeCell ref="A112:A113"/>
    <mergeCell ref="B112:B113"/>
    <mergeCell ref="C112:C113"/>
    <mergeCell ref="D112:D113"/>
    <mergeCell ref="E112:E113"/>
    <mergeCell ref="A109:A110"/>
    <mergeCell ref="B109:B110"/>
    <mergeCell ref="C109:C110"/>
    <mergeCell ref="D109:D110"/>
    <mergeCell ref="E109:E110"/>
    <mergeCell ref="A107:A108"/>
    <mergeCell ref="B107:B108"/>
    <mergeCell ref="C107:C108"/>
    <mergeCell ref="D107:D108"/>
    <mergeCell ref="E107:E108"/>
    <mergeCell ref="A105:A106"/>
    <mergeCell ref="B105:B106"/>
    <mergeCell ref="C105:C106"/>
    <mergeCell ref="D105:D106"/>
    <mergeCell ref="E105:E106"/>
    <mergeCell ref="A100:A101"/>
    <mergeCell ref="B100:B101"/>
    <mergeCell ref="C100:C101"/>
    <mergeCell ref="D100:D101"/>
    <mergeCell ref="E100:E101"/>
    <mergeCell ref="A97:A99"/>
    <mergeCell ref="B97:B99"/>
    <mergeCell ref="C97:C99"/>
    <mergeCell ref="D97:D99"/>
    <mergeCell ref="E97:E99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83:A85"/>
    <mergeCell ref="B83:B85"/>
    <mergeCell ref="C83:C85"/>
    <mergeCell ref="D83:D85"/>
    <mergeCell ref="E83:E85"/>
    <mergeCell ref="A77:A78"/>
    <mergeCell ref="B77:B78"/>
    <mergeCell ref="C77:C78"/>
    <mergeCell ref="D77:D78"/>
    <mergeCell ref="E77:E78"/>
    <mergeCell ref="A72:A73"/>
    <mergeCell ref="B72:B73"/>
    <mergeCell ref="C72:C73"/>
    <mergeCell ref="D72:D73"/>
    <mergeCell ref="E72:E73"/>
    <mergeCell ref="A69:A71"/>
    <mergeCell ref="B69:B71"/>
    <mergeCell ref="C69:C71"/>
    <mergeCell ref="D69:D71"/>
    <mergeCell ref="E69:E71"/>
    <mergeCell ref="A66:A67"/>
    <mergeCell ref="B66:B67"/>
    <mergeCell ref="C66:C67"/>
    <mergeCell ref="D66:D67"/>
    <mergeCell ref="E66:E67"/>
    <mergeCell ref="A62:A63"/>
    <mergeCell ref="B62:B63"/>
    <mergeCell ref="C62:C63"/>
    <mergeCell ref="D62:D63"/>
    <mergeCell ref="E62:E63"/>
    <mergeCell ref="A59:A61"/>
    <mergeCell ref="B59:B61"/>
    <mergeCell ref="C59:C61"/>
    <mergeCell ref="D59:D61"/>
    <mergeCell ref="E59:E61"/>
    <mergeCell ref="A56:A57"/>
    <mergeCell ref="B56:B57"/>
    <mergeCell ref="C56:C57"/>
    <mergeCell ref="D56:D57"/>
    <mergeCell ref="E56:E57"/>
    <mergeCell ref="A53:A54"/>
    <mergeCell ref="B53:B54"/>
    <mergeCell ref="C53:C54"/>
    <mergeCell ref="D53:D54"/>
    <mergeCell ref="E53:E54"/>
    <mergeCell ref="A50:A52"/>
    <mergeCell ref="B50:B52"/>
    <mergeCell ref="C50:C52"/>
    <mergeCell ref="D50:D52"/>
    <mergeCell ref="E50:E52"/>
    <mergeCell ref="A45:A47"/>
    <mergeCell ref="B45:B47"/>
    <mergeCell ref="C45:C47"/>
    <mergeCell ref="D45:D47"/>
    <mergeCell ref="E45:E47"/>
    <mergeCell ref="A43:A44"/>
    <mergeCell ref="B43:B44"/>
    <mergeCell ref="C43:C44"/>
    <mergeCell ref="D43:D44"/>
    <mergeCell ref="E43:E44"/>
    <mergeCell ref="A37:A38"/>
    <mergeCell ref="C37:C38"/>
    <mergeCell ref="D37:D38"/>
    <mergeCell ref="E37:E38"/>
    <mergeCell ref="A41:A42"/>
    <mergeCell ref="B41:B42"/>
    <mergeCell ref="C41:C42"/>
    <mergeCell ref="D41:D42"/>
    <mergeCell ref="E41:E42"/>
    <mergeCell ref="A33:A35"/>
    <mergeCell ref="B33:B35"/>
    <mergeCell ref="C33:C35"/>
    <mergeCell ref="D33:D35"/>
    <mergeCell ref="E33:E35"/>
    <mergeCell ref="A31:A32"/>
    <mergeCell ref="B31:B32"/>
    <mergeCell ref="C31:C32"/>
    <mergeCell ref="D31:D32"/>
    <mergeCell ref="E31:E32"/>
    <mergeCell ref="A26:A27"/>
    <mergeCell ref="B26:B27"/>
    <mergeCell ref="C26:C27"/>
    <mergeCell ref="D26:D27"/>
    <mergeCell ref="E26:E27"/>
    <mergeCell ref="A24:A25"/>
    <mergeCell ref="B24:B25"/>
    <mergeCell ref="D24:D25"/>
    <mergeCell ref="E24:E25"/>
    <mergeCell ref="A19:A21"/>
    <mergeCell ref="B19:B21"/>
    <mergeCell ref="C19:C21"/>
    <mergeCell ref="D19:D21"/>
    <mergeCell ref="E19:E21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D242:D243"/>
    <mergeCell ref="D244:D246"/>
    <mergeCell ref="D247:D248"/>
    <mergeCell ref="D255:D256"/>
    <mergeCell ref="E242:E243"/>
    <mergeCell ref="E244:E246"/>
    <mergeCell ref="E247:E248"/>
    <mergeCell ref="E255:E256"/>
    <mergeCell ref="A238:A240"/>
    <mergeCell ref="B238:B240"/>
    <mergeCell ref="E238:E240"/>
    <mergeCell ref="D238:D240"/>
    <mergeCell ref="C238:C240"/>
    <mergeCell ref="A242:A243"/>
    <mergeCell ref="A244:A246"/>
    <mergeCell ref="A247:A248"/>
    <mergeCell ref="A255:A256"/>
    <mergeCell ref="B242:B243"/>
    <mergeCell ref="B244:B246"/>
    <mergeCell ref="B247:B248"/>
    <mergeCell ref="B255:B256"/>
    <mergeCell ref="C242:C243"/>
    <mergeCell ref="C244:C246"/>
    <mergeCell ref="C247:C248"/>
    <mergeCell ref="C255:C256"/>
    <mergeCell ref="E265:E266"/>
    <mergeCell ref="E267:E269"/>
    <mergeCell ref="E270:E272"/>
    <mergeCell ref="A250:A251"/>
    <mergeCell ref="A252:A254"/>
    <mergeCell ref="B250:B251"/>
    <mergeCell ref="B252:B254"/>
    <mergeCell ref="C250:C251"/>
    <mergeCell ref="C252:C254"/>
    <mergeCell ref="D250:D251"/>
    <mergeCell ref="D252:D254"/>
    <mergeCell ref="E250:E251"/>
    <mergeCell ref="E252:E254"/>
    <mergeCell ref="A258:A259"/>
    <mergeCell ref="B258:B259"/>
    <mergeCell ref="C258:C259"/>
    <mergeCell ref="D258:D259"/>
    <mergeCell ref="E258:E259"/>
    <mergeCell ref="B260:B263"/>
    <mergeCell ref="A260:A263"/>
    <mergeCell ref="C260:C263"/>
    <mergeCell ref="D260:D263"/>
    <mergeCell ref="E260:E263"/>
    <mergeCell ref="D265:D266"/>
    <mergeCell ref="D267:D269"/>
    <mergeCell ref="D270:D272"/>
    <mergeCell ref="D274:D276"/>
    <mergeCell ref="D277:D278"/>
    <mergeCell ref="A265:A266"/>
    <mergeCell ref="B265:B266"/>
    <mergeCell ref="A267:A269"/>
    <mergeCell ref="B267:B269"/>
    <mergeCell ref="A270:A272"/>
    <mergeCell ref="B270:B272"/>
    <mergeCell ref="A274:A276"/>
    <mergeCell ref="B274:B276"/>
    <mergeCell ref="B277:B278"/>
    <mergeCell ref="A277:A278"/>
    <mergeCell ref="C265:C266"/>
    <mergeCell ref="C267:C269"/>
    <mergeCell ref="C270:C272"/>
    <mergeCell ref="C274:C276"/>
    <mergeCell ref="C277:C278"/>
    <mergeCell ref="A290:A291"/>
    <mergeCell ref="A293:A294"/>
    <mergeCell ref="A296:A297"/>
    <mergeCell ref="C279:C281"/>
    <mergeCell ref="C282:C283"/>
    <mergeCell ref="C284:C285"/>
    <mergeCell ref="C288:C289"/>
    <mergeCell ref="C290:C291"/>
    <mergeCell ref="C293:C294"/>
    <mergeCell ref="C296:C297"/>
    <mergeCell ref="A279:A281"/>
    <mergeCell ref="A282:A283"/>
    <mergeCell ref="A284:A285"/>
    <mergeCell ref="B279:B281"/>
    <mergeCell ref="B282:B283"/>
    <mergeCell ref="B284:B285"/>
    <mergeCell ref="B288:B289"/>
    <mergeCell ref="B290:B291"/>
    <mergeCell ref="B293:B294"/>
    <mergeCell ref="E274:E276"/>
    <mergeCell ref="E277:E278"/>
    <mergeCell ref="E279:E281"/>
    <mergeCell ref="E282:E283"/>
    <mergeCell ref="E284:E285"/>
    <mergeCell ref="E288:E289"/>
    <mergeCell ref="E290:E291"/>
    <mergeCell ref="E293:E294"/>
    <mergeCell ref="E296:E297"/>
    <mergeCell ref="E298:E299"/>
    <mergeCell ref="E300:E301"/>
    <mergeCell ref="E302:E303"/>
    <mergeCell ref="D302:D303"/>
    <mergeCell ref="A298:A299"/>
    <mergeCell ref="A300:A301"/>
    <mergeCell ref="A302:A303"/>
    <mergeCell ref="D279:D281"/>
    <mergeCell ref="D282:D283"/>
    <mergeCell ref="D284:D285"/>
    <mergeCell ref="D288:D289"/>
    <mergeCell ref="D290:D291"/>
    <mergeCell ref="D293:D294"/>
    <mergeCell ref="D296:D297"/>
    <mergeCell ref="D298:D299"/>
    <mergeCell ref="D300:D301"/>
    <mergeCell ref="B298:B299"/>
    <mergeCell ref="B300:B301"/>
    <mergeCell ref="B302:B303"/>
    <mergeCell ref="C298:C299"/>
    <mergeCell ref="C300:C301"/>
    <mergeCell ref="C302:C303"/>
    <mergeCell ref="B296:B297"/>
    <mergeCell ref="A288:A289"/>
    <mergeCell ref="E306:E308"/>
    <mergeCell ref="D306:D308"/>
    <mergeCell ref="A306:A308"/>
    <mergeCell ref="A314:A317"/>
    <mergeCell ref="B314:B317"/>
    <mergeCell ref="C314:C317"/>
    <mergeCell ref="D314:D317"/>
    <mergeCell ref="E314:E317"/>
    <mergeCell ref="A318:A319"/>
    <mergeCell ref="B318:B319"/>
    <mergeCell ref="B306:B308"/>
    <mergeCell ref="C306:C308"/>
    <mergeCell ref="C318:C319"/>
    <mergeCell ref="D318:D319"/>
    <mergeCell ref="E318:E319"/>
    <mergeCell ref="A309:A310"/>
    <mergeCell ref="A311:A313"/>
    <mergeCell ref="B309:B310"/>
    <mergeCell ref="B311:B313"/>
    <mergeCell ref="C309:C310"/>
    <mergeCell ref="D309:D310"/>
    <mergeCell ref="E309:E310"/>
    <mergeCell ref="C311:C313"/>
    <mergeCell ref="D311:D313"/>
    <mergeCell ref="E311:E313"/>
    <mergeCell ref="A386:A387"/>
    <mergeCell ref="B386:B387"/>
    <mergeCell ref="C386:C387"/>
    <mergeCell ref="D386:D387"/>
    <mergeCell ref="E386:E387"/>
    <mergeCell ref="A381:A382"/>
    <mergeCell ref="A383:A384"/>
    <mergeCell ref="C378:C379"/>
    <mergeCell ref="C381:C382"/>
    <mergeCell ref="C383:C384"/>
    <mergeCell ref="D383:D384"/>
    <mergeCell ref="D381:D382"/>
    <mergeCell ref="D378:D379"/>
    <mergeCell ref="E383:E384"/>
    <mergeCell ref="E381:E382"/>
    <mergeCell ref="E378:E379"/>
    <mergeCell ref="B378:B379"/>
    <mergeCell ref="B381:B382"/>
    <mergeCell ref="B383:B384"/>
    <mergeCell ref="A378:A379"/>
    <mergeCell ref="A320:A322"/>
    <mergeCell ref="B320:B322"/>
    <mergeCell ref="C320:C322"/>
    <mergeCell ref="E461:E462"/>
    <mergeCell ref="C479:C482"/>
    <mergeCell ref="E434:E435"/>
    <mergeCell ref="D439:D440"/>
    <mergeCell ref="E491:E494"/>
    <mergeCell ref="E388:E390"/>
    <mergeCell ref="E391:E392"/>
    <mergeCell ref="E395:E397"/>
    <mergeCell ref="E398:E399"/>
    <mergeCell ref="E400:E401"/>
    <mergeCell ref="E419:E420"/>
    <mergeCell ref="E425:E426"/>
    <mergeCell ref="E429:E431"/>
    <mergeCell ref="E432:E433"/>
    <mergeCell ref="E402:E404"/>
    <mergeCell ref="E405:E406"/>
    <mergeCell ref="E408:E409"/>
    <mergeCell ref="E411:E414"/>
    <mergeCell ref="C400:C401"/>
    <mergeCell ref="D388:D390"/>
    <mergeCell ref="D391:D392"/>
    <mergeCell ref="D395:D397"/>
    <mergeCell ref="D398:D399"/>
    <mergeCell ref="D400:D401"/>
    <mergeCell ref="C429:C431"/>
    <mergeCell ref="C432:C433"/>
    <mergeCell ref="C434:C435"/>
    <mergeCell ref="C436:C438"/>
    <mergeCell ref="D434:D435"/>
    <mergeCell ref="D436:D438"/>
    <mergeCell ref="C483:C486"/>
    <mergeCell ref="C487:C490"/>
    <mergeCell ref="C491:C494"/>
    <mergeCell ref="D491:D494"/>
    <mergeCell ref="C461:C462"/>
    <mergeCell ref="D461:D462"/>
    <mergeCell ref="D487:D490"/>
    <mergeCell ref="D483:D486"/>
    <mergeCell ref="D441:D443"/>
    <mergeCell ref="D444:D446"/>
    <mergeCell ref="A477:A478"/>
    <mergeCell ref="B466:B468"/>
    <mergeCell ref="B469:B471"/>
    <mergeCell ref="B472:B473"/>
    <mergeCell ref="C501:C506"/>
    <mergeCell ref="D501:D506"/>
    <mergeCell ref="E501:E506"/>
    <mergeCell ref="E495:E500"/>
    <mergeCell ref="D495:D500"/>
    <mergeCell ref="D479:D482"/>
    <mergeCell ref="E479:E482"/>
    <mergeCell ref="A495:A500"/>
    <mergeCell ref="B495:B500"/>
    <mergeCell ref="A487:A490"/>
    <mergeCell ref="B487:B490"/>
    <mergeCell ref="A491:A494"/>
    <mergeCell ref="B491:B494"/>
    <mergeCell ref="A479:A482"/>
    <mergeCell ref="B479:B482"/>
    <mergeCell ref="C495:C500"/>
    <mergeCell ref="A463:A465"/>
    <mergeCell ref="B463:B465"/>
    <mergeCell ref="C463:C465"/>
    <mergeCell ref="D463:D465"/>
    <mergeCell ref="E463:E465"/>
    <mergeCell ref="C466:C468"/>
    <mergeCell ref="C469:C471"/>
    <mergeCell ref="C472:C473"/>
    <mergeCell ref="C474:C476"/>
    <mergeCell ref="D466:D468"/>
    <mergeCell ref="D469:D471"/>
    <mergeCell ref="D472:D473"/>
    <mergeCell ref="D474:D476"/>
    <mergeCell ref="A466:A468"/>
    <mergeCell ref="A469:A471"/>
    <mergeCell ref="A472:A473"/>
    <mergeCell ref="A474:A476"/>
    <mergeCell ref="B474:B476"/>
    <mergeCell ref="B477:B478"/>
    <mergeCell ref="D477:D478"/>
    <mergeCell ref="E466:E468"/>
    <mergeCell ref="E469:E471"/>
    <mergeCell ref="E472:E473"/>
    <mergeCell ref="E474:E476"/>
    <mergeCell ref="E477:E478"/>
    <mergeCell ref="E487:E490"/>
    <mergeCell ref="E483:E486"/>
    <mergeCell ref="C477:C478"/>
  </mergeCells>
  <conditionalFormatting sqref="A1:A1048576">
    <cfRule type="duplicateValues" dxfId="10" priority="1"/>
  </conditionalFormatting>
  <conditionalFormatting sqref="R1:R1048576">
    <cfRule type="expression" dxfId="9" priority="2">
      <formula>OR($I1="Lonely", $I1="Brave", $I1="Adamant", $I1="Naughty")</formula>
    </cfRule>
    <cfRule type="expression" dxfId="8" priority="7">
      <formula>OR($I1="Bold", $I1="Timid", $I1="Modest", $I1="Calm")</formula>
    </cfRule>
  </conditionalFormatting>
  <conditionalFormatting sqref="S1:S1048576">
    <cfRule type="expression" dxfId="7" priority="3">
      <formula>OR($I1="Bold", $I1="Relaxed", $I1="Impish", $I1="Lax")</formula>
    </cfRule>
    <cfRule type="expression" dxfId="6" priority="8">
      <formula>OR($I1="Lonely", $I1="Hasty", $I1="Mild", $I1="Gentle")</formula>
    </cfRule>
  </conditionalFormatting>
  <conditionalFormatting sqref="T1:T1048576">
    <cfRule type="expression" dxfId="5" priority="4">
      <formula>OR($I1="Modest", $I1="Mild", $I1="Quiet", $I1="Rash")</formula>
    </cfRule>
    <cfRule type="expression" dxfId="4" priority="9">
      <formula>OR($I1="Adamant", $I1="Impish", $I1="Jolly", $I1="Careful")</formula>
    </cfRule>
  </conditionalFormatting>
  <conditionalFormatting sqref="U1:U1048576">
    <cfRule type="expression" dxfId="3" priority="5">
      <formula>OR($I1="Calm", $I1="Gentle", $I1="Sassy", $I1="Careful")</formula>
    </cfRule>
    <cfRule type="expression" dxfId="2" priority="10">
      <formula>OR($I1="Naughty", $I1="Lax", $I1="Naive", $I1="Rash")</formula>
    </cfRule>
  </conditionalFormatting>
  <conditionalFormatting sqref="V1:V1048576">
    <cfRule type="expression" dxfId="1" priority="6">
      <formula>OR($I1="Timid", $I1="Hasty", $I1="Jolly", $I1="Naive")</formula>
    </cfRule>
    <cfRule type="expression" dxfId="0" priority="11">
      <formula>OR($I1="Brave", $I1="Relaxed", $I1="Quiet", $I1="Sassy")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443B-F80A-4866-A7D7-5F6C00E0BB04}">
  <dimension ref="A1:P230"/>
  <sheetViews>
    <sheetView zoomScaleNormal="100" workbookViewId="0">
      <pane ySplit="1" topLeftCell="A2" activePane="bottomLeft" state="frozen"/>
      <selection activeCell="G1" sqref="G1"/>
      <selection pane="bottomLeft" activeCell="H7" sqref="H7"/>
    </sheetView>
  </sheetViews>
  <sheetFormatPr defaultColWidth="9.1328125" defaultRowHeight="14.25" x14ac:dyDescent="0.45"/>
  <cols>
    <col min="1" max="1" width="10.86328125" style="1" bestFit="1" customWidth="1"/>
    <col min="2" max="2" width="38.265625" style="1" bestFit="1" customWidth="1"/>
    <col min="3" max="3" width="15.59765625" style="1" bestFit="1" customWidth="1"/>
    <col min="4" max="4" width="18.3984375" style="1" bestFit="1" customWidth="1"/>
    <col min="5" max="5" width="21.265625" style="1" bestFit="1" customWidth="1"/>
    <col min="6" max="6" width="15.1328125" style="1" bestFit="1" customWidth="1"/>
    <col min="7" max="7" width="12.1328125" style="1" bestFit="1" customWidth="1"/>
    <col min="8" max="8" width="10.265625" style="1" bestFit="1" customWidth="1"/>
    <col min="9" max="9" width="12.1328125" style="1" bestFit="1" customWidth="1"/>
    <col min="10" max="10" width="13.1328125" style="1" customWidth="1"/>
    <col min="11" max="11" width="11.1328125" style="1" customWidth="1"/>
    <col min="12" max="12" width="14.1328125" style="1" bestFit="1" customWidth="1"/>
    <col min="13" max="13" width="14" style="1" bestFit="1" customWidth="1"/>
    <col min="14" max="15" width="14.265625" style="1" bestFit="1" customWidth="1"/>
    <col min="16" max="16" width="10.265625" style="1" bestFit="1" customWidth="1"/>
    <col min="17" max="16384" width="9.1328125" style="1"/>
  </cols>
  <sheetData>
    <row r="1" spans="1:16" x14ac:dyDescent="0.45">
      <c r="A1" s="37" t="s">
        <v>0</v>
      </c>
      <c r="B1" s="37" t="s">
        <v>1396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1395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</row>
    <row r="2" spans="1:16" x14ac:dyDescent="0.45">
      <c r="A2" s="36">
        <v>1</v>
      </c>
      <c r="B2" s="36" t="s">
        <v>22</v>
      </c>
      <c r="C2" s="36" t="s">
        <v>23</v>
      </c>
      <c r="D2" s="36" t="s">
        <v>24</v>
      </c>
      <c r="E2" s="36" t="s">
        <v>25</v>
      </c>
      <c r="F2" s="36" t="s">
        <v>1312</v>
      </c>
      <c r="G2" s="36" t="s">
        <v>27</v>
      </c>
      <c r="H2" s="36">
        <v>5</v>
      </c>
      <c r="I2" s="36" t="s">
        <v>71</v>
      </c>
      <c r="J2" s="36" t="s">
        <v>1360</v>
      </c>
      <c r="K2" s="36" t="s">
        <v>30</v>
      </c>
      <c r="L2" s="36" t="s">
        <v>31</v>
      </c>
      <c r="M2" s="36" t="s">
        <v>50</v>
      </c>
      <c r="N2" s="36"/>
      <c r="O2" s="36"/>
      <c r="P2" s="36">
        <v>0</v>
      </c>
    </row>
    <row r="3" spans="1:16" x14ac:dyDescent="0.45">
      <c r="A3" s="29">
        <v>2</v>
      </c>
      <c r="B3" s="29" t="s">
        <v>34</v>
      </c>
      <c r="C3" s="29" t="s">
        <v>23</v>
      </c>
      <c r="D3" s="36" t="s">
        <v>24</v>
      </c>
      <c r="E3" s="29" t="s">
        <v>25</v>
      </c>
      <c r="F3" s="29" t="s">
        <v>26</v>
      </c>
      <c r="G3" s="29" t="s">
        <v>27</v>
      </c>
      <c r="H3" s="29">
        <v>5</v>
      </c>
      <c r="I3" s="29" t="s">
        <v>58</v>
      </c>
      <c r="J3" s="29" t="s">
        <v>29</v>
      </c>
      <c r="K3" s="29" t="s">
        <v>30</v>
      </c>
      <c r="L3" s="29" t="s">
        <v>31</v>
      </c>
      <c r="M3" s="29" t="s">
        <v>32</v>
      </c>
      <c r="N3" s="29"/>
      <c r="O3" s="29"/>
      <c r="P3" s="29">
        <v>0</v>
      </c>
    </row>
    <row r="4" spans="1:16" x14ac:dyDescent="0.45">
      <c r="A4" s="29">
        <v>3</v>
      </c>
      <c r="B4" s="29" t="s">
        <v>38</v>
      </c>
      <c r="C4" s="29" t="s">
        <v>23</v>
      </c>
      <c r="D4" s="36" t="s">
        <v>1394</v>
      </c>
      <c r="E4" s="29" t="s">
        <v>25</v>
      </c>
      <c r="F4" s="29" t="s">
        <v>40</v>
      </c>
      <c r="G4" s="29" t="s">
        <v>27</v>
      </c>
      <c r="H4" s="29">
        <v>7</v>
      </c>
      <c r="I4" s="29" t="s">
        <v>41</v>
      </c>
      <c r="J4" s="29" t="s">
        <v>42</v>
      </c>
      <c r="K4" s="29" t="s">
        <v>30</v>
      </c>
      <c r="L4" s="29" t="s">
        <v>43</v>
      </c>
      <c r="M4" s="29" t="s">
        <v>44</v>
      </c>
      <c r="N4" s="29"/>
      <c r="O4" s="29"/>
      <c r="P4" s="29">
        <v>6</v>
      </c>
    </row>
    <row r="5" spans="1:16" x14ac:dyDescent="0.45">
      <c r="A5" s="29">
        <v>4</v>
      </c>
      <c r="B5" s="29" t="s">
        <v>45</v>
      </c>
      <c r="C5" s="29" t="s">
        <v>23</v>
      </c>
      <c r="D5" s="36" t="s">
        <v>46</v>
      </c>
      <c r="E5" s="29" t="s">
        <v>25</v>
      </c>
      <c r="F5" s="29" t="s">
        <v>47</v>
      </c>
      <c r="G5" s="29" t="s">
        <v>27</v>
      </c>
      <c r="H5" s="29">
        <v>7</v>
      </c>
      <c r="I5" s="29" t="s">
        <v>48</v>
      </c>
      <c r="J5" s="29" t="s">
        <v>49</v>
      </c>
      <c r="K5" s="29" t="s">
        <v>30</v>
      </c>
      <c r="L5" s="29" t="s">
        <v>31</v>
      </c>
      <c r="M5" s="29" t="s">
        <v>50</v>
      </c>
      <c r="N5" s="29" t="s">
        <v>51</v>
      </c>
      <c r="O5" s="29"/>
      <c r="P5" s="29">
        <v>0</v>
      </c>
    </row>
    <row r="6" spans="1:16" x14ac:dyDescent="0.45">
      <c r="A6" s="29">
        <v>5</v>
      </c>
      <c r="B6" s="29" t="s">
        <v>22</v>
      </c>
      <c r="C6" s="29" t="s">
        <v>23</v>
      </c>
      <c r="D6" s="36" t="s">
        <v>1393</v>
      </c>
      <c r="E6" s="29" t="s">
        <v>25</v>
      </c>
      <c r="F6" s="29" t="s">
        <v>57</v>
      </c>
      <c r="G6" s="29" t="s">
        <v>53</v>
      </c>
      <c r="H6" s="29">
        <v>6</v>
      </c>
      <c r="I6" s="29" t="s">
        <v>113</v>
      </c>
      <c r="J6" s="29" t="s">
        <v>62</v>
      </c>
      <c r="K6" s="29" t="s">
        <v>30</v>
      </c>
      <c r="L6" s="29" t="s">
        <v>50</v>
      </c>
      <c r="M6" s="29" t="s">
        <v>31</v>
      </c>
      <c r="N6" s="29" t="s">
        <v>60</v>
      </c>
      <c r="O6" s="29"/>
      <c r="P6" s="29">
        <v>3</v>
      </c>
    </row>
    <row r="7" spans="1:16" x14ac:dyDescent="0.45">
      <c r="A7" s="29">
        <v>5</v>
      </c>
      <c r="B7" s="29" t="s">
        <v>22</v>
      </c>
      <c r="C7" s="29" t="s">
        <v>23</v>
      </c>
      <c r="D7" s="36" t="s">
        <v>46</v>
      </c>
      <c r="E7" s="29" t="s">
        <v>25</v>
      </c>
      <c r="F7" s="29" t="s">
        <v>1312</v>
      </c>
      <c r="G7" s="29" t="s">
        <v>27</v>
      </c>
      <c r="H7" s="29">
        <v>7</v>
      </c>
      <c r="I7" s="29" t="s">
        <v>54</v>
      </c>
      <c r="J7" s="29" t="s">
        <v>1360</v>
      </c>
      <c r="K7" s="29" t="s">
        <v>30</v>
      </c>
      <c r="L7" s="29" t="s">
        <v>31</v>
      </c>
      <c r="M7" s="29" t="s">
        <v>50</v>
      </c>
      <c r="N7" s="29" t="s">
        <v>109</v>
      </c>
      <c r="O7" s="29"/>
      <c r="P7" s="29">
        <v>3</v>
      </c>
    </row>
    <row r="8" spans="1:16" x14ac:dyDescent="0.45">
      <c r="A8" s="29">
        <v>6</v>
      </c>
      <c r="B8" s="29" t="s">
        <v>85</v>
      </c>
      <c r="C8" s="29" t="s">
        <v>23</v>
      </c>
      <c r="D8" s="36" t="s">
        <v>86</v>
      </c>
      <c r="E8" s="29" t="s">
        <v>25</v>
      </c>
      <c r="F8" s="29" t="s">
        <v>40</v>
      </c>
      <c r="G8" s="29" t="s">
        <v>53</v>
      </c>
      <c r="H8" s="29">
        <v>8</v>
      </c>
      <c r="I8" s="29" t="s">
        <v>87</v>
      </c>
      <c r="J8" s="29" t="s">
        <v>42</v>
      </c>
      <c r="K8" s="29" t="s">
        <v>30</v>
      </c>
      <c r="L8" s="29" t="s">
        <v>43</v>
      </c>
      <c r="M8" s="29" t="s">
        <v>44</v>
      </c>
      <c r="N8" s="29" t="s">
        <v>55</v>
      </c>
      <c r="O8" s="29"/>
      <c r="P8" s="29">
        <v>0</v>
      </c>
    </row>
    <row r="9" spans="1:16" x14ac:dyDescent="0.45">
      <c r="A9" s="29">
        <v>6</v>
      </c>
      <c r="B9" s="29" t="s">
        <v>85</v>
      </c>
      <c r="C9" s="29" t="s">
        <v>23</v>
      </c>
      <c r="D9" s="36" t="s">
        <v>86</v>
      </c>
      <c r="E9" s="29" t="s">
        <v>25</v>
      </c>
      <c r="F9" s="29" t="s">
        <v>40</v>
      </c>
      <c r="G9" s="29" t="s">
        <v>53</v>
      </c>
      <c r="H9" s="29">
        <v>8</v>
      </c>
      <c r="I9" s="29" t="s">
        <v>87</v>
      </c>
      <c r="J9" s="29" t="s">
        <v>42</v>
      </c>
      <c r="K9" s="29" t="s">
        <v>30</v>
      </c>
      <c r="L9" s="29" t="s">
        <v>43</v>
      </c>
      <c r="M9" s="29" t="s">
        <v>44</v>
      </c>
      <c r="N9" s="29" t="s">
        <v>55</v>
      </c>
      <c r="O9" s="29"/>
      <c r="P9" s="29">
        <v>0</v>
      </c>
    </row>
    <row r="10" spans="1:16" x14ac:dyDescent="0.45">
      <c r="A10" s="29">
        <v>7</v>
      </c>
      <c r="B10" s="29" t="s">
        <v>88</v>
      </c>
      <c r="C10" s="29" t="s">
        <v>23</v>
      </c>
      <c r="D10" s="36" t="s">
        <v>86</v>
      </c>
      <c r="E10" s="29" t="s">
        <v>25</v>
      </c>
      <c r="F10" s="29" t="s">
        <v>47</v>
      </c>
      <c r="G10" s="29" t="s">
        <v>27</v>
      </c>
      <c r="H10" s="29">
        <v>7</v>
      </c>
      <c r="I10" s="29" t="s">
        <v>89</v>
      </c>
      <c r="J10" s="29" t="s">
        <v>74</v>
      </c>
      <c r="K10" s="29" t="s">
        <v>30</v>
      </c>
      <c r="L10" s="29" t="s">
        <v>31</v>
      </c>
      <c r="M10" s="29" t="s">
        <v>50</v>
      </c>
      <c r="N10" s="29" t="s">
        <v>51</v>
      </c>
      <c r="O10" s="29"/>
      <c r="P10" s="29">
        <v>0</v>
      </c>
    </row>
    <row r="11" spans="1:16" x14ac:dyDescent="0.45">
      <c r="A11" s="29">
        <v>7</v>
      </c>
      <c r="B11" s="29" t="s">
        <v>88</v>
      </c>
      <c r="C11" s="29" t="s">
        <v>23</v>
      </c>
      <c r="D11" s="36" t="s">
        <v>86</v>
      </c>
      <c r="E11" s="29" t="s">
        <v>25</v>
      </c>
      <c r="F11" s="29" t="s">
        <v>47</v>
      </c>
      <c r="G11" s="29" t="s">
        <v>27</v>
      </c>
      <c r="H11" s="29">
        <v>8</v>
      </c>
      <c r="I11" s="29" t="s">
        <v>89</v>
      </c>
      <c r="J11" s="29" t="s">
        <v>74</v>
      </c>
      <c r="K11" s="29" t="s">
        <v>30</v>
      </c>
      <c r="L11" s="29" t="s">
        <v>31</v>
      </c>
      <c r="M11" s="29" t="s">
        <v>50</v>
      </c>
      <c r="N11" s="29" t="s">
        <v>51</v>
      </c>
      <c r="O11" s="29"/>
      <c r="P11" s="29">
        <v>0</v>
      </c>
    </row>
    <row r="12" spans="1:16" x14ac:dyDescent="0.45">
      <c r="A12" s="29">
        <v>7</v>
      </c>
      <c r="B12" s="29" t="s">
        <v>88</v>
      </c>
      <c r="C12" s="29" t="s">
        <v>23</v>
      </c>
      <c r="D12" s="36" t="s">
        <v>86</v>
      </c>
      <c r="E12" s="29" t="s">
        <v>25</v>
      </c>
      <c r="F12" s="29" t="s">
        <v>57</v>
      </c>
      <c r="G12" s="29" t="s">
        <v>27</v>
      </c>
      <c r="H12" s="29">
        <v>7</v>
      </c>
      <c r="I12" s="29" t="s">
        <v>36</v>
      </c>
      <c r="J12" s="29" t="s">
        <v>59</v>
      </c>
      <c r="K12" s="29" t="s">
        <v>30</v>
      </c>
      <c r="L12" s="29" t="s">
        <v>50</v>
      </c>
      <c r="M12" s="29" t="s">
        <v>31</v>
      </c>
      <c r="N12" s="29" t="s">
        <v>60</v>
      </c>
      <c r="O12" s="29"/>
      <c r="P12" s="29">
        <v>0</v>
      </c>
    </row>
    <row r="13" spans="1:16" x14ac:dyDescent="0.45">
      <c r="A13" s="29">
        <v>8</v>
      </c>
      <c r="B13" s="29" t="s">
        <v>34</v>
      </c>
      <c r="C13" s="29" t="s">
        <v>23</v>
      </c>
      <c r="D13" s="36" t="s">
        <v>1391</v>
      </c>
      <c r="E13" s="29" t="s">
        <v>25</v>
      </c>
      <c r="F13" s="29" t="s">
        <v>26</v>
      </c>
      <c r="G13" s="29" t="s">
        <v>27</v>
      </c>
      <c r="H13" s="29">
        <v>8</v>
      </c>
      <c r="I13" s="29" t="s">
        <v>133</v>
      </c>
      <c r="J13" s="29" t="s">
        <v>29</v>
      </c>
      <c r="K13" s="29" t="s">
        <v>66</v>
      </c>
      <c r="L13" s="29" t="s">
        <v>31</v>
      </c>
      <c r="M13" s="29" t="s">
        <v>32</v>
      </c>
      <c r="N13" s="29" t="s">
        <v>64</v>
      </c>
      <c r="O13" s="29"/>
      <c r="P13" s="29">
        <v>3</v>
      </c>
    </row>
    <row r="14" spans="1:16" x14ac:dyDescent="0.45">
      <c r="A14" s="29">
        <v>8</v>
      </c>
      <c r="B14" s="29" t="s">
        <v>34</v>
      </c>
      <c r="C14" s="29" t="s">
        <v>23</v>
      </c>
      <c r="D14" s="36" t="s">
        <v>1391</v>
      </c>
      <c r="E14" s="29" t="s">
        <v>25</v>
      </c>
      <c r="F14" s="29" t="s">
        <v>40</v>
      </c>
      <c r="G14" s="29" t="s">
        <v>27</v>
      </c>
      <c r="H14" s="29">
        <v>8</v>
      </c>
      <c r="I14" s="29" t="s">
        <v>79</v>
      </c>
      <c r="J14" s="29" t="s">
        <v>42</v>
      </c>
      <c r="K14" s="29" t="s">
        <v>30</v>
      </c>
      <c r="L14" s="29" t="s">
        <v>43</v>
      </c>
      <c r="M14" s="29" t="s">
        <v>44</v>
      </c>
      <c r="N14" s="29" t="s">
        <v>55</v>
      </c>
      <c r="O14" s="29"/>
      <c r="P14" s="29">
        <v>3</v>
      </c>
    </row>
    <row r="15" spans="1:16" x14ac:dyDescent="0.45">
      <c r="A15" s="29">
        <v>9</v>
      </c>
      <c r="B15" s="29" t="s">
        <v>69</v>
      </c>
      <c r="C15" s="29" t="s">
        <v>23</v>
      </c>
      <c r="D15" s="36" t="s">
        <v>1391</v>
      </c>
      <c r="E15" s="29" t="s">
        <v>25</v>
      </c>
      <c r="F15" s="29" t="s">
        <v>57</v>
      </c>
      <c r="G15" s="29" t="s">
        <v>27</v>
      </c>
      <c r="H15" s="29">
        <v>11</v>
      </c>
      <c r="I15" s="29" t="s">
        <v>71</v>
      </c>
      <c r="J15" s="29" t="s">
        <v>59</v>
      </c>
      <c r="K15" s="29" t="s">
        <v>30</v>
      </c>
      <c r="L15" s="29" t="s">
        <v>50</v>
      </c>
      <c r="M15" s="29" t="s">
        <v>31</v>
      </c>
      <c r="N15" s="29" t="s">
        <v>60</v>
      </c>
      <c r="O15" s="29" t="s">
        <v>51</v>
      </c>
      <c r="P15" s="29">
        <v>6</v>
      </c>
    </row>
    <row r="16" spans="1:16" x14ac:dyDescent="0.45">
      <c r="A16" s="29">
        <v>10</v>
      </c>
      <c r="B16" s="29" t="s">
        <v>72</v>
      </c>
      <c r="C16" s="29" t="s">
        <v>23</v>
      </c>
      <c r="D16" s="36" t="s">
        <v>1391</v>
      </c>
      <c r="E16" s="29" t="s">
        <v>25</v>
      </c>
      <c r="F16" s="29" t="s">
        <v>47</v>
      </c>
      <c r="G16" s="29" t="s">
        <v>53</v>
      </c>
      <c r="H16" s="29">
        <v>10</v>
      </c>
      <c r="I16" s="29" t="s">
        <v>73</v>
      </c>
      <c r="J16" s="29" t="s">
        <v>74</v>
      </c>
      <c r="K16" s="29" t="s">
        <v>30</v>
      </c>
      <c r="L16" s="29" t="s">
        <v>31</v>
      </c>
      <c r="M16" s="29" t="s">
        <v>50</v>
      </c>
      <c r="N16" s="29" t="s">
        <v>51</v>
      </c>
      <c r="O16" s="29" t="s">
        <v>75</v>
      </c>
      <c r="P16" s="29">
        <v>6</v>
      </c>
    </row>
    <row r="17" spans="1:16" x14ac:dyDescent="0.45">
      <c r="A17" s="29">
        <v>10</v>
      </c>
      <c r="B17" s="29" t="s">
        <v>72</v>
      </c>
      <c r="C17" s="29" t="s">
        <v>23</v>
      </c>
      <c r="D17" s="36" t="s">
        <v>1391</v>
      </c>
      <c r="E17" s="29" t="s">
        <v>25</v>
      </c>
      <c r="F17" s="29" t="s">
        <v>40</v>
      </c>
      <c r="G17" s="29" t="s">
        <v>53</v>
      </c>
      <c r="H17" s="29">
        <v>10</v>
      </c>
      <c r="I17" s="29" t="s">
        <v>61</v>
      </c>
      <c r="J17" s="29" t="s">
        <v>76</v>
      </c>
      <c r="K17" s="29" t="s">
        <v>30</v>
      </c>
      <c r="L17" s="29" t="s">
        <v>43</v>
      </c>
      <c r="M17" s="29" t="s">
        <v>44</v>
      </c>
      <c r="N17" s="29" t="s">
        <v>55</v>
      </c>
      <c r="O17" s="29" t="s">
        <v>77</v>
      </c>
      <c r="P17" s="29">
        <v>6</v>
      </c>
    </row>
    <row r="18" spans="1:16" x14ac:dyDescent="0.45">
      <c r="A18" s="29">
        <v>11</v>
      </c>
      <c r="B18" s="29" t="s">
        <v>1392</v>
      </c>
      <c r="C18" s="29" t="s">
        <v>23</v>
      </c>
      <c r="D18" s="36" t="s">
        <v>1391</v>
      </c>
      <c r="E18" s="29" t="s">
        <v>25</v>
      </c>
      <c r="F18" s="29" t="s">
        <v>57</v>
      </c>
      <c r="G18" s="29" t="s">
        <v>27</v>
      </c>
      <c r="H18" s="29">
        <v>12</v>
      </c>
      <c r="I18" s="29" t="s">
        <v>28</v>
      </c>
      <c r="J18" s="29" t="s">
        <v>59</v>
      </c>
      <c r="K18" s="29" t="s">
        <v>30</v>
      </c>
      <c r="L18" s="29" t="s">
        <v>51</v>
      </c>
      <c r="M18" s="29" t="s">
        <v>80</v>
      </c>
      <c r="N18" s="29"/>
      <c r="O18" s="29"/>
      <c r="P18" s="29">
        <v>6</v>
      </c>
    </row>
    <row r="19" spans="1:16" x14ac:dyDescent="0.45">
      <c r="A19" s="29">
        <v>11</v>
      </c>
      <c r="B19" s="29" t="s">
        <v>1392</v>
      </c>
      <c r="C19" s="29" t="s">
        <v>23</v>
      </c>
      <c r="D19" s="36" t="s">
        <v>1391</v>
      </c>
      <c r="E19" s="29" t="s">
        <v>25</v>
      </c>
      <c r="F19" s="29" t="s">
        <v>103</v>
      </c>
      <c r="G19" s="29" t="s">
        <v>27</v>
      </c>
      <c r="H19" s="29">
        <v>14</v>
      </c>
      <c r="I19" s="29" t="s">
        <v>110</v>
      </c>
      <c r="J19" s="29" t="s">
        <v>83</v>
      </c>
      <c r="K19" s="29" t="s">
        <v>30</v>
      </c>
      <c r="L19" s="29" t="s">
        <v>64</v>
      </c>
      <c r="M19" s="29" t="s">
        <v>80</v>
      </c>
      <c r="N19" s="29"/>
      <c r="O19" s="29"/>
      <c r="P19" s="29">
        <v>12</v>
      </c>
    </row>
    <row r="20" spans="1:16" x14ac:dyDescent="0.45">
      <c r="A20" s="29">
        <v>12</v>
      </c>
      <c r="B20" s="29" t="s">
        <v>90</v>
      </c>
      <c r="C20" s="29" t="s">
        <v>23</v>
      </c>
      <c r="D20" s="36" t="s">
        <v>86</v>
      </c>
      <c r="E20" s="29" t="s">
        <v>25</v>
      </c>
      <c r="F20" s="29" t="s">
        <v>47</v>
      </c>
      <c r="G20" s="29" t="s">
        <v>27</v>
      </c>
      <c r="H20" s="29">
        <v>10</v>
      </c>
      <c r="I20" s="29" t="s">
        <v>87</v>
      </c>
      <c r="J20" s="29" t="s">
        <v>74</v>
      </c>
      <c r="K20" s="29" t="s">
        <v>30</v>
      </c>
      <c r="L20" s="29" t="s">
        <v>31</v>
      </c>
      <c r="M20" s="29" t="s">
        <v>50</v>
      </c>
      <c r="N20" s="29" t="s">
        <v>51</v>
      </c>
      <c r="O20" s="29" t="s">
        <v>75</v>
      </c>
      <c r="P20" s="29">
        <v>0</v>
      </c>
    </row>
    <row r="21" spans="1:16" x14ac:dyDescent="0.45">
      <c r="A21" s="29">
        <v>13</v>
      </c>
      <c r="B21" s="29" t="s">
        <v>90</v>
      </c>
      <c r="C21" s="29" t="s">
        <v>23</v>
      </c>
      <c r="D21" s="36" t="s">
        <v>86</v>
      </c>
      <c r="E21" s="29" t="s">
        <v>25</v>
      </c>
      <c r="F21" s="29" t="s">
        <v>40</v>
      </c>
      <c r="G21" s="29" t="s">
        <v>53</v>
      </c>
      <c r="H21" s="29">
        <v>10</v>
      </c>
      <c r="I21" s="29" t="s">
        <v>1366</v>
      </c>
      <c r="J21" s="29" t="s">
        <v>76</v>
      </c>
      <c r="K21" s="29" t="s">
        <v>30</v>
      </c>
      <c r="L21" s="29" t="s">
        <v>43</v>
      </c>
      <c r="M21" s="29" t="s">
        <v>44</v>
      </c>
      <c r="N21" s="29" t="s">
        <v>55</v>
      </c>
      <c r="O21" s="29" t="s">
        <v>77</v>
      </c>
      <c r="P21" s="29">
        <v>0</v>
      </c>
    </row>
    <row r="22" spans="1:16" x14ac:dyDescent="0.45">
      <c r="A22" s="29">
        <v>14</v>
      </c>
      <c r="B22" s="29" t="s">
        <v>1390</v>
      </c>
      <c r="C22" s="29" t="s">
        <v>92</v>
      </c>
      <c r="D22" s="36" t="s">
        <v>93</v>
      </c>
      <c r="E22" s="29" t="s">
        <v>25</v>
      </c>
      <c r="F22" s="29" t="s">
        <v>40</v>
      </c>
      <c r="G22" s="29" t="s">
        <v>53</v>
      </c>
      <c r="H22" s="29">
        <v>10</v>
      </c>
      <c r="I22" s="29" t="s">
        <v>89</v>
      </c>
      <c r="J22" s="29" t="s">
        <v>42</v>
      </c>
      <c r="K22" s="29" t="s">
        <v>30</v>
      </c>
      <c r="L22" s="29" t="s">
        <v>43</v>
      </c>
      <c r="M22" s="29" t="s">
        <v>44</v>
      </c>
      <c r="N22" s="29" t="s">
        <v>55</v>
      </c>
      <c r="O22" s="29" t="s">
        <v>77</v>
      </c>
      <c r="P22" s="29">
        <v>0</v>
      </c>
    </row>
    <row r="23" spans="1:16" x14ac:dyDescent="0.45">
      <c r="A23" s="29">
        <v>14</v>
      </c>
      <c r="B23" s="29" t="s">
        <v>1390</v>
      </c>
      <c r="C23" s="29" t="s">
        <v>92</v>
      </c>
      <c r="D23" s="36" t="s">
        <v>93</v>
      </c>
      <c r="E23" s="29" t="s">
        <v>25</v>
      </c>
      <c r="F23" s="29" t="s">
        <v>40</v>
      </c>
      <c r="G23" s="29" t="s">
        <v>53</v>
      </c>
      <c r="H23" s="29">
        <v>10</v>
      </c>
      <c r="I23" s="29" t="s">
        <v>89</v>
      </c>
      <c r="J23" s="29" t="s">
        <v>42</v>
      </c>
      <c r="K23" s="29" t="s">
        <v>30</v>
      </c>
      <c r="L23" s="29" t="s">
        <v>43</v>
      </c>
      <c r="M23" s="29" t="s">
        <v>44</v>
      </c>
      <c r="N23" s="29" t="s">
        <v>55</v>
      </c>
      <c r="O23" s="29" t="s">
        <v>77</v>
      </c>
      <c r="P23" s="29">
        <v>0</v>
      </c>
    </row>
    <row r="24" spans="1:16" x14ac:dyDescent="0.45">
      <c r="A24" s="29">
        <v>15</v>
      </c>
      <c r="B24" s="29" t="s">
        <v>34</v>
      </c>
      <c r="C24" s="29" t="s">
        <v>23</v>
      </c>
      <c r="D24" s="36" t="s">
        <v>93</v>
      </c>
      <c r="E24" s="29" t="s">
        <v>25</v>
      </c>
      <c r="F24" s="29" t="s">
        <v>26</v>
      </c>
      <c r="G24" s="29" t="s">
        <v>27</v>
      </c>
      <c r="H24" s="29">
        <v>14</v>
      </c>
      <c r="I24" s="29" t="s">
        <v>89</v>
      </c>
      <c r="J24" s="29" t="s">
        <v>29</v>
      </c>
      <c r="K24" s="29" t="s">
        <v>66</v>
      </c>
      <c r="L24" s="29" t="s">
        <v>32</v>
      </c>
      <c r="M24" s="29" t="s">
        <v>64</v>
      </c>
      <c r="N24" s="29" t="s">
        <v>219</v>
      </c>
      <c r="O24" s="29" t="s">
        <v>144</v>
      </c>
      <c r="P24" s="29">
        <v>6</v>
      </c>
    </row>
    <row r="25" spans="1:16" x14ac:dyDescent="0.45">
      <c r="A25" s="29">
        <v>15</v>
      </c>
      <c r="B25" s="29" t="s">
        <v>34</v>
      </c>
      <c r="C25" s="29" t="s">
        <v>23</v>
      </c>
      <c r="D25" s="36" t="s">
        <v>93</v>
      </c>
      <c r="E25" s="29" t="s">
        <v>25</v>
      </c>
      <c r="F25" s="29" t="s">
        <v>40</v>
      </c>
      <c r="G25" s="29" t="s">
        <v>27</v>
      </c>
      <c r="H25" s="29">
        <v>12</v>
      </c>
      <c r="I25" s="29" t="s">
        <v>48</v>
      </c>
      <c r="J25" s="29" t="s">
        <v>42</v>
      </c>
      <c r="K25" s="29" t="s">
        <v>30</v>
      </c>
      <c r="L25" s="29" t="s">
        <v>44</v>
      </c>
      <c r="M25" s="29" t="s">
        <v>55</v>
      </c>
      <c r="N25" s="29" t="s">
        <v>77</v>
      </c>
      <c r="O25" s="29" t="s">
        <v>111</v>
      </c>
      <c r="P25" s="29">
        <v>6</v>
      </c>
    </row>
    <row r="26" spans="1:16" x14ac:dyDescent="0.45">
      <c r="A26" s="29">
        <v>16</v>
      </c>
      <c r="B26" s="29" t="s">
        <v>90</v>
      </c>
      <c r="C26" s="29" t="s">
        <v>23</v>
      </c>
      <c r="D26" s="36" t="s">
        <v>117</v>
      </c>
      <c r="E26" s="29" t="s">
        <v>25</v>
      </c>
      <c r="F26" s="29" t="s">
        <v>47</v>
      </c>
      <c r="G26" s="29" t="s">
        <v>27</v>
      </c>
      <c r="H26" s="29">
        <v>12</v>
      </c>
      <c r="I26" s="29" t="s">
        <v>79</v>
      </c>
      <c r="J26" s="29" t="s">
        <v>49</v>
      </c>
      <c r="K26" s="29" t="s">
        <v>30</v>
      </c>
      <c r="L26" s="29" t="s">
        <v>50</v>
      </c>
      <c r="M26" s="29" t="s">
        <v>51</v>
      </c>
      <c r="N26" s="29" t="s">
        <v>75</v>
      </c>
      <c r="O26" s="29" t="s">
        <v>118</v>
      </c>
      <c r="P26" s="29">
        <v>0</v>
      </c>
    </row>
    <row r="27" spans="1:16" x14ac:dyDescent="0.45">
      <c r="A27" s="29">
        <v>17</v>
      </c>
      <c r="B27" s="29" t="s">
        <v>1389</v>
      </c>
      <c r="C27" s="29" t="s">
        <v>92</v>
      </c>
      <c r="D27" s="36" t="s">
        <v>117</v>
      </c>
      <c r="E27" s="29" t="s">
        <v>25</v>
      </c>
      <c r="F27" s="29" t="s">
        <v>47</v>
      </c>
      <c r="G27" s="29" t="s">
        <v>27</v>
      </c>
      <c r="H27" s="29">
        <v>12</v>
      </c>
      <c r="I27" s="29" t="s">
        <v>28</v>
      </c>
      <c r="J27" s="29" t="s">
        <v>74</v>
      </c>
      <c r="K27" s="29" t="s">
        <v>30</v>
      </c>
      <c r="L27" s="29" t="s">
        <v>50</v>
      </c>
      <c r="M27" s="29" t="s">
        <v>51</v>
      </c>
      <c r="N27" s="29" t="s">
        <v>75</v>
      </c>
      <c r="O27" s="29" t="s">
        <v>118</v>
      </c>
      <c r="P27" s="29">
        <v>0</v>
      </c>
    </row>
    <row r="28" spans="1:16" x14ac:dyDescent="0.45">
      <c r="A28" s="29">
        <v>17</v>
      </c>
      <c r="B28" s="29" t="s">
        <v>1389</v>
      </c>
      <c r="C28" s="29" t="s">
        <v>92</v>
      </c>
      <c r="D28" s="36" t="s">
        <v>117</v>
      </c>
      <c r="E28" s="29" t="s">
        <v>25</v>
      </c>
      <c r="F28" s="29" t="s">
        <v>47</v>
      </c>
      <c r="G28" s="29" t="s">
        <v>27</v>
      </c>
      <c r="H28" s="29">
        <v>12</v>
      </c>
      <c r="I28" s="29" t="s">
        <v>41</v>
      </c>
      <c r="J28" s="29" t="s">
        <v>74</v>
      </c>
      <c r="K28" s="29" t="s">
        <v>30</v>
      </c>
      <c r="L28" s="29" t="s">
        <v>50</v>
      </c>
      <c r="M28" s="29" t="s">
        <v>51</v>
      </c>
      <c r="N28" s="29" t="s">
        <v>75</v>
      </c>
      <c r="O28" s="29" t="s">
        <v>118</v>
      </c>
      <c r="P28" s="29">
        <v>0</v>
      </c>
    </row>
    <row r="29" spans="1:16" x14ac:dyDescent="0.45">
      <c r="A29" s="29">
        <v>18</v>
      </c>
      <c r="B29" s="29" t="s">
        <v>38</v>
      </c>
      <c r="C29" s="29" t="s">
        <v>23</v>
      </c>
      <c r="D29" s="36" t="s">
        <v>1388</v>
      </c>
      <c r="E29" s="29" t="s">
        <v>25</v>
      </c>
      <c r="F29" s="29" t="s">
        <v>114</v>
      </c>
      <c r="G29" s="29" t="s">
        <v>27</v>
      </c>
      <c r="H29" s="29">
        <v>13</v>
      </c>
      <c r="I29" s="29" t="s">
        <v>63</v>
      </c>
      <c r="J29" s="29" t="s">
        <v>134</v>
      </c>
      <c r="K29" s="29" t="s">
        <v>30</v>
      </c>
      <c r="L29" s="29" t="s">
        <v>116</v>
      </c>
      <c r="M29" s="29" t="s">
        <v>44</v>
      </c>
      <c r="N29" s="29" t="s">
        <v>50</v>
      </c>
      <c r="O29" s="29" t="s">
        <v>123</v>
      </c>
      <c r="P29" s="29">
        <v>12</v>
      </c>
    </row>
    <row r="30" spans="1:16" x14ac:dyDescent="0.45">
      <c r="A30" s="29">
        <v>18</v>
      </c>
      <c r="B30" s="29" t="s">
        <v>38</v>
      </c>
      <c r="C30" s="29" t="s">
        <v>23</v>
      </c>
      <c r="D30" s="36" t="s">
        <v>1388</v>
      </c>
      <c r="E30" s="29" t="s">
        <v>25</v>
      </c>
      <c r="F30" s="29" t="s">
        <v>146</v>
      </c>
      <c r="G30" s="29" t="s">
        <v>27</v>
      </c>
      <c r="H30" s="29">
        <v>13</v>
      </c>
      <c r="I30" s="29" t="s">
        <v>68</v>
      </c>
      <c r="J30" s="29" t="s">
        <v>147</v>
      </c>
      <c r="K30" s="29" t="s">
        <v>30</v>
      </c>
      <c r="L30" s="29" t="s">
        <v>44</v>
      </c>
      <c r="M30" s="29" t="s">
        <v>148</v>
      </c>
      <c r="N30" s="29" t="s">
        <v>149</v>
      </c>
      <c r="O30" s="29" t="s">
        <v>1375</v>
      </c>
      <c r="P30" s="29">
        <v>12</v>
      </c>
    </row>
    <row r="31" spans="1:16" x14ac:dyDescent="0.45">
      <c r="A31" s="29">
        <v>18</v>
      </c>
      <c r="B31" s="29" t="s">
        <v>38</v>
      </c>
      <c r="C31" s="29" t="s">
        <v>23</v>
      </c>
      <c r="D31" s="36" t="s">
        <v>1388</v>
      </c>
      <c r="E31" s="29" t="s">
        <v>25</v>
      </c>
      <c r="F31" s="29" t="s">
        <v>142</v>
      </c>
      <c r="G31" s="29" t="s">
        <v>27</v>
      </c>
      <c r="H31" s="29">
        <v>13</v>
      </c>
      <c r="I31" s="29" t="s">
        <v>136</v>
      </c>
      <c r="J31" s="29" t="s">
        <v>143</v>
      </c>
      <c r="K31" s="29" t="s">
        <v>30</v>
      </c>
      <c r="L31" s="29" t="s">
        <v>50</v>
      </c>
      <c r="M31" s="29" t="s">
        <v>144</v>
      </c>
      <c r="N31" s="29" t="s">
        <v>75</v>
      </c>
      <c r="O31" s="29" t="s">
        <v>145</v>
      </c>
      <c r="P31" s="29">
        <v>12</v>
      </c>
    </row>
    <row r="32" spans="1:16" x14ac:dyDescent="0.45">
      <c r="A32" s="29">
        <v>19</v>
      </c>
      <c r="B32" s="29" t="s">
        <v>151</v>
      </c>
      <c r="C32" s="29" t="s">
        <v>23</v>
      </c>
      <c r="D32" s="36" t="s">
        <v>1388</v>
      </c>
      <c r="E32" s="29" t="s">
        <v>25</v>
      </c>
      <c r="F32" s="29" t="s">
        <v>47</v>
      </c>
      <c r="G32" s="29" t="s">
        <v>27</v>
      </c>
      <c r="H32" s="29">
        <v>17</v>
      </c>
      <c r="I32" s="29" t="s">
        <v>73</v>
      </c>
      <c r="J32" s="29" t="s">
        <v>74</v>
      </c>
      <c r="K32" s="29" t="s">
        <v>30</v>
      </c>
      <c r="L32" s="29" t="s">
        <v>75</v>
      </c>
      <c r="M32" s="29" t="s">
        <v>118</v>
      </c>
      <c r="N32" s="29" t="s">
        <v>77</v>
      </c>
      <c r="O32" s="29" t="s">
        <v>153</v>
      </c>
      <c r="P32" s="29">
        <v>6</v>
      </c>
    </row>
    <row r="33" spans="1:16" x14ac:dyDescent="0.45">
      <c r="A33" s="29">
        <v>20</v>
      </c>
      <c r="B33" s="29" t="s">
        <v>154</v>
      </c>
      <c r="C33" s="29" t="s">
        <v>23</v>
      </c>
      <c r="D33" s="36" t="s">
        <v>1388</v>
      </c>
      <c r="E33" s="29" t="s">
        <v>25</v>
      </c>
      <c r="F33" s="29" t="s">
        <v>155</v>
      </c>
      <c r="G33" s="29" t="s">
        <v>53</v>
      </c>
      <c r="H33" s="29">
        <v>17</v>
      </c>
      <c r="I33" s="29" t="s">
        <v>156</v>
      </c>
      <c r="J33" s="29" t="s">
        <v>157</v>
      </c>
      <c r="K33" s="29" t="s">
        <v>30</v>
      </c>
      <c r="L33" s="29" t="s">
        <v>31</v>
      </c>
      <c r="M33" s="29" t="s">
        <v>51</v>
      </c>
      <c r="N33" s="29" t="s">
        <v>50</v>
      </c>
      <c r="O33" s="29"/>
      <c r="P33" s="29">
        <v>12</v>
      </c>
    </row>
    <row r="34" spans="1:16" x14ac:dyDescent="0.45">
      <c r="A34" s="29">
        <v>21</v>
      </c>
      <c r="B34" s="29" t="s">
        <v>158</v>
      </c>
      <c r="C34" s="29" t="s">
        <v>23</v>
      </c>
      <c r="D34" s="36" t="s">
        <v>1388</v>
      </c>
      <c r="E34" s="29" t="s">
        <v>25</v>
      </c>
      <c r="F34" s="29" t="s">
        <v>57</v>
      </c>
      <c r="G34" s="29" t="s">
        <v>53</v>
      </c>
      <c r="H34" s="29">
        <v>15</v>
      </c>
      <c r="I34" s="29" t="s">
        <v>58</v>
      </c>
      <c r="J34" s="29" t="s">
        <v>59</v>
      </c>
      <c r="K34" s="29" t="s">
        <v>30</v>
      </c>
      <c r="L34" s="29" t="s">
        <v>31</v>
      </c>
      <c r="M34" s="29" t="s">
        <v>51</v>
      </c>
      <c r="N34" s="29" t="s">
        <v>50</v>
      </c>
      <c r="O34" s="29"/>
      <c r="P34" s="29">
        <v>6</v>
      </c>
    </row>
    <row r="35" spans="1:16" x14ac:dyDescent="0.45">
      <c r="A35" s="29">
        <v>21</v>
      </c>
      <c r="B35" s="29" t="s">
        <v>158</v>
      </c>
      <c r="C35" s="29" t="s">
        <v>23</v>
      </c>
      <c r="D35" s="36" t="s">
        <v>1388</v>
      </c>
      <c r="E35" s="29" t="s">
        <v>25</v>
      </c>
      <c r="F35" s="29" t="s">
        <v>57</v>
      </c>
      <c r="G35" s="29" t="s">
        <v>53</v>
      </c>
      <c r="H35" s="29">
        <v>15</v>
      </c>
      <c r="I35" s="29" t="s">
        <v>58</v>
      </c>
      <c r="J35" s="29" t="s">
        <v>59</v>
      </c>
      <c r="K35" s="29" t="s">
        <v>30</v>
      </c>
      <c r="L35" s="29" t="s">
        <v>31</v>
      </c>
      <c r="M35" s="29" t="s">
        <v>51</v>
      </c>
      <c r="N35" s="29" t="s">
        <v>50</v>
      </c>
      <c r="O35" s="29"/>
      <c r="P35" s="29">
        <v>6</v>
      </c>
    </row>
    <row r="36" spans="1:16" x14ac:dyDescent="0.45">
      <c r="A36" s="29">
        <v>21</v>
      </c>
      <c r="B36" s="29" t="s">
        <v>158</v>
      </c>
      <c r="C36" s="29" t="s">
        <v>23</v>
      </c>
      <c r="D36" s="36" t="s">
        <v>1388</v>
      </c>
      <c r="E36" s="29" t="s">
        <v>25</v>
      </c>
      <c r="F36" s="29" t="s">
        <v>57</v>
      </c>
      <c r="G36" s="29" t="s">
        <v>53</v>
      </c>
      <c r="H36" s="29">
        <v>15</v>
      </c>
      <c r="I36" s="29" t="s">
        <v>58</v>
      </c>
      <c r="J36" s="29" t="s">
        <v>59</v>
      </c>
      <c r="K36" s="29" t="s">
        <v>30</v>
      </c>
      <c r="L36" s="29" t="s">
        <v>31</v>
      </c>
      <c r="M36" s="29" t="s">
        <v>51</v>
      </c>
      <c r="N36" s="29" t="s">
        <v>50</v>
      </c>
      <c r="O36" s="29"/>
      <c r="P36" s="29">
        <v>6</v>
      </c>
    </row>
    <row r="37" spans="1:16" x14ac:dyDescent="0.45">
      <c r="A37" s="29">
        <v>22</v>
      </c>
      <c r="B37" s="29" t="s">
        <v>159</v>
      </c>
      <c r="C37" s="29" t="s">
        <v>23</v>
      </c>
      <c r="D37" s="36" t="s">
        <v>1388</v>
      </c>
      <c r="E37" s="29" t="s">
        <v>25</v>
      </c>
      <c r="F37" s="29" t="s">
        <v>155</v>
      </c>
      <c r="G37" s="29" t="s">
        <v>53</v>
      </c>
      <c r="H37" s="29">
        <v>18</v>
      </c>
      <c r="I37" s="29" t="s">
        <v>110</v>
      </c>
      <c r="J37" s="29" t="s">
        <v>160</v>
      </c>
      <c r="K37" s="29" t="s">
        <v>30</v>
      </c>
      <c r="L37" s="29" t="s">
        <v>161</v>
      </c>
      <c r="M37" s="29" t="s">
        <v>51</v>
      </c>
      <c r="N37" s="29" t="s">
        <v>162</v>
      </c>
      <c r="O37" s="29" t="s">
        <v>50</v>
      </c>
      <c r="P37" s="29">
        <v>6</v>
      </c>
    </row>
    <row r="38" spans="1:16" x14ac:dyDescent="0.45">
      <c r="A38" s="29">
        <v>22</v>
      </c>
      <c r="B38" s="29" t="s">
        <v>159</v>
      </c>
      <c r="C38" s="29" t="s">
        <v>23</v>
      </c>
      <c r="D38" s="36" t="s">
        <v>1388</v>
      </c>
      <c r="E38" s="29" t="s">
        <v>25</v>
      </c>
      <c r="F38" s="29" t="s">
        <v>163</v>
      </c>
      <c r="G38" s="29" t="s">
        <v>53</v>
      </c>
      <c r="H38" s="29">
        <v>20</v>
      </c>
      <c r="I38" s="29" t="s">
        <v>68</v>
      </c>
      <c r="J38" s="29" t="s">
        <v>164</v>
      </c>
      <c r="K38" s="29" t="s">
        <v>30</v>
      </c>
      <c r="L38" s="29" t="s">
        <v>50</v>
      </c>
      <c r="M38" s="29" t="s">
        <v>153</v>
      </c>
      <c r="N38" s="29" t="s">
        <v>162</v>
      </c>
      <c r="O38" s="29" t="s">
        <v>165</v>
      </c>
      <c r="P38" s="29">
        <v>12</v>
      </c>
    </row>
    <row r="39" spans="1:16" x14ac:dyDescent="0.45">
      <c r="A39" s="29">
        <v>23</v>
      </c>
      <c r="B39" s="29" t="s">
        <v>90</v>
      </c>
      <c r="C39" s="29" t="s">
        <v>23</v>
      </c>
      <c r="D39" s="36" t="s">
        <v>1386</v>
      </c>
      <c r="E39" s="29" t="s">
        <v>25</v>
      </c>
      <c r="F39" s="29" t="s">
        <v>210</v>
      </c>
      <c r="G39" s="29" t="s">
        <v>27</v>
      </c>
      <c r="H39" s="29">
        <v>16</v>
      </c>
      <c r="I39" s="29" t="s">
        <v>1366</v>
      </c>
      <c r="J39" s="29" t="s">
        <v>160</v>
      </c>
      <c r="K39" s="29" t="s">
        <v>30</v>
      </c>
      <c r="L39" s="29" t="s">
        <v>77</v>
      </c>
      <c r="M39" s="29" t="s">
        <v>211</v>
      </c>
      <c r="N39" s="29" t="s">
        <v>212</v>
      </c>
      <c r="O39" s="29" t="s">
        <v>130</v>
      </c>
      <c r="P39" s="29">
        <v>0</v>
      </c>
    </row>
    <row r="40" spans="1:16" x14ac:dyDescent="0.45">
      <c r="A40" s="29">
        <v>24</v>
      </c>
      <c r="B40" s="29" t="s">
        <v>90</v>
      </c>
      <c r="C40" s="29" t="s">
        <v>23</v>
      </c>
      <c r="D40" s="36" t="s">
        <v>1386</v>
      </c>
      <c r="E40" s="29" t="s">
        <v>25</v>
      </c>
      <c r="F40" s="29" t="s">
        <v>40</v>
      </c>
      <c r="G40" s="29" t="s">
        <v>53</v>
      </c>
      <c r="H40" s="29">
        <v>16</v>
      </c>
      <c r="I40" s="29" t="s">
        <v>89</v>
      </c>
      <c r="J40" s="29" t="s">
        <v>42</v>
      </c>
      <c r="K40" s="29" t="s">
        <v>30</v>
      </c>
      <c r="L40" s="29" t="s">
        <v>55</v>
      </c>
      <c r="M40" s="29" t="s">
        <v>77</v>
      </c>
      <c r="N40" s="29" t="s">
        <v>111</v>
      </c>
      <c r="O40" s="29" t="s">
        <v>191</v>
      </c>
      <c r="P40" s="29">
        <v>0</v>
      </c>
    </row>
    <row r="41" spans="1:16" x14ac:dyDescent="0.45">
      <c r="A41" s="29">
        <v>25</v>
      </c>
      <c r="B41" s="29" t="s">
        <v>1387</v>
      </c>
      <c r="C41" s="29" t="s">
        <v>23</v>
      </c>
      <c r="D41" s="36" t="s">
        <v>1386</v>
      </c>
      <c r="E41" s="29" t="s">
        <v>25</v>
      </c>
      <c r="F41" s="29" t="s">
        <v>107</v>
      </c>
      <c r="G41" s="29" t="s">
        <v>27</v>
      </c>
      <c r="H41" s="29">
        <v>18</v>
      </c>
      <c r="I41" s="29" t="s">
        <v>61</v>
      </c>
      <c r="J41" s="29" t="s">
        <v>83</v>
      </c>
      <c r="K41" s="29" t="s">
        <v>30</v>
      </c>
      <c r="L41" s="29" t="s">
        <v>104</v>
      </c>
      <c r="M41" s="29" t="s">
        <v>109</v>
      </c>
      <c r="N41" s="29" t="s">
        <v>111</v>
      </c>
      <c r="O41" s="29" t="s">
        <v>176</v>
      </c>
      <c r="P41" s="29">
        <v>12</v>
      </c>
    </row>
    <row r="42" spans="1:16" x14ac:dyDescent="0.45">
      <c r="A42" s="29">
        <v>26</v>
      </c>
      <c r="B42" s="29" t="s">
        <v>90</v>
      </c>
      <c r="C42" s="29" t="s">
        <v>23</v>
      </c>
      <c r="D42" s="36" t="s">
        <v>1386</v>
      </c>
      <c r="E42" s="29" t="s">
        <v>25</v>
      </c>
      <c r="F42" s="29" t="s">
        <v>47</v>
      </c>
      <c r="G42" s="29" t="s">
        <v>27</v>
      </c>
      <c r="H42" s="29">
        <v>16</v>
      </c>
      <c r="I42" s="29" t="s">
        <v>68</v>
      </c>
      <c r="J42" s="29" t="s">
        <v>74</v>
      </c>
      <c r="K42" s="29" t="s">
        <v>30</v>
      </c>
      <c r="L42" s="29" t="s">
        <v>75</v>
      </c>
      <c r="M42" s="29" t="s">
        <v>118</v>
      </c>
      <c r="N42" s="29" t="s">
        <v>77</v>
      </c>
      <c r="O42" s="29" t="s">
        <v>153</v>
      </c>
      <c r="P42" s="29">
        <v>0</v>
      </c>
    </row>
    <row r="43" spans="1:16" x14ac:dyDescent="0.45">
      <c r="A43" s="29">
        <v>27</v>
      </c>
      <c r="B43" s="29" t="s">
        <v>90</v>
      </c>
      <c r="C43" s="29" t="s">
        <v>23</v>
      </c>
      <c r="D43" s="36" t="s">
        <v>1386</v>
      </c>
      <c r="E43" s="29" t="s">
        <v>25</v>
      </c>
      <c r="F43" s="29" t="s">
        <v>47</v>
      </c>
      <c r="G43" s="29" t="s">
        <v>27</v>
      </c>
      <c r="H43" s="29">
        <v>14</v>
      </c>
      <c r="I43" s="29" t="s">
        <v>173</v>
      </c>
      <c r="J43" s="29" t="s">
        <v>74</v>
      </c>
      <c r="K43" s="29" t="s">
        <v>30</v>
      </c>
      <c r="L43" s="29" t="s">
        <v>51</v>
      </c>
      <c r="M43" s="29" t="s">
        <v>75</v>
      </c>
      <c r="N43" s="29" t="s">
        <v>118</v>
      </c>
      <c r="O43" s="29" t="s">
        <v>77</v>
      </c>
      <c r="P43" s="29">
        <v>0</v>
      </c>
    </row>
    <row r="44" spans="1:16" x14ac:dyDescent="0.45">
      <c r="A44" s="29">
        <v>27</v>
      </c>
      <c r="B44" s="29" t="s">
        <v>90</v>
      </c>
      <c r="C44" s="29" t="s">
        <v>23</v>
      </c>
      <c r="D44" s="36" t="s">
        <v>1386</v>
      </c>
      <c r="E44" s="29" t="s">
        <v>25</v>
      </c>
      <c r="F44" s="29" t="s">
        <v>210</v>
      </c>
      <c r="G44" s="29" t="s">
        <v>27</v>
      </c>
      <c r="H44" s="29">
        <v>14</v>
      </c>
      <c r="I44" s="29" t="s">
        <v>1366</v>
      </c>
      <c r="J44" s="29" t="s">
        <v>160</v>
      </c>
      <c r="K44" s="29" t="s">
        <v>30</v>
      </c>
      <c r="L44" s="29" t="s">
        <v>51</v>
      </c>
      <c r="M44" s="29" t="s">
        <v>77</v>
      </c>
      <c r="N44" s="29" t="s">
        <v>211</v>
      </c>
      <c r="O44" s="29" t="s">
        <v>212</v>
      </c>
      <c r="P44" s="29">
        <v>0</v>
      </c>
    </row>
    <row r="45" spans="1:16" x14ac:dyDescent="0.45">
      <c r="A45" s="29">
        <v>27</v>
      </c>
      <c r="B45" s="29" t="s">
        <v>90</v>
      </c>
      <c r="C45" s="29" t="s">
        <v>23</v>
      </c>
      <c r="D45" s="36" t="s">
        <v>1386</v>
      </c>
      <c r="E45" s="29" t="s">
        <v>25</v>
      </c>
      <c r="F45" s="29" t="s">
        <v>47</v>
      </c>
      <c r="G45" s="29" t="s">
        <v>27</v>
      </c>
      <c r="H45" s="29">
        <v>15</v>
      </c>
      <c r="I45" s="29" t="s">
        <v>173</v>
      </c>
      <c r="J45" s="29" t="s">
        <v>74</v>
      </c>
      <c r="K45" s="29" t="s">
        <v>30</v>
      </c>
      <c r="L45" s="29" t="s">
        <v>51</v>
      </c>
      <c r="M45" s="29" t="s">
        <v>75</v>
      </c>
      <c r="N45" s="29" t="s">
        <v>118</v>
      </c>
      <c r="O45" s="29" t="s">
        <v>77</v>
      </c>
      <c r="P45" s="29">
        <v>0</v>
      </c>
    </row>
    <row r="46" spans="1:16" x14ac:dyDescent="0.45">
      <c r="A46" s="29">
        <v>28</v>
      </c>
      <c r="B46" s="29" t="s">
        <v>90</v>
      </c>
      <c r="C46" s="29" t="s">
        <v>23</v>
      </c>
      <c r="D46" s="36" t="s">
        <v>222</v>
      </c>
      <c r="E46" s="29" t="s">
        <v>25</v>
      </c>
      <c r="F46" s="29" t="s">
        <v>210</v>
      </c>
      <c r="G46" s="29" t="s">
        <v>27</v>
      </c>
      <c r="H46" s="29">
        <v>17</v>
      </c>
      <c r="I46" s="29" t="s">
        <v>58</v>
      </c>
      <c r="J46" s="29" t="s">
        <v>257</v>
      </c>
      <c r="K46" s="29" t="s">
        <v>30</v>
      </c>
      <c r="L46" s="29" t="s">
        <v>77</v>
      </c>
      <c r="M46" s="29" t="s">
        <v>211</v>
      </c>
      <c r="N46" s="29" t="s">
        <v>212</v>
      </c>
      <c r="O46" s="29" t="s">
        <v>130</v>
      </c>
      <c r="P46" s="29">
        <v>0</v>
      </c>
    </row>
    <row r="47" spans="1:16" x14ac:dyDescent="0.45">
      <c r="A47" s="29">
        <v>28</v>
      </c>
      <c r="B47" s="29" t="s">
        <v>90</v>
      </c>
      <c r="C47" s="29" t="s">
        <v>23</v>
      </c>
      <c r="D47" s="36" t="s">
        <v>222</v>
      </c>
      <c r="E47" s="29" t="s">
        <v>25</v>
      </c>
      <c r="F47" s="29" t="s">
        <v>210</v>
      </c>
      <c r="G47" s="29" t="s">
        <v>27</v>
      </c>
      <c r="H47" s="29">
        <v>17</v>
      </c>
      <c r="I47" s="29" t="s">
        <v>58</v>
      </c>
      <c r="J47" s="29" t="s">
        <v>257</v>
      </c>
      <c r="K47" s="29" t="s">
        <v>30</v>
      </c>
      <c r="L47" s="29" t="s">
        <v>77</v>
      </c>
      <c r="M47" s="29" t="s">
        <v>211</v>
      </c>
      <c r="N47" s="29" t="s">
        <v>212</v>
      </c>
      <c r="O47" s="29" t="s">
        <v>130</v>
      </c>
      <c r="P47" s="29">
        <v>0</v>
      </c>
    </row>
    <row r="48" spans="1:16" x14ac:dyDescent="0.45">
      <c r="A48" s="29">
        <v>29</v>
      </c>
      <c r="B48" s="29" t="s">
        <v>258</v>
      </c>
      <c r="C48" s="29" t="s">
        <v>23</v>
      </c>
      <c r="D48" s="36" t="s">
        <v>222</v>
      </c>
      <c r="E48" s="29" t="s">
        <v>25</v>
      </c>
      <c r="F48" s="29" t="s">
        <v>198</v>
      </c>
      <c r="G48" s="29" t="s">
        <v>27</v>
      </c>
      <c r="H48" s="29">
        <v>20</v>
      </c>
      <c r="I48" s="29" t="s">
        <v>110</v>
      </c>
      <c r="J48" s="29" t="s">
        <v>180</v>
      </c>
      <c r="K48" s="29" t="s">
        <v>30</v>
      </c>
      <c r="L48" s="29" t="s">
        <v>31</v>
      </c>
      <c r="M48" s="29" t="s">
        <v>200</v>
      </c>
      <c r="N48" s="29" t="s">
        <v>201</v>
      </c>
      <c r="O48" s="29" t="s">
        <v>202</v>
      </c>
      <c r="P48" s="29">
        <v>6</v>
      </c>
    </row>
    <row r="49" spans="1:16" x14ac:dyDescent="0.45">
      <c r="A49" s="29">
        <v>29</v>
      </c>
      <c r="B49" s="29" t="s">
        <v>258</v>
      </c>
      <c r="C49" s="29" t="s">
        <v>23</v>
      </c>
      <c r="D49" s="36" t="s">
        <v>222</v>
      </c>
      <c r="E49" s="29" t="s">
        <v>25</v>
      </c>
      <c r="F49" s="29" t="s">
        <v>186</v>
      </c>
      <c r="G49" s="29" t="s">
        <v>27</v>
      </c>
      <c r="H49" s="29">
        <v>20</v>
      </c>
      <c r="I49" s="29" t="s">
        <v>133</v>
      </c>
      <c r="J49" s="29" t="s">
        <v>215</v>
      </c>
      <c r="K49" s="29" t="s">
        <v>30</v>
      </c>
      <c r="L49" s="29" t="s">
        <v>190</v>
      </c>
      <c r="M49" s="29" t="s">
        <v>191</v>
      </c>
      <c r="N49" s="29" t="s">
        <v>216</v>
      </c>
      <c r="O49" s="29" t="s">
        <v>260</v>
      </c>
      <c r="P49" s="29">
        <v>6</v>
      </c>
    </row>
    <row r="50" spans="1:16" x14ac:dyDescent="0.45">
      <c r="A50" s="29">
        <v>30</v>
      </c>
      <c r="B50" s="29" t="s">
        <v>1385</v>
      </c>
      <c r="C50" s="29" t="s">
        <v>23</v>
      </c>
      <c r="D50" s="36" t="s">
        <v>222</v>
      </c>
      <c r="E50" s="29" t="s">
        <v>25</v>
      </c>
      <c r="F50" s="29" t="s">
        <v>186</v>
      </c>
      <c r="G50" s="29" t="s">
        <v>27</v>
      </c>
      <c r="H50" s="29">
        <v>20</v>
      </c>
      <c r="I50" s="29" t="s">
        <v>96</v>
      </c>
      <c r="J50" s="29" t="s">
        <v>187</v>
      </c>
      <c r="K50" s="29" t="s">
        <v>30</v>
      </c>
      <c r="L50" s="29" t="s">
        <v>190</v>
      </c>
      <c r="M50" s="29" t="s">
        <v>191</v>
      </c>
      <c r="N50" s="29" t="s">
        <v>216</v>
      </c>
      <c r="O50" s="29" t="s">
        <v>260</v>
      </c>
      <c r="P50" s="29">
        <v>6</v>
      </c>
    </row>
    <row r="51" spans="1:16" x14ac:dyDescent="0.45">
      <c r="A51" s="29">
        <v>30</v>
      </c>
      <c r="B51" s="29" t="s">
        <v>1385</v>
      </c>
      <c r="C51" s="29" t="s">
        <v>23</v>
      </c>
      <c r="D51" s="36" t="s">
        <v>222</v>
      </c>
      <c r="E51" s="29" t="s">
        <v>25</v>
      </c>
      <c r="F51" s="29" t="s">
        <v>198</v>
      </c>
      <c r="G51" s="29" t="s">
        <v>27</v>
      </c>
      <c r="H51" s="29">
        <v>20</v>
      </c>
      <c r="I51" s="29" t="s">
        <v>113</v>
      </c>
      <c r="J51" s="29" t="s">
        <v>180</v>
      </c>
      <c r="K51" s="29" t="s">
        <v>30</v>
      </c>
      <c r="L51" s="29" t="s">
        <v>31</v>
      </c>
      <c r="M51" s="29" t="s">
        <v>200</v>
      </c>
      <c r="N51" s="29" t="s">
        <v>201</v>
      </c>
      <c r="O51" s="29" t="s">
        <v>202</v>
      </c>
      <c r="P51" s="29">
        <v>6</v>
      </c>
    </row>
    <row r="52" spans="1:16" x14ac:dyDescent="0.45">
      <c r="A52" s="29">
        <v>31</v>
      </c>
      <c r="B52" s="29" t="s">
        <v>267</v>
      </c>
      <c r="C52" s="29" t="s">
        <v>23</v>
      </c>
      <c r="D52" s="36" t="s">
        <v>222</v>
      </c>
      <c r="E52" s="29" t="s">
        <v>25</v>
      </c>
      <c r="F52" s="29" t="s">
        <v>268</v>
      </c>
      <c r="G52" s="29" t="s">
        <v>27</v>
      </c>
      <c r="H52" s="29">
        <v>21</v>
      </c>
      <c r="I52" s="29" t="s">
        <v>58</v>
      </c>
      <c r="J52" s="29" t="s">
        <v>187</v>
      </c>
      <c r="K52" s="29" t="s">
        <v>30</v>
      </c>
      <c r="L52" s="29" t="s">
        <v>260</v>
      </c>
      <c r="M52" s="29" t="s">
        <v>269</v>
      </c>
      <c r="N52" s="29" t="s">
        <v>191</v>
      </c>
      <c r="O52" s="29" t="s">
        <v>190</v>
      </c>
      <c r="P52" s="29">
        <v>12</v>
      </c>
    </row>
    <row r="53" spans="1:16" x14ac:dyDescent="0.45">
      <c r="A53" s="29">
        <v>31</v>
      </c>
      <c r="B53" s="29" t="s">
        <v>267</v>
      </c>
      <c r="C53" s="29" t="s">
        <v>23</v>
      </c>
      <c r="D53" s="36" t="s">
        <v>222</v>
      </c>
      <c r="E53" s="29" t="s">
        <v>25</v>
      </c>
      <c r="F53" s="29" t="s">
        <v>262</v>
      </c>
      <c r="G53" s="29" t="s">
        <v>27</v>
      </c>
      <c r="H53" s="29">
        <v>21</v>
      </c>
      <c r="I53" s="29" t="s">
        <v>199</v>
      </c>
      <c r="J53" s="29" t="s">
        <v>270</v>
      </c>
      <c r="K53" s="29" t="s">
        <v>30</v>
      </c>
      <c r="L53" s="29" t="s">
        <v>271</v>
      </c>
      <c r="M53" s="29" t="s">
        <v>269</v>
      </c>
      <c r="N53" s="29" t="s">
        <v>264</v>
      </c>
      <c r="O53" s="29" t="s">
        <v>77</v>
      </c>
      <c r="P53" s="29">
        <v>12</v>
      </c>
    </row>
    <row r="54" spans="1:16" x14ac:dyDescent="0.45">
      <c r="A54" s="29">
        <v>31</v>
      </c>
      <c r="B54" s="29" t="s">
        <v>267</v>
      </c>
      <c r="C54" s="29" t="s">
        <v>23</v>
      </c>
      <c r="D54" s="36" t="s">
        <v>222</v>
      </c>
      <c r="E54" s="29" t="s">
        <v>25</v>
      </c>
      <c r="F54" s="29" t="s">
        <v>272</v>
      </c>
      <c r="G54" s="29" t="s">
        <v>27</v>
      </c>
      <c r="H54" s="29">
        <v>23</v>
      </c>
      <c r="I54" s="29" t="s">
        <v>108</v>
      </c>
      <c r="J54" s="29" t="s">
        <v>187</v>
      </c>
      <c r="K54" s="29" t="s">
        <v>30</v>
      </c>
      <c r="L54" s="29" t="s">
        <v>202</v>
      </c>
      <c r="M54" s="29" t="s">
        <v>269</v>
      </c>
      <c r="N54" s="29" t="s">
        <v>200</v>
      </c>
      <c r="O54" s="29" t="s">
        <v>216</v>
      </c>
      <c r="P54" s="29">
        <v>18</v>
      </c>
    </row>
    <row r="55" spans="1:16" x14ac:dyDescent="0.45">
      <c r="A55" s="29">
        <v>32</v>
      </c>
      <c r="B55" s="29" t="s">
        <v>22</v>
      </c>
      <c r="C55" s="29" t="s">
        <v>23</v>
      </c>
      <c r="D55" s="36" t="s">
        <v>222</v>
      </c>
      <c r="E55" s="29" t="s">
        <v>25</v>
      </c>
      <c r="F55" s="29" t="s">
        <v>155</v>
      </c>
      <c r="G55" s="29" t="s">
        <v>53</v>
      </c>
      <c r="H55" s="29">
        <v>18</v>
      </c>
      <c r="I55" s="29" t="s">
        <v>199</v>
      </c>
      <c r="J55" s="29" t="s">
        <v>160</v>
      </c>
      <c r="K55" s="29" t="s">
        <v>30</v>
      </c>
      <c r="L55" s="29" t="s">
        <v>60</v>
      </c>
      <c r="M55" s="29" t="s">
        <v>51</v>
      </c>
      <c r="N55" s="29" t="s">
        <v>192</v>
      </c>
      <c r="O55" s="29" t="s">
        <v>161</v>
      </c>
      <c r="P55" s="29">
        <v>6</v>
      </c>
    </row>
    <row r="56" spans="1:16" x14ac:dyDescent="0.45">
      <c r="A56" s="29">
        <v>32</v>
      </c>
      <c r="B56" s="29" t="s">
        <v>22</v>
      </c>
      <c r="C56" s="29" t="s">
        <v>23</v>
      </c>
      <c r="D56" s="36" t="s">
        <v>222</v>
      </c>
      <c r="E56" s="29" t="s">
        <v>25</v>
      </c>
      <c r="F56" s="29" t="s">
        <v>95</v>
      </c>
      <c r="G56" s="29" t="s">
        <v>53</v>
      </c>
      <c r="H56" s="29">
        <v>18</v>
      </c>
      <c r="I56" s="29" t="s">
        <v>110</v>
      </c>
      <c r="J56" s="29" t="s">
        <v>204</v>
      </c>
      <c r="K56" s="29" t="s">
        <v>30</v>
      </c>
      <c r="L56" s="29" t="s">
        <v>101</v>
      </c>
      <c r="M56" s="29" t="s">
        <v>169</v>
      </c>
      <c r="N56" s="29" t="s">
        <v>170</v>
      </c>
      <c r="O56" s="29" t="s">
        <v>205</v>
      </c>
      <c r="P56" s="29">
        <v>6</v>
      </c>
    </row>
    <row r="57" spans="1:16" x14ac:dyDescent="0.45">
      <c r="A57" s="29">
        <v>32</v>
      </c>
      <c r="B57" s="29" t="s">
        <v>22</v>
      </c>
      <c r="C57" s="29" t="s">
        <v>23</v>
      </c>
      <c r="D57" s="36" t="s">
        <v>222</v>
      </c>
      <c r="E57" s="29" t="s">
        <v>25</v>
      </c>
      <c r="F57" s="29" t="s">
        <v>103</v>
      </c>
      <c r="G57" s="29" t="s">
        <v>27</v>
      </c>
      <c r="H57" s="29">
        <v>18</v>
      </c>
      <c r="I57" s="29" t="s">
        <v>173</v>
      </c>
      <c r="J57" s="29" t="s">
        <v>83</v>
      </c>
      <c r="K57" s="29" t="s">
        <v>30</v>
      </c>
      <c r="L57" s="29" t="s">
        <v>104</v>
      </c>
      <c r="M57" s="29" t="s">
        <v>64</v>
      </c>
      <c r="N57" s="29" t="s">
        <v>111</v>
      </c>
      <c r="O57" s="29" t="s">
        <v>219</v>
      </c>
      <c r="P57" s="29">
        <v>6</v>
      </c>
    </row>
    <row r="58" spans="1:16" x14ac:dyDescent="0.45">
      <c r="A58" s="29">
        <v>32</v>
      </c>
      <c r="B58" s="29" t="s">
        <v>22</v>
      </c>
      <c r="C58" s="29" t="s">
        <v>23</v>
      </c>
      <c r="D58" s="36" t="s">
        <v>222</v>
      </c>
      <c r="E58" s="29" t="s">
        <v>25</v>
      </c>
      <c r="F58" s="29" t="s">
        <v>1313</v>
      </c>
      <c r="G58" s="29" t="s">
        <v>27</v>
      </c>
      <c r="H58" s="29">
        <v>20</v>
      </c>
      <c r="I58" s="29" t="s">
        <v>54</v>
      </c>
      <c r="J58" s="29" t="s">
        <v>1360</v>
      </c>
      <c r="K58" s="29" t="s">
        <v>30</v>
      </c>
      <c r="L58" s="29" t="s">
        <v>1361</v>
      </c>
      <c r="M58" s="29" t="s">
        <v>175</v>
      </c>
      <c r="N58" s="29" t="s">
        <v>1362</v>
      </c>
      <c r="O58" s="29" t="s">
        <v>176</v>
      </c>
      <c r="P58" s="29">
        <v>6</v>
      </c>
    </row>
    <row r="59" spans="1:16" x14ac:dyDescent="0.45">
      <c r="A59" s="29">
        <v>33</v>
      </c>
      <c r="B59" s="29" t="s">
        <v>34</v>
      </c>
      <c r="C59" s="29" t="s">
        <v>23</v>
      </c>
      <c r="D59" s="36" t="s">
        <v>276</v>
      </c>
      <c r="E59" s="29" t="s">
        <v>25</v>
      </c>
      <c r="F59" s="29" t="s">
        <v>114</v>
      </c>
      <c r="G59" s="29" t="s">
        <v>27</v>
      </c>
      <c r="H59" s="29">
        <v>20</v>
      </c>
      <c r="I59" s="29" t="s">
        <v>73</v>
      </c>
      <c r="J59" s="29" t="s">
        <v>134</v>
      </c>
      <c r="K59" s="29" t="s">
        <v>30</v>
      </c>
      <c r="L59" s="29" t="s">
        <v>50</v>
      </c>
      <c r="M59" s="29" t="s">
        <v>123</v>
      </c>
      <c r="N59" s="29" t="s">
        <v>209</v>
      </c>
      <c r="O59" s="29" t="s">
        <v>285</v>
      </c>
      <c r="P59" s="29">
        <v>9</v>
      </c>
    </row>
    <row r="60" spans="1:16" x14ac:dyDescent="0.45">
      <c r="A60" s="29">
        <v>33</v>
      </c>
      <c r="B60" s="29" t="s">
        <v>34</v>
      </c>
      <c r="C60" s="29" t="s">
        <v>23</v>
      </c>
      <c r="D60" s="36" t="s">
        <v>276</v>
      </c>
      <c r="E60" s="29" t="s">
        <v>25</v>
      </c>
      <c r="F60" s="29" t="s">
        <v>273</v>
      </c>
      <c r="G60" s="29" t="s">
        <v>27</v>
      </c>
      <c r="H60" s="29">
        <v>22</v>
      </c>
      <c r="I60" s="29" t="s">
        <v>48</v>
      </c>
      <c r="J60" s="29" t="s">
        <v>29</v>
      </c>
      <c r="K60" s="29" t="s">
        <v>287</v>
      </c>
      <c r="L60" s="29" t="s">
        <v>219</v>
      </c>
      <c r="M60" s="29" t="s">
        <v>144</v>
      </c>
      <c r="N60" s="29" t="s">
        <v>274</v>
      </c>
      <c r="O60" s="29" t="s">
        <v>263</v>
      </c>
      <c r="P60" s="29">
        <v>9</v>
      </c>
    </row>
    <row r="61" spans="1:16" x14ac:dyDescent="0.45">
      <c r="A61" s="29">
        <v>33</v>
      </c>
      <c r="B61" s="29" t="s">
        <v>34</v>
      </c>
      <c r="C61" s="29" t="s">
        <v>23</v>
      </c>
      <c r="D61" s="36" t="s">
        <v>276</v>
      </c>
      <c r="E61" s="29" t="s">
        <v>25</v>
      </c>
      <c r="F61" s="29" t="s">
        <v>81</v>
      </c>
      <c r="G61" s="29" t="s">
        <v>27</v>
      </c>
      <c r="H61" s="29">
        <v>20</v>
      </c>
      <c r="I61" s="29" t="s">
        <v>168</v>
      </c>
      <c r="J61" s="29" t="s">
        <v>83</v>
      </c>
      <c r="K61" s="29" t="s">
        <v>30</v>
      </c>
      <c r="L61" s="29" t="s">
        <v>84</v>
      </c>
      <c r="M61" s="29" t="s">
        <v>111</v>
      </c>
      <c r="N61" s="29" t="s">
        <v>101</v>
      </c>
      <c r="O61" s="29" t="s">
        <v>51</v>
      </c>
      <c r="P61" s="29">
        <v>9</v>
      </c>
    </row>
    <row r="62" spans="1:16" x14ac:dyDescent="0.45">
      <c r="A62" s="29">
        <v>33</v>
      </c>
      <c r="B62" s="29" t="s">
        <v>34</v>
      </c>
      <c r="C62" s="29" t="s">
        <v>23</v>
      </c>
      <c r="D62" s="36" t="s">
        <v>276</v>
      </c>
      <c r="E62" s="29" t="s">
        <v>25</v>
      </c>
      <c r="F62" s="29" t="s">
        <v>291</v>
      </c>
      <c r="G62" s="29" t="s">
        <v>27</v>
      </c>
      <c r="H62" s="29">
        <v>20</v>
      </c>
      <c r="I62" s="29" t="s">
        <v>89</v>
      </c>
      <c r="J62" s="29" t="s">
        <v>1384</v>
      </c>
      <c r="K62" s="29" t="s">
        <v>30</v>
      </c>
      <c r="L62" s="29" t="s">
        <v>77</v>
      </c>
      <c r="M62" s="29" t="s">
        <v>111</v>
      </c>
      <c r="N62" s="29" t="s">
        <v>191</v>
      </c>
      <c r="O62" s="29" t="s">
        <v>211</v>
      </c>
      <c r="P62" s="29">
        <v>9</v>
      </c>
    </row>
    <row r="63" spans="1:16" x14ac:dyDescent="0.45">
      <c r="A63" s="29">
        <v>34</v>
      </c>
      <c r="B63" s="29" t="s">
        <v>90</v>
      </c>
      <c r="C63" s="29" t="s">
        <v>23</v>
      </c>
      <c r="D63" s="36" t="s">
        <v>306</v>
      </c>
      <c r="E63" s="29" t="s">
        <v>25</v>
      </c>
      <c r="F63" s="29" t="s">
        <v>163</v>
      </c>
      <c r="G63" s="29" t="s">
        <v>27</v>
      </c>
      <c r="H63" s="29">
        <v>18</v>
      </c>
      <c r="I63" s="29" t="s">
        <v>36</v>
      </c>
      <c r="J63" s="29" t="s">
        <v>74</v>
      </c>
      <c r="K63" s="29" t="s">
        <v>30</v>
      </c>
      <c r="L63" s="29" t="s">
        <v>118</v>
      </c>
      <c r="M63" s="29" t="s">
        <v>77</v>
      </c>
      <c r="N63" s="29" t="s">
        <v>153</v>
      </c>
      <c r="O63" s="29" t="s">
        <v>165</v>
      </c>
      <c r="P63" s="29">
        <v>0</v>
      </c>
    </row>
    <row r="64" spans="1:16" x14ac:dyDescent="0.45">
      <c r="A64" s="29">
        <v>34</v>
      </c>
      <c r="B64" s="29" t="s">
        <v>90</v>
      </c>
      <c r="C64" s="29" t="s">
        <v>23</v>
      </c>
      <c r="D64" s="36" t="s">
        <v>306</v>
      </c>
      <c r="E64" s="29" t="s">
        <v>25</v>
      </c>
      <c r="F64" s="29" t="s">
        <v>243</v>
      </c>
      <c r="G64" s="29" t="s">
        <v>27</v>
      </c>
      <c r="H64" s="29">
        <v>18</v>
      </c>
      <c r="I64" s="29" t="s">
        <v>41</v>
      </c>
      <c r="J64" s="29" t="s">
        <v>307</v>
      </c>
      <c r="K64" s="29" t="s">
        <v>30</v>
      </c>
      <c r="L64" s="29" t="s">
        <v>245</v>
      </c>
      <c r="M64" s="29" t="s">
        <v>246</v>
      </c>
      <c r="N64" s="29" t="s">
        <v>247</v>
      </c>
      <c r="O64" s="29" t="s">
        <v>248</v>
      </c>
      <c r="P64" s="29">
        <v>0</v>
      </c>
    </row>
    <row r="65" spans="1:16" x14ac:dyDescent="0.45">
      <c r="A65" s="29">
        <v>35</v>
      </c>
      <c r="B65" s="29" t="s">
        <v>308</v>
      </c>
      <c r="C65" s="29" t="s">
        <v>23</v>
      </c>
      <c r="D65" s="36" t="s">
        <v>306</v>
      </c>
      <c r="E65" s="29" t="s">
        <v>25</v>
      </c>
      <c r="F65" s="29" t="s">
        <v>210</v>
      </c>
      <c r="G65" s="29" t="s">
        <v>27</v>
      </c>
      <c r="H65" s="29">
        <v>22</v>
      </c>
      <c r="I65" s="29" t="s">
        <v>133</v>
      </c>
      <c r="J65" s="29" t="s">
        <v>257</v>
      </c>
      <c r="K65" s="29" t="s">
        <v>30</v>
      </c>
      <c r="L65" s="29" t="s">
        <v>212</v>
      </c>
      <c r="M65" s="29" t="s">
        <v>130</v>
      </c>
      <c r="N65" s="29" t="s">
        <v>225</v>
      </c>
      <c r="O65" s="29" t="s">
        <v>309</v>
      </c>
      <c r="P65" s="29">
        <v>18</v>
      </c>
    </row>
    <row r="66" spans="1:16" x14ac:dyDescent="0.45">
      <c r="A66" s="29">
        <v>35</v>
      </c>
      <c r="B66" s="29" t="s">
        <v>308</v>
      </c>
      <c r="C66" s="29" t="s">
        <v>23</v>
      </c>
      <c r="D66" s="36" t="s">
        <v>306</v>
      </c>
      <c r="E66" s="29" t="s">
        <v>25</v>
      </c>
      <c r="F66" s="29" t="s">
        <v>315</v>
      </c>
      <c r="G66" s="29" t="s">
        <v>27</v>
      </c>
      <c r="H66" s="29">
        <v>22</v>
      </c>
      <c r="I66" s="29" t="s">
        <v>61</v>
      </c>
      <c r="J66" s="29" t="s">
        <v>316</v>
      </c>
      <c r="K66" s="29" t="s">
        <v>30</v>
      </c>
      <c r="L66" s="29" t="s">
        <v>317</v>
      </c>
      <c r="M66" s="29" t="s">
        <v>318</v>
      </c>
      <c r="N66" s="29" t="s">
        <v>169</v>
      </c>
      <c r="O66" s="29" t="s">
        <v>209</v>
      </c>
      <c r="P66" s="29">
        <v>18</v>
      </c>
    </row>
    <row r="67" spans="1:16" x14ac:dyDescent="0.45">
      <c r="A67" s="29">
        <v>35</v>
      </c>
      <c r="B67" s="29" t="s">
        <v>308</v>
      </c>
      <c r="C67" s="29" t="s">
        <v>23</v>
      </c>
      <c r="D67" s="36" t="s">
        <v>306</v>
      </c>
      <c r="E67" s="29" t="s">
        <v>25</v>
      </c>
      <c r="F67" s="29" t="s">
        <v>1383</v>
      </c>
      <c r="G67" s="29" t="s">
        <v>27</v>
      </c>
      <c r="H67" s="29">
        <v>22</v>
      </c>
      <c r="I67" s="29" t="s">
        <v>1366</v>
      </c>
      <c r="J67" s="29" t="s">
        <v>294</v>
      </c>
      <c r="K67" s="29" t="s">
        <v>30</v>
      </c>
      <c r="L67" s="29" t="s">
        <v>139</v>
      </c>
      <c r="M67" s="29" t="s">
        <v>296</v>
      </c>
      <c r="N67" s="29" t="s">
        <v>297</v>
      </c>
      <c r="O67" s="29" t="s">
        <v>314</v>
      </c>
      <c r="P67" s="29">
        <v>18</v>
      </c>
    </row>
    <row r="68" spans="1:16" x14ac:dyDescent="0.45">
      <c r="A68" s="29">
        <v>35</v>
      </c>
      <c r="B68" s="29" t="s">
        <v>308</v>
      </c>
      <c r="C68" s="29" t="s">
        <v>23</v>
      </c>
      <c r="D68" s="36" t="s">
        <v>306</v>
      </c>
      <c r="E68" s="29" t="s">
        <v>25</v>
      </c>
      <c r="F68" s="29" t="s">
        <v>310</v>
      </c>
      <c r="G68" s="29" t="s">
        <v>27</v>
      </c>
      <c r="H68" s="29">
        <v>22</v>
      </c>
      <c r="I68" s="29" t="s">
        <v>28</v>
      </c>
      <c r="J68" s="29" t="s">
        <v>311</v>
      </c>
      <c r="K68" s="29" t="s">
        <v>30</v>
      </c>
      <c r="L68" s="29" t="s">
        <v>264</v>
      </c>
      <c r="M68" s="29" t="s">
        <v>139</v>
      </c>
      <c r="N68" s="29" t="s">
        <v>312</v>
      </c>
      <c r="O68" s="29" t="s">
        <v>313</v>
      </c>
      <c r="P68" s="29">
        <v>18</v>
      </c>
    </row>
    <row r="69" spans="1:16" x14ac:dyDescent="0.45">
      <c r="A69" s="29">
        <v>36</v>
      </c>
      <c r="B69" s="29" t="s">
        <v>319</v>
      </c>
      <c r="C69" s="29" t="s">
        <v>23</v>
      </c>
      <c r="D69" s="36" t="s">
        <v>306</v>
      </c>
      <c r="E69" s="29" t="s">
        <v>25</v>
      </c>
      <c r="F69" s="29" t="s">
        <v>321</v>
      </c>
      <c r="G69" s="29" t="s">
        <v>53</v>
      </c>
      <c r="H69" s="29">
        <v>24</v>
      </c>
      <c r="I69" s="29" t="s">
        <v>36</v>
      </c>
      <c r="J69" s="29" t="s">
        <v>322</v>
      </c>
      <c r="K69" s="29" t="s">
        <v>30</v>
      </c>
      <c r="L69" s="29" t="s">
        <v>323</v>
      </c>
      <c r="M69" s="29" t="s">
        <v>191</v>
      </c>
      <c r="N69" s="29" t="s">
        <v>324</v>
      </c>
      <c r="O69" s="29" t="s">
        <v>125</v>
      </c>
      <c r="P69" s="29">
        <v>6</v>
      </c>
    </row>
    <row r="70" spans="1:16" x14ac:dyDescent="0.45">
      <c r="A70" s="29">
        <v>36</v>
      </c>
      <c r="B70" s="29" t="s">
        <v>319</v>
      </c>
      <c r="C70" s="29" t="s">
        <v>23</v>
      </c>
      <c r="D70" s="36" t="s">
        <v>306</v>
      </c>
      <c r="E70" s="29" t="s">
        <v>25</v>
      </c>
      <c r="F70" s="29" t="s">
        <v>321</v>
      </c>
      <c r="G70" s="29" t="s">
        <v>53</v>
      </c>
      <c r="H70" s="29">
        <v>24</v>
      </c>
      <c r="I70" s="29" t="s">
        <v>36</v>
      </c>
      <c r="J70" s="29" t="s">
        <v>322</v>
      </c>
      <c r="K70" s="29" t="s">
        <v>30</v>
      </c>
      <c r="L70" s="29" t="s">
        <v>323</v>
      </c>
      <c r="M70" s="29" t="s">
        <v>191</v>
      </c>
      <c r="N70" s="29" t="s">
        <v>324</v>
      </c>
      <c r="O70" s="29" t="s">
        <v>125</v>
      </c>
      <c r="P70" s="29">
        <v>6</v>
      </c>
    </row>
    <row r="71" spans="1:16" x14ac:dyDescent="0.45">
      <c r="A71" s="29">
        <v>37</v>
      </c>
      <c r="B71" s="29" t="s">
        <v>325</v>
      </c>
      <c r="C71" s="29" t="s">
        <v>23</v>
      </c>
      <c r="D71" s="36" t="s">
        <v>306</v>
      </c>
      <c r="E71" s="29" t="s">
        <v>25</v>
      </c>
      <c r="F71" s="29" t="s">
        <v>121</v>
      </c>
      <c r="G71" s="29" t="s">
        <v>27</v>
      </c>
      <c r="H71" s="29">
        <v>25</v>
      </c>
      <c r="I71" s="29" t="s">
        <v>28</v>
      </c>
      <c r="J71" s="29" t="s">
        <v>122</v>
      </c>
      <c r="K71" s="29" t="s">
        <v>30</v>
      </c>
      <c r="L71" s="29" t="s">
        <v>302</v>
      </c>
      <c r="M71" s="29" t="s">
        <v>288</v>
      </c>
      <c r="N71" s="29" t="s">
        <v>191</v>
      </c>
      <c r="O71" s="29" t="s">
        <v>323</v>
      </c>
      <c r="P71" s="29">
        <v>6</v>
      </c>
    </row>
    <row r="72" spans="1:16" x14ac:dyDescent="0.45">
      <c r="A72" s="29">
        <v>38</v>
      </c>
      <c r="B72" s="29" t="s">
        <v>326</v>
      </c>
      <c r="C72" s="29" t="s">
        <v>23</v>
      </c>
      <c r="D72" s="36" t="s">
        <v>306</v>
      </c>
      <c r="E72" s="29" t="s">
        <v>25</v>
      </c>
      <c r="F72" s="29" t="s">
        <v>121</v>
      </c>
      <c r="G72" s="29" t="s">
        <v>27</v>
      </c>
      <c r="H72" s="29">
        <v>24</v>
      </c>
      <c r="I72" s="29" t="s">
        <v>28</v>
      </c>
      <c r="J72" s="29" t="s">
        <v>122</v>
      </c>
      <c r="K72" s="29" t="s">
        <v>30</v>
      </c>
      <c r="L72" s="29" t="s">
        <v>1382</v>
      </c>
      <c r="M72" s="29" t="s">
        <v>302</v>
      </c>
      <c r="N72" s="29" t="s">
        <v>288</v>
      </c>
      <c r="O72" s="29" t="s">
        <v>191</v>
      </c>
      <c r="P72" s="29">
        <v>6</v>
      </c>
    </row>
    <row r="73" spans="1:16" x14ac:dyDescent="0.45">
      <c r="A73" s="29">
        <v>38</v>
      </c>
      <c r="B73" s="29" t="s">
        <v>326</v>
      </c>
      <c r="C73" s="29" t="s">
        <v>23</v>
      </c>
      <c r="D73" s="36" t="s">
        <v>306</v>
      </c>
      <c r="E73" s="29" t="s">
        <v>25</v>
      </c>
      <c r="F73" s="29" t="s">
        <v>121</v>
      </c>
      <c r="G73" s="29" t="s">
        <v>27</v>
      </c>
      <c r="H73" s="29">
        <v>24</v>
      </c>
      <c r="I73" s="29" t="s">
        <v>28</v>
      </c>
      <c r="J73" s="29" t="s">
        <v>122</v>
      </c>
      <c r="K73" s="29" t="s">
        <v>30</v>
      </c>
      <c r="L73" s="29" t="s">
        <v>1382</v>
      </c>
      <c r="M73" s="29" t="s">
        <v>302</v>
      </c>
      <c r="N73" s="29" t="s">
        <v>288</v>
      </c>
      <c r="O73" s="29" t="s">
        <v>191</v>
      </c>
      <c r="P73" s="29">
        <v>6</v>
      </c>
    </row>
    <row r="74" spans="1:16" x14ac:dyDescent="0.45">
      <c r="A74" s="29">
        <v>39</v>
      </c>
      <c r="B74" s="29" t="s">
        <v>327</v>
      </c>
      <c r="C74" s="29" t="s">
        <v>23</v>
      </c>
      <c r="D74" s="36" t="s">
        <v>306</v>
      </c>
      <c r="E74" s="29" t="s">
        <v>25</v>
      </c>
      <c r="F74" s="29" t="s">
        <v>321</v>
      </c>
      <c r="G74" s="29" t="s">
        <v>53</v>
      </c>
      <c r="H74" s="29">
        <v>25</v>
      </c>
      <c r="I74" s="29" t="s">
        <v>28</v>
      </c>
      <c r="J74" s="29" t="s">
        <v>322</v>
      </c>
      <c r="K74" s="29" t="s">
        <v>30</v>
      </c>
      <c r="L74" s="29" t="s">
        <v>323</v>
      </c>
      <c r="M74" s="29" t="s">
        <v>191</v>
      </c>
      <c r="N74" s="29" t="s">
        <v>324</v>
      </c>
      <c r="O74" s="29" t="s">
        <v>125</v>
      </c>
      <c r="P74" s="29">
        <v>6</v>
      </c>
    </row>
    <row r="75" spans="1:16" x14ac:dyDescent="0.45">
      <c r="A75" s="29">
        <v>40</v>
      </c>
      <c r="B75" s="29" t="s">
        <v>328</v>
      </c>
      <c r="C75" s="29" t="s">
        <v>23</v>
      </c>
      <c r="D75" s="36" t="s">
        <v>306</v>
      </c>
      <c r="E75" s="29" t="s">
        <v>25</v>
      </c>
      <c r="F75" s="29" t="s">
        <v>321</v>
      </c>
      <c r="G75" s="29" t="s">
        <v>27</v>
      </c>
      <c r="H75" s="29">
        <v>25</v>
      </c>
      <c r="I75" s="29" t="s">
        <v>41</v>
      </c>
      <c r="J75" s="29" t="s">
        <v>322</v>
      </c>
      <c r="K75" s="29" t="s">
        <v>30</v>
      </c>
      <c r="L75" s="29" t="s">
        <v>191</v>
      </c>
      <c r="M75" s="29" t="s">
        <v>123</v>
      </c>
      <c r="N75" s="29" t="s">
        <v>329</v>
      </c>
      <c r="O75" s="29" t="s">
        <v>330</v>
      </c>
      <c r="P75" s="29">
        <v>12</v>
      </c>
    </row>
    <row r="76" spans="1:16" x14ac:dyDescent="0.45">
      <c r="A76" s="29">
        <v>40</v>
      </c>
      <c r="B76" s="29" t="s">
        <v>328</v>
      </c>
      <c r="C76" s="29" t="s">
        <v>23</v>
      </c>
      <c r="D76" s="36" t="s">
        <v>306</v>
      </c>
      <c r="E76" s="29" t="s">
        <v>25</v>
      </c>
      <c r="F76" s="29" t="s">
        <v>321</v>
      </c>
      <c r="G76" s="29" t="s">
        <v>53</v>
      </c>
      <c r="H76" s="29">
        <v>25</v>
      </c>
      <c r="I76" s="29" t="s">
        <v>41</v>
      </c>
      <c r="J76" s="29" t="s">
        <v>322</v>
      </c>
      <c r="K76" s="29" t="s">
        <v>30</v>
      </c>
      <c r="L76" s="29" t="s">
        <v>191</v>
      </c>
      <c r="M76" s="29" t="s">
        <v>123</v>
      </c>
      <c r="N76" s="29" t="s">
        <v>329</v>
      </c>
      <c r="O76" s="29" t="s">
        <v>330</v>
      </c>
      <c r="P76" s="29">
        <v>12</v>
      </c>
    </row>
    <row r="77" spans="1:16" x14ac:dyDescent="0.45">
      <c r="A77" s="29">
        <v>40</v>
      </c>
      <c r="B77" s="29" t="s">
        <v>328</v>
      </c>
      <c r="C77" s="29" t="s">
        <v>23</v>
      </c>
      <c r="D77" s="36" t="s">
        <v>306</v>
      </c>
      <c r="E77" s="29" t="s">
        <v>25</v>
      </c>
      <c r="F77" s="29" t="s">
        <v>331</v>
      </c>
      <c r="G77" s="29" t="s">
        <v>27</v>
      </c>
      <c r="H77" s="29">
        <v>27</v>
      </c>
      <c r="I77" s="29" t="s">
        <v>113</v>
      </c>
      <c r="J77" s="29" t="s">
        <v>301</v>
      </c>
      <c r="K77" s="29" t="s">
        <v>30</v>
      </c>
      <c r="L77" s="29" t="s">
        <v>123</v>
      </c>
      <c r="M77" s="29" t="s">
        <v>323</v>
      </c>
      <c r="N77" s="29" t="s">
        <v>329</v>
      </c>
      <c r="O77" s="29" t="s">
        <v>288</v>
      </c>
      <c r="P77" s="29">
        <v>18</v>
      </c>
    </row>
    <row r="78" spans="1:16" x14ac:dyDescent="0.45">
      <c r="A78" s="29">
        <v>41</v>
      </c>
      <c r="B78" s="29" t="s">
        <v>34</v>
      </c>
      <c r="C78" s="29" t="s">
        <v>23</v>
      </c>
      <c r="D78" s="36" t="s">
        <v>332</v>
      </c>
      <c r="E78" s="29" t="s">
        <v>25</v>
      </c>
      <c r="F78" s="29" t="s">
        <v>291</v>
      </c>
      <c r="G78" s="29" t="s">
        <v>27</v>
      </c>
      <c r="H78" s="29">
        <v>24</v>
      </c>
      <c r="I78" s="29" t="s">
        <v>168</v>
      </c>
      <c r="J78" s="29" t="s">
        <v>42</v>
      </c>
      <c r="K78" s="29" t="s">
        <v>30</v>
      </c>
      <c r="L78" s="29" t="s">
        <v>111</v>
      </c>
      <c r="M78" s="29" t="s">
        <v>191</v>
      </c>
      <c r="N78" s="29" t="s">
        <v>211</v>
      </c>
      <c r="O78" s="29" t="s">
        <v>333</v>
      </c>
      <c r="P78" s="29">
        <v>12</v>
      </c>
    </row>
    <row r="79" spans="1:16" x14ac:dyDescent="0.45">
      <c r="A79" s="29">
        <v>41</v>
      </c>
      <c r="B79" s="29" t="s">
        <v>34</v>
      </c>
      <c r="C79" s="29" t="s">
        <v>23</v>
      </c>
      <c r="D79" s="36" t="s">
        <v>332</v>
      </c>
      <c r="E79" s="29" t="s">
        <v>25</v>
      </c>
      <c r="F79" s="29" t="s">
        <v>273</v>
      </c>
      <c r="G79" s="29" t="s">
        <v>27</v>
      </c>
      <c r="H79" s="29">
        <v>26</v>
      </c>
      <c r="I79" s="29" t="s">
        <v>73</v>
      </c>
      <c r="J79" s="29" t="s">
        <v>29</v>
      </c>
      <c r="K79" s="29" t="s">
        <v>287</v>
      </c>
      <c r="L79" s="29" t="s">
        <v>144</v>
      </c>
      <c r="M79" s="29" t="s">
        <v>274</v>
      </c>
      <c r="N79" s="29" t="s">
        <v>263</v>
      </c>
      <c r="O79" s="29" t="s">
        <v>403</v>
      </c>
      <c r="P79" s="29">
        <v>12</v>
      </c>
    </row>
    <row r="80" spans="1:16" x14ac:dyDescent="0.45">
      <c r="A80" s="29">
        <v>41</v>
      </c>
      <c r="B80" s="29" t="s">
        <v>34</v>
      </c>
      <c r="C80" s="29" t="s">
        <v>23</v>
      </c>
      <c r="D80" s="36" t="s">
        <v>332</v>
      </c>
      <c r="E80" s="29" t="s">
        <v>25</v>
      </c>
      <c r="F80" s="29" t="s">
        <v>1381</v>
      </c>
      <c r="G80" s="29" t="s">
        <v>27</v>
      </c>
      <c r="H80" s="29">
        <v>24</v>
      </c>
      <c r="I80" s="29" t="s">
        <v>28</v>
      </c>
      <c r="J80" s="29" t="s">
        <v>134</v>
      </c>
      <c r="K80" s="29" t="s">
        <v>30</v>
      </c>
      <c r="L80" s="29" t="s">
        <v>123</v>
      </c>
      <c r="M80" s="29" t="s">
        <v>209</v>
      </c>
      <c r="N80" s="29" t="s">
        <v>285</v>
      </c>
      <c r="O80" s="29" t="s">
        <v>118</v>
      </c>
      <c r="P80" s="29">
        <v>12</v>
      </c>
    </row>
    <row r="81" spans="1:16" x14ac:dyDescent="0.45">
      <c r="A81" s="29">
        <v>41</v>
      </c>
      <c r="B81" s="29" t="s">
        <v>34</v>
      </c>
      <c r="C81" s="29" t="s">
        <v>23</v>
      </c>
      <c r="D81" s="36" t="s">
        <v>332</v>
      </c>
      <c r="E81" s="29" t="s">
        <v>25</v>
      </c>
      <c r="F81" s="29" t="s">
        <v>81</v>
      </c>
      <c r="G81" s="29" t="s">
        <v>27</v>
      </c>
      <c r="H81" s="29">
        <v>24</v>
      </c>
      <c r="I81" s="29" t="s">
        <v>168</v>
      </c>
      <c r="J81" s="29" t="s">
        <v>83</v>
      </c>
      <c r="K81" s="29" t="s">
        <v>1369</v>
      </c>
      <c r="L81" s="29" t="s">
        <v>111</v>
      </c>
      <c r="M81" s="29" t="s">
        <v>101</v>
      </c>
      <c r="N81" s="29" t="s">
        <v>51</v>
      </c>
      <c r="O81" s="29" t="s">
        <v>368</v>
      </c>
      <c r="P81" s="29">
        <v>12</v>
      </c>
    </row>
    <row r="82" spans="1:16" x14ac:dyDescent="0.45">
      <c r="A82" s="29">
        <v>42</v>
      </c>
      <c r="B82" s="29" t="s">
        <v>1380</v>
      </c>
      <c r="C82" s="29" t="s">
        <v>92</v>
      </c>
      <c r="D82" s="36" t="s">
        <v>332</v>
      </c>
      <c r="E82" s="29" t="s">
        <v>25</v>
      </c>
      <c r="F82" s="29" t="s">
        <v>155</v>
      </c>
      <c r="G82" s="29" t="s">
        <v>53</v>
      </c>
      <c r="H82" s="29">
        <v>26</v>
      </c>
      <c r="I82" s="29" t="s">
        <v>173</v>
      </c>
      <c r="J82" s="29" t="s">
        <v>157</v>
      </c>
      <c r="K82" s="29" t="s">
        <v>287</v>
      </c>
      <c r="L82" s="29" t="s">
        <v>192</v>
      </c>
      <c r="M82" s="29" t="s">
        <v>161</v>
      </c>
      <c r="N82" s="29" t="s">
        <v>80</v>
      </c>
      <c r="O82" s="29" t="s">
        <v>153</v>
      </c>
      <c r="P82" s="29">
        <v>0</v>
      </c>
    </row>
    <row r="83" spans="1:16" x14ac:dyDescent="0.45">
      <c r="A83" s="29">
        <v>42</v>
      </c>
      <c r="B83" s="29" t="s">
        <v>1380</v>
      </c>
      <c r="C83" s="29" t="s">
        <v>92</v>
      </c>
      <c r="D83" s="36" t="s">
        <v>332</v>
      </c>
      <c r="E83" s="29" t="s">
        <v>25</v>
      </c>
      <c r="F83" s="29" t="s">
        <v>155</v>
      </c>
      <c r="G83" s="29" t="s">
        <v>27</v>
      </c>
      <c r="H83" s="29">
        <v>26</v>
      </c>
      <c r="I83" s="29" t="s">
        <v>73</v>
      </c>
      <c r="J83" s="29" t="s">
        <v>160</v>
      </c>
      <c r="K83" s="29" t="s">
        <v>287</v>
      </c>
      <c r="L83" s="29" t="s">
        <v>192</v>
      </c>
      <c r="M83" s="29" t="s">
        <v>161</v>
      </c>
      <c r="N83" s="29" t="s">
        <v>80</v>
      </c>
      <c r="O83" s="29" t="s">
        <v>153</v>
      </c>
      <c r="P83" s="29">
        <v>0</v>
      </c>
    </row>
    <row r="84" spans="1:16" x14ac:dyDescent="0.45">
      <c r="A84" s="29">
        <v>43</v>
      </c>
      <c r="B84" s="29" t="s">
        <v>90</v>
      </c>
      <c r="C84" s="29" t="s">
        <v>23</v>
      </c>
      <c r="D84" s="36" t="s">
        <v>356</v>
      </c>
      <c r="E84" s="29" t="s">
        <v>25</v>
      </c>
      <c r="F84" s="29" t="s">
        <v>163</v>
      </c>
      <c r="G84" s="29" t="s">
        <v>27</v>
      </c>
      <c r="H84" s="29">
        <v>23</v>
      </c>
      <c r="I84" s="29" t="s">
        <v>133</v>
      </c>
      <c r="J84" s="29" t="s">
        <v>164</v>
      </c>
      <c r="K84" s="29" t="s">
        <v>30</v>
      </c>
      <c r="L84" s="29" t="s">
        <v>153</v>
      </c>
      <c r="M84" s="29" t="s">
        <v>165</v>
      </c>
      <c r="N84" s="29" t="s">
        <v>381</v>
      </c>
      <c r="O84" s="29" t="s">
        <v>382</v>
      </c>
      <c r="P84" s="29">
        <v>0</v>
      </c>
    </row>
    <row r="85" spans="1:16" x14ac:dyDescent="0.45">
      <c r="A85" s="29">
        <v>43</v>
      </c>
      <c r="B85" s="29" t="s">
        <v>90</v>
      </c>
      <c r="C85" s="29" t="s">
        <v>23</v>
      </c>
      <c r="D85" s="36" t="s">
        <v>356</v>
      </c>
      <c r="E85" s="29" t="s">
        <v>25</v>
      </c>
      <c r="F85" s="29" t="s">
        <v>310</v>
      </c>
      <c r="G85" s="29" t="s">
        <v>27</v>
      </c>
      <c r="H85" s="29">
        <v>23</v>
      </c>
      <c r="I85" s="29" t="s">
        <v>199</v>
      </c>
      <c r="J85" s="29" t="s">
        <v>311</v>
      </c>
      <c r="K85" s="29" t="s">
        <v>30</v>
      </c>
      <c r="L85" s="29" t="s">
        <v>139</v>
      </c>
      <c r="M85" s="29" t="s">
        <v>312</v>
      </c>
      <c r="N85" s="29" t="s">
        <v>313</v>
      </c>
      <c r="O85" s="29" t="s">
        <v>383</v>
      </c>
      <c r="P85" s="29">
        <v>0</v>
      </c>
    </row>
    <row r="86" spans="1:16" x14ac:dyDescent="0.45">
      <c r="A86" s="29">
        <v>44</v>
      </c>
      <c r="B86" s="29" t="s">
        <v>90</v>
      </c>
      <c r="C86" s="29" t="s">
        <v>23</v>
      </c>
      <c r="D86" s="36" t="s">
        <v>356</v>
      </c>
      <c r="E86" s="29" t="s">
        <v>25</v>
      </c>
      <c r="F86" s="29" t="s">
        <v>291</v>
      </c>
      <c r="G86" s="29" t="s">
        <v>53</v>
      </c>
      <c r="H86" s="29">
        <v>24</v>
      </c>
      <c r="I86" s="29" t="s">
        <v>113</v>
      </c>
      <c r="J86" s="29" t="s">
        <v>76</v>
      </c>
      <c r="K86" s="29" t="s">
        <v>30</v>
      </c>
      <c r="L86" s="29" t="s">
        <v>111</v>
      </c>
      <c r="M86" s="29" t="s">
        <v>191</v>
      </c>
      <c r="N86" s="29" t="s">
        <v>211</v>
      </c>
      <c r="O86" s="29" t="s">
        <v>333</v>
      </c>
      <c r="P86" s="29">
        <v>0</v>
      </c>
    </row>
    <row r="87" spans="1:16" x14ac:dyDescent="0.45">
      <c r="A87" s="29">
        <v>45</v>
      </c>
      <c r="B87" s="29" t="s">
        <v>90</v>
      </c>
      <c r="C87" s="29" t="s">
        <v>23</v>
      </c>
      <c r="D87" s="36" t="s">
        <v>356</v>
      </c>
      <c r="E87" s="29" t="s">
        <v>25</v>
      </c>
      <c r="F87" s="29" t="s">
        <v>243</v>
      </c>
      <c r="G87" s="29" t="s">
        <v>53</v>
      </c>
      <c r="H87" s="29">
        <v>24</v>
      </c>
      <c r="I87" s="29" t="s">
        <v>173</v>
      </c>
      <c r="J87" s="29" t="s">
        <v>307</v>
      </c>
      <c r="K87" s="29" t="s">
        <v>30</v>
      </c>
      <c r="L87" s="29" t="s">
        <v>247</v>
      </c>
      <c r="M87" s="29" t="s">
        <v>248</v>
      </c>
      <c r="N87" s="29" t="s">
        <v>384</v>
      </c>
      <c r="O87" s="29" t="s">
        <v>385</v>
      </c>
      <c r="P87" s="29">
        <v>0</v>
      </c>
    </row>
    <row r="88" spans="1:16" x14ac:dyDescent="0.45">
      <c r="A88" s="29">
        <v>46</v>
      </c>
      <c r="B88" s="29" t="s">
        <v>90</v>
      </c>
      <c r="C88" s="29" t="s">
        <v>23</v>
      </c>
      <c r="D88" s="36" t="s">
        <v>356</v>
      </c>
      <c r="E88" s="29" t="s">
        <v>25</v>
      </c>
      <c r="F88" s="29" t="s">
        <v>210</v>
      </c>
      <c r="G88" s="29" t="s">
        <v>27</v>
      </c>
      <c r="H88" s="29">
        <v>23</v>
      </c>
      <c r="I88" s="29" t="s">
        <v>136</v>
      </c>
      <c r="J88" s="29" t="s">
        <v>257</v>
      </c>
      <c r="K88" s="29" t="s">
        <v>30</v>
      </c>
      <c r="L88" s="29" t="s">
        <v>212</v>
      </c>
      <c r="M88" s="29" t="s">
        <v>130</v>
      </c>
      <c r="N88" s="29" t="s">
        <v>225</v>
      </c>
      <c r="O88" s="29" t="s">
        <v>309</v>
      </c>
      <c r="P88" s="29">
        <v>0</v>
      </c>
    </row>
    <row r="89" spans="1:16" x14ac:dyDescent="0.45">
      <c r="A89" s="29">
        <v>46</v>
      </c>
      <c r="B89" s="29" t="s">
        <v>90</v>
      </c>
      <c r="C89" s="29" t="s">
        <v>23</v>
      </c>
      <c r="D89" s="36" t="s">
        <v>356</v>
      </c>
      <c r="E89" s="29" t="s">
        <v>25</v>
      </c>
      <c r="F89" s="29" t="s">
        <v>163</v>
      </c>
      <c r="G89" s="29" t="s">
        <v>27</v>
      </c>
      <c r="H89" s="29">
        <v>23</v>
      </c>
      <c r="I89" s="29" t="s">
        <v>136</v>
      </c>
      <c r="J89" s="29" t="s">
        <v>74</v>
      </c>
      <c r="K89" s="29" t="s">
        <v>30</v>
      </c>
      <c r="L89" s="29" t="s">
        <v>153</v>
      </c>
      <c r="M89" s="29" t="s">
        <v>165</v>
      </c>
      <c r="N89" s="29" t="s">
        <v>381</v>
      </c>
      <c r="O89" s="29" t="s">
        <v>382</v>
      </c>
      <c r="P89" s="29">
        <v>0</v>
      </c>
    </row>
    <row r="90" spans="1:16" x14ac:dyDescent="0.45">
      <c r="A90" s="29">
        <v>47</v>
      </c>
      <c r="B90" s="29" t="s">
        <v>386</v>
      </c>
      <c r="C90" s="29" t="s">
        <v>23</v>
      </c>
      <c r="D90" s="36" t="s">
        <v>353</v>
      </c>
      <c r="E90" s="29" t="s">
        <v>25</v>
      </c>
      <c r="F90" s="29" t="s">
        <v>348</v>
      </c>
      <c r="G90" s="29" t="s">
        <v>27</v>
      </c>
      <c r="H90" s="29">
        <v>28</v>
      </c>
      <c r="I90" s="29" t="s">
        <v>41</v>
      </c>
      <c r="J90" s="29" t="s">
        <v>349</v>
      </c>
      <c r="K90" s="29" t="s">
        <v>30</v>
      </c>
      <c r="L90" s="29" t="s">
        <v>281</v>
      </c>
      <c r="M90" s="29" t="s">
        <v>350</v>
      </c>
      <c r="N90" s="29" t="s">
        <v>296</v>
      </c>
      <c r="O90" s="29" t="s">
        <v>388</v>
      </c>
      <c r="P90" s="29">
        <v>6</v>
      </c>
    </row>
    <row r="91" spans="1:16" x14ac:dyDescent="0.45">
      <c r="A91" s="29">
        <v>47</v>
      </c>
      <c r="B91" s="29" t="s">
        <v>386</v>
      </c>
      <c r="C91" s="29" t="s">
        <v>23</v>
      </c>
      <c r="D91" s="36" t="s">
        <v>353</v>
      </c>
      <c r="E91" s="29" t="s">
        <v>25</v>
      </c>
      <c r="F91" s="29" t="s">
        <v>1377</v>
      </c>
      <c r="G91" s="29" t="s">
        <v>27</v>
      </c>
      <c r="H91" s="29">
        <v>28</v>
      </c>
      <c r="I91" s="29" t="s">
        <v>1379</v>
      </c>
      <c r="J91" s="29" t="s">
        <v>390</v>
      </c>
      <c r="K91" s="29" t="s">
        <v>30</v>
      </c>
      <c r="L91" s="29" t="s">
        <v>391</v>
      </c>
      <c r="M91" s="29" t="s">
        <v>392</v>
      </c>
      <c r="N91" s="29" t="s">
        <v>393</v>
      </c>
      <c r="O91" s="29" t="s">
        <v>394</v>
      </c>
      <c r="P91" s="29">
        <v>6</v>
      </c>
    </row>
    <row r="92" spans="1:16" x14ac:dyDescent="0.45">
      <c r="A92" s="29">
        <v>48</v>
      </c>
      <c r="B92" s="29" t="s">
        <v>396</v>
      </c>
      <c r="C92" s="29" t="s">
        <v>23</v>
      </c>
      <c r="D92" s="36" t="s">
        <v>353</v>
      </c>
      <c r="E92" s="29" t="s">
        <v>25</v>
      </c>
      <c r="F92" s="29" t="s">
        <v>354</v>
      </c>
      <c r="G92" s="29" t="s">
        <v>27</v>
      </c>
      <c r="H92" s="29">
        <v>29</v>
      </c>
      <c r="I92" s="29" t="s">
        <v>63</v>
      </c>
      <c r="J92" s="29" t="s">
        <v>257</v>
      </c>
      <c r="K92" s="29" t="s">
        <v>30</v>
      </c>
      <c r="L92" s="29" t="s">
        <v>225</v>
      </c>
      <c r="M92" s="29" t="s">
        <v>309</v>
      </c>
      <c r="N92" s="29" t="s">
        <v>312</v>
      </c>
      <c r="O92" s="29" t="s">
        <v>153</v>
      </c>
      <c r="P92" s="29">
        <v>6</v>
      </c>
    </row>
    <row r="93" spans="1:16" x14ac:dyDescent="0.45">
      <c r="A93" s="29">
        <v>49</v>
      </c>
      <c r="B93" s="29" t="s">
        <v>1378</v>
      </c>
      <c r="C93" s="29" t="s">
        <v>23</v>
      </c>
      <c r="D93" s="36" t="s">
        <v>353</v>
      </c>
      <c r="E93" s="29" t="s">
        <v>25</v>
      </c>
      <c r="F93" s="29" t="s">
        <v>1377</v>
      </c>
      <c r="G93" s="29" t="s">
        <v>53</v>
      </c>
      <c r="H93" s="29">
        <v>29</v>
      </c>
      <c r="I93" s="29" t="s">
        <v>136</v>
      </c>
      <c r="J93" s="29" t="s">
        <v>157</v>
      </c>
      <c r="K93" s="29" t="s">
        <v>30</v>
      </c>
      <c r="L93" s="29" t="s">
        <v>392</v>
      </c>
      <c r="M93" s="29" t="s">
        <v>393</v>
      </c>
      <c r="N93" s="29" t="s">
        <v>394</v>
      </c>
      <c r="O93" s="29" t="s">
        <v>399</v>
      </c>
      <c r="P93" s="29">
        <v>6</v>
      </c>
    </row>
    <row r="94" spans="1:16" x14ac:dyDescent="0.45">
      <c r="A94" s="29">
        <v>50</v>
      </c>
      <c r="B94" s="29" t="s">
        <v>400</v>
      </c>
      <c r="C94" s="29" t="s">
        <v>23</v>
      </c>
      <c r="D94" s="36" t="s">
        <v>353</v>
      </c>
      <c r="E94" s="29" t="s">
        <v>25</v>
      </c>
      <c r="F94" s="29" t="s">
        <v>354</v>
      </c>
      <c r="G94" s="29" t="s">
        <v>27</v>
      </c>
      <c r="H94" s="29">
        <v>29</v>
      </c>
      <c r="I94" s="29" t="s">
        <v>71</v>
      </c>
      <c r="J94" s="29" t="s">
        <v>257</v>
      </c>
      <c r="K94" s="29" t="s">
        <v>30</v>
      </c>
      <c r="L94" s="29" t="s">
        <v>153</v>
      </c>
      <c r="M94" s="29" t="s">
        <v>312</v>
      </c>
      <c r="N94" s="29" t="s">
        <v>401</v>
      </c>
      <c r="O94" s="29" t="s">
        <v>211</v>
      </c>
      <c r="P94" s="29">
        <v>12</v>
      </c>
    </row>
    <row r="95" spans="1:16" x14ac:dyDescent="0.45">
      <c r="A95" s="29">
        <v>50</v>
      </c>
      <c r="B95" s="29" t="s">
        <v>400</v>
      </c>
      <c r="C95" s="29" t="s">
        <v>23</v>
      </c>
      <c r="D95" s="36" t="s">
        <v>353</v>
      </c>
      <c r="E95" s="29" t="s">
        <v>25</v>
      </c>
      <c r="F95" s="29" t="s">
        <v>348</v>
      </c>
      <c r="G95" s="29" t="s">
        <v>27</v>
      </c>
      <c r="H95" s="29">
        <v>29</v>
      </c>
      <c r="I95" s="29" t="s">
        <v>79</v>
      </c>
      <c r="J95" s="29" t="s">
        <v>147</v>
      </c>
      <c r="K95" s="29" t="s">
        <v>30</v>
      </c>
      <c r="L95" s="29" t="s">
        <v>388</v>
      </c>
      <c r="M95" s="29" t="s">
        <v>350</v>
      </c>
      <c r="N95" s="29" t="s">
        <v>401</v>
      </c>
      <c r="O95" s="29" t="s">
        <v>1375</v>
      </c>
      <c r="P95" s="29">
        <v>12</v>
      </c>
    </row>
    <row r="96" spans="1:16" x14ac:dyDescent="0.45">
      <c r="A96" s="29">
        <v>50</v>
      </c>
      <c r="B96" s="29" t="s">
        <v>400</v>
      </c>
      <c r="C96" s="29" t="s">
        <v>23</v>
      </c>
      <c r="D96" s="36" t="s">
        <v>353</v>
      </c>
      <c r="E96" s="29" t="s">
        <v>25</v>
      </c>
      <c r="F96" s="29" t="s">
        <v>402</v>
      </c>
      <c r="G96" s="29" t="s">
        <v>27</v>
      </c>
      <c r="H96" s="29">
        <v>31</v>
      </c>
      <c r="I96" s="29" t="s">
        <v>73</v>
      </c>
      <c r="J96" s="29" t="s">
        <v>390</v>
      </c>
      <c r="K96" s="29" t="s">
        <v>30</v>
      </c>
      <c r="L96" s="29" t="s">
        <v>394</v>
      </c>
      <c r="M96" s="29" t="s">
        <v>399</v>
      </c>
      <c r="N96" s="29" t="s">
        <v>401</v>
      </c>
      <c r="O96" s="29" t="s">
        <v>393</v>
      </c>
      <c r="P96" s="29">
        <v>18</v>
      </c>
    </row>
    <row r="97" spans="1:16" x14ac:dyDescent="0.45">
      <c r="A97" s="29">
        <v>51</v>
      </c>
      <c r="B97" s="29" t="s">
        <v>22</v>
      </c>
      <c r="C97" s="29" t="s">
        <v>23</v>
      </c>
      <c r="D97" s="36" t="s">
        <v>353</v>
      </c>
      <c r="E97" s="29" t="s">
        <v>25</v>
      </c>
      <c r="F97" s="29" t="s">
        <v>155</v>
      </c>
      <c r="G97" s="29" t="s">
        <v>53</v>
      </c>
      <c r="H97" s="29">
        <v>26</v>
      </c>
      <c r="I97" s="29" t="s">
        <v>168</v>
      </c>
      <c r="J97" s="29" t="s">
        <v>160</v>
      </c>
      <c r="K97" s="29" t="s">
        <v>30</v>
      </c>
      <c r="L97" s="29" t="s">
        <v>192</v>
      </c>
      <c r="M97" s="29" t="s">
        <v>161</v>
      </c>
      <c r="N97" s="29" t="s">
        <v>80</v>
      </c>
      <c r="O97" s="29" t="s">
        <v>153</v>
      </c>
      <c r="P97" s="29">
        <v>12</v>
      </c>
    </row>
    <row r="98" spans="1:16" x14ac:dyDescent="0.45">
      <c r="A98" s="29">
        <v>51</v>
      </c>
      <c r="B98" s="29" t="s">
        <v>22</v>
      </c>
      <c r="C98" s="29" t="s">
        <v>23</v>
      </c>
      <c r="D98" s="36" t="s">
        <v>353</v>
      </c>
      <c r="E98" s="29" t="s">
        <v>25</v>
      </c>
      <c r="F98" s="29" t="s">
        <v>103</v>
      </c>
      <c r="G98" s="29" t="s">
        <v>27</v>
      </c>
      <c r="H98" s="29">
        <v>26</v>
      </c>
      <c r="I98" s="29" t="s">
        <v>41</v>
      </c>
      <c r="J98" s="29" t="s">
        <v>83</v>
      </c>
      <c r="K98" s="29" t="s">
        <v>30</v>
      </c>
      <c r="L98" s="29" t="s">
        <v>219</v>
      </c>
      <c r="M98" s="29" t="s">
        <v>51</v>
      </c>
      <c r="N98" s="29" t="s">
        <v>370</v>
      </c>
      <c r="O98" s="29" t="s">
        <v>379</v>
      </c>
      <c r="P98" s="29">
        <v>12</v>
      </c>
    </row>
    <row r="99" spans="1:16" x14ac:dyDescent="0.45">
      <c r="A99" s="29">
        <v>51</v>
      </c>
      <c r="B99" s="29" t="s">
        <v>22</v>
      </c>
      <c r="C99" s="29" t="s">
        <v>23</v>
      </c>
      <c r="D99" s="36" t="s">
        <v>353</v>
      </c>
      <c r="E99" s="29" t="s">
        <v>25</v>
      </c>
      <c r="F99" s="29" t="s">
        <v>406</v>
      </c>
      <c r="G99" s="29" t="s">
        <v>53</v>
      </c>
      <c r="H99" s="29">
        <v>26</v>
      </c>
      <c r="I99" s="29" t="s">
        <v>87</v>
      </c>
      <c r="J99" s="29" t="s">
        <v>204</v>
      </c>
      <c r="K99" s="29" t="s">
        <v>30</v>
      </c>
      <c r="L99" s="29" t="s">
        <v>99</v>
      </c>
      <c r="M99" s="29" t="s">
        <v>100</v>
      </c>
      <c r="N99" s="29" t="s">
        <v>169</v>
      </c>
      <c r="O99" s="29" t="s">
        <v>165</v>
      </c>
      <c r="P99" s="29">
        <v>12</v>
      </c>
    </row>
    <row r="100" spans="1:16" x14ac:dyDescent="0.45">
      <c r="A100" s="29">
        <v>51</v>
      </c>
      <c r="B100" s="29" t="s">
        <v>22</v>
      </c>
      <c r="C100" s="29" t="s">
        <v>23</v>
      </c>
      <c r="D100" s="36" t="s">
        <v>353</v>
      </c>
      <c r="E100" s="29" t="s">
        <v>25</v>
      </c>
      <c r="F100" s="29" t="s">
        <v>1313</v>
      </c>
      <c r="G100" s="29" t="s">
        <v>27</v>
      </c>
      <c r="H100" s="29">
        <v>28</v>
      </c>
      <c r="I100" s="29" t="s">
        <v>156</v>
      </c>
      <c r="J100" s="29" t="s">
        <v>1360</v>
      </c>
      <c r="K100" s="29" t="s">
        <v>30</v>
      </c>
      <c r="L100" s="29" t="s">
        <v>1362</v>
      </c>
      <c r="M100" s="29" t="s">
        <v>176</v>
      </c>
      <c r="N100" s="29" t="s">
        <v>178</v>
      </c>
      <c r="O100" s="29" t="s">
        <v>673</v>
      </c>
      <c r="P100" s="29">
        <v>12</v>
      </c>
    </row>
    <row r="101" spans="1:16" x14ac:dyDescent="0.45">
      <c r="A101" s="29">
        <v>52</v>
      </c>
      <c r="B101" s="29" t="s">
        <v>90</v>
      </c>
      <c r="C101" s="29" t="s">
        <v>23</v>
      </c>
      <c r="D101" s="36" t="s">
        <v>431</v>
      </c>
      <c r="E101" s="29" t="s">
        <v>25</v>
      </c>
      <c r="F101" s="29" t="s">
        <v>210</v>
      </c>
      <c r="G101" s="29" t="s">
        <v>27</v>
      </c>
      <c r="H101" s="29">
        <v>26</v>
      </c>
      <c r="I101" s="29" t="s">
        <v>63</v>
      </c>
      <c r="J101" s="29" t="s">
        <v>257</v>
      </c>
      <c r="K101" s="29" t="s">
        <v>30</v>
      </c>
      <c r="L101" s="29" t="s">
        <v>130</v>
      </c>
      <c r="M101" s="29" t="s">
        <v>225</v>
      </c>
      <c r="N101" s="29" t="s">
        <v>309</v>
      </c>
      <c r="O101" s="29" t="s">
        <v>312</v>
      </c>
      <c r="P101" s="29">
        <v>0</v>
      </c>
    </row>
    <row r="102" spans="1:16" x14ac:dyDescent="0.45">
      <c r="A102" s="29">
        <v>52</v>
      </c>
      <c r="B102" s="29" t="s">
        <v>90</v>
      </c>
      <c r="C102" s="29" t="s">
        <v>23</v>
      </c>
      <c r="D102" s="36" t="s">
        <v>431</v>
      </c>
      <c r="E102" s="29" t="s">
        <v>25</v>
      </c>
      <c r="F102" s="29" t="s">
        <v>310</v>
      </c>
      <c r="G102" s="29" t="s">
        <v>27</v>
      </c>
      <c r="H102" s="29">
        <v>26</v>
      </c>
      <c r="I102" s="29" t="s">
        <v>63</v>
      </c>
      <c r="J102" s="29" t="s">
        <v>257</v>
      </c>
      <c r="K102" s="29" t="s">
        <v>30</v>
      </c>
      <c r="L102" s="29" t="s">
        <v>139</v>
      </c>
      <c r="M102" s="29" t="s">
        <v>312</v>
      </c>
      <c r="N102" s="29" t="s">
        <v>313</v>
      </c>
      <c r="O102" s="29" t="s">
        <v>383</v>
      </c>
      <c r="P102" s="29">
        <v>0</v>
      </c>
    </row>
    <row r="103" spans="1:16" x14ac:dyDescent="0.45">
      <c r="A103" s="29">
        <v>52</v>
      </c>
      <c r="B103" s="29" t="s">
        <v>90</v>
      </c>
      <c r="C103" s="29" t="s">
        <v>23</v>
      </c>
      <c r="D103" s="36" t="s">
        <v>431</v>
      </c>
      <c r="E103" s="29" t="s">
        <v>25</v>
      </c>
      <c r="F103" s="29" t="s">
        <v>163</v>
      </c>
      <c r="G103" s="29" t="s">
        <v>27</v>
      </c>
      <c r="H103" s="29">
        <v>26</v>
      </c>
      <c r="I103" s="29" t="s">
        <v>156</v>
      </c>
      <c r="J103" s="29" t="s">
        <v>74</v>
      </c>
      <c r="K103" s="29" t="s">
        <v>30</v>
      </c>
      <c r="L103" s="29" t="s">
        <v>165</v>
      </c>
      <c r="M103" s="29" t="s">
        <v>381</v>
      </c>
      <c r="N103" s="29" t="s">
        <v>382</v>
      </c>
      <c r="O103" s="29" t="s">
        <v>451</v>
      </c>
      <c r="P103" s="29">
        <v>0</v>
      </c>
    </row>
    <row r="104" spans="1:16" x14ac:dyDescent="0.45">
      <c r="A104" s="29">
        <v>53</v>
      </c>
      <c r="B104" s="29" t="s">
        <v>90</v>
      </c>
      <c r="C104" s="29" t="s">
        <v>23</v>
      </c>
      <c r="D104" s="36" t="s">
        <v>431</v>
      </c>
      <c r="E104" s="29" t="s">
        <v>25</v>
      </c>
      <c r="F104" s="29" t="s">
        <v>310</v>
      </c>
      <c r="G104" s="29" t="s">
        <v>27</v>
      </c>
      <c r="H104" s="29">
        <v>28</v>
      </c>
      <c r="I104" s="29" t="s">
        <v>108</v>
      </c>
      <c r="J104" s="29" t="s">
        <v>311</v>
      </c>
      <c r="K104" s="29" t="s">
        <v>30</v>
      </c>
      <c r="L104" s="29" t="s">
        <v>312</v>
      </c>
      <c r="M104" s="29" t="s">
        <v>313</v>
      </c>
      <c r="N104" s="29" t="s">
        <v>383</v>
      </c>
      <c r="O104" s="29" t="s">
        <v>230</v>
      </c>
      <c r="P104" s="29">
        <v>0</v>
      </c>
    </row>
    <row r="105" spans="1:16" x14ac:dyDescent="0.45">
      <c r="A105" s="29">
        <v>54</v>
      </c>
      <c r="B105" s="29" t="s">
        <v>90</v>
      </c>
      <c r="C105" s="29" t="s">
        <v>23</v>
      </c>
      <c r="D105" s="36" t="s">
        <v>431</v>
      </c>
      <c r="E105" s="29" t="s">
        <v>25</v>
      </c>
      <c r="F105" s="29" t="s">
        <v>243</v>
      </c>
      <c r="G105" s="29" t="s">
        <v>53</v>
      </c>
      <c r="H105" s="29">
        <v>27</v>
      </c>
      <c r="I105" s="29" t="s">
        <v>136</v>
      </c>
      <c r="J105" s="29" t="s">
        <v>307</v>
      </c>
      <c r="K105" s="29" t="s">
        <v>30</v>
      </c>
      <c r="L105" s="29" t="s">
        <v>248</v>
      </c>
      <c r="M105" s="29" t="s">
        <v>384</v>
      </c>
      <c r="N105" s="29" t="s">
        <v>385</v>
      </c>
      <c r="O105" s="29" t="s">
        <v>161</v>
      </c>
      <c r="P105" s="29">
        <v>0</v>
      </c>
    </row>
    <row r="106" spans="1:16" x14ac:dyDescent="0.45">
      <c r="A106" s="29">
        <v>54</v>
      </c>
      <c r="B106" s="29" t="s">
        <v>90</v>
      </c>
      <c r="C106" s="29" t="s">
        <v>23</v>
      </c>
      <c r="D106" s="36" t="s">
        <v>431</v>
      </c>
      <c r="E106" s="29" t="s">
        <v>25</v>
      </c>
      <c r="F106" s="29" t="s">
        <v>291</v>
      </c>
      <c r="G106" s="29" t="s">
        <v>53</v>
      </c>
      <c r="H106" s="29">
        <v>27</v>
      </c>
      <c r="I106" s="29" t="s">
        <v>108</v>
      </c>
      <c r="J106" s="29" t="s">
        <v>76</v>
      </c>
      <c r="K106" s="29" t="s">
        <v>30</v>
      </c>
      <c r="L106" s="29" t="s">
        <v>191</v>
      </c>
      <c r="M106" s="29" t="s">
        <v>211</v>
      </c>
      <c r="N106" s="29" t="s">
        <v>333</v>
      </c>
      <c r="O106" s="29" t="s">
        <v>393</v>
      </c>
      <c r="P106" s="29">
        <v>0</v>
      </c>
    </row>
    <row r="107" spans="1:16" x14ac:dyDescent="0.45">
      <c r="A107" s="29">
        <v>55</v>
      </c>
      <c r="B107" s="29" t="s">
        <v>90</v>
      </c>
      <c r="C107" s="29" t="s">
        <v>23</v>
      </c>
      <c r="D107" s="36" t="s">
        <v>431</v>
      </c>
      <c r="E107" s="29" t="s">
        <v>25</v>
      </c>
      <c r="F107" s="29" t="s">
        <v>243</v>
      </c>
      <c r="G107" s="29" t="s">
        <v>53</v>
      </c>
      <c r="H107" s="29">
        <v>26</v>
      </c>
      <c r="I107" s="29" t="s">
        <v>133</v>
      </c>
      <c r="J107" s="29" t="s">
        <v>244</v>
      </c>
      <c r="K107" s="29" t="s">
        <v>30</v>
      </c>
      <c r="L107" s="29" t="s">
        <v>248</v>
      </c>
      <c r="M107" s="29" t="s">
        <v>384</v>
      </c>
      <c r="N107" s="29" t="s">
        <v>385</v>
      </c>
      <c r="O107" s="29" t="s">
        <v>161</v>
      </c>
      <c r="P107" s="29">
        <v>0</v>
      </c>
    </row>
    <row r="108" spans="1:16" x14ac:dyDescent="0.45">
      <c r="A108" s="29">
        <v>55</v>
      </c>
      <c r="B108" s="29" t="s">
        <v>90</v>
      </c>
      <c r="C108" s="29" t="s">
        <v>23</v>
      </c>
      <c r="D108" s="36" t="s">
        <v>431</v>
      </c>
      <c r="E108" s="29" t="s">
        <v>25</v>
      </c>
      <c r="F108" s="29" t="s">
        <v>243</v>
      </c>
      <c r="G108" s="29" t="s">
        <v>53</v>
      </c>
      <c r="H108" s="29">
        <v>26</v>
      </c>
      <c r="I108" s="29" t="s">
        <v>133</v>
      </c>
      <c r="J108" s="29" t="s">
        <v>244</v>
      </c>
      <c r="K108" s="29" t="s">
        <v>30</v>
      </c>
      <c r="L108" s="29" t="s">
        <v>248</v>
      </c>
      <c r="M108" s="29" t="s">
        <v>384</v>
      </c>
      <c r="N108" s="29" t="s">
        <v>385</v>
      </c>
      <c r="O108" s="29" t="s">
        <v>161</v>
      </c>
      <c r="P108" s="29">
        <v>0</v>
      </c>
    </row>
    <row r="109" spans="1:16" x14ac:dyDescent="0.45">
      <c r="A109" s="29">
        <v>55</v>
      </c>
      <c r="B109" s="29" t="s">
        <v>90</v>
      </c>
      <c r="C109" s="29" t="s">
        <v>23</v>
      </c>
      <c r="D109" s="36" t="s">
        <v>431</v>
      </c>
      <c r="E109" s="29" t="s">
        <v>25</v>
      </c>
      <c r="F109" s="29" t="s">
        <v>243</v>
      </c>
      <c r="G109" s="29" t="s">
        <v>53</v>
      </c>
      <c r="H109" s="29">
        <v>26</v>
      </c>
      <c r="I109" s="29" t="s">
        <v>133</v>
      </c>
      <c r="J109" s="29" t="s">
        <v>244</v>
      </c>
      <c r="K109" s="29" t="s">
        <v>30</v>
      </c>
      <c r="L109" s="29" t="s">
        <v>248</v>
      </c>
      <c r="M109" s="29" t="s">
        <v>384</v>
      </c>
      <c r="N109" s="29" t="s">
        <v>385</v>
      </c>
      <c r="O109" s="29" t="s">
        <v>161</v>
      </c>
      <c r="P109" s="29">
        <v>0</v>
      </c>
    </row>
    <row r="110" spans="1:16" x14ac:dyDescent="0.45">
      <c r="A110" s="29">
        <v>56</v>
      </c>
      <c r="B110" s="29" t="s">
        <v>90</v>
      </c>
      <c r="C110" s="29" t="s">
        <v>23</v>
      </c>
      <c r="D110" s="36" t="s">
        <v>431</v>
      </c>
      <c r="E110" s="29" t="s">
        <v>25</v>
      </c>
      <c r="F110" s="29" t="s">
        <v>163</v>
      </c>
      <c r="G110" s="29" t="s">
        <v>27</v>
      </c>
      <c r="H110" s="29">
        <v>27</v>
      </c>
      <c r="I110" s="29" t="s">
        <v>54</v>
      </c>
      <c r="J110" s="29" t="s">
        <v>164</v>
      </c>
      <c r="K110" s="29" t="s">
        <v>30</v>
      </c>
      <c r="L110" s="29" t="s">
        <v>165</v>
      </c>
      <c r="M110" s="29" t="s">
        <v>381</v>
      </c>
      <c r="N110" s="29" t="s">
        <v>382</v>
      </c>
      <c r="O110" s="29" t="s">
        <v>451</v>
      </c>
      <c r="P110" s="29">
        <v>0</v>
      </c>
    </row>
    <row r="111" spans="1:16" x14ac:dyDescent="0.45">
      <c r="A111" s="29">
        <v>56</v>
      </c>
      <c r="B111" s="29" t="s">
        <v>90</v>
      </c>
      <c r="C111" s="29" t="s">
        <v>23</v>
      </c>
      <c r="D111" s="36" t="s">
        <v>431</v>
      </c>
      <c r="E111" s="29" t="s">
        <v>25</v>
      </c>
      <c r="F111" s="29" t="s">
        <v>210</v>
      </c>
      <c r="G111" s="29" t="s">
        <v>27</v>
      </c>
      <c r="H111" s="29">
        <v>27</v>
      </c>
      <c r="I111" s="29" t="s">
        <v>54</v>
      </c>
      <c r="J111" s="29" t="s">
        <v>257</v>
      </c>
      <c r="K111" s="29" t="s">
        <v>30</v>
      </c>
      <c r="L111" s="29" t="s">
        <v>130</v>
      </c>
      <c r="M111" s="29" t="s">
        <v>225</v>
      </c>
      <c r="N111" s="29" t="s">
        <v>309</v>
      </c>
      <c r="O111" s="29" t="s">
        <v>312</v>
      </c>
      <c r="P111" s="29">
        <v>0</v>
      </c>
    </row>
    <row r="112" spans="1:16" x14ac:dyDescent="0.45">
      <c r="A112" s="29">
        <v>57</v>
      </c>
      <c r="B112" s="29" t="s">
        <v>90</v>
      </c>
      <c r="C112" s="29" t="s">
        <v>23</v>
      </c>
      <c r="D112" s="36" t="s">
        <v>431</v>
      </c>
      <c r="E112" s="29" t="s">
        <v>25</v>
      </c>
      <c r="F112" s="29" t="s">
        <v>291</v>
      </c>
      <c r="G112" s="29" t="s">
        <v>53</v>
      </c>
      <c r="H112" s="29">
        <v>28</v>
      </c>
      <c r="I112" s="29" t="s">
        <v>28</v>
      </c>
      <c r="J112" s="29" t="s">
        <v>76</v>
      </c>
      <c r="K112" s="29" t="s">
        <v>30</v>
      </c>
      <c r="L112" s="29" t="s">
        <v>191</v>
      </c>
      <c r="M112" s="29" t="s">
        <v>211</v>
      </c>
      <c r="N112" s="29" t="s">
        <v>333</v>
      </c>
      <c r="O112" s="29" t="s">
        <v>393</v>
      </c>
      <c r="P112" s="29">
        <v>0</v>
      </c>
    </row>
    <row r="113" spans="1:16" x14ac:dyDescent="0.45">
      <c r="A113" s="29">
        <v>58</v>
      </c>
      <c r="B113" s="29" t="s">
        <v>90</v>
      </c>
      <c r="C113" s="29" t="s">
        <v>23</v>
      </c>
      <c r="D113" s="36" t="s">
        <v>431</v>
      </c>
      <c r="E113" s="29" t="s">
        <v>25</v>
      </c>
      <c r="F113" s="29" t="s">
        <v>210</v>
      </c>
      <c r="G113" s="29" t="s">
        <v>27</v>
      </c>
      <c r="H113" s="29">
        <v>27</v>
      </c>
      <c r="I113" s="29" t="s">
        <v>58</v>
      </c>
      <c r="J113" s="29" t="s">
        <v>257</v>
      </c>
      <c r="K113" s="29" t="s">
        <v>30</v>
      </c>
      <c r="L113" s="29" t="s">
        <v>130</v>
      </c>
      <c r="M113" s="29" t="s">
        <v>225</v>
      </c>
      <c r="N113" s="29" t="s">
        <v>309</v>
      </c>
      <c r="O113" s="29" t="s">
        <v>312</v>
      </c>
      <c r="P113" s="29">
        <v>0</v>
      </c>
    </row>
    <row r="114" spans="1:16" x14ac:dyDescent="0.45">
      <c r="A114" s="29">
        <v>58</v>
      </c>
      <c r="B114" s="29" t="s">
        <v>90</v>
      </c>
      <c r="C114" s="29" t="s">
        <v>23</v>
      </c>
      <c r="D114" s="36" t="s">
        <v>431</v>
      </c>
      <c r="E114" s="29" t="s">
        <v>25</v>
      </c>
      <c r="F114" s="29" t="s">
        <v>163</v>
      </c>
      <c r="G114" s="29" t="s">
        <v>27</v>
      </c>
      <c r="H114" s="29">
        <v>27</v>
      </c>
      <c r="I114" s="29" t="s">
        <v>58</v>
      </c>
      <c r="J114" s="29" t="s">
        <v>74</v>
      </c>
      <c r="K114" s="29" t="s">
        <v>30</v>
      </c>
      <c r="L114" s="29" t="s">
        <v>165</v>
      </c>
      <c r="M114" s="29" t="s">
        <v>381</v>
      </c>
      <c r="N114" s="29" t="s">
        <v>382</v>
      </c>
      <c r="O114" s="29" t="s">
        <v>451</v>
      </c>
      <c r="P114" s="29">
        <v>0</v>
      </c>
    </row>
    <row r="115" spans="1:16" x14ac:dyDescent="0.45">
      <c r="A115" s="29">
        <v>59</v>
      </c>
      <c r="B115" s="29" t="s">
        <v>308</v>
      </c>
      <c r="C115" s="29" t="s">
        <v>23</v>
      </c>
      <c r="D115" s="36" t="s">
        <v>431</v>
      </c>
      <c r="E115" s="29" t="s">
        <v>25</v>
      </c>
      <c r="F115" s="29" t="s">
        <v>446</v>
      </c>
      <c r="G115" s="29" t="s">
        <v>27</v>
      </c>
      <c r="H115" s="29">
        <v>28</v>
      </c>
      <c r="I115" s="29" t="s">
        <v>1366</v>
      </c>
      <c r="J115" s="29" t="s">
        <v>137</v>
      </c>
      <c r="K115" s="29" t="s">
        <v>30</v>
      </c>
      <c r="L115" s="29" t="s">
        <v>225</v>
      </c>
      <c r="M115" s="29" t="s">
        <v>340</v>
      </c>
      <c r="N115" s="29" t="s">
        <v>271</v>
      </c>
      <c r="O115" s="29" t="s">
        <v>447</v>
      </c>
      <c r="P115" s="29">
        <v>24</v>
      </c>
    </row>
    <row r="116" spans="1:16" x14ac:dyDescent="0.45">
      <c r="A116" s="29">
        <v>59</v>
      </c>
      <c r="B116" s="29" t="s">
        <v>308</v>
      </c>
      <c r="C116" s="29" t="s">
        <v>23</v>
      </c>
      <c r="D116" s="36" t="s">
        <v>431</v>
      </c>
      <c r="E116" s="29" t="s">
        <v>25</v>
      </c>
      <c r="F116" s="29" t="s">
        <v>361</v>
      </c>
      <c r="G116" s="29" t="s">
        <v>27</v>
      </c>
      <c r="H116" s="29">
        <v>28</v>
      </c>
      <c r="I116" s="29" t="s">
        <v>133</v>
      </c>
      <c r="J116" s="29" t="s">
        <v>362</v>
      </c>
      <c r="K116" s="29" t="s">
        <v>30</v>
      </c>
      <c r="L116" s="29" t="s">
        <v>473</v>
      </c>
      <c r="M116" s="29" t="s">
        <v>201</v>
      </c>
      <c r="N116" s="29" t="s">
        <v>474</v>
      </c>
      <c r="O116" s="29" t="s">
        <v>394</v>
      </c>
      <c r="P116" s="29">
        <v>24</v>
      </c>
    </row>
    <row r="117" spans="1:16" x14ac:dyDescent="0.45">
      <c r="A117" s="29">
        <v>59</v>
      </c>
      <c r="B117" s="29" t="s">
        <v>308</v>
      </c>
      <c r="C117" s="29" t="s">
        <v>23</v>
      </c>
      <c r="D117" s="36" t="s">
        <v>431</v>
      </c>
      <c r="E117" s="29" t="s">
        <v>25</v>
      </c>
      <c r="F117" s="29" t="s">
        <v>432</v>
      </c>
      <c r="G117" s="29" t="s">
        <v>1367</v>
      </c>
      <c r="H117" s="29">
        <v>28</v>
      </c>
      <c r="I117" s="29" t="s">
        <v>136</v>
      </c>
      <c r="J117" s="29" t="s">
        <v>433</v>
      </c>
      <c r="K117" s="29" t="s">
        <v>30</v>
      </c>
      <c r="L117" s="29" t="s">
        <v>434</v>
      </c>
      <c r="M117" s="29" t="s">
        <v>435</v>
      </c>
      <c r="N117" s="29" t="s">
        <v>436</v>
      </c>
      <c r="O117" s="29" t="s">
        <v>437</v>
      </c>
      <c r="P117" s="29">
        <v>24</v>
      </c>
    </row>
    <row r="118" spans="1:16" x14ac:dyDescent="0.45">
      <c r="A118" s="29">
        <v>59</v>
      </c>
      <c r="B118" s="29" t="s">
        <v>308</v>
      </c>
      <c r="C118" s="29" t="s">
        <v>23</v>
      </c>
      <c r="D118" s="36" t="s">
        <v>431</v>
      </c>
      <c r="E118" s="29" t="s">
        <v>25</v>
      </c>
      <c r="F118" s="29" t="s">
        <v>475</v>
      </c>
      <c r="G118" s="29" t="s">
        <v>27</v>
      </c>
      <c r="H118" s="29">
        <v>28</v>
      </c>
      <c r="I118" s="29" t="s">
        <v>54</v>
      </c>
      <c r="J118" s="29" t="s">
        <v>476</v>
      </c>
      <c r="K118" s="29" t="s">
        <v>30</v>
      </c>
      <c r="L118" s="29" t="s">
        <v>391</v>
      </c>
      <c r="M118" s="29" t="s">
        <v>477</v>
      </c>
      <c r="N118" s="29" t="s">
        <v>478</v>
      </c>
      <c r="O118" s="29" t="s">
        <v>340</v>
      </c>
      <c r="P118" s="29">
        <v>24</v>
      </c>
    </row>
    <row r="119" spans="1:16" x14ac:dyDescent="0.45">
      <c r="A119" s="29">
        <v>60</v>
      </c>
      <c r="B119" s="29" t="s">
        <v>507</v>
      </c>
      <c r="C119" s="29" t="s">
        <v>23</v>
      </c>
      <c r="D119" s="36" t="s">
        <v>508</v>
      </c>
      <c r="E119" s="29" t="s">
        <v>25</v>
      </c>
      <c r="F119" s="29" t="s">
        <v>509</v>
      </c>
      <c r="G119" s="29" t="s">
        <v>53</v>
      </c>
      <c r="H119" s="29">
        <v>30</v>
      </c>
      <c r="I119" s="29" t="s">
        <v>136</v>
      </c>
      <c r="J119" s="29" t="s">
        <v>510</v>
      </c>
      <c r="K119" s="29" t="s">
        <v>30</v>
      </c>
      <c r="L119" s="29" t="s">
        <v>139</v>
      </c>
      <c r="M119" s="29" t="s">
        <v>511</v>
      </c>
      <c r="N119" s="29" t="s">
        <v>170</v>
      </c>
      <c r="O119" s="29" t="s">
        <v>512</v>
      </c>
      <c r="P119" s="29">
        <v>12</v>
      </c>
    </row>
    <row r="120" spans="1:16" x14ac:dyDescent="0.45">
      <c r="A120" s="29">
        <v>60</v>
      </c>
      <c r="B120" s="29" t="s">
        <v>507</v>
      </c>
      <c r="C120" s="29" t="s">
        <v>23</v>
      </c>
      <c r="D120" s="36" t="s">
        <v>508</v>
      </c>
      <c r="E120" s="29" t="s">
        <v>25</v>
      </c>
      <c r="F120" s="29" t="s">
        <v>498</v>
      </c>
      <c r="G120" s="29" t="s">
        <v>53</v>
      </c>
      <c r="H120" s="29">
        <v>30</v>
      </c>
      <c r="I120" s="29" t="s">
        <v>58</v>
      </c>
      <c r="J120" s="29" t="s">
        <v>499</v>
      </c>
      <c r="K120" s="29" t="s">
        <v>30</v>
      </c>
      <c r="L120" s="29" t="s">
        <v>429</v>
      </c>
      <c r="M120" s="29" t="s">
        <v>425</v>
      </c>
      <c r="N120" s="29" t="s">
        <v>513</v>
      </c>
      <c r="O120" s="29" t="s">
        <v>500</v>
      </c>
      <c r="P120" s="29">
        <v>12</v>
      </c>
    </row>
    <row r="121" spans="1:16" x14ac:dyDescent="0.45">
      <c r="A121" s="29">
        <v>60</v>
      </c>
      <c r="B121" s="29" t="s">
        <v>507</v>
      </c>
      <c r="C121" s="29" t="s">
        <v>23</v>
      </c>
      <c r="D121" s="36" t="s">
        <v>508</v>
      </c>
      <c r="E121" s="29" t="s">
        <v>25</v>
      </c>
      <c r="F121" s="29" t="s">
        <v>315</v>
      </c>
      <c r="G121" s="29" t="s">
        <v>53</v>
      </c>
      <c r="H121" s="29">
        <v>30</v>
      </c>
      <c r="I121" s="29" t="s">
        <v>136</v>
      </c>
      <c r="J121" s="29" t="s">
        <v>344</v>
      </c>
      <c r="K121" s="29" t="s">
        <v>30</v>
      </c>
      <c r="L121" s="29" t="s">
        <v>169</v>
      </c>
      <c r="M121" s="29" t="s">
        <v>209</v>
      </c>
      <c r="N121" s="29" t="s">
        <v>514</v>
      </c>
      <c r="O121" s="29" t="s">
        <v>515</v>
      </c>
      <c r="P121" s="29">
        <v>12</v>
      </c>
    </row>
    <row r="122" spans="1:16" x14ac:dyDescent="0.45">
      <c r="A122" s="29">
        <v>61</v>
      </c>
      <c r="B122" s="29" t="s">
        <v>549</v>
      </c>
      <c r="C122" s="29" t="s">
        <v>23</v>
      </c>
      <c r="D122" s="36" t="s">
        <v>1376</v>
      </c>
      <c r="E122" s="29" t="s">
        <v>25</v>
      </c>
      <c r="F122" s="29" t="s">
        <v>335</v>
      </c>
      <c r="G122" s="29" t="s">
        <v>27</v>
      </c>
      <c r="H122" s="29">
        <v>32</v>
      </c>
      <c r="I122" s="29" t="s">
        <v>68</v>
      </c>
      <c r="J122" s="29" t="s">
        <v>115</v>
      </c>
      <c r="K122" s="29" t="s">
        <v>30</v>
      </c>
      <c r="L122" s="29" t="s">
        <v>285</v>
      </c>
      <c r="M122" s="29" t="s">
        <v>118</v>
      </c>
      <c r="N122" s="29" t="s">
        <v>379</v>
      </c>
      <c r="O122" s="29" t="s">
        <v>460</v>
      </c>
      <c r="P122" s="29">
        <v>6</v>
      </c>
    </row>
    <row r="123" spans="1:16" x14ac:dyDescent="0.45">
      <c r="A123" s="29">
        <v>61</v>
      </c>
      <c r="B123" s="29" t="s">
        <v>549</v>
      </c>
      <c r="C123" s="29" t="s">
        <v>23</v>
      </c>
      <c r="D123" s="36" t="s">
        <v>1376</v>
      </c>
      <c r="E123" s="29" t="s">
        <v>25</v>
      </c>
      <c r="F123" s="29" t="s">
        <v>335</v>
      </c>
      <c r="G123" s="29" t="s">
        <v>27</v>
      </c>
      <c r="H123" s="29">
        <v>32</v>
      </c>
      <c r="I123" s="29" t="s">
        <v>68</v>
      </c>
      <c r="J123" s="29" t="s">
        <v>115</v>
      </c>
      <c r="K123" s="29" t="s">
        <v>30</v>
      </c>
      <c r="L123" s="29" t="s">
        <v>285</v>
      </c>
      <c r="M123" s="29" t="s">
        <v>118</v>
      </c>
      <c r="N123" s="29" t="s">
        <v>379</v>
      </c>
      <c r="O123" s="29" t="s">
        <v>460</v>
      </c>
      <c r="P123" s="29">
        <v>6</v>
      </c>
    </row>
    <row r="124" spans="1:16" x14ac:dyDescent="0.45">
      <c r="A124" s="29">
        <v>62</v>
      </c>
      <c r="B124" s="29" t="s">
        <v>552</v>
      </c>
      <c r="C124" s="29" t="s">
        <v>23</v>
      </c>
      <c r="D124" s="36" t="s">
        <v>1376</v>
      </c>
      <c r="E124" s="29" t="s">
        <v>25</v>
      </c>
      <c r="F124" s="29" t="s">
        <v>458</v>
      </c>
      <c r="G124" s="29" t="s">
        <v>27</v>
      </c>
      <c r="H124" s="29">
        <v>32</v>
      </c>
      <c r="I124" s="29" t="s">
        <v>63</v>
      </c>
      <c r="J124" s="29" t="s">
        <v>115</v>
      </c>
      <c r="K124" s="29" t="s">
        <v>30</v>
      </c>
      <c r="L124" s="29" t="s">
        <v>459</v>
      </c>
      <c r="M124" s="29" t="s">
        <v>350</v>
      </c>
      <c r="N124" s="29" t="s">
        <v>460</v>
      </c>
      <c r="O124" s="29" t="s">
        <v>285</v>
      </c>
      <c r="P124" s="29">
        <v>6</v>
      </c>
    </row>
    <row r="125" spans="1:16" x14ac:dyDescent="0.45">
      <c r="A125" s="29">
        <v>62</v>
      </c>
      <c r="B125" s="29" t="s">
        <v>552</v>
      </c>
      <c r="C125" s="29" t="s">
        <v>23</v>
      </c>
      <c r="D125" s="36" t="s">
        <v>1376</v>
      </c>
      <c r="E125" s="29" t="s">
        <v>25</v>
      </c>
      <c r="F125" s="29" t="s">
        <v>315</v>
      </c>
      <c r="G125" s="29" t="s">
        <v>27</v>
      </c>
      <c r="H125" s="29">
        <v>32</v>
      </c>
      <c r="I125" s="29" t="s">
        <v>48</v>
      </c>
      <c r="J125" s="29" t="s">
        <v>344</v>
      </c>
      <c r="K125" s="29" t="s">
        <v>30</v>
      </c>
      <c r="L125" s="29" t="s">
        <v>209</v>
      </c>
      <c r="M125" s="29" t="s">
        <v>514</v>
      </c>
      <c r="N125" s="29" t="s">
        <v>515</v>
      </c>
      <c r="O125" s="29" t="s">
        <v>553</v>
      </c>
      <c r="P125" s="29">
        <v>6</v>
      </c>
    </row>
    <row r="126" spans="1:16" x14ac:dyDescent="0.45">
      <c r="A126" s="29">
        <v>63</v>
      </c>
      <c r="B126" s="29" t="s">
        <v>554</v>
      </c>
      <c r="C126" s="29" t="s">
        <v>23</v>
      </c>
      <c r="D126" s="36" t="s">
        <v>1376</v>
      </c>
      <c r="E126" s="29" t="s">
        <v>25</v>
      </c>
      <c r="F126" s="29" t="s">
        <v>555</v>
      </c>
      <c r="G126" s="29" t="s">
        <v>27</v>
      </c>
      <c r="H126" s="29">
        <v>33</v>
      </c>
      <c r="I126" s="29" t="s">
        <v>1366</v>
      </c>
      <c r="J126" s="29" t="s">
        <v>134</v>
      </c>
      <c r="K126" s="29" t="s">
        <v>30</v>
      </c>
      <c r="L126" s="29" t="s">
        <v>285</v>
      </c>
      <c r="M126" s="29" t="s">
        <v>118</v>
      </c>
      <c r="N126" s="29" t="s">
        <v>379</v>
      </c>
      <c r="O126" s="29" t="s">
        <v>460</v>
      </c>
      <c r="P126" s="29">
        <v>6</v>
      </c>
    </row>
    <row r="127" spans="1:16" x14ac:dyDescent="0.45">
      <c r="A127" s="29">
        <v>64</v>
      </c>
      <c r="B127" s="29" t="s">
        <v>556</v>
      </c>
      <c r="C127" s="29" t="s">
        <v>23</v>
      </c>
      <c r="D127" s="36" t="s">
        <v>1376</v>
      </c>
      <c r="E127" s="29" t="s">
        <v>25</v>
      </c>
      <c r="F127" s="29" t="s">
        <v>489</v>
      </c>
      <c r="G127" s="29" t="s">
        <v>27</v>
      </c>
      <c r="H127" s="29">
        <v>33</v>
      </c>
      <c r="I127" s="29" t="s">
        <v>168</v>
      </c>
      <c r="J127" s="29" t="s">
        <v>128</v>
      </c>
      <c r="K127" s="29" t="s">
        <v>30</v>
      </c>
      <c r="L127" s="29" t="s">
        <v>490</v>
      </c>
      <c r="M127" s="29" t="s">
        <v>405</v>
      </c>
      <c r="N127" s="29" t="s">
        <v>491</v>
      </c>
      <c r="O127" s="29" t="s">
        <v>460</v>
      </c>
      <c r="P127" s="29">
        <v>6</v>
      </c>
    </row>
    <row r="128" spans="1:16" x14ac:dyDescent="0.45">
      <c r="A128" s="29">
        <v>65</v>
      </c>
      <c r="B128" s="29" t="s">
        <v>557</v>
      </c>
      <c r="C128" s="29" t="s">
        <v>23</v>
      </c>
      <c r="D128" s="36" t="s">
        <v>1376</v>
      </c>
      <c r="E128" s="29" t="s">
        <v>25</v>
      </c>
      <c r="F128" s="29" t="s">
        <v>489</v>
      </c>
      <c r="G128" s="29" t="s">
        <v>53</v>
      </c>
      <c r="H128" s="29">
        <v>33</v>
      </c>
      <c r="I128" s="29" t="s">
        <v>110</v>
      </c>
      <c r="J128" s="29" t="s">
        <v>238</v>
      </c>
      <c r="K128" s="29" t="s">
        <v>30</v>
      </c>
      <c r="L128" s="29" t="s">
        <v>207</v>
      </c>
      <c r="M128" s="29" t="s">
        <v>405</v>
      </c>
      <c r="N128" s="29" t="s">
        <v>443</v>
      </c>
      <c r="O128" s="29" t="s">
        <v>130</v>
      </c>
      <c r="P128" s="29">
        <v>12</v>
      </c>
    </row>
    <row r="129" spans="1:16" x14ac:dyDescent="0.45">
      <c r="A129" s="29">
        <v>65</v>
      </c>
      <c r="B129" s="29" t="s">
        <v>557</v>
      </c>
      <c r="C129" s="29" t="s">
        <v>23</v>
      </c>
      <c r="D129" s="36" t="s">
        <v>1376</v>
      </c>
      <c r="E129" s="29" t="s">
        <v>25</v>
      </c>
      <c r="F129" s="29" t="s">
        <v>1371</v>
      </c>
      <c r="G129" s="29" t="s">
        <v>53</v>
      </c>
      <c r="H129" s="29">
        <v>33</v>
      </c>
      <c r="I129" s="29" t="s">
        <v>28</v>
      </c>
      <c r="J129" s="29" t="s">
        <v>115</v>
      </c>
      <c r="K129" s="29" t="s">
        <v>30</v>
      </c>
      <c r="L129" s="29" t="s">
        <v>123</v>
      </c>
      <c r="M129" s="29" t="s">
        <v>460</v>
      </c>
      <c r="N129" s="29" t="s">
        <v>50</v>
      </c>
      <c r="O129" s="29" t="s">
        <v>558</v>
      </c>
      <c r="P129" s="29">
        <v>12</v>
      </c>
    </row>
    <row r="130" spans="1:16" x14ac:dyDescent="0.45">
      <c r="A130" s="29">
        <v>65</v>
      </c>
      <c r="B130" s="29" t="s">
        <v>557</v>
      </c>
      <c r="C130" s="29" t="s">
        <v>23</v>
      </c>
      <c r="D130" s="36" t="s">
        <v>1376</v>
      </c>
      <c r="E130" s="29" t="s">
        <v>25</v>
      </c>
      <c r="F130" s="29" t="s">
        <v>559</v>
      </c>
      <c r="G130" s="29" t="s">
        <v>53</v>
      </c>
      <c r="H130" s="29">
        <v>35</v>
      </c>
      <c r="I130" s="29" t="s">
        <v>79</v>
      </c>
      <c r="J130" s="29" t="s">
        <v>115</v>
      </c>
      <c r="K130" s="29" t="s">
        <v>30</v>
      </c>
      <c r="L130" s="29" t="s">
        <v>350</v>
      </c>
      <c r="M130" s="29" t="s">
        <v>330</v>
      </c>
      <c r="N130" s="29" t="s">
        <v>460</v>
      </c>
      <c r="O130" s="29" t="s">
        <v>1375</v>
      </c>
      <c r="P130" s="29">
        <v>18</v>
      </c>
    </row>
    <row r="131" spans="1:16" x14ac:dyDescent="0.45">
      <c r="A131" s="29">
        <v>66</v>
      </c>
      <c r="B131" s="29" t="s">
        <v>34</v>
      </c>
      <c r="C131" s="29" t="s">
        <v>23</v>
      </c>
      <c r="D131" s="36" t="s">
        <v>480</v>
      </c>
      <c r="E131" s="29" t="s">
        <v>25</v>
      </c>
      <c r="F131" s="29" t="s">
        <v>555</v>
      </c>
      <c r="G131" s="29" t="s">
        <v>27</v>
      </c>
      <c r="H131" s="29">
        <v>33</v>
      </c>
      <c r="I131" s="29" t="s">
        <v>63</v>
      </c>
      <c r="J131" s="29" t="s">
        <v>134</v>
      </c>
      <c r="K131" s="29" t="s">
        <v>1370</v>
      </c>
      <c r="L131" s="29" t="s">
        <v>285</v>
      </c>
      <c r="M131" s="29" t="s">
        <v>118</v>
      </c>
      <c r="N131" s="29" t="s">
        <v>379</v>
      </c>
      <c r="O131" s="29" t="s">
        <v>460</v>
      </c>
      <c r="P131" s="29">
        <v>24</v>
      </c>
    </row>
    <row r="132" spans="1:16" x14ac:dyDescent="0.45">
      <c r="A132" s="29">
        <v>66</v>
      </c>
      <c r="B132" s="29" t="s">
        <v>34</v>
      </c>
      <c r="C132" s="29" t="s">
        <v>23</v>
      </c>
      <c r="D132" s="36" t="s">
        <v>480</v>
      </c>
      <c r="E132" s="29" t="s">
        <v>25</v>
      </c>
      <c r="F132" s="29" t="s">
        <v>273</v>
      </c>
      <c r="G132" s="29" t="s">
        <v>27</v>
      </c>
      <c r="H132" s="29">
        <v>35</v>
      </c>
      <c r="I132" s="29" t="s">
        <v>133</v>
      </c>
      <c r="J132" s="29" t="s">
        <v>29</v>
      </c>
      <c r="K132" s="29" t="s">
        <v>566</v>
      </c>
      <c r="L132" s="29" t="s">
        <v>263</v>
      </c>
      <c r="M132" s="29" t="s">
        <v>403</v>
      </c>
      <c r="N132" s="29" t="s">
        <v>404</v>
      </c>
      <c r="O132" s="29" t="s">
        <v>229</v>
      </c>
      <c r="P132" s="29">
        <v>24</v>
      </c>
    </row>
    <row r="133" spans="1:16" x14ac:dyDescent="0.45">
      <c r="A133" s="29">
        <v>66</v>
      </c>
      <c r="B133" s="29" t="s">
        <v>34</v>
      </c>
      <c r="C133" s="29" t="s">
        <v>23</v>
      </c>
      <c r="D133" s="36" t="s">
        <v>480</v>
      </c>
      <c r="E133" s="29" t="s">
        <v>25</v>
      </c>
      <c r="F133" s="29" t="s">
        <v>291</v>
      </c>
      <c r="G133" s="29" t="s">
        <v>27</v>
      </c>
      <c r="H133" s="29">
        <v>33</v>
      </c>
      <c r="I133" s="29" t="s">
        <v>136</v>
      </c>
      <c r="J133" s="29" t="s">
        <v>42</v>
      </c>
      <c r="K133" s="29" t="s">
        <v>287</v>
      </c>
      <c r="L133" s="29" t="s">
        <v>211</v>
      </c>
      <c r="M133" s="29" t="s">
        <v>333</v>
      </c>
      <c r="N133" s="29" t="s">
        <v>393</v>
      </c>
      <c r="O133" s="29" t="s">
        <v>130</v>
      </c>
      <c r="P133" s="29">
        <v>24</v>
      </c>
    </row>
    <row r="134" spans="1:16" x14ac:dyDescent="0.45">
      <c r="A134" s="29">
        <v>66</v>
      </c>
      <c r="B134" s="29" t="s">
        <v>34</v>
      </c>
      <c r="C134" s="29" t="s">
        <v>23</v>
      </c>
      <c r="D134" s="36" t="s">
        <v>480</v>
      </c>
      <c r="E134" s="29" t="s">
        <v>25</v>
      </c>
      <c r="F134" s="29" t="s">
        <v>481</v>
      </c>
      <c r="G134" s="29" t="s">
        <v>27</v>
      </c>
      <c r="H134" s="29">
        <v>33</v>
      </c>
      <c r="I134" s="29" t="s">
        <v>87</v>
      </c>
      <c r="J134" s="29" t="s">
        <v>83</v>
      </c>
      <c r="K134" s="29" t="s">
        <v>1369</v>
      </c>
      <c r="L134" s="29" t="s">
        <v>50</v>
      </c>
      <c r="M134" s="29" t="s">
        <v>104</v>
      </c>
      <c r="N134" s="29" t="s">
        <v>111</v>
      </c>
      <c r="O134" s="29" t="s">
        <v>368</v>
      </c>
      <c r="P134" s="29">
        <v>24</v>
      </c>
    </row>
    <row r="135" spans="1:16" x14ac:dyDescent="0.45">
      <c r="A135" s="29">
        <v>67</v>
      </c>
      <c r="B135" s="29" t="s">
        <v>569</v>
      </c>
      <c r="C135" s="29" t="s">
        <v>23</v>
      </c>
      <c r="D135" s="36" t="s">
        <v>480</v>
      </c>
      <c r="E135" s="29" t="s">
        <v>25</v>
      </c>
      <c r="F135" s="29" t="s">
        <v>446</v>
      </c>
      <c r="G135" s="29" t="s">
        <v>27</v>
      </c>
      <c r="H135" s="29">
        <v>34</v>
      </c>
      <c r="I135" s="29" t="s">
        <v>28</v>
      </c>
      <c r="J135" s="29" t="s">
        <v>137</v>
      </c>
      <c r="K135" s="29" t="s">
        <v>30</v>
      </c>
      <c r="L135" s="29" t="s">
        <v>340</v>
      </c>
      <c r="M135" s="29" t="s">
        <v>271</v>
      </c>
      <c r="N135" s="29" t="s">
        <v>447</v>
      </c>
      <c r="O135" s="29" t="s">
        <v>399</v>
      </c>
      <c r="P135" s="29">
        <v>0</v>
      </c>
    </row>
    <row r="136" spans="1:16" x14ac:dyDescent="0.45">
      <c r="A136" s="29">
        <v>67</v>
      </c>
      <c r="B136" s="29" t="s">
        <v>569</v>
      </c>
      <c r="C136" s="29" t="s">
        <v>23</v>
      </c>
      <c r="D136" s="36" t="s">
        <v>480</v>
      </c>
      <c r="E136" s="29" t="s">
        <v>25</v>
      </c>
      <c r="F136" s="29" t="s">
        <v>372</v>
      </c>
      <c r="G136" s="29" t="s">
        <v>27</v>
      </c>
      <c r="H136" s="29">
        <v>34</v>
      </c>
      <c r="I136" s="29" t="s">
        <v>108</v>
      </c>
      <c r="J136" s="29" t="s">
        <v>143</v>
      </c>
      <c r="K136" s="29" t="s">
        <v>30</v>
      </c>
      <c r="L136" s="29" t="s">
        <v>366</v>
      </c>
      <c r="M136" s="29" t="s">
        <v>230</v>
      </c>
      <c r="N136" s="29" t="s">
        <v>570</v>
      </c>
      <c r="O136" s="29" t="s">
        <v>399</v>
      </c>
      <c r="P136" s="29">
        <v>0</v>
      </c>
    </row>
    <row r="137" spans="1:16" x14ac:dyDescent="0.45">
      <c r="A137" s="29">
        <v>68</v>
      </c>
      <c r="B137" s="29" t="s">
        <v>600</v>
      </c>
      <c r="C137" s="29" t="s">
        <v>23</v>
      </c>
      <c r="D137" s="36" t="s">
        <v>1373</v>
      </c>
      <c r="E137" s="29" t="s">
        <v>25</v>
      </c>
      <c r="F137" s="29" t="s">
        <v>602</v>
      </c>
      <c r="G137" s="29" t="s">
        <v>27</v>
      </c>
      <c r="H137" s="29">
        <v>35</v>
      </c>
      <c r="I137" s="29" t="s">
        <v>87</v>
      </c>
      <c r="J137" s="29" t="s">
        <v>603</v>
      </c>
      <c r="K137" s="29" t="s">
        <v>30</v>
      </c>
      <c r="L137" s="29" t="s">
        <v>472</v>
      </c>
      <c r="M137" s="29" t="s">
        <v>358</v>
      </c>
      <c r="N137" s="29" t="s">
        <v>429</v>
      </c>
      <c r="O137" s="29" t="s">
        <v>394</v>
      </c>
      <c r="P137" s="29">
        <v>12</v>
      </c>
    </row>
    <row r="138" spans="1:16" x14ac:dyDescent="0.45">
      <c r="A138" s="29">
        <v>68</v>
      </c>
      <c r="B138" s="29" t="s">
        <v>600</v>
      </c>
      <c r="C138" s="29" t="s">
        <v>23</v>
      </c>
      <c r="D138" s="36" t="s">
        <v>1373</v>
      </c>
      <c r="E138" s="29" t="s">
        <v>25</v>
      </c>
      <c r="F138" s="29" t="s">
        <v>602</v>
      </c>
      <c r="G138" s="29" t="s">
        <v>27</v>
      </c>
      <c r="H138" s="29">
        <v>35</v>
      </c>
      <c r="I138" s="29" t="s">
        <v>87</v>
      </c>
      <c r="J138" s="29" t="s">
        <v>603</v>
      </c>
      <c r="K138" s="29" t="s">
        <v>30</v>
      </c>
      <c r="L138" s="29" t="s">
        <v>472</v>
      </c>
      <c r="M138" s="29" t="s">
        <v>358</v>
      </c>
      <c r="N138" s="29" t="s">
        <v>429</v>
      </c>
      <c r="O138" s="29" t="s">
        <v>394</v>
      </c>
      <c r="P138" s="29">
        <v>12</v>
      </c>
    </row>
    <row r="139" spans="1:16" x14ac:dyDescent="0.45">
      <c r="A139" s="29">
        <v>68</v>
      </c>
      <c r="B139" s="29" t="s">
        <v>600</v>
      </c>
      <c r="C139" s="29" t="s">
        <v>23</v>
      </c>
      <c r="D139" s="36" t="s">
        <v>1373</v>
      </c>
      <c r="E139" s="29" t="s">
        <v>25</v>
      </c>
      <c r="F139" s="29" t="s">
        <v>604</v>
      </c>
      <c r="G139" s="29" t="s">
        <v>1367</v>
      </c>
      <c r="H139" s="29">
        <v>35</v>
      </c>
      <c r="I139" s="29" t="s">
        <v>110</v>
      </c>
      <c r="J139" s="29" t="s">
        <v>563</v>
      </c>
      <c r="K139" s="29" t="s">
        <v>30</v>
      </c>
      <c r="L139" s="29" t="s">
        <v>605</v>
      </c>
      <c r="M139" s="29" t="s">
        <v>606</v>
      </c>
      <c r="N139" s="29" t="s">
        <v>574</v>
      </c>
      <c r="O139" s="29" t="s">
        <v>607</v>
      </c>
      <c r="P139" s="29">
        <v>12</v>
      </c>
    </row>
    <row r="140" spans="1:16" x14ac:dyDescent="0.45">
      <c r="A140" s="29">
        <v>69</v>
      </c>
      <c r="B140" s="29" t="s">
        <v>608</v>
      </c>
      <c r="C140" s="29" t="s">
        <v>23</v>
      </c>
      <c r="D140" s="36" t="s">
        <v>1373</v>
      </c>
      <c r="E140" s="29" t="s">
        <v>25</v>
      </c>
      <c r="F140" s="29" t="s">
        <v>604</v>
      </c>
      <c r="G140" s="29" t="s">
        <v>1367</v>
      </c>
      <c r="H140" s="29">
        <v>37</v>
      </c>
      <c r="I140" s="29" t="s">
        <v>156</v>
      </c>
      <c r="J140" s="29" t="s">
        <v>563</v>
      </c>
      <c r="K140" s="29" t="s">
        <v>30</v>
      </c>
      <c r="L140" s="29" t="s">
        <v>574</v>
      </c>
      <c r="M140" s="29" t="s">
        <v>607</v>
      </c>
      <c r="N140" s="29" t="s">
        <v>514</v>
      </c>
      <c r="O140" s="29" t="s">
        <v>515</v>
      </c>
      <c r="P140" s="29">
        <v>12</v>
      </c>
    </row>
    <row r="141" spans="1:16" x14ac:dyDescent="0.45">
      <c r="A141" s="29">
        <v>70</v>
      </c>
      <c r="B141" s="29" t="s">
        <v>609</v>
      </c>
      <c r="C141" s="29" t="s">
        <v>23</v>
      </c>
      <c r="D141" s="36" t="s">
        <v>1373</v>
      </c>
      <c r="E141" s="29" t="s">
        <v>25</v>
      </c>
      <c r="F141" s="29" t="s">
        <v>602</v>
      </c>
      <c r="G141" s="29" t="s">
        <v>27</v>
      </c>
      <c r="H141" s="29">
        <v>37</v>
      </c>
      <c r="I141" s="29" t="s">
        <v>58</v>
      </c>
      <c r="J141" s="29" t="s">
        <v>603</v>
      </c>
      <c r="K141" s="29" t="s">
        <v>30</v>
      </c>
      <c r="L141" s="29" t="s">
        <v>358</v>
      </c>
      <c r="M141" s="29" t="s">
        <v>429</v>
      </c>
      <c r="N141" s="29" t="s">
        <v>394</v>
      </c>
      <c r="O141" s="29" t="s">
        <v>610</v>
      </c>
      <c r="P141" s="29">
        <v>12</v>
      </c>
    </row>
    <row r="142" spans="1:16" x14ac:dyDescent="0.45">
      <c r="A142" s="29">
        <v>71</v>
      </c>
      <c r="B142" s="29" t="s">
        <v>611</v>
      </c>
      <c r="C142" s="29" t="s">
        <v>23</v>
      </c>
      <c r="D142" s="36" t="s">
        <v>1373</v>
      </c>
      <c r="E142" s="29" t="s">
        <v>25</v>
      </c>
      <c r="F142" s="29" t="s">
        <v>602</v>
      </c>
      <c r="G142" s="29" t="s">
        <v>53</v>
      </c>
      <c r="H142" s="29">
        <v>36</v>
      </c>
      <c r="I142" s="29" t="s">
        <v>71</v>
      </c>
      <c r="J142" s="29" t="s">
        <v>603</v>
      </c>
      <c r="K142" s="29" t="s">
        <v>30</v>
      </c>
      <c r="L142" s="29" t="s">
        <v>358</v>
      </c>
      <c r="M142" s="29" t="s">
        <v>429</v>
      </c>
      <c r="N142" s="29" t="s">
        <v>394</v>
      </c>
      <c r="O142" s="29" t="s">
        <v>610</v>
      </c>
      <c r="P142" s="29">
        <v>12</v>
      </c>
    </row>
    <row r="143" spans="1:16" x14ac:dyDescent="0.45">
      <c r="A143" s="29">
        <v>71</v>
      </c>
      <c r="B143" s="29" t="s">
        <v>611</v>
      </c>
      <c r="C143" s="29" t="s">
        <v>23</v>
      </c>
      <c r="D143" s="36" t="s">
        <v>1373</v>
      </c>
      <c r="E143" s="29" t="s">
        <v>25</v>
      </c>
      <c r="F143" s="29" t="s">
        <v>573</v>
      </c>
      <c r="G143" s="29" t="s">
        <v>53</v>
      </c>
      <c r="H143" s="29">
        <v>36</v>
      </c>
      <c r="I143" s="29" t="s">
        <v>96</v>
      </c>
      <c r="J143" s="29" t="s">
        <v>375</v>
      </c>
      <c r="K143" s="29" t="s">
        <v>30</v>
      </c>
      <c r="L143" s="29" t="s">
        <v>379</v>
      </c>
      <c r="M143" s="29" t="s">
        <v>421</v>
      </c>
      <c r="N143" s="29" t="s">
        <v>574</v>
      </c>
      <c r="O143" s="29" t="s">
        <v>607</v>
      </c>
      <c r="P143" s="29">
        <v>12</v>
      </c>
    </row>
    <row r="144" spans="1:16" x14ac:dyDescent="0.45">
      <c r="A144" s="29">
        <v>72</v>
      </c>
      <c r="B144" s="29" t="s">
        <v>612</v>
      </c>
      <c r="C144" s="29" t="s">
        <v>23</v>
      </c>
      <c r="D144" s="36" t="s">
        <v>1373</v>
      </c>
      <c r="E144" s="29" t="s">
        <v>25</v>
      </c>
      <c r="F144" s="29" t="s">
        <v>573</v>
      </c>
      <c r="G144" s="29" t="s">
        <v>53</v>
      </c>
      <c r="H144" s="29">
        <v>36</v>
      </c>
      <c r="I144" s="29" t="s">
        <v>61</v>
      </c>
      <c r="J144" s="29" t="s">
        <v>375</v>
      </c>
      <c r="K144" s="29" t="s">
        <v>30</v>
      </c>
      <c r="L144" s="29" t="s">
        <v>379</v>
      </c>
      <c r="M144" s="29" t="s">
        <v>421</v>
      </c>
      <c r="N144" s="29" t="s">
        <v>574</v>
      </c>
      <c r="O144" s="29" t="s">
        <v>607</v>
      </c>
      <c r="P144" s="29">
        <v>12</v>
      </c>
    </row>
    <row r="145" spans="1:16" x14ac:dyDescent="0.45">
      <c r="A145" s="29">
        <v>72</v>
      </c>
      <c r="B145" s="29" t="s">
        <v>612</v>
      </c>
      <c r="C145" s="29" t="s">
        <v>23</v>
      </c>
      <c r="D145" s="36" t="s">
        <v>1373</v>
      </c>
      <c r="E145" s="29" t="s">
        <v>25</v>
      </c>
      <c r="F145" s="29" t="s">
        <v>573</v>
      </c>
      <c r="G145" s="29" t="s">
        <v>53</v>
      </c>
      <c r="H145" s="29">
        <v>36</v>
      </c>
      <c r="I145" s="29" t="s">
        <v>61</v>
      </c>
      <c r="J145" s="29" t="s">
        <v>375</v>
      </c>
      <c r="K145" s="29" t="s">
        <v>30</v>
      </c>
      <c r="L145" s="29" t="s">
        <v>379</v>
      </c>
      <c r="M145" s="29" t="s">
        <v>421</v>
      </c>
      <c r="N145" s="29" t="s">
        <v>574</v>
      </c>
      <c r="O145" s="29" t="s">
        <v>607</v>
      </c>
      <c r="P145" s="29">
        <v>12</v>
      </c>
    </row>
    <row r="146" spans="1:16" x14ac:dyDescent="0.45">
      <c r="A146" s="29">
        <v>73</v>
      </c>
      <c r="B146" s="29" t="s">
        <v>614</v>
      </c>
      <c r="C146" s="29" t="s">
        <v>23</v>
      </c>
      <c r="D146" s="36" t="s">
        <v>1373</v>
      </c>
      <c r="E146" s="29" t="s">
        <v>25</v>
      </c>
      <c r="F146" s="29" t="s">
        <v>1374</v>
      </c>
      <c r="G146" s="29" t="s">
        <v>27</v>
      </c>
      <c r="H146" s="29">
        <v>37</v>
      </c>
      <c r="I146" s="29" t="s">
        <v>168</v>
      </c>
      <c r="J146" s="29" t="s">
        <v>375</v>
      </c>
      <c r="K146" s="29" t="s">
        <v>30</v>
      </c>
      <c r="L146" s="29" t="s">
        <v>421</v>
      </c>
      <c r="M146" s="29" t="s">
        <v>574</v>
      </c>
      <c r="N146" s="29" t="s">
        <v>615</v>
      </c>
      <c r="O146" s="29" t="s">
        <v>616</v>
      </c>
      <c r="P146" s="29">
        <v>18</v>
      </c>
    </row>
    <row r="147" spans="1:16" x14ac:dyDescent="0.45">
      <c r="A147" s="29">
        <v>73</v>
      </c>
      <c r="B147" s="29" t="s">
        <v>614</v>
      </c>
      <c r="C147" s="29" t="s">
        <v>23</v>
      </c>
      <c r="D147" s="36" t="s">
        <v>1373</v>
      </c>
      <c r="E147" s="29" t="s">
        <v>25</v>
      </c>
      <c r="F147" s="29" t="s">
        <v>617</v>
      </c>
      <c r="G147" s="29" t="s">
        <v>27</v>
      </c>
      <c r="H147" s="29">
        <v>39</v>
      </c>
      <c r="I147" s="29" t="s">
        <v>199</v>
      </c>
      <c r="J147" s="29" t="s">
        <v>603</v>
      </c>
      <c r="K147" s="29" t="s">
        <v>30</v>
      </c>
      <c r="L147" s="29" t="s">
        <v>394</v>
      </c>
      <c r="M147" s="29" t="s">
        <v>472</v>
      </c>
      <c r="N147" s="29" t="s">
        <v>618</v>
      </c>
      <c r="O147" s="29" t="s">
        <v>312</v>
      </c>
      <c r="P147" s="29">
        <v>24</v>
      </c>
    </row>
    <row r="148" spans="1:16" x14ac:dyDescent="0.45">
      <c r="A148" s="29">
        <v>73</v>
      </c>
      <c r="B148" s="29" t="s">
        <v>614</v>
      </c>
      <c r="C148" s="29" t="s">
        <v>23</v>
      </c>
      <c r="D148" s="36" t="s">
        <v>1373</v>
      </c>
      <c r="E148" s="29" t="s">
        <v>25</v>
      </c>
      <c r="F148" s="29" t="s">
        <v>604</v>
      </c>
      <c r="G148" s="29" t="s">
        <v>1367</v>
      </c>
      <c r="H148" s="29">
        <v>37</v>
      </c>
      <c r="I148" s="29" t="s">
        <v>36</v>
      </c>
      <c r="J148" s="29" t="s">
        <v>563</v>
      </c>
      <c r="K148" s="29" t="s">
        <v>30</v>
      </c>
      <c r="L148" s="29" t="s">
        <v>515</v>
      </c>
      <c r="M148" s="29" t="s">
        <v>606</v>
      </c>
      <c r="N148" s="29" t="s">
        <v>615</v>
      </c>
      <c r="O148" s="29" t="s">
        <v>619</v>
      </c>
      <c r="P148" s="29">
        <v>18</v>
      </c>
    </row>
    <row r="149" spans="1:16" x14ac:dyDescent="0.45">
      <c r="A149" s="29">
        <v>74</v>
      </c>
      <c r="B149" s="29" t="s">
        <v>90</v>
      </c>
      <c r="C149" s="29" t="s">
        <v>23</v>
      </c>
      <c r="D149" s="36" t="s">
        <v>620</v>
      </c>
      <c r="E149" s="29" t="s">
        <v>25</v>
      </c>
      <c r="F149" s="29" t="s">
        <v>163</v>
      </c>
      <c r="G149" s="29" t="s">
        <v>27</v>
      </c>
      <c r="H149" s="29">
        <v>34</v>
      </c>
      <c r="I149" s="29" t="s">
        <v>71</v>
      </c>
      <c r="J149" s="29" t="s">
        <v>74</v>
      </c>
      <c r="K149" s="29" t="s">
        <v>30</v>
      </c>
      <c r="L149" s="29" t="s">
        <v>382</v>
      </c>
      <c r="M149" s="29" t="s">
        <v>451</v>
      </c>
      <c r="N149" s="29" t="s">
        <v>492</v>
      </c>
      <c r="O149" s="29" t="s">
        <v>493</v>
      </c>
      <c r="P149" s="29">
        <v>0</v>
      </c>
    </row>
    <row r="150" spans="1:16" x14ac:dyDescent="0.45">
      <c r="A150" s="29">
        <v>75</v>
      </c>
      <c r="B150" s="29" t="s">
        <v>90</v>
      </c>
      <c r="C150" s="29" t="s">
        <v>23</v>
      </c>
      <c r="D150" s="36" t="s">
        <v>620</v>
      </c>
      <c r="E150" s="29" t="s">
        <v>25</v>
      </c>
      <c r="F150" s="29" t="s">
        <v>291</v>
      </c>
      <c r="G150" s="29" t="s">
        <v>53</v>
      </c>
      <c r="H150" s="29">
        <v>34</v>
      </c>
      <c r="I150" s="29" t="s">
        <v>136</v>
      </c>
      <c r="J150" s="29" t="s">
        <v>76</v>
      </c>
      <c r="K150" s="29" t="s">
        <v>30</v>
      </c>
      <c r="L150" s="29" t="s">
        <v>333</v>
      </c>
      <c r="M150" s="29" t="s">
        <v>393</v>
      </c>
      <c r="N150" s="29" t="s">
        <v>130</v>
      </c>
      <c r="O150" s="29" t="s">
        <v>394</v>
      </c>
      <c r="P150" s="29">
        <v>0</v>
      </c>
    </row>
    <row r="151" spans="1:16" x14ac:dyDescent="0.45">
      <c r="A151" s="29">
        <v>76</v>
      </c>
      <c r="B151" s="29" t="s">
        <v>90</v>
      </c>
      <c r="C151" s="29" t="s">
        <v>23</v>
      </c>
      <c r="D151" s="36" t="s">
        <v>620</v>
      </c>
      <c r="E151" s="29" t="s">
        <v>25</v>
      </c>
      <c r="F151" s="29" t="s">
        <v>310</v>
      </c>
      <c r="G151" s="29" t="s">
        <v>27</v>
      </c>
      <c r="H151" s="29">
        <v>34</v>
      </c>
      <c r="I151" s="29" t="s">
        <v>54</v>
      </c>
      <c r="J151" s="29" t="s">
        <v>257</v>
      </c>
      <c r="K151" s="29" t="s">
        <v>30</v>
      </c>
      <c r="L151" s="29" t="s">
        <v>383</v>
      </c>
      <c r="M151" s="29" t="s">
        <v>230</v>
      </c>
      <c r="N151" s="29" t="s">
        <v>621</v>
      </c>
      <c r="O151" s="29" t="s">
        <v>504</v>
      </c>
      <c r="P151" s="29">
        <v>0</v>
      </c>
    </row>
    <row r="152" spans="1:16" x14ac:dyDescent="0.45">
      <c r="A152" s="29">
        <v>77</v>
      </c>
      <c r="B152" s="29" t="s">
        <v>90</v>
      </c>
      <c r="C152" s="29" t="s">
        <v>23</v>
      </c>
      <c r="D152" s="36" t="s">
        <v>620</v>
      </c>
      <c r="E152" s="29" t="s">
        <v>25</v>
      </c>
      <c r="F152" s="29" t="s">
        <v>291</v>
      </c>
      <c r="G152" s="29" t="s">
        <v>53</v>
      </c>
      <c r="H152" s="29">
        <v>33</v>
      </c>
      <c r="I152" s="29" t="s">
        <v>136</v>
      </c>
      <c r="J152" s="29" t="s">
        <v>76</v>
      </c>
      <c r="K152" s="29" t="s">
        <v>30</v>
      </c>
      <c r="L152" s="29" t="s">
        <v>211</v>
      </c>
      <c r="M152" s="29" t="s">
        <v>333</v>
      </c>
      <c r="N152" s="29" t="s">
        <v>393</v>
      </c>
      <c r="O152" s="29" t="s">
        <v>130</v>
      </c>
      <c r="P152" s="29">
        <v>0</v>
      </c>
    </row>
    <row r="153" spans="1:16" x14ac:dyDescent="0.45">
      <c r="A153" s="29">
        <v>77</v>
      </c>
      <c r="B153" s="29" t="s">
        <v>90</v>
      </c>
      <c r="C153" s="29" t="s">
        <v>23</v>
      </c>
      <c r="D153" s="36" t="s">
        <v>620</v>
      </c>
      <c r="E153" s="29" t="s">
        <v>25</v>
      </c>
      <c r="F153" s="29" t="s">
        <v>291</v>
      </c>
      <c r="G153" s="29" t="s">
        <v>53</v>
      </c>
      <c r="H153" s="29">
        <v>33</v>
      </c>
      <c r="I153" s="29" t="s">
        <v>136</v>
      </c>
      <c r="J153" s="29" t="s">
        <v>76</v>
      </c>
      <c r="K153" s="29" t="s">
        <v>30</v>
      </c>
      <c r="L153" s="29" t="s">
        <v>211</v>
      </c>
      <c r="M153" s="29" t="s">
        <v>333</v>
      </c>
      <c r="N153" s="29" t="s">
        <v>393</v>
      </c>
      <c r="O153" s="29" t="s">
        <v>130</v>
      </c>
      <c r="P153" s="29">
        <v>0</v>
      </c>
    </row>
    <row r="154" spans="1:16" x14ac:dyDescent="0.45">
      <c r="A154" s="29">
        <v>78</v>
      </c>
      <c r="B154" s="29" t="s">
        <v>90</v>
      </c>
      <c r="C154" s="29" t="s">
        <v>23</v>
      </c>
      <c r="D154" s="36" t="s">
        <v>620</v>
      </c>
      <c r="E154" s="29" t="s">
        <v>25</v>
      </c>
      <c r="F154" s="29" t="s">
        <v>163</v>
      </c>
      <c r="G154" s="29" t="s">
        <v>27</v>
      </c>
      <c r="H154" s="29">
        <v>32</v>
      </c>
      <c r="I154" s="29" t="s">
        <v>28</v>
      </c>
      <c r="J154" s="29" t="s">
        <v>74</v>
      </c>
      <c r="K154" s="29" t="s">
        <v>30</v>
      </c>
      <c r="L154" s="29" t="s">
        <v>382</v>
      </c>
      <c r="M154" s="29" t="s">
        <v>451</v>
      </c>
      <c r="N154" s="29" t="s">
        <v>492</v>
      </c>
      <c r="O154" s="29" t="s">
        <v>493</v>
      </c>
      <c r="P154" s="29">
        <v>0</v>
      </c>
    </row>
    <row r="155" spans="1:16" x14ac:dyDescent="0.45">
      <c r="A155" s="29">
        <v>78</v>
      </c>
      <c r="B155" s="29" t="s">
        <v>90</v>
      </c>
      <c r="C155" s="29" t="s">
        <v>23</v>
      </c>
      <c r="D155" s="36" t="s">
        <v>620</v>
      </c>
      <c r="E155" s="29" t="s">
        <v>25</v>
      </c>
      <c r="F155" s="29" t="s">
        <v>354</v>
      </c>
      <c r="G155" s="29" t="s">
        <v>27</v>
      </c>
      <c r="H155" s="29">
        <v>32</v>
      </c>
      <c r="I155" s="29" t="s">
        <v>108</v>
      </c>
      <c r="J155" s="29" t="s">
        <v>160</v>
      </c>
      <c r="K155" s="29" t="s">
        <v>30</v>
      </c>
      <c r="L155" s="29" t="s">
        <v>309</v>
      </c>
      <c r="M155" s="29" t="s">
        <v>312</v>
      </c>
      <c r="N155" s="29" t="s">
        <v>153</v>
      </c>
      <c r="O155" s="29" t="s">
        <v>392</v>
      </c>
      <c r="P155" s="29">
        <v>0</v>
      </c>
    </row>
    <row r="156" spans="1:16" x14ac:dyDescent="0.45">
      <c r="A156" s="29">
        <v>78</v>
      </c>
      <c r="B156" s="29" t="s">
        <v>90</v>
      </c>
      <c r="C156" s="29" t="s">
        <v>23</v>
      </c>
      <c r="D156" s="36" t="s">
        <v>620</v>
      </c>
      <c r="E156" s="29" t="s">
        <v>25</v>
      </c>
      <c r="F156" s="29" t="s">
        <v>310</v>
      </c>
      <c r="G156" s="29" t="s">
        <v>27</v>
      </c>
      <c r="H156" s="29">
        <v>32</v>
      </c>
      <c r="I156" s="29" t="s">
        <v>79</v>
      </c>
      <c r="J156" s="29" t="s">
        <v>257</v>
      </c>
      <c r="K156" s="29" t="s">
        <v>30</v>
      </c>
      <c r="L156" s="29" t="s">
        <v>313</v>
      </c>
      <c r="M156" s="29" t="s">
        <v>383</v>
      </c>
      <c r="N156" s="29" t="s">
        <v>230</v>
      </c>
      <c r="O156" s="29" t="s">
        <v>621</v>
      </c>
      <c r="P156" s="29">
        <v>0</v>
      </c>
    </row>
    <row r="157" spans="1:16" x14ac:dyDescent="0.45">
      <c r="A157" s="29">
        <v>79</v>
      </c>
      <c r="B157" s="29" t="s">
        <v>90</v>
      </c>
      <c r="C157" s="29" t="s">
        <v>23</v>
      </c>
      <c r="D157" s="36" t="s">
        <v>620</v>
      </c>
      <c r="E157" s="29" t="s">
        <v>25</v>
      </c>
      <c r="F157" s="29" t="s">
        <v>163</v>
      </c>
      <c r="G157" s="29" t="s">
        <v>27</v>
      </c>
      <c r="H157" s="29">
        <v>33</v>
      </c>
      <c r="I157" s="29" t="s">
        <v>96</v>
      </c>
      <c r="J157" s="29" t="s">
        <v>74</v>
      </c>
      <c r="K157" s="29" t="s">
        <v>30</v>
      </c>
      <c r="L157" s="29" t="s">
        <v>382</v>
      </c>
      <c r="M157" s="29" t="s">
        <v>451</v>
      </c>
      <c r="N157" s="29" t="s">
        <v>492</v>
      </c>
      <c r="O157" s="29" t="s">
        <v>493</v>
      </c>
      <c r="P157" s="29">
        <v>0</v>
      </c>
    </row>
    <row r="158" spans="1:16" x14ac:dyDescent="0.45">
      <c r="A158" s="29">
        <v>79</v>
      </c>
      <c r="B158" s="29" t="s">
        <v>90</v>
      </c>
      <c r="C158" s="29" t="s">
        <v>23</v>
      </c>
      <c r="D158" s="36" t="s">
        <v>620</v>
      </c>
      <c r="E158" s="29" t="s">
        <v>25</v>
      </c>
      <c r="F158" s="29" t="s">
        <v>354</v>
      </c>
      <c r="G158" s="29" t="s">
        <v>27</v>
      </c>
      <c r="H158" s="29">
        <v>33</v>
      </c>
      <c r="I158" s="29" t="s">
        <v>87</v>
      </c>
      <c r="J158" s="29" t="s">
        <v>160</v>
      </c>
      <c r="K158" s="29" t="s">
        <v>30</v>
      </c>
      <c r="L158" s="29" t="s">
        <v>309</v>
      </c>
      <c r="M158" s="29" t="s">
        <v>312</v>
      </c>
      <c r="N158" s="29" t="s">
        <v>153</v>
      </c>
      <c r="O158" s="29" t="s">
        <v>392</v>
      </c>
      <c r="P158" s="29">
        <v>0</v>
      </c>
    </row>
    <row r="159" spans="1:16" x14ac:dyDescent="0.45">
      <c r="A159" s="29">
        <v>80</v>
      </c>
      <c r="B159" s="29" t="s">
        <v>90</v>
      </c>
      <c r="C159" s="29" t="s">
        <v>23</v>
      </c>
      <c r="D159" s="36" t="s">
        <v>620</v>
      </c>
      <c r="E159" s="29" t="s">
        <v>25</v>
      </c>
      <c r="F159" s="29" t="s">
        <v>354</v>
      </c>
      <c r="G159" s="29" t="s">
        <v>27</v>
      </c>
      <c r="H159" s="29">
        <v>34</v>
      </c>
      <c r="I159" s="29" t="s">
        <v>48</v>
      </c>
      <c r="J159" s="29" t="s">
        <v>257</v>
      </c>
      <c r="K159" s="29" t="s">
        <v>30</v>
      </c>
      <c r="L159" s="29" t="s">
        <v>309</v>
      </c>
      <c r="M159" s="29" t="s">
        <v>312</v>
      </c>
      <c r="N159" s="29" t="s">
        <v>153</v>
      </c>
      <c r="O159" s="29" t="s">
        <v>392</v>
      </c>
      <c r="P159" s="29">
        <v>0</v>
      </c>
    </row>
    <row r="160" spans="1:16" x14ac:dyDescent="0.45">
      <c r="A160" s="29">
        <v>81</v>
      </c>
      <c r="B160" s="29" t="s">
        <v>90</v>
      </c>
      <c r="C160" s="29" t="s">
        <v>23</v>
      </c>
      <c r="D160" s="36" t="s">
        <v>620</v>
      </c>
      <c r="E160" s="29" t="s">
        <v>25</v>
      </c>
      <c r="F160" s="29" t="s">
        <v>243</v>
      </c>
      <c r="G160" s="29" t="s">
        <v>53</v>
      </c>
      <c r="H160" s="29">
        <v>49</v>
      </c>
      <c r="I160" s="29" t="s">
        <v>36</v>
      </c>
      <c r="J160" s="29" t="s">
        <v>622</v>
      </c>
      <c r="K160" s="29" t="s">
        <v>30</v>
      </c>
      <c r="L160" s="29" t="s">
        <v>384</v>
      </c>
      <c r="M160" s="29" t="s">
        <v>385</v>
      </c>
      <c r="N160" s="29" t="s">
        <v>161</v>
      </c>
      <c r="O160" s="29" t="s">
        <v>623</v>
      </c>
      <c r="P160" s="29">
        <v>0</v>
      </c>
    </row>
    <row r="161" spans="1:16" x14ac:dyDescent="0.45">
      <c r="A161" s="29">
        <v>81</v>
      </c>
      <c r="B161" s="29" t="s">
        <v>90</v>
      </c>
      <c r="C161" s="29" t="s">
        <v>23</v>
      </c>
      <c r="D161" s="36" t="s">
        <v>620</v>
      </c>
      <c r="E161" s="29" t="s">
        <v>25</v>
      </c>
      <c r="F161" s="29" t="s">
        <v>291</v>
      </c>
      <c r="G161" s="29" t="s">
        <v>53</v>
      </c>
      <c r="H161" s="29">
        <v>33</v>
      </c>
      <c r="I161" s="29" t="s">
        <v>108</v>
      </c>
      <c r="J161" s="29" t="s">
        <v>42</v>
      </c>
      <c r="K161" s="29" t="s">
        <v>30</v>
      </c>
      <c r="L161" s="29" t="s">
        <v>211</v>
      </c>
      <c r="M161" s="29" t="s">
        <v>333</v>
      </c>
      <c r="N161" s="29" t="s">
        <v>393</v>
      </c>
      <c r="O161" s="29" t="s">
        <v>130</v>
      </c>
      <c r="P161" s="29">
        <v>0</v>
      </c>
    </row>
    <row r="162" spans="1:16" x14ac:dyDescent="0.45">
      <c r="A162" s="29">
        <v>82</v>
      </c>
      <c r="B162" s="29" t="s">
        <v>90</v>
      </c>
      <c r="C162" s="29" t="s">
        <v>23</v>
      </c>
      <c r="D162" s="36" t="s">
        <v>620</v>
      </c>
      <c r="E162" s="29" t="s">
        <v>25</v>
      </c>
      <c r="F162" s="29" t="s">
        <v>163</v>
      </c>
      <c r="G162" s="29" t="s">
        <v>27</v>
      </c>
      <c r="H162" s="29">
        <v>34</v>
      </c>
      <c r="I162" s="29" t="s">
        <v>73</v>
      </c>
      <c r="J162" s="29" t="s">
        <v>164</v>
      </c>
      <c r="K162" s="29" t="s">
        <v>30</v>
      </c>
      <c r="L162" s="29" t="s">
        <v>382</v>
      </c>
      <c r="M162" s="29" t="s">
        <v>451</v>
      </c>
      <c r="N162" s="29" t="s">
        <v>492</v>
      </c>
      <c r="O162" s="29" t="s">
        <v>493</v>
      </c>
      <c r="P162" s="29">
        <v>0</v>
      </c>
    </row>
    <row r="163" spans="1:16" x14ac:dyDescent="0.45">
      <c r="A163" s="29">
        <v>83</v>
      </c>
      <c r="B163" s="29" t="s">
        <v>90</v>
      </c>
      <c r="C163" s="29" t="s">
        <v>23</v>
      </c>
      <c r="D163" s="36" t="s">
        <v>639</v>
      </c>
      <c r="E163" s="29" t="s">
        <v>25</v>
      </c>
      <c r="F163" s="29" t="s">
        <v>163</v>
      </c>
      <c r="G163" s="29" t="s">
        <v>27</v>
      </c>
      <c r="H163" s="29">
        <v>34</v>
      </c>
      <c r="I163" s="29" t="s">
        <v>68</v>
      </c>
      <c r="J163" s="29" t="s">
        <v>164</v>
      </c>
      <c r="K163" s="29" t="s">
        <v>30</v>
      </c>
      <c r="L163" s="29" t="s">
        <v>382</v>
      </c>
      <c r="M163" s="29" t="s">
        <v>451</v>
      </c>
      <c r="N163" s="29" t="s">
        <v>492</v>
      </c>
      <c r="O163" s="29" t="s">
        <v>493</v>
      </c>
      <c r="P163" s="29">
        <v>0</v>
      </c>
    </row>
    <row r="164" spans="1:16" x14ac:dyDescent="0.45">
      <c r="A164" s="29">
        <v>83</v>
      </c>
      <c r="B164" s="29" t="s">
        <v>90</v>
      </c>
      <c r="C164" s="29" t="s">
        <v>23</v>
      </c>
      <c r="D164" s="36" t="s">
        <v>639</v>
      </c>
      <c r="E164" s="29" t="s">
        <v>25</v>
      </c>
      <c r="F164" s="29" t="s">
        <v>354</v>
      </c>
      <c r="G164" s="29" t="s">
        <v>27</v>
      </c>
      <c r="H164" s="29">
        <v>34</v>
      </c>
      <c r="I164" s="29" t="s">
        <v>87</v>
      </c>
      <c r="J164" s="29" t="s">
        <v>257</v>
      </c>
      <c r="K164" s="29" t="s">
        <v>30</v>
      </c>
      <c r="L164" s="29" t="s">
        <v>309</v>
      </c>
      <c r="M164" s="29" t="s">
        <v>312</v>
      </c>
      <c r="N164" s="29" t="s">
        <v>153</v>
      </c>
      <c r="O164" s="29" t="s">
        <v>392</v>
      </c>
      <c r="P164" s="29">
        <v>0</v>
      </c>
    </row>
    <row r="165" spans="1:16" x14ac:dyDescent="0.45">
      <c r="A165" s="29">
        <v>83</v>
      </c>
      <c r="B165" s="29" t="s">
        <v>90</v>
      </c>
      <c r="C165" s="29" t="s">
        <v>23</v>
      </c>
      <c r="D165" s="36" t="s">
        <v>639</v>
      </c>
      <c r="E165" s="29" t="s">
        <v>25</v>
      </c>
      <c r="F165" s="29" t="s">
        <v>354</v>
      </c>
      <c r="G165" s="29" t="s">
        <v>27</v>
      </c>
      <c r="H165" s="29">
        <v>34</v>
      </c>
      <c r="I165" s="29" t="s">
        <v>87</v>
      </c>
      <c r="J165" s="29" t="s">
        <v>257</v>
      </c>
      <c r="K165" s="29" t="s">
        <v>30</v>
      </c>
      <c r="L165" s="29" t="s">
        <v>309</v>
      </c>
      <c r="M165" s="29" t="s">
        <v>312</v>
      </c>
      <c r="N165" s="29" t="s">
        <v>153</v>
      </c>
      <c r="O165" s="29" t="s">
        <v>392</v>
      </c>
      <c r="P165" s="29">
        <v>0</v>
      </c>
    </row>
    <row r="166" spans="1:16" x14ac:dyDescent="0.45">
      <c r="A166" s="29">
        <v>84</v>
      </c>
      <c r="B166" s="29" t="s">
        <v>90</v>
      </c>
      <c r="C166" s="29" t="s">
        <v>23</v>
      </c>
      <c r="D166" s="36" t="s">
        <v>639</v>
      </c>
      <c r="E166" s="29" t="s">
        <v>25</v>
      </c>
      <c r="F166" s="29" t="s">
        <v>310</v>
      </c>
      <c r="G166" s="29" t="s">
        <v>27</v>
      </c>
      <c r="H166" s="29">
        <v>35</v>
      </c>
      <c r="I166" s="29" t="s">
        <v>68</v>
      </c>
      <c r="J166" s="29" t="s">
        <v>257</v>
      </c>
      <c r="K166" s="29" t="s">
        <v>30</v>
      </c>
      <c r="L166" s="29" t="s">
        <v>383</v>
      </c>
      <c r="M166" s="29" t="s">
        <v>230</v>
      </c>
      <c r="N166" s="29" t="s">
        <v>621</v>
      </c>
      <c r="O166" s="29" t="s">
        <v>504</v>
      </c>
      <c r="P166" s="29">
        <v>0</v>
      </c>
    </row>
    <row r="167" spans="1:16" x14ac:dyDescent="0.45">
      <c r="A167" s="29">
        <v>84</v>
      </c>
      <c r="B167" s="29" t="s">
        <v>90</v>
      </c>
      <c r="C167" s="29" t="s">
        <v>23</v>
      </c>
      <c r="D167" s="36" t="s">
        <v>639</v>
      </c>
      <c r="E167" s="29" t="s">
        <v>25</v>
      </c>
      <c r="F167" s="29" t="s">
        <v>163</v>
      </c>
      <c r="G167" s="29" t="s">
        <v>27</v>
      </c>
      <c r="H167" s="29">
        <v>35</v>
      </c>
      <c r="I167" s="29" t="s">
        <v>89</v>
      </c>
      <c r="J167" s="29" t="s">
        <v>74</v>
      </c>
      <c r="K167" s="29" t="s">
        <v>30</v>
      </c>
      <c r="L167" s="29" t="s">
        <v>382</v>
      </c>
      <c r="M167" s="29" t="s">
        <v>451</v>
      </c>
      <c r="N167" s="29" t="s">
        <v>492</v>
      </c>
      <c r="O167" s="29" t="s">
        <v>493</v>
      </c>
      <c r="P167" s="29">
        <v>0</v>
      </c>
    </row>
    <row r="168" spans="1:16" x14ac:dyDescent="0.45">
      <c r="A168" s="29">
        <v>85</v>
      </c>
      <c r="B168" s="29" t="s">
        <v>90</v>
      </c>
      <c r="C168" s="29" t="s">
        <v>23</v>
      </c>
      <c r="D168" s="36" t="s">
        <v>639</v>
      </c>
      <c r="E168" s="29" t="s">
        <v>25</v>
      </c>
      <c r="F168" s="29" t="s">
        <v>641</v>
      </c>
      <c r="G168" s="29" t="s">
        <v>53</v>
      </c>
      <c r="H168" s="29">
        <v>36</v>
      </c>
      <c r="I168" s="29" t="s">
        <v>54</v>
      </c>
      <c r="J168" s="29" t="s">
        <v>244</v>
      </c>
      <c r="K168" s="29" t="s">
        <v>30</v>
      </c>
      <c r="L168" s="29" t="s">
        <v>385</v>
      </c>
      <c r="M168" s="29" t="s">
        <v>580</v>
      </c>
      <c r="N168" s="29" t="s">
        <v>623</v>
      </c>
      <c r="O168" s="29" t="s">
        <v>642</v>
      </c>
      <c r="P168" s="29">
        <v>0</v>
      </c>
    </row>
    <row r="169" spans="1:16" x14ac:dyDescent="0.45">
      <c r="A169" s="29">
        <v>86</v>
      </c>
      <c r="B169" s="29" t="s">
        <v>90</v>
      </c>
      <c r="C169" s="29" t="s">
        <v>23</v>
      </c>
      <c r="D169" s="36" t="s">
        <v>639</v>
      </c>
      <c r="E169" s="29" t="s">
        <v>25</v>
      </c>
      <c r="F169" s="29" t="s">
        <v>354</v>
      </c>
      <c r="G169" s="29" t="s">
        <v>27</v>
      </c>
      <c r="H169" s="29">
        <v>36</v>
      </c>
      <c r="I169" s="29" t="s">
        <v>61</v>
      </c>
      <c r="J169" s="29" t="s">
        <v>257</v>
      </c>
      <c r="K169" s="29" t="s">
        <v>30</v>
      </c>
      <c r="L169" s="29" t="s">
        <v>312</v>
      </c>
      <c r="M169" s="29" t="s">
        <v>153</v>
      </c>
      <c r="N169" s="29" t="s">
        <v>392</v>
      </c>
      <c r="O169" s="29" t="s">
        <v>504</v>
      </c>
      <c r="P169" s="29">
        <v>0</v>
      </c>
    </row>
    <row r="170" spans="1:16" x14ac:dyDescent="0.45">
      <c r="A170" s="29">
        <v>87</v>
      </c>
      <c r="B170" s="29" t="s">
        <v>90</v>
      </c>
      <c r="C170" s="29" t="s">
        <v>23</v>
      </c>
      <c r="D170" s="36" t="s">
        <v>639</v>
      </c>
      <c r="E170" s="29" t="s">
        <v>25</v>
      </c>
      <c r="F170" s="29" t="s">
        <v>291</v>
      </c>
      <c r="G170" s="29" t="s">
        <v>53</v>
      </c>
      <c r="H170" s="29">
        <v>34</v>
      </c>
      <c r="I170" s="29" t="s">
        <v>173</v>
      </c>
      <c r="J170" s="29" t="s">
        <v>42</v>
      </c>
      <c r="K170" s="29" t="s">
        <v>30</v>
      </c>
      <c r="L170" s="29" t="s">
        <v>333</v>
      </c>
      <c r="M170" s="29" t="s">
        <v>393</v>
      </c>
      <c r="N170" s="29" t="s">
        <v>130</v>
      </c>
      <c r="O170" s="29" t="s">
        <v>394</v>
      </c>
      <c r="P170" s="29">
        <v>0</v>
      </c>
    </row>
    <row r="171" spans="1:16" x14ac:dyDescent="0.45">
      <c r="A171" s="29">
        <v>87</v>
      </c>
      <c r="B171" s="29" t="s">
        <v>90</v>
      </c>
      <c r="C171" s="29" t="s">
        <v>23</v>
      </c>
      <c r="D171" s="36" t="s">
        <v>639</v>
      </c>
      <c r="E171" s="29" t="s">
        <v>25</v>
      </c>
      <c r="F171" s="29" t="s">
        <v>243</v>
      </c>
      <c r="G171" s="29" t="s">
        <v>53</v>
      </c>
      <c r="H171" s="29">
        <v>34</v>
      </c>
      <c r="I171" s="29" t="s">
        <v>173</v>
      </c>
      <c r="J171" s="29" t="s">
        <v>244</v>
      </c>
      <c r="K171" s="29" t="s">
        <v>30</v>
      </c>
      <c r="L171" s="29" t="s">
        <v>385</v>
      </c>
      <c r="M171" s="29" t="s">
        <v>161</v>
      </c>
      <c r="N171" s="29" t="s">
        <v>623</v>
      </c>
      <c r="O171" s="29" t="s">
        <v>642</v>
      </c>
      <c r="P171" s="29">
        <v>0</v>
      </c>
    </row>
    <row r="172" spans="1:16" x14ac:dyDescent="0.45">
      <c r="A172" s="29">
        <v>87</v>
      </c>
      <c r="B172" s="29" t="s">
        <v>90</v>
      </c>
      <c r="C172" s="29" t="s">
        <v>23</v>
      </c>
      <c r="D172" s="36" t="s">
        <v>639</v>
      </c>
      <c r="E172" s="29" t="s">
        <v>25</v>
      </c>
      <c r="F172" s="29" t="s">
        <v>243</v>
      </c>
      <c r="G172" s="29" t="s">
        <v>53</v>
      </c>
      <c r="H172" s="29">
        <v>34</v>
      </c>
      <c r="I172" s="29" t="s">
        <v>173</v>
      </c>
      <c r="J172" s="29" t="s">
        <v>244</v>
      </c>
      <c r="K172" s="29" t="s">
        <v>30</v>
      </c>
      <c r="L172" s="29" t="s">
        <v>385</v>
      </c>
      <c r="M172" s="29" t="s">
        <v>161</v>
      </c>
      <c r="N172" s="29" t="s">
        <v>623</v>
      </c>
      <c r="O172" s="29" t="s">
        <v>642</v>
      </c>
      <c r="P172" s="29">
        <v>0</v>
      </c>
    </row>
    <row r="173" spans="1:16" x14ac:dyDescent="0.45">
      <c r="A173" s="29">
        <v>88</v>
      </c>
      <c r="B173" s="29" t="s">
        <v>90</v>
      </c>
      <c r="C173" s="29" t="s">
        <v>23</v>
      </c>
      <c r="D173" s="36" t="s">
        <v>639</v>
      </c>
      <c r="E173" s="29" t="s">
        <v>25</v>
      </c>
      <c r="F173" s="29" t="s">
        <v>163</v>
      </c>
      <c r="G173" s="29" t="s">
        <v>27</v>
      </c>
      <c r="H173" s="29">
        <v>35</v>
      </c>
      <c r="I173" s="29" t="s">
        <v>28</v>
      </c>
      <c r="J173" s="29" t="s">
        <v>164</v>
      </c>
      <c r="K173" s="29" t="s">
        <v>30</v>
      </c>
      <c r="L173" s="29" t="s">
        <v>382</v>
      </c>
      <c r="M173" s="29" t="s">
        <v>451</v>
      </c>
      <c r="N173" s="29" t="s">
        <v>492</v>
      </c>
      <c r="O173" s="29" t="s">
        <v>493</v>
      </c>
      <c r="P173" s="29">
        <v>0</v>
      </c>
    </row>
    <row r="174" spans="1:16" x14ac:dyDescent="0.45">
      <c r="A174" s="29">
        <v>88</v>
      </c>
      <c r="B174" s="29" t="s">
        <v>90</v>
      </c>
      <c r="C174" s="29" t="s">
        <v>23</v>
      </c>
      <c r="D174" s="36" t="s">
        <v>639</v>
      </c>
      <c r="E174" s="29" t="s">
        <v>25</v>
      </c>
      <c r="F174" s="29" t="s">
        <v>310</v>
      </c>
      <c r="G174" s="29" t="s">
        <v>27</v>
      </c>
      <c r="H174" s="29">
        <v>35</v>
      </c>
      <c r="I174" s="29" t="s">
        <v>89</v>
      </c>
      <c r="J174" s="29" t="s">
        <v>311</v>
      </c>
      <c r="K174" s="29" t="s">
        <v>30</v>
      </c>
      <c r="L174" s="29" t="s">
        <v>383</v>
      </c>
      <c r="M174" s="29" t="s">
        <v>230</v>
      </c>
      <c r="N174" s="29" t="s">
        <v>621</v>
      </c>
      <c r="O174" s="29" t="s">
        <v>504</v>
      </c>
      <c r="P174" s="29">
        <v>0</v>
      </c>
    </row>
    <row r="175" spans="1:16" x14ac:dyDescent="0.45">
      <c r="A175" s="29">
        <v>89</v>
      </c>
      <c r="B175" s="29" t="s">
        <v>90</v>
      </c>
      <c r="C175" s="29" t="s">
        <v>23</v>
      </c>
      <c r="D175" s="36" t="s">
        <v>639</v>
      </c>
      <c r="E175" s="29" t="s">
        <v>25</v>
      </c>
      <c r="F175" s="29" t="s">
        <v>243</v>
      </c>
      <c r="G175" s="29" t="s">
        <v>53</v>
      </c>
      <c r="H175" s="29">
        <v>35</v>
      </c>
      <c r="I175" s="29" t="s">
        <v>54</v>
      </c>
      <c r="J175" s="29" t="s">
        <v>244</v>
      </c>
      <c r="K175" s="29" t="s">
        <v>30</v>
      </c>
      <c r="L175" s="29" t="s">
        <v>385</v>
      </c>
      <c r="M175" s="29" t="s">
        <v>161</v>
      </c>
      <c r="N175" s="29" t="s">
        <v>623</v>
      </c>
      <c r="O175" s="29" t="s">
        <v>642</v>
      </c>
      <c r="P175" s="29">
        <v>0</v>
      </c>
    </row>
    <row r="176" spans="1:16" x14ac:dyDescent="0.45">
      <c r="A176" s="29">
        <v>89</v>
      </c>
      <c r="B176" s="29" t="s">
        <v>90</v>
      </c>
      <c r="C176" s="29" t="s">
        <v>23</v>
      </c>
      <c r="D176" s="36" t="s">
        <v>639</v>
      </c>
      <c r="E176" s="29" t="s">
        <v>25</v>
      </c>
      <c r="F176" s="29" t="s">
        <v>291</v>
      </c>
      <c r="G176" s="29" t="s">
        <v>53</v>
      </c>
      <c r="H176" s="29">
        <v>35</v>
      </c>
      <c r="I176" s="29" t="s">
        <v>108</v>
      </c>
      <c r="J176" s="29" t="s">
        <v>42</v>
      </c>
      <c r="K176" s="29" t="s">
        <v>30</v>
      </c>
      <c r="L176" s="29" t="s">
        <v>333</v>
      </c>
      <c r="M176" s="29" t="s">
        <v>393</v>
      </c>
      <c r="N176" s="29" t="s">
        <v>130</v>
      </c>
      <c r="O176" s="29" t="s">
        <v>394</v>
      </c>
      <c r="P176" s="29">
        <v>0</v>
      </c>
    </row>
    <row r="177" spans="1:16" x14ac:dyDescent="0.45">
      <c r="A177" s="29">
        <v>90</v>
      </c>
      <c r="B177" s="29" t="s">
        <v>22</v>
      </c>
      <c r="C177" s="29" t="s">
        <v>23</v>
      </c>
      <c r="D177" s="36" t="s">
        <v>644</v>
      </c>
      <c r="E177" s="29" t="s">
        <v>25</v>
      </c>
      <c r="F177" s="29" t="s">
        <v>544</v>
      </c>
      <c r="G177" s="29" t="s">
        <v>53</v>
      </c>
      <c r="H177" s="29">
        <v>38</v>
      </c>
      <c r="I177" s="29" t="s">
        <v>108</v>
      </c>
      <c r="J177" s="29" t="s">
        <v>160</v>
      </c>
      <c r="K177" s="29" t="s">
        <v>30</v>
      </c>
      <c r="L177" s="29" t="s">
        <v>80</v>
      </c>
      <c r="M177" s="29" t="s">
        <v>153</v>
      </c>
      <c r="N177" s="29" t="s">
        <v>519</v>
      </c>
      <c r="O177" s="29" t="s">
        <v>162</v>
      </c>
      <c r="P177" s="29">
        <v>18</v>
      </c>
    </row>
    <row r="178" spans="1:16" x14ac:dyDescent="0.45">
      <c r="A178" s="29">
        <v>90</v>
      </c>
      <c r="B178" s="29" t="s">
        <v>22</v>
      </c>
      <c r="C178" s="29" t="s">
        <v>23</v>
      </c>
      <c r="D178" s="36" t="s">
        <v>644</v>
      </c>
      <c r="E178" s="29" t="s">
        <v>25</v>
      </c>
      <c r="F178" s="29" t="s">
        <v>496</v>
      </c>
      <c r="G178" s="29" t="s">
        <v>27</v>
      </c>
      <c r="H178" s="29">
        <v>38</v>
      </c>
      <c r="I178" s="29" t="s">
        <v>110</v>
      </c>
      <c r="J178" s="29" t="s">
        <v>83</v>
      </c>
      <c r="K178" s="29" t="s">
        <v>30</v>
      </c>
      <c r="L178" s="29" t="s">
        <v>50</v>
      </c>
      <c r="M178" s="29" t="s">
        <v>104</v>
      </c>
      <c r="N178" s="29" t="s">
        <v>111</v>
      </c>
      <c r="O178" s="29" t="s">
        <v>370</v>
      </c>
      <c r="P178" s="29">
        <v>18</v>
      </c>
    </row>
    <row r="179" spans="1:16" x14ac:dyDescent="0.45">
      <c r="A179" s="29">
        <v>90</v>
      </c>
      <c r="B179" s="29" t="s">
        <v>22</v>
      </c>
      <c r="C179" s="29" t="s">
        <v>23</v>
      </c>
      <c r="D179" s="36" t="s">
        <v>644</v>
      </c>
      <c r="E179" s="29" t="s">
        <v>25</v>
      </c>
      <c r="F179" s="29" t="s">
        <v>406</v>
      </c>
      <c r="G179" s="29" t="s">
        <v>53</v>
      </c>
      <c r="H179" s="29">
        <v>38</v>
      </c>
      <c r="I179" s="29" t="s">
        <v>68</v>
      </c>
      <c r="J179" s="29" t="s">
        <v>204</v>
      </c>
      <c r="K179" s="29" t="s">
        <v>30</v>
      </c>
      <c r="L179" s="29" t="s">
        <v>99</v>
      </c>
      <c r="M179" s="29" t="s">
        <v>100</v>
      </c>
      <c r="N179" s="29" t="s">
        <v>169</v>
      </c>
      <c r="O179" s="29" t="s">
        <v>165</v>
      </c>
      <c r="P179" s="29">
        <v>18</v>
      </c>
    </row>
    <row r="180" spans="1:16" x14ac:dyDescent="0.45">
      <c r="A180" s="29">
        <v>90</v>
      </c>
      <c r="B180" s="29" t="s">
        <v>22</v>
      </c>
      <c r="C180" s="29" t="s">
        <v>23</v>
      </c>
      <c r="D180" s="36" t="s">
        <v>644</v>
      </c>
      <c r="E180" s="29" t="s">
        <v>25</v>
      </c>
      <c r="F180" s="29" t="s">
        <v>1314</v>
      </c>
      <c r="G180" s="29" t="s">
        <v>27</v>
      </c>
      <c r="H180" s="29">
        <v>40</v>
      </c>
      <c r="I180" s="29" t="s">
        <v>136</v>
      </c>
      <c r="J180" s="29" t="s">
        <v>1360</v>
      </c>
      <c r="K180" s="29" t="s">
        <v>30</v>
      </c>
      <c r="L180" s="29" t="s">
        <v>178</v>
      </c>
      <c r="M180" s="29" t="s">
        <v>673</v>
      </c>
      <c r="N180" s="29" t="s">
        <v>744</v>
      </c>
      <c r="O180" s="29" t="s">
        <v>1364</v>
      </c>
      <c r="P180" s="29">
        <v>18</v>
      </c>
    </row>
    <row r="181" spans="1:16" x14ac:dyDescent="0.45">
      <c r="A181" s="29">
        <v>91</v>
      </c>
      <c r="B181" s="29" t="s">
        <v>667</v>
      </c>
      <c r="C181" s="29" t="s">
        <v>23</v>
      </c>
      <c r="D181" s="36" t="s">
        <v>1372</v>
      </c>
      <c r="E181" s="29" t="s">
        <v>25</v>
      </c>
      <c r="F181" s="29" t="s">
        <v>669</v>
      </c>
      <c r="G181" s="29" t="s">
        <v>27</v>
      </c>
      <c r="H181" s="29">
        <v>41</v>
      </c>
      <c r="I181" s="29" t="s">
        <v>48</v>
      </c>
      <c r="J181" s="29" t="s">
        <v>503</v>
      </c>
      <c r="K181" s="29" t="s">
        <v>30</v>
      </c>
      <c r="L181" s="29" t="s">
        <v>505</v>
      </c>
      <c r="M181" s="29" t="s">
        <v>506</v>
      </c>
      <c r="N181" s="29" t="s">
        <v>670</v>
      </c>
      <c r="O181" s="29" t="s">
        <v>379</v>
      </c>
      <c r="P181" s="29">
        <v>12</v>
      </c>
    </row>
    <row r="182" spans="1:16" x14ac:dyDescent="0.45">
      <c r="A182" s="29">
        <v>92</v>
      </c>
      <c r="B182" s="29" t="s">
        <v>671</v>
      </c>
      <c r="C182" s="29" t="s">
        <v>23</v>
      </c>
      <c r="D182" s="36" t="s">
        <v>1372</v>
      </c>
      <c r="E182" s="29" t="s">
        <v>25</v>
      </c>
      <c r="F182" s="29" t="s">
        <v>672</v>
      </c>
      <c r="G182" s="29" t="s">
        <v>53</v>
      </c>
      <c r="H182" s="29">
        <v>41</v>
      </c>
      <c r="I182" s="29" t="s">
        <v>199</v>
      </c>
      <c r="J182" s="29" t="s">
        <v>294</v>
      </c>
      <c r="K182" s="29" t="s">
        <v>30</v>
      </c>
      <c r="L182" s="29" t="s">
        <v>153</v>
      </c>
      <c r="M182" s="29" t="s">
        <v>673</v>
      </c>
      <c r="N182" s="29" t="s">
        <v>674</v>
      </c>
      <c r="O182" s="29" t="s">
        <v>80</v>
      </c>
      <c r="P182" s="29">
        <v>12</v>
      </c>
    </row>
    <row r="183" spans="1:16" x14ac:dyDescent="0.45">
      <c r="A183" s="29">
        <v>93</v>
      </c>
      <c r="B183" s="29" t="s">
        <v>675</v>
      </c>
      <c r="C183" s="29" t="s">
        <v>23</v>
      </c>
      <c r="D183" s="36" t="s">
        <v>1372</v>
      </c>
      <c r="E183" s="29" t="s">
        <v>25</v>
      </c>
      <c r="F183" s="29" t="s">
        <v>669</v>
      </c>
      <c r="G183" s="29" t="s">
        <v>27</v>
      </c>
      <c r="H183" s="29">
        <v>40</v>
      </c>
      <c r="I183" s="29" t="s">
        <v>48</v>
      </c>
      <c r="J183" s="29" t="s">
        <v>503</v>
      </c>
      <c r="K183" s="29" t="s">
        <v>30</v>
      </c>
      <c r="L183" s="29" t="s">
        <v>505</v>
      </c>
      <c r="M183" s="29" t="s">
        <v>506</v>
      </c>
      <c r="N183" s="29" t="s">
        <v>670</v>
      </c>
      <c r="O183" s="29" t="s">
        <v>379</v>
      </c>
      <c r="P183" s="29">
        <v>12</v>
      </c>
    </row>
    <row r="184" spans="1:16" x14ac:dyDescent="0.45">
      <c r="A184" s="29">
        <v>93</v>
      </c>
      <c r="B184" s="29" t="s">
        <v>675</v>
      </c>
      <c r="C184" s="29" t="s">
        <v>23</v>
      </c>
      <c r="D184" s="36" t="s">
        <v>1372</v>
      </c>
      <c r="E184" s="29" t="s">
        <v>25</v>
      </c>
      <c r="F184" s="29" t="s">
        <v>669</v>
      </c>
      <c r="G184" s="29" t="s">
        <v>27</v>
      </c>
      <c r="H184" s="29">
        <v>40</v>
      </c>
      <c r="I184" s="29" t="s">
        <v>48</v>
      </c>
      <c r="J184" s="29" t="s">
        <v>503</v>
      </c>
      <c r="K184" s="29" t="s">
        <v>30</v>
      </c>
      <c r="L184" s="29" t="s">
        <v>505</v>
      </c>
      <c r="M184" s="29" t="s">
        <v>506</v>
      </c>
      <c r="N184" s="29" t="s">
        <v>670</v>
      </c>
      <c r="O184" s="29" t="s">
        <v>379</v>
      </c>
      <c r="P184" s="29">
        <v>12</v>
      </c>
    </row>
    <row r="185" spans="1:16" x14ac:dyDescent="0.45">
      <c r="A185" s="29">
        <v>94</v>
      </c>
      <c r="B185" s="29" t="s">
        <v>676</v>
      </c>
      <c r="C185" s="29" t="s">
        <v>23</v>
      </c>
      <c r="D185" s="36" t="s">
        <v>1372</v>
      </c>
      <c r="E185" s="29" t="s">
        <v>25</v>
      </c>
      <c r="F185" s="29" t="s">
        <v>669</v>
      </c>
      <c r="G185" s="29" t="s">
        <v>53</v>
      </c>
      <c r="H185" s="29">
        <v>41</v>
      </c>
      <c r="I185" s="29" t="s">
        <v>36</v>
      </c>
      <c r="J185" s="29" t="s">
        <v>677</v>
      </c>
      <c r="K185" s="29" t="s">
        <v>30</v>
      </c>
      <c r="L185" s="29" t="s">
        <v>505</v>
      </c>
      <c r="M185" s="29" t="s">
        <v>506</v>
      </c>
      <c r="N185" s="29" t="s">
        <v>670</v>
      </c>
      <c r="O185" s="29" t="s">
        <v>379</v>
      </c>
      <c r="P185" s="29">
        <v>12</v>
      </c>
    </row>
    <row r="186" spans="1:16" x14ac:dyDescent="0.45">
      <c r="A186" s="29">
        <v>95</v>
      </c>
      <c r="B186" s="29" t="s">
        <v>678</v>
      </c>
      <c r="C186" s="29" t="s">
        <v>23</v>
      </c>
      <c r="D186" s="36" t="s">
        <v>1372</v>
      </c>
      <c r="E186" s="29" t="s">
        <v>25</v>
      </c>
      <c r="F186" s="29" t="s">
        <v>679</v>
      </c>
      <c r="G186" s="29" t="s">
        <v>27</v>
      </c>
      <c r="H186" s="29">
        <v>42</v>
      </c>
      <c r="I186" s="29" t="s">
        <v>36</v>
      </c>
      <c r="J186" s="29" t="s">
        <v>680</v>
      </c>
      <c r="K186" s="29" t="s">
        <v>30</v>
      </c>
      <c r="L186" s="29" t="s">
        <v>506</v>
      </c>
      <c r="M186" s="29" t="s">
        <v>230</v>
      </c>
      <c r="N186" s="29" t="s">
        <v>404</v>
      </c>
      <c r="O186" s="29" t="s">
        <v>681</v>
      </c>
      <c r="P186" s="29">
        <v>18</v>
      </c>
    </row>
    <row r="187" spans="1:16" x14ac:dyDescent="0.45">
      <c r="A187" s="29">
        <v>96</v>
      </c>
      <c r="B187" s="29" t="s">
        <v>682</v>
      </c>
      <c r="C187" s="29" t="s">
        <v>23</v>
      </c>
      <c r="D187" s="36" t="s">
        <v>1372</v>
      </c>
      <c r="E187" s="29" t="s">
        <v>25</v>
      </c>
      <c r="F187" s="29" t="s">
        <v>672</v>
      </c>
      <c r="G187" s="29" t="s">
        <v>27</v>
      </c>
      <c r="H187" s="29">
        <v>39</v>
      </c>
      <c r="I187" s="29" t="s">
        <v>113</v>
      </c>
      <c r="J187" s="29" t="s">
        <v>294</v>
      </c>
      <c r="K187" s="29" t="s">
        <v>30</v>
      </c>
      <c r="L187" s="29" t="s">
        <v>153</v>
      </c>
      <c r="M187" s="29" t="s">
        <v>673</v>
      </c>
      <c r="N187" s="29" t="s">
        <v>674</v>
      </c>
      <c r="O187" s="29" t="s">
        <v>80</v>
      </c>
      <c r="P187" s="29">
        <v>12</v>
      </c>
    </row>
    <row r="188" spans="1:16" x14ac:dyDescent="0.45">
      <c r="A188" s="29">
        <v>96</v>
      </c>
      <c r="B188" s="29" t="s">
        <v>682</v>
      </c>
      <c r="C188" s="29" t="s">
        <v>23</v>
      </c>
      <c r="D188" s="36" t="s">
        <v>1372</v>
      </c>
      <c r="E188" s="29" t="s">
        <v>25</v>
      </c>
      <c r="F188" s="29" t="s">
        <v>679</v>
      </c>
      <c r="G188" s="29" t="s">
        <v>27</v>
      </c>
      <c r="H188" s="29">
        <v>39</v>
      </c>
      <c r="I188" s="29" t="s">
        <v>48</v>
      </c>
      <c r="J188" s="29" t="s">
        <v>680</v>
      </c>
      <c r="K188" s="29" t="s">
        <v>30</v>
      </c>
      <c r="L188" s="29" t="s">
        <v>153</v>
      </c>
      <c r="M188" s="29" t="s">
        <v>506</v>
      </c>
      <c r="N188" s="29" t="s">
        <v>230</v>
      </c>
      <c r="O188" s="29" t="s">
        <v>404</v>
      </c>
      <c r="P188" s="29">
        <v>12</v>
      </c>
    </row>
    <row r="189" spans="1:16" x14ac:dyDescent="0.45">
      <c r="A189" s="29">
        <v>96</v>
      </c>
      <c r="B189" s="29" t="s">
        <v>682</v>
      </c>
      <c r="C189" s="29" t="s">
        <v>23</v>
      </c>
      <c r="D189" s="36" t="s">
        <v>1372</v>
      </c>
      <c r="E189" s="29" t="s">
        <v>25</v>
      </c>
      <c r="F189" s="29" t="s">
        <v>669</v>
      </c>
      <c r="G189" s="29" t="s">
        <v>27</v>
      </c>
      <c r="H189" s="29">
        <v>39</v>
      </c>
      <c r="I189" s="29" t="s">
        <v>113</v>
      </c>
      <c r="J189" s="29" t="s">
        <v>503</v>
      </c>
      <c r="K189" s="29" t="s">
        <v>30</v>
      </c>
      <c r="L189" s="29" t="s">
        <v>505</v>
      </c>
      <c r="M189" s="29" t="s">
        <v>506</v>
      </c>
      <c r="N189" s="29" t="s">
        <v>670</v>
      </c>
      <c r="O189" s="29" t="s">
        <v>379</v>
      </c>
      <c r="P189" s="29">
        <v>12</v>
      </c>
    </row>
    <row r="190" spans="1:16" x14ac:dyDescent="0.45">
      <c r="A190" s="29">
        <v>97</v>
      </c>
      <c r="B190" s="29" t="s">
        <v>683</v>
      </c>
      <c r="C190" s="29" t="s">
        <v>23</v>
      </c>
      <c r="D190" s="36" t="s">
        <v>1372</v>
      </c>
      <c r="E190" s="29" t="s">
        <v>25</v>
      </c>
      <c r="F190" s="29" t="s">
        <v>672</v>
      </c>
      <c r="G190" s="29" t="s">
        <v>53</v>
      </c>
      <c r="H190" s="29">
        <v>40</v>
      </c>
      <c r="I190" s="29" t="s">
        <v>63</v>
      </c>
      <c r="J190" s="29" t="s">
        <v>294</v>
      </c>
      <c r="K190" s="29" t="s">
        <v>30</v>
      </c>
      <c r="L190" s="29" t="s">
        <v>153</v>
      </c>
      <c r="M190" s="29" t="s">
        <v>673</v>
      </c>
      <c r="N190" s="29" t="s">
        <v>674</v>
      </c>
      <c r="O190" s="29" t="s">
        <v>80</v>
      </c>
      <c r="P190" s="29">
        <v>12</v>
      </c>
    </row>
    <row r="191" spans="1:16" x14ac:dyDescent="0.45">
      <c r="A191" s="29">
        <v>97</v>
      </c>
      <c r="B191" s="29" t="s">
        <v>683</v>
      </c>
      <c r="C191" s="29" t="s">
        <v>23</v>
      </c>
      <c r="D191" s="36" t="s">
        <v>1372</v>
      </c>
      <c r="E191" s="29" t="s">
        <v>25</v>
      </c>
      <c r="F191" s="29" t="s">
        <v>679</v>
      </c>
      <c r="G191" s="29" t="s">
        <v>53</v>
      </c>
      <c r="H191" s="29">
        <v>40</v>
      </c>
      <c r="I191" s="29" t="s">
        <v>136</v>
      </c>
      <c r="J191" s="29" t="s">
        <v>680</v>
      </c>
      <c r="K191" s="29" t="s">
        <v>30</v>
      </c>
      <c r="L191" s="29" t="s">
        <v>506</v>
      </c>
      <c r="M191" s="29" t="s">
        <v>230</v>
      </c>
      <c r="N191" s="29" t="s">
        <v>404</v>
      </c>
      <c r="O191" s="29" t="s">
        <v>681</v>
      </c>
      <c r="P191" s="29">
        <v>12</v>
      </c>
    </row>
    <row r="192" spans="1:16" x14ac:dyDescent="0.45">
      <c r="A192" s="29">
        <v>98</v>
      </c>
      <c r="B192" s="29" t="s">
        <v>684</v>
      </c>
      <c r="C192" s="29" t="s">
        <v>23</v>
      </c>
      <c r="D192" s="36" t="s">
        <v>1372</v>
      </c>
      <c r="E192" s="29" t="s">
        <v>25</v>
      </c>
      <c r="F192" s="29" t="s">
        <v>669</v>
      </c>
      <c r="G192" s="29" t="s">
        <v>53</v>
      </c>
      <c r="H192" s="29">
        <v>40</v>
      </c>
      <c r="I192" s="29" t="s">
        <v>168</v>
      </c>
      <c r="J192" s="29" t="s">
        <v>503</v>
      </c>
      <c r="K192" s="29" t="s">
        <v>30</v>
      </c>
      <c r="L192" s="29" t="s">
        <v>505</v>
      </c>
      <c r="M192" s="29" t="s">
        <v>506</v>
      </c>
      <c r="N192" s="29" t="s">
        <v>670</v>
      </c>
      <c r="O192" s="29" t="s">
        <v>379</v>
      </c>
      <c r="P192" s="29">
        <v>18</v>
      </c>
    </row>
    <row r="193" spans="1:16" x14ac:dyDescent="0.45">
      <c r="A193" s="29">
        <v>98</v>
      </c>
      <c r="B193" s="29" t="s">
        <v>684</v>
      </c>
      <c r="C193" s="29" t="s">
        <v>23</v>
      </c>
      <c r="D193" s="36" t="s">
        <v>1372</v>
      </c>
      <c r="E193" s="29" t="s">
        <v>25</v>
      </c>
      <c r="F193" s="29" t="s">
        <v>669</v>
      </c>
      <c r="G193" s="29" t="s">
        <v>53</v>
      </c>
      <c r="H193" s="29">
        <v>41</v>
      </c>
      <c r="I193" s="29" t="s">
        <v>36</v>
      </c>
      <c r="J193" s="29" t="s">
        <v>503</v>
      </c>
      <c r="K193" s="29" t="s">
        <v>30</v>
      </c>
      <c r="L193" s="29" t="s">
        <v>505</v>
      </c>
      <c r="M193" s="29" t="s">
        <v>506</v>
      </c>
      <c r="N193" s="29" t="s">
        <v>670</v>
      </c>
      <c r="O193" s="29" t="s">
        <v>379</v>
      </c>
      <c r="P193" s="29">
        <v>18</v>
      </c>
    </row>
    <row r="194" spans="1:16" x14ac:dyDescent="0.45">
      <c r="A194" s="29">
        <v>99</v>
      </c>
      <c r="B194" s="29" t="s">
        <v>685</v>
      </c>
      <c r="C194" s="29" t="s">
        <v>23</v>
      </c>
      <c r="D194" s="36" t="s">
        <v>1372</v>
      </c>
      <c r="E194" s="29" t="s">
        <v>25</v>
      </c>
      <c r="F194" s="29" t="s">
        <v>669</v>
      </c>
      <c r="G194" s="29" t="s">
        <v>27</v>
      </c>
      <c r="H194" s="29">
        <v>41</v>
      </c>
      <c r="I194" s="29" t="s">
        <v>110</v>
      </c>
      <c r="J194" s="29" t="s">
        <v>503</v>
      </c>
      <c r="K194" s="29" t="s">
        <v>30</v>
      </c>
      <c r="L194" s="29" t="s">
        <v>670</v>
      </c>
      <c r="M194" s="29" t="s">
        <v>686</v>
      </c>
      <c r="N194" s="29" t="s">
        <v>687</v>
      </c>
      <c r="O194" s="29" t="s">
        <v>130</v>
      </c>
      <c r="P194" s="29">
        <v>18</v>
      </c>
    </row>
    <row r="195" spans="1:16" x14ac:dyDescent="0.45">
      <c r="A195" s="29">
        <v>99</v>
      </c>
      <c r="B195" s="29" t="s">
        <v>685</v>
      </c>
      <c r="C195" s="29" t="s">
        <v>23</v>
      </c>
      <c r="D195" s="36" t="s">
        <v>1372</v>
      </c>
      <c r="E195" s="29" t="s">
        <v>25</v>
      </c>
      <c r="F195" s="29" t="s">
        <v>679</v>
      </c>
      <c r="G195" s="29" t="s">
        <v>27</v>
      </c>
      <c r="H195" s="29">
        <v>41</v>
      </c>
      <c r="I195" s="29" t="s">
        <v>36</v>
      </c>
      <c r="J195" s="29" t="s">
        <v>680</v>
      </c>
      <c r="K195" s="29" t="s">
        <v>30</v>
      </c>
      <c r="L195" s="29" t="s">
        <v>230</v>
      </c>
      <c r="M195" s="29" t="s">
        <v>404</v>
      </c>
      <c r="N195" s="29" t="s">
        <v>687</v>
      </c>
      <c r="O195" s="29" t="s">
        <v>681</v>
      </c>
      <c r="P195" s="29">
        <v>18</v>
      </c>
    </row>
    <row r="196" spans="1:16" x14ac:dyDescent="0.45">
      <c r="A196" s="29">
        <v>99</v>
      </c>
      <c r="B196" s="29" t="s">
        <v>685</v>
      </c>
      <c r="C196" s="29" t="s">
        <v>23</v>
      </c>
      <c r="D196" s="36" t="s">
        <v>1372</v>
      </c>
      <c r="E196" s="29" t="s">
        <v>25</v>
      </c>
      <c r="F196" s="29" t="s">
        <v>688</v>
      </c>
      <c r="G196" s="29" t="s">
        <v>27</v>
      </c>
      <c r="H196" s="29">
        <v>43</v>
      </c>
      <c r="I196" s="29" t="s">
        <v>61</v>
      </c>
      <c r="J196" s="29" t="s">
        <v>503</v>
      </c>
      <c r="K196" s="29" t="s">
        <v>30</v>
      </c>
      <c r="L196" s="29" t="s">
        <v>670</v>
      </c>
      <c r="M196" s="29" t="s">
        <v>394</v>
      </c>
      <c r="N196" s="29" t="s">
        <v>687</v>
      </c>
      <c r="O196" s="29" t="s">
        <v>130</v>
      </c>
      <c r="P196" s="29">
        <v>24</v>
      </c>
    </row>
    <row r="197" spans="1:16" x14ac:dyDescent="0.45">
      <c r="A197" s="29">
        <v>100</v>
      </c>
      <c r="B197" s="29" t="s">
        <v>34</v>
      </c>
      <c r="C197" s="29" t="s">
        <v>23</v>
      </c>
      <c r="D197" s="36" t="s">
        <v>690</v>
      </c>
      <c r="E197" s="29" t="s">
        <v>25</v>
      </c>
      <c r="F197" s="29" t="s">
        <v>1371</v>
      </c>
      <c r="G197" s="29" t="s">
        <v>27</v>
      </c>
      <c r="H197" s="29">
        <v>43</v>
      </c>
      <c r="I197" s="29" t="s">
        <v>73</v>
      </c>
      <c r="J197" s="29" t="s">
        <v>134</v>
      </c>
      <c r="K197" s="29" t="s">
        <v>1370</v>
      </c>
      <c r="L197" s="29" t="s">
        <v>118</v>
      </c>
      <c r="M197" s="29" t="s">
        <v>379</v>
      </c>
      <c r="N197" s="29" t="s">
        <v>460</v>
      </c>
      <c r="O197" s="29" t="s">
        <v>558</v>
      </c>
      <c r="P197" s="29">
        <v>30</v>
      </c>
    </row>
    <row r="198" spans="1:16" x14ac:dyDescent="0.45">
      <c r="A198" s="29">
        <v>100</v>
      </c>
      <c r="B198" s="29" t="s">
        <v>34</v>
      </c>
      <c r="C198" s="29" t="s">
        <v>23</v>
      </c>
      <c r="D198" s="36" t="s">
        <v>690</v>
      </c>
      <c r="E198" s="29" t="s">
        <v>25</v>
      </c>
      <c r="F198" s="29" t="s">
        <v>658</v>
      </c>
      <c r="G198" s="29" t="s">
        <v>27</v>
      </c>
      <c r="H198" s="29">
        <v>45</v>
      </c>
      <c r="I198" s="29" t="s">
        <v>173</v>
      </c>
      <c r="J198" s="29" t="s">
        <v>29</v>
      </c>
      <c r="K198" s="29" t="s">
        <v>566</v>
      </c>
      <c r="L198" s="29" t="s">
        <v>229</v>
      </c>
      <c r="M198" s="29" t="s">
        <v>394</v>
      </c>
      <c r="N198" s="29" t="s">
        <v>252</v>
      </c>
      <c r="O198" s="29" t="s">
        <v>655</v>
      </c>
      <c r="P198" s="29">
        <v>30</v>
      </c>
    </row>
    <row r="199" spans="1:16" x14ac:dyDescent="0.45">
      <c r="A199" s="29">
        <v>100</v>
      </c>
      <c r="B199" s="29" t="s">
        <v>34</v>
      </c>
      <c r="C199" s="29" t="s">
        <v>23</v>
      </c>
      <c r="D199" s="36" t="s">
        <v>690</v>
      </c>
      <c r="E199" s="29" t="s">
        <v>25</v>
      </c>
      <c r="F199" s="29" t="s">
        <v>483</v>
      </c>
      <c r="G199" s="29" t="s">
        <v>27</v>
      </c>
      <c r="H199" s="29">
        <v>43</v>
      </c>
      <c r="I199" s="29" t="s">
        <v>173</v>
      </c>
      <c r="J199" s="29" t="s">
        <v>83</v>
      </c>
      <c r="K199" s="29" t="s">
        <v>1369</v>
      </c>
      <c r="L199" s="29" t="s">
        <v>50</v>
      </c>
      <c r="M199" s="29" t="s">
        <v>104</v>
      </c>
      <c r="N199" s="29" t="s">
        <v>111</v>
      </c>
      <c r="O199" s="29" t="s">
        <v>368</v>
      </c>
      <c r="P199" s="29">
        <v>30</v>
      </c>
    </row>
    <row r="200" spans="1:16" x14ac:dyDescent="0.45">
      <c r="A200" s="29">
        <v>100</v>
      </c>
      <c r="B200" s="29" t="s">
        <v>34</v>
      </c>
      <c r="C200" s="29" t="s">
        <v>23</v>
      </c>
      <c r="D200" s="36" t="s">
        <v>690</v>
      </c>
      <c r="E200" s="29" t="s">
        <v>25</v>
      </c>
      <c r="F200" s="29" t="s">
        <v>291</v>
      </c>
      <c r="G200" s="29" t="s">
        <v>27</v>
      </c>
      <c r="H200" s="29">
        <v>43</v>
      </c>
      <c r="I200" s="29" t="s">
        <v>108</v>
      </c>
      <c r="J200" s="29" t="s">
        <v>42</v>
      </c>
      <c r="K200" s="29" t="s">
        <v>287</v>
      </c>
      <c r="L200" s="29" t="s">
        <v>130</v>
      </c>
      <c r="M200" s="29" t="s">
        <v>394</v>
      </c>
      <c r="N200" s="29" t="s">
        <v>379</v>
      </c>
      <c r="O200" s="29" t="s">
        <v>681</v>
      </c>
      <c r="P200" s="29">
        <v>30</v>
      </c>
    </row>
    <row r="201" spans="1:16" x14ac:dyDescent="0.45">
      <c r="A201" s="29">
        <v>101</v>
      </c>
      <c r="B201" s="29" t="s">
        <v>726</v>
      </c>
      <c r="C201" s="29" t="s">
        <v>23</v>
      </c>
      <c r="D201" s="36" t="s">
        <v>727</v>
      </c>
      <c r="E201" s="29" t="s">
        <v>25</v>
      </c>
      <c r="F201" s="29" t="s">
        <v>467</v>
      </c>
      <c r="G201" s="29" t="s">
        <v>53</v>
      </c>
      <c r="H201" s="29">
        <v>45</v>
      </c>
      <c r="I201" s="29" t="s">
        <v>136</v>
      </c>
      <c r="J201" s="29" t="s">
        <v>235</v>
      </c>
      <c r="K201" s="29" t="s">
        <v>30</v>
      </c>
      <c r="L201" s="29" t="s">
        <v>178</v>
      </c>
      <c r="M201" s="29" t="s">
        <v>236</v>
      </c>
      <c r="N201" s="29" t="s">
        <v>116</v>
      </c>
      <c r="O201" s="29" t="s">
        <v>317</v>
      </c>
      <c r="P201" s="29">
        <v>12</v>
      </c>
    </row>
    <row r="202" spans="1:16" x14ac:dyDescent="0.45">
      <c r="A202" s="29">
        <v>101</v>
      </c>
      <c r="B202" s="29" t="s">
        <v>726</v>
      </c>
      <c r="C202" s="29" t="s">
        <v>23</v>
      </c>
      <c r="D202" s="36" t="s">
        <v>727</v>
      </c>
      <c r="E202" s="29" t="s">
        <v>25</v>
      </c>
      <c r="F202" s="29" t="s">
        <v>331</v>
      </c>
      <c r="G202" s="29" t="s">
        <v>53</v>
      </c>
      <c r="H202" s="29">
        <v>45</v>
      </c>
      <c r="I202" s="29" t="s">
        <v>168</v>
      </c>
      <c r="J202" s="29" t="s">
        <v>122</v>
      </c>
      <c r="K202" s="29" t="s">
        <v>30</v>
      </c>
      <c r="L202" s="29" t="s">
        <v>323</v>
      </c>
      <c r="M202" s="29" t="s">
        <v>728</v>
      </c>
      <c r="N202" s="29" t="s">
        <v>698</v>
      </c>
      <c r="O202" s="29" t="s">
        <v>441</v>
      </c>
      <c r="P202" s="29">
        <v>12</v>
      </c>
    </row>
    <row r="203" spans="1:16" x14ac:dyDescent="0.45">
      <c r="A203" s="29">
        <v>102</v>
      </c>
      <c r="B203" s="29" t="s">
        <v>759</v>
      </c>
      <c r="C203" s="29" t="s">
        <v>23</v>
      </c>
      <c r="D203" s="36" t="s">
        <v>1358</v>
      </c>
      <c r="E203" s="29" t="s">
        <v>25</v>
      </c>
      <c r="F203" s="29" t="s">
        <v>691</v>
      </c>
      <c r="G203" s="29" t="s">
        <v>27</v>
      </c>
      <c r="H203" s="29">
        <v>48</v>
      </c>
      <c r="I203" s="29" t="s">
        <v>71</v>
      </c>
      <c r="J203" s="29" t="s">
        <v>257</v>
      </c>
      <c r="K203" s="29" t="s">
        <v>30</v>
      </c>
      <c r="L203" s="29" t="s">
        <v>153</v>
      </c>
      <c r="M203" s="29" t="s">
        <v>313</v>
      </c>
      <c r="N203" s="29" t="s">
        <v>760</v>
      </c>
      <c r="O203" s="29" t="s">
        <v>77</v>
      </c>
      <c r="P203" s="29">
        <v>24</v>
      </c>
    </row>
    <row r="204" spans="1:16" x14ac:dyDescent="0.45">
      <c r="A204" s="29">
        <v>102</v>
      </c>
      <c r="B204" s="29" t="s">
        <v>759</v>
      </c>
      <c r="C204" s="29" t="s">
        <v>23</v>
      </c>
      <c r="D204" s="36" t="s">
        <v>1358</v>
      </c>
      <c r="E204" s="29" t="s">
        <v>25</v>
      </c>
      <c r="F204" s="29" t="s">
        <v>761</v>
      </c>
      <c r="G204" s="29" t="s">
        <v>53</v>
      </c>
      <c r="H204" s="29">
        <v>48</v>
      </c>
      <c r="I204" s="29" t="s">
        <v>1366</v>
      </c>
      <c r="J204" s="29" t="s">
        <v>160</v>
      </c>
      <c r="K204" s="29" t="s">
        <v>30</v>
      </c>
      <c r="L204" s="29" t="s">
        <v>153</v>
      </c>
      <c r="M204" s="29" t="s">
        <v>506</v>
      </c>
      <c r="N204" s="29" t="s">
        <v>722</v>
      </c>
      <c r="O204" s="29" t="s">
        <v>762</v>
      </c>
      <c r="P204" s="29">
        <v>24</v>
      </c>
    </row>
    <row r="205" spans="1:16" x14ac:dyDescent="0.45">
      <c r="A205" s="29">
        <v>102</v>
      </c>
      <c r="B205" s="29" t="s">
        <v>759</v>
      </c>
      <c r="C205" s="29" t="s">
        <v>23</v>
      </c>
      <c r="D205" s="36" t="s">
        <v>1358</v>
      </c>
      <c r="E205" s="29" t="s">
        <v>25</v>
      </c>
      <c r="F205" s="29" t="s">
        <v>291</v>
      </c>
      <c r="G205" s="29" t="s">
        <v>53</v>
      </c>
      <c r="H205" s="29">
        <v>48</v>
      </c>
      <c r="I205" s="29" t="s">
        <v>28</v>
      </c>
      <c r="J205" s="29" t="s">
        <v>76</v>
      </c>
      <c r="K205" s="29" t="s">
        <v>30</v>
      </c>
      <c r="L205" s="29" t="s">
        <v>681</v>
      </c>
      <c r="M205" s="29" t="s">
        <v>333</v>
      </c>
      <c r="N205" s="29" t="s">
        <v>330</v>
      </c>
      <c r="O205" s="29" t="s">
        <v>490</v>
      </c>
      <c r="P205" s="29">
        <v>24</v>
      </c>
    </row>
    <row r="206" spans="1:16" x14ac:dyDescent="0.45">
      <c r="A206" s="29">
        <v>102</v>
      </c>
      <c r="B206" s="29" t="s">
        <v>759</v>
      </c>
      <c r="C206" s="29" t="s">
        <v>23</v>
      </c>
      <c r="D206" s="36" t="s">
        <v>1358</v>
      </c>
      <c r="E206" s="29" t="s">
        <v>25</v>
      </c>
      <c r="F206" s="29" t="s">
        <v>763</v>
      </c>
      <c r="G206" s="29" t="s">
        <v>53</v>
      </c>
      <c r="H206" s="29">
        <v>50</v>
      </c>
      <c r="I206" s="29" t="s">
        <v>73</v>
      </c>
      <c r="J206" s="29" t="s">
        <v>764</v>
      </c>
      <c r="K206" s="29" t="s">
        <v>30</v>
      </c>
      <c r="L206" s="29" t="s">
        <v>681</v>
      </c>
      <c r="M206" s="29" t="s">
        <v>725</v>
      </c>
      <c r="N206" s="29" t="s">
        <v>391</v>
      </c>
      <c r="O206" s="29" t="s">
        <v>330</v>
      </c>
      <c r="P206" s="29">
        <v>30</v>
      </c>
    </row>
    <row r="207" spans="1:16" x14ac:dyDescent="0.45">
      <c r="A207" s="29">
        <v>103</v>
      </c>
      <c r="B207" s="29" t="s">
        <v>765</v>
      </c>
      <c r="C207" s="29" t="s">
        <v>23</v>
      </c>
      <c r="D207" s="36" t="s">
        <v>1358</v>
      </c>
      <c r="E207" s="29" t="s">
        <v>25</v>
      </c>
      <c r="F207" s="29" t="s">
        <v>766</v>
      </c>
      <c r="G207" s="29" t="s">
        <v>53</v>
      </c>
      <c r="H207" s="29">
        <v>48</v>
      </c>
      <c r="I207" s="1" t="s">
        <v>136</v>
      </c>
      <c r="J207" s="29" t="s">
        <v>316</v>
      </c>
      <c r="K207" s="29" t="s">
        <v>30</v>
      </c>
      <c r="L207" s="29" t="s">
        <v>709</v>
      </c>
      <c r="M207" s="29" t="s">
        <v>717</v>
      </c>
      <c r="N207" s="29" t="s">
        <v>767</v>
      </c>
      <c r="O207" s="29" t="s">
        <v>768</v>
      </c>
      <c r="P207" s="29">
        <v>24</v>
      </c>
    </row>
    <row r="208" spans="1:16" x14ac:dyDescent="0.45">
      <c r="A208" s="29">
        <v>103</v>
      </c>
      <c r="B208" s="29" t="s">
        <v>765</v>
      </c>
      <c r="C208" s="29" t="s">
        <v>23</v>
      </c>
      <c r="D208" s="36" t="s">
        <v>1358</v>
      </c>
      <c r="E208" s="29" t="s">
        <v>25</v>
      </c>
      <c r="F208" s="29" t="s">
        <v>315</v>
      </c>
      <c r="G208" s="29" t="s">
        <v>53</v>
      </c>
      <c r="H208" s="29">
        <v>48</v>
      </c>
      <c r="I208" s="29" t="s">
        <v>136</v>
      </c>
      <c r="J208" s="29" t="s">
        <v>344</v>
      </c>
      <c r="K208" s="29" t="s">
        <v>30</v>
      </c>
      <c r="L208" s="29" t="s">
        <v>709</v>
      </c>
      <c r="M208" s="29" t="s">
        <v>710</v>
      </c>
      <c r="N208" s="29" t="s">
        <v>607</v>
      </c>
      <c r="O208" s="29" t="s">
        <v>460</v>
      </c>
      <c r="P208" s="29">
        <v>24</v>
      </c>
    </row>
    <row r="209" spans="1:16" x14ac:dyDescent="0.45">
      <c r="A209" s="29">
        <v>103</v>
      </c>
      <c r="B209" s="29" t="s">
        <v>765</v>
      </c>
      <c r="C209" s="29" t="s">
        <v>23</v>
      </c>
      <c r="D209" s="36" t="s">
        <v>1358</v>
      </c>
      <c r="E209" s="29" t="s">
        <v>25</v>
      </c>
      <c r="F209" s="29" t="s">
        <v>406</v>
      </c>
      <c r="G209" s="29" t="s">
        <v>53</v>
      </c>
      <c r="H209" s="29">
        <v>48</v>
      </c>
      <c r="I209" s="29" t="s">
        <v>199</v>
      </c>
      <c r="J209" s="29" t="s">
        <v>97</v>
      </c>
      <c r="K209" s="29" t="s">
        <v>30</v>
      </c>
      <c r="L209" s="29" t="s">
        <v>709</v>
      </c>
      <c r="M209" s="29" t="s">
        <v>710</v>
      </c>
      <c r="N209" s="29" t="s">
        <v>735</v>
      </c>
      <c r="O209" s="29" t="s">
        <v>515</v>
      </c>
      <c r="P209" s="29">
        <v>24</v>
      </c>
    </row>
    <row r="210" spans="1:16" x14ac:dyDescent="0.45">
      <c r="A210" s="29">
        <v>103</v>
      </c>
      <c r="B210" s="29" t="s">
        <v>765</v>
      </c>
      <c r="C210" s="29" t="s">
        <v>23</v>
      </c>
      <c r="D210" s="36" t="s">
        <v>1358</v>
      </c>
      <c r="E210" s="29" t="s">
        <v>25</v>
      </c>
      <c r="F210" s="29" t="s">
        <v>1368</v>
      </c>
      <c r="G210" s="29" t="s">
        <v>53</v>
      </c>
      <c r="H210" s="29">
        <v>50</v>
      </c>
      <c r="I210" s="29" t="s">
        <v>108</v>
      </c>
      <c r="J210" s="29" t="s">
        <v>455</v>
      </c>
      <c r="K210" s="29" t="s">
        <v>30</v>
      </c>
      <c r="L210" s="29" t="s">
        <v>709</v>
      </c>
      <c r="M210" s="29" t="s">
        <v>710</v>
      </c>
      <c r="N210" s="29" t="s">
        <v>735</v>
      </c>
      <c r="O210" s="29" t="s">
        <v>491</v>
      </c>
      <c r="P210" s="29">
        <v>30</v>
      </c>
    </row>
    <row r="211" spans="1:16" x14ac:dyDescent="0.45">
      <c r="A211" s="29">
        <v>104</v>
      </c>
      <c r="B211" s="29" t="s">
        <v>770</v>
      </c>
      <c r="C211" s="29" t="s">
        <v>23</v>
      </c>
      <c r="D211" s="36" t="s">
        <v>1358</v>
      </c>
      <c r="E211" s="29" t="s">
        <v>25</v>
      </c>
      <c r="F211" s="29" t="s">
        <v>771</v>
      </c>
      <c r="G211" s="29" t="s">
        <v>53</v>
      </c>
      <c r="H211" s="29">
        <v>48</v>
      </c>
      <c r="I211" s="29" t="s">
        <v>61</v>
      </c>
      <c r="J211" s="29" t="s">
        <v>525</v>
      </c>
      <c r="K211" s="29" t="s">
        <v>30</v>
      </c>
      <c r="L211" s="29" t="s">
        <v>527</v>
      </c>
      <c r="M211" s="29" t="s">
        <v>772</v>
      </c>
      <c r="N211" s="29" t="s">
        <v>709</v>
      </c>
      <c r="O211" s="29" t="s">
        <v>710</v>
      </c>
      <c r="P211" s="29">
        <v>24</v>
      </c>
    </row>
    <row r="212" spans="1:16" x14ac:dyDescent="0.45">
      <c r="A212" s="29">
        <v>104</v>
      </c>
      <c r="B212" s="29" t="s">
        <v>770</v>
      </c>
      <c r="C212" s="29" t="s">
        <v>23</v>
      </c>
      <c r="D212" s="36" t="s">
        <v>1358</v>
      </c>
      <c r="E212" s="29" t="s">
        <v>25</v>
      </c>
      <c r="F212" s="29" t="s">
        <v>773</v>
      </c>
      <c r="G212" s="29" t="s">
        <v>1367</v>
      </c>
      <c r="H212" s="29">
        <v>48</v>
      </c>
      <c r="I212" s="29" t="s">
        <v>89</v>
      </c>
      <c r="J212" s="29" t="s">
        <v>774</v>
      </c>
      <c r="K212" s="29" t="s">
        <v>30</v>
      </c>
      <c r="L212" s="29" t="s">
        <v>529</v>
      </c>
      <c r="M212" s="29" t="s">
        <v>722</v>
      </c>
      <c r="N212" s="29" t="s">
        <v>313</v>
      </c>
      <c r="O212" s="29" t="s">
        <v>775</v>
      </c>
      <c r="P212" s="29">
        <v>24</v>
      </c>
    </row>
    <row r="213" spans="1:16" x14ac:dyDescent="0.45">
      <c r="A213" s="29">
        <v>104</v>
      </c>
      <c r="B213" s="29" t="s">
        <v>770</v>
      </c>
      <c r="C213" s="29" t="s">
        <v>23</v>
      </c>
      <c r="D213" s="36" t="s">
        <v>1358</v>
      </c>
      <c r="E213" s="29" t="s">
        <v>25</v>
      </c>
      <c r="F213" s="29" t="s">
        <v>719</v>
      </c>
      <c r="G213" s="29" t="s">
        <v>53</v>
      </c>
      <c r="H213" s="29">
        <v>48</v>
      </c>
      <c r="I213" s="29" t="s">
        <v>63</v>
      </c>
      <c r="J213" s="29" t="s">
        <v>650</v>
      </c>
      <c r="K213" s="29" t="s">
        <v>30</v>
      </c>
      <c r="L213" s="29" t="s">
        <v>717</v>
      </c>
      <c r="M213" s="29" t="s">
        <v>472</v>
      </c>
      <c r="N213" s="29" t="s">
        <v>776</v>
      </c>
      <c r="O213" s="29" t="s">
        <v>710</v>
      </c>
      <c r="P213" s="29">
        <v>24</v>
      </c>
    </row>
    <row r="214" spans="1:16" x14ac:dyDescent="0.45">
      <c r="A214" s="29">
        <v>104</v>
      </c>
      <c r="B214" s="29" t="s">
        <v>770</v>
      </c>
      <c r="C214" s="29" t="s">
        <v>23</v>
      </c>
      <c r="D214" s="36" t="s">
        <v>1358</v>
      </c>
      <c r="E214" s="29" t="s">
        <v>25</v>
      </c>
      <c r="F214" s="29" t="s">
        <v>777</v>
      </c>
      <c r="G214" s="29" t="s">
        <v>53</v>
      </c>
      <c r="H214" s="29">
        <v>50</v>
      </c>
      <c r="I214" s="29" t="s">
        <v>79</v>
      </c>
      <c r="J214" s="29" t="s">
        <v>778</v>
      </c>
      <c r="K214" s="29" t="s">
        <v>30</v>
      </c>
      <c r="L214" s="29" t="s">
        <v>383</v>
      </c>
      <c r="M214" s="29" t="s">
        <v>779</v>
      </c>
      <c r="N214" s="29" t="s">
        <v>709</v>
      </c>
      <c r="O214" s="29" t="s">
        <v>710</v>
      </c>
      <c r="P214" s="29">
        <v>30</v>
      </c>
    </row>
    <row r="215" spans="1:16" x14ac:dyDescent="0.45">
      <c r="A215" s="29">
        <v>105</v>
      </c>
      <c r="B215" s="29" t="s">
        <v>780</v>
      </c>
      <c r="C215" s="29" t="s">
        <v>23</v>
      </c>
      <c r="D215" s="36" t="s">
        <v>1358</v>
      </c>
      <c r="E215" s="29" t="s">
        <v>25</v>
      </c>
      <c r="F215" s="29" t="s">
        <v>578</v>
      </c>
      <c r="G215" s="29" t="s">
        <v>27</v>
      </c>
      <c r="H215" s="29">
        <v>48</v>
      </c>
      <c r="I215" s="29" t="s">
        <v>28</v>
      </c>
      <c r="J215" s="29" t="s">
        <v>143</v>
      </c>
      <c r="K215" s="29" t="s">
        <v>30</v>
      </c>
      <c r="L215" s="29" t="s">
        <v>579</v>
      </c>
      <c r="M215" s="29" t="s">
        <v>401</v>
      </c>
      <c r="N215" s="29" t="s">
        <v>754</v>
      </c>
      <c r="O215" s="29" t="s">
        <v>383</v>
      </c>
      <c r="P215" s="29">
        <v>24</v>
      </c>
    </row>
    <row r="216" spans="1:16" x14ac:dyDescent="0.45">
      <c r="A216" s="29">
        <v>105</v>
      </c>
      <c r="B216" s="29" t="s">
        <v>780</v>
      </c>
      <c r="C216" s="29" t="s">
        <v>23</v>
      </c>
      <c r="D216" s="36" t="s">
        <v>1358</v>
      </c>
      <c r="E216" s="29" t="s">
        <v>25</v>
      </c>
      <c r="F216" s="29" t="s">
        <v>590</v>
      </c>
      <c r="G216" s="29" t="s">
        <v>27</v>
      </c>
      <c r="H216" s="29">
        <v>48</v>
      </c>
      <c r="I216" s="29" t="s">
        <v>156</v>
      </c>
      <c r="J216" s="29" t="s">
        <v>137</v>
      </c>
      <c r="K216" s="29" t="s">
        <v>30</v>
      </c>
      <c r="L216" s="29" t="s">
        <v>593</v>
      </c>
      <c r="M216" s="29" t="s">
        <v>772</v>
      </c>
      <c r="N216" s="29" t="s">
        <v>754</v>
      </c>
      <c r="O216" s="29" t="s">
        <v>162</v>
      </c>
      <c r="P216" s="29">
        <v>24</v>
      </c>
    </row>
    <row r="217" spans="1:16" x14ac:dyDescent="0.45">
      <c r="A217" s="29">
        <v>105</v>
      </c>
      <c r="B217" s="29" t="s">
        <v>780</v>
      </c>
      <c r="C217" s="29" t="s">
        <v>23</v>
      </c>
      <c r="D217" s="36" t="s">
        <v>1358</v>
      </c>
      <c r="E217" s="29" t="s">
        <v>25</v>
      </c>
      <c r="F217" s="29" t="s">
        <v>740</v>
      </c>
      <c r="G217" s="29" t="s">
        <v>27</v>
      </c>
      <c r="H217" s="29">
        <v>48</v>
      </c>
      <c r="I217" s="29" t="s">
        <v>96</v>
      </c>
      <c r="J217" s="29" t="s">
        <v>283</v>
      </c>
      <c r="K217" s="29" t="s">
        <v>30</v>
      </c>
      <c r="L217" s="29" t="s">
        <v>750</v>
      </c>
      <c r="M217" s="29" t="s">
        <v>772</v>
      </c>
      <c r="N217" s="29" t="s">
        <v>754</v>
      </c>
      <c r="O217" s="29" t="s">
        <v>162</v>
      </c>
      <c r="P217" s="29">
        <v>24</v>
      </c>
    </row>
    <row r="218" spans="1:16" x14ac:dyDescent="0.45">
      <c r="A218" s="29">
        <v>105</v>
      </c>
      <c r="B218" s="29" t="s">
        <v>780</v>
      </c>
      <c r="C218" s="29" t="s">
        <v>23</v>
      </c>
      <c r="D218" s="36" t="s">
        <v>1358</v>
      </c>
      <c r="E218" s="29" t="s">
        <v>25</v>
      </c>
      <c r="F218" s="29" t="s">
        <v>781</v>
      </c>
      <c r="G218" s="29" t="s">
        <v>27</v>
      </c>
      <c r="H218" s="29">
        <v>50</v>
      </c>
      <c r="I218" s="29" t="s">
        <v>108</v>
      </c>
      <c r="J218" s="29" t="s">
        <v>591</v>
      </c>
      <c r="K218" s="29" t="s">
        <v>30</v>
      </c>
      <c r="L218" s="29" t="s">
        <v>410</v>
      </c>
      <c r="M218" s="29" t="s">
        <v>739</v>
      </c>
      <c r="N218" s="29" t="s">
        <v>399</v>
      </c>
      <c r="O218" s="29" t="s">
        <v>162</v>
      </c>
      <c r="P218" s="29">
        <v>30</v>
      </c>
    </row>
    <row r="219" spans="1:16" x14ac:dyDescent="0.45">
      <c r="A219" s="29">
        <v>106</v>
      </c>
      <c r="B219" s="29" t="s">
        <v>308</v>
      </c>
      <c r="C219" s="29" t="s">
        <v>23</v>
      </c>
      <c r="D219" s="36" t="s">
        <v>1359</v>
      </c>
      <c r="E219" s="29" t="s">
        <v>25</v>
      </c>
      <c r="F219" s="29" t="s">
        <v>782</v>
      </c>
      <c r="G219" s="29" t="s">
        <v>1367</v>
      </c>
      <c r="H219" s="29">
        <v>52</v>
      </c>
      <c r="I219" s="29" t="s">
        <v>41</v>
      </c>
      <c r="J219" s="29" t="s">
        <v>783</v>
      </c>
      <c r="K219" s="29" t="s">
        <v>30</v>
      </c>
      <c r="L219" s="29" t="s">
        <v>346</v>
      </c>
      <c r="M219" s="29" t="s">
        <v>755</v>
      </c>
      <c r="N219" s="29" t="s">
        <v>514</v>
      </c>
      <c r="O219" s="29" t="s">
        <v>784</v>
      </c>
      <c r="P219" s="29">
        <v>30</v>
      </c>
    </row>
    <row r="220" spans="1:16" x14ac:dyDescent="0.45">
      <c r="A220" s="29">
        <v>106</v>
      </c>
      <c r="B220" s="29" t="s">
        <v>308</v>
      </c>
      <c r="C220" s="29" t="s">
        <v>23</v>
      </c>
      <c r="D220" s="36" t="s">
        <v>1359</v>
      </c>
      <c r="E220" s="29" t="s">
        <v>25</v>
      </c>
      <c r="F220" s="29" t="s">
        <v>785</v>
      </c>
      <c r="G220" s="29" t="s">
        <v>27</v>
      </c>
      <c r="H220" s="29">
        <v>50</v>
      </c>
      <c r="I220" s="29" t="s">
        <v>110</v>
      </c>
      <c r="J220" s="29" t="s">
        <v>137</v>
      </c>
      <c r="K220" s="29" t="s">
        <v>30</v>
      </c>
      <c r="L220" s="29" t="s">
        <v>229</v>
      </c>
      <c r="M220" s="29" t="s">
        <v>786</v>
      </c>
      <c r="N220" s="29" t="s">
        <v>754</v>
      </c>
      <c r="O220" s="29" t="s">
        <v>153</v>
      </c>
      <c r="P220" s="29">
        <v>30</v>
      </c>
    </row>
    <row r="221" spans="1:16" x14ac:dyDescent="0.45">
      <c r="A221" s="29">
        <v>106</v>
      </c>
      <c r="B221" s="29" t="s">
        <v>308</v>
      </c>
      <c r="C221" s="29" t="s">
        <v>23</v>
      </c>
      <c r="D221" s="36" t="s">
        <v>1359</v>
      </c>
      <c r="E221" s="29" t="s">
        <v>25</v>
      </c>
      <c r="F221" s="29" t="s">
        <v>787</v>
      </c>
      <c r="G221" s="29" t="s">
        <v>1367</v>
      </c>
      <c r="H221" s="29">
        <v>51</v>
      </c>
      <c r="I221" s="29" t="s">
        <v>136</v>
      </c>
      <c r="J221" s="29" t="s">
        <v>465</v>
      </c>
      <c r="K221" s="29" t="s">
        <v>30</v>
      </c>
      <c r="L221" s="29" t="s">
        <v>735</v>
      </c>
      <c r="M221" s="29" t="s">
        <v>705</v>
      </c>
      <c r="N221" s="29" t="s">
        <v>707</v>
      </c>
      <c r="O221" s="29" t="s">
        <v>788</v>
      </c>
      <c r="P221" s="29">
        <v>30</v>
      </c>
    </row>
    <row r="222" spans="1:16" x14ac:dyDescent="0.45">
      <c r="A222" s="29">
        <v>106</v>
      </c>
      <c r="B222" s="29" t="s">
        <v>308</v>
      </c>
      <c r="C222" s="29" t="s">
        <v>23</v>
      </c>
      <c r="D222" s="36" t="s">
        <v>1359</v>
      </c>
      <c r="E222" s="29" t="s">
        <v>25</v>
      </c>
      <c r="F222" s="29" t="s">
        <v>789</v>
      </c>
      <c r="G222" s="29" t="s">
        <v>27</v>
      </c>
      <c r="H222" s="29">
        <v>50</v>
      </c>
      <c r="I222" s="29" t="s">
        <v>54</v>
      </c>
      <c r="J222" s="29" t="s">
        <v>790</v>
      </c>
      <c r="K222" s="29" t="s">
        <v>30</v>
      </c>
      <c r="L222" s="29" t="s">
        <v>681</v>
      </c>
      <c r="M222" s="29" t="s">
        <v>712</v>
      </c>
      <c r="N222" s="29" t="s">
        <v>767</v>
      </c>
      <c r="O222" s="29" t="s">
        <v>162</v>
      </c>
      <c r="P222" s="29">
        <v>30</v>
      </c>
    </row>
    <row r="223" spans="1:16" x14ac:dyDescent="0.45">
      <c r="A223" s="29">
        <v>106</v>
      </c>
      <c r="B223" s="29" t="s">
        <v>308</v>
      </c>
      <c r="C223" s="29" t="s">
        <v>23</v>
      </c>
      <c r="D223" s="36" t="s">
        <v>1359</v>
      </c>
      <c r="E223" s="29" t="s">
        <v>25</v>
      </c>
      <c r="F223" s="29" t="s">
        <v>791</v>
      </c>
      <c r="G223" s="29" t="s">
        <v>27</v>
      </c>
      <c r="H223" s="29">
        <v>50</v>
      </c>
      <c r="I223" s="29" t="s">
        <v>36</v>
      </c>
      <c r="J223" s="29" t="s">
        <v>440</v>
      </c>
      <c r="K223" s="29" t="s">
        <v>30</v>
      </c>
      <c r="L223" s="29" t="s">
        <v>506</v>
      </c>
      <c r="M223" s="29" t="s">
        <v>443</v>
      </c>
      <c r="N223" s="29" t="s">
        <v>754</v>
      </c>
      <c r="O223" s="29" t="s">
        <v>153</v>
      </c>
      <c r="P223" s="29">
        <v>30</v>
      </c>
    </row>
    <row r="224" spans="1:16" x14ac:dyDescent="0.45">
      <c r="A224" s="29">
        <v>106</v>
      </c>
      <c r="B224" s="29" t="s">
        <v>308</v>
      </c>
      <c r="C224" s="29" t="s">
        <v>23</v>
      </c>
      <c r="D224" s="36" t="s">
        <v>1359</v>
      </c>
      <c r="E224" s="29" t="s">
        <v>25</v>
      </c>
      <c r="F224" s="29" t="s">
        <v>792</v>
      </c>
      <c r="G224" s="29" t="s">
        <v>27</v>
      </c>
      <c r="H224" s="29">
        <v>50</v>
      </c>
      <c r="I224" s="29" t="s">
        <v>1366</v>
      </c>
      <c r="J224" s="29" t="s">
        <v>375</v>
      </c>
      <c r="K224" s="29" t="s">
        <v>30</v>
      </c>
      <c r="L224" s="29" t="s">
        <v>615</v>
      </c>
      <c r="M224" s="29" t="s">
        <v>793</v>
      </c>
      <c r="N224" s="29" t="s">
        <v>794</v>
      </c>
      <c r="O224" s="29" t="s">
        <v>705</v>
      </c>
      <c r="P224" s="29">
        <v>30</v>
      </c>
    </row>
    <row r="225" spans="1:16" x14ac:dyDescent="0.45">
      <c r="A225" s="29">
        <v>107</v>
      </c>
      <c r="B225" s="29" t="s">
        <v>795</v>
      </c>
      <c r="C225" s="29" t="s">
        <v>23</v>
      </c>
      <c r="D225" s="36" t="s">
        <v>1359</v>
      </c>
      <c r="E225" s="29" t="s">
        <v>25</v>
      </c>
      <c r="F225" s="29" t="s">
        <v>1365</v>
      </c>
      <c r="G225" s="29" t="s">
        <v>27</v>
      </c>
      <c r="H225" s="29">
        <v>52</v>
      </c>
      <c r="I225" s="29" t="s">
        <v>168</v>
      </c>
      <c r="J225" s="29" t="s">
        <v>525</v>
      </c>
      <c r="K225" s="29" t="s">
        <v>30</v>
      </c>
      <c r="L225" s="29" t="s">
        <v>216</v>
      </c>
      <c r="M225" s="29" t="s">
        <v>710</v>
      </c>
      <c r="N225" s="29" t="s">
        <v>709</v>
      </c>
      <c r="O225" s="29" t="s">
        <v>704</v>
      </c>
      <c r="P225" s="29">
        <v>30</v>
      </c>
    </row>
    <row r="226" spans="1:16" x14ac:dyDescent="0.45">
      <c r="A226" s="29">
        <v>107</v>
      </c>
      <c r="B226" s="29" t="s">
        <v>795</v>
      </c>
      <c r="C226" s="29" t="s">
        <v>23</v>
      </c>
      <c r="D226" s="36" t="s">
        <v>1359</v>
      </c>
      <c r="E226" s="29" t="s">
        <v>25</v>
      </c>
      <c r="F226" s="29" t="s">
        <v>796</v>
      </c>
      <c r="G226" s="29" t="s">
        <v>27</v>
      </c>
      <c r="H226" s="29">
        <v>52</v>
      </c>
      <c r="I226" s="29" t="s">
        <v>63</v>
      </c>
      <c r="J226" s="29" t="s">
        <v>228</v>
      </c>
      <c r="K226" s="29" t="s">
        <v>30</v>
      </c>
      <c r="L226" s="29" t="s">
        <v>797</v>
      </c>
      <c r="M226" s="29" t="s">
        <v>758</v>
      </c>
      <c r="N226" s="29" t="s">
        <v>722</v>
      </c>
      <c r="O226" s="29" t="s">
        <v>760</v>
      </c>
      <c r="P226" s="29">
        <v>30</v>
      </c>
    </row>
    <row r="227" spans="1:16" x14ac:dyDescent="0.45">
      <c r="A227" s="29">
        <v>107</v>
      </c>
      <c r="B227" s="29" t="s">
        <v>795</v>
      </c>
      <c r="C227" s="29" t="s">
        <v>23</v>
      </c>
      <c r="D227" s="36" t="s">
        <v>1359</v>
      </c>
      <c r="E227" s="29" t="s">
        <v>25</v>
      </c>
      <c r="F227" s="29" t="s">
        <v>721</v>
      </c>
      <c r="G227" s="29" t="s">
        <v>27</v>
      </c>
      <c r="H227" s="29">
        <v>52</v>
      </c>
      <c r="I227" s="29" t="s">
        <v>110</v>
      </c>
      <c r="J227" s="29" t="s">
        <v>751</v>
      </c>
      <c r="K227" s="29" t="s">
        <v>30</v>
      </c>
      <c r="L227" s="29" t="s">
        <v>388</v>
      </c>
      <c r="M227" s="29" t="s">
        <v>798</v>
      </c>
      <c r="N227" s="29" t="s">
        <v>722</v>
      </c>
      <c r="O227" s="29" t="s">
        <v>597</v>
      </c>
      <c r="P227" s="29">
        <v>30</v>
      </c>
    </row>
    <row r="228" spans="1:16" x14ac:dyDescent="0.45">
      <c r="A228" s="29">
        <v>107</v>
      </c>
      <c r="B228" s="29" t="s">
        <v>795</v>
      </c>
      <c r="C228" s="29" t="s">
        <v>23</v>
      </c>
      <c r="D228" s="36" t="s">
        <v>1359</v>
      </c>
      <c r="E228" s="29" t="s">
        <v>25</v>
      </c>
      <c r="F228" s="29" t="s">
        <v>799</v>
      </c>
      <c r="G228" s="29" t="s">
        <v>27</v>
      </c>
      <c r="H228" s="29">
        <v>54</v>
      </c>
      <c r="I228" s="29" t="s">
        <v>41</v>
      </c>
      <c r="J228" s="29" t="s">
        <v>563</v>
      </c>
      <c r="K228" s="29" t="s">
        <v>30</v>
      </c>
      <c r="L228" s="29" t="s">
        <v>674</v>
      </c>
      <c r="M228" s="29" t="s">
        <v>776</v>
      </c>
      <c r="N228" s="29" t="s">
        <v>779</v>
      </c>
      <c r="O228" s="29" t="s">
        <v>767</v>
      </c>
      <c r="P228" s="29">
        <v>30</v>
      </c>
    </row>
    <row r="229" spans="1:16" x14ac:dyDescent="0.45">
      <c r="A229" s="29">
        <v>107</v>
      </c>
      <c r="B229" s="29" t="s">
        <v>795</v>
      </c>
      <c r="C229" s="29" t="s">
        <v>23</v>
      </c>
      <c r="D229" s="36" t="s">
        <v>1359</v>
      </c>
      <c r="E229" s="29" t="s">
        <v>25</v>
      </c>
      <c r="F229" s="29" t="s">
        <v>756</v>
      </c>
      <c r="G229" s="29" t="s">
        <v>27</v>
      </c>
      <c r="H229" s="29">
        <v>52</v>
      </c>
      <c r="I229" s="29" t="s">
        <v>41</v>
      </c>
      <c r="J229" s="29" t="s">
        <v>563</v>
      </c>
      <c r="K229" s="29" t="s">
        <v>30</v>
      </c>
      <c r="L229" s="29" t="s">
        <v>153</v>
      </c>
      <c r="M229" s="29" t="s">
        <v>758</v>
      </c>
      <c r="N229" s="29" t="s">
        <v>712</v>
      </c>
      <c r="O229" s="29" t="s">
        <v>443</v>
      </c>
      <c r="P229" s="29">
        <v>30</v>
      </c>
    </row>
    <row r="230" spans="1:16" x14ac:dyDescent="0.45">
      <c r="A230" s="29">
        <v>107</v>
      </c>
      <c r="B230" s="29" t="s">
        <v>795</v>
      </c>
      <c r="C230" s="29" t="s">
        <v>23</v>
      </c>
      <c r="D230" s="36" t="s">
        <v>1359</v>
      </c>
      <c r="E230" s="29" t="s">
        <v>25</v>
      </c>
      <c r="F230" s="29" t="s">
        <v>763</v>
      </c>
      <c r="G230" s="29" t="s">
        <v>27</v>
      </c>
      <c r="H230" s="29">
        <v>52</v>
      </c>
      <c r="I230" s="29" t="s">
        <v>58</v>
      </c>
      <c r="J230" s="29" t="s">
        <v>591</v>
      </c>
      <c r="K230" s="29" t="s">
        <v>30</v>
      </c>
      <c r="L230" s="29" t="s">
        <v>681</v>
      </c>
      <c r="M230" s="29" t="s">
        <v>725</v>
      </c>
      <c r="N230" s="29" t="s">
        <v>754</v>
      </c>
      <c r="O230" s="29" t="s">
        <v>800</v>
      </c>
      <c r="P230" s="29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CFE7-2C0E-4595-A9D3-58170B9F79B3}">
  <dimension ref="A1:N671"/>
  <sheetViews>
    <sheetView workbookViewId="0">
      <selection sqref="A1:A2"/>
    </sheetView>
  </sheetViews>
  <sheetFormatPr defaultRowHeight="14.25" x14ac:dyDescent="0.45"/>
  <cols>
    <col min="1" max="1" width="30.73046875" customWidth="1"/>
    <col min="2" max="14" width="5.73046875" customWidth="1"/>
  </cols>
  <sheetData>
    <row r="1" spans="1:14" s="1" customFormat="1" x14ac:dyDescent="0.45">
      <c r="A1" s="49" t="s">
        <v>802</v>
      </c>
      <c r="B1" s="54" t="s">
        <v>803</v>
      </c>
      <c r="C1" s="51" t="s">
        <v>804</v>
      </c>
      <c r="D1" s="52"/>
      <c r="E1" s="52"/>
      <c r="F1" s="52"/>
      <c r="G1" s="52"/>
      <c r="H1" s="53"/>
      <c r="I1" s="51" t="s">
        <v>805</v>
      </c>
      <c r="J1" s="52"/>
      <c r="K1" s="52"/>
      <c r="L1" s="52"/>
      <c r="M1" s="52"/>
      <c r="N1" s="53"/>
    </row>
    <row r="2" spans="1:14" s="1" customFormat="1" ht="14.65" thickBot="1" x14ac:dyDescent="0.5">
      <c r="A2" s="50"/>
      <c r="B2" s="55"/>
      <c r="C2" s="18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6" t="s">
        <v>21</v>
      </c>
      <c r="I2" s="18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6" t="s">
        <v>21</v>
      </c>
    </row>
    <row r="3" spans="1:14" x14ac:dyDescent="0.45">
      <c r="A3" s="15" t="s">
        <v>806</v>
      </c>
      <c r="B3" s="21">
        <v>64</v>
      </c>
      <c r="C3" s="7">
        <v>0</v>
      </c>
      <c r="D3" s="8">
        <v>0</v>
      </c>
      <c r="E3" s="8">
        <v>0</v>
      </c>
      <c r="F3" s="8">
        <v>1</v>
      </c>
      <c r="G3" s="8">
        <v>0</v>
      </c>
      <c r="H3" s="9">
        <v>0</v>
      </c>
      <c r="I3" s="7">
        <v>45</v>
      </c>
      <c r="J3" s="8">
        <v>49</v>
      </c>
      <c r="K3" s="8">
        <v>49</v>
      </c>
      <c r="L3" s="8">
        <v>65</v>
      </c>
      <c r="M3" s="8">
        <v>65</v>
      </c>
      <c r="N3" s="9">
        <v>45</v>
      </c>
    </row>
    <row r="4" spans="1:14" x14ac:dyDescent="0.45">
      <c r="A4" s="16" t="s">
        <v>807</v>
      </c>
      <c r="B4" s="22">
        <v>142</v>
      </c>
      <c r="C4" s="10">
        <v>0</v>
      </c>
      <c r="D4" s="4">
        <v>0</v>
      </c>
      <c r="E4" s="4">
        <v>0</v>
      </c>
      <c r="F4" s="4">
        <v>1</v>
      </c>
      <c r="G4" s="4">
        <v>1</v>
      </c>
      <c r="H4" s="11">
        <v>0</v>
      </c>
      <c r="I4" s="10">
        <v>60</v>
      </c>
      <c r="J4" s="4">
        <v>62</v>
      </c>
      <c r="K4" s="4">
        <v>63</v>
      </c>
      <c r="L4" s="4">
        <v>80</v>
      </c>
      <c r="M4" s="4">
        <v>80</v>
      </c>
      <c r="N4" s="11">
        <v>60</v>
      </c>
    </row>
    <row r="5" spans="1:14" x14ac:dyDescent="0.45">
      <c r="A5" s="16" t="s">
        <v>808</v>
      </c>
      <c r="B5" s="22">
        <v>236</v>
      </c>
      <c r="C5" s="10">
        <v>0</v>
      </c>
      <c r="D5" s="4">
        <v>0</v>
      </c>
      <c r="E5" s="4">
        <v>0</v>
      </c>
      <c r="F5" s="4">
        <v>2</v>
      </c>
      <c r="G5" s="4">
        <v>1</v>
      </c>
      <c r="H5" s="11">
        <v>0</v>
      </c>
      <c r="I5" s="10">
        <v>80</v>
      </c>
      <c r="J5" s="4">
        <v>82</v>
      </c>
      <c r="K5" s="4">
        <v>83</v>
      </c>
      <c r="L5" s="4">
        <v>100</v>
      </c>
      <c r="M5" s="4">
        <v>100</v>
      </c>
      <c r="N5" s="11">
        <v>80</v>
      </c>
    </row>
    <row r="6" spans="1:14" x14ac:dyDescent="0.45">
      <c r="A6" s="16" t="s">
        <v>809</v>
      </c>
      <c r="B6" s="22">
        <v>62</v>
      </c>
      <c r="C6" s="10">
        <v>0</v>
      </c>
      <c r="D6" s="4">
        <v>0</v>
      </c>
      <c r="E6" s="4">
        <v>0</v>
      </c>
      <c r="F6" s="4">
        <v>0</v>
      </c>
      <c r="G6" s="4">
        <v>0</v>
      </c>
      <c r="H6" s="11">
        <v>1</v>
      </c>
      <c r="I6" s="10">
        <v>39</v>
      </c>
      <c r="J6" s="4">
        <v>52</v>
      </c>
      <c r="K6" s="4">
        <v>43</v>
      </c>
      <c r="L6" s="4">
        <v>60</v>
      </c>
      <c r="M6" s="4">
        <v>50</v>
      </c>
      <c r="N6" s="11">
        <v>65</v>
      </c>
    </row>
    <row r="7" spans="1:14" x14ac:dyDescent="0.45">
      <c r="A7" s="16" t="s">
        <v>810</v>
      </c>
      <c r="B7" s="22">
        <v>142</v>
      </c>
      <c r="C7" s="10">
        <v>0</v>
      </c>
      <c r="D7" s="4">
        <v>0</v>
      </c>
      <c r="E7" s="4">
        <v>0</v>
      </c>
      <c r="F7" s="4">
        <v>1</v>
      </c>
      <c r="G7" s="4">
        <v>0</v>
      </c>
      <c r="H7" s="11">
        <v>1</v>
      </c>
      <c r="I7" s="10">
        <v>58</v>
      </c>
      <c r="J7" s="4">
        <v>64</v>
      </c>
      <c r="K7" s="4">
        <v>58</v>
      </c>
      <c r="L7" s="4">
        <v>80</v>
      </c>
      <c r="M7" s="4">
        <v>65</v>
      </c>
      <c r="N7" s="11">
        <v>80</v>
      </c>
    </row>
    <row r="8" spans="1:14" x14ac:dyDescent="0.45">
      <c r="A8" s="16" t="s">
        <v>811</v>
      </c>
      <c r="B8" s="22">
        <v>240</v>
      </c>
      <c r="C8" s="10">
        <v>0</v>
      </c>
      <c r="D8" s="4">
        <v>0</v>
      </c>
      <c r="E8" s="4">
        <v>0</v>
      </c>
      <c r="F8" s="4">
        <v>3</v>
      </c>
      <c r="G8" s="4">
        <v>0</v>
      </c>
      <c r="H8" s="11">
        <v>0</v>
      </c>
      <c r="I8" s="10">
        <v>78</v>
      </c>
      <c r="J8" s="4">
        <v>84</v>
      </c>
      <c r="K8" s="4">
        <v>78</v>
      </c>
      <c r="L8" s="4">
        <v>109</v>
      </c>
      <c r="M8" s="4">
        <v>85</v>
      </c>
      <c r="N8" s="11">
        <v>100</v>
      </c>
    </row>
    <row r="9" spans="1:14" x14ac:dyDescent="0.45">
      <c r="A9" s="16" t="s">
        <v>812</v>
      </c>
      <c r="B9" s="22">
        <v>63</v>
      </c>
      <c r="C9" s="10">
        <v>0</v>
      </c>
      <c r="D9" s="4">
        <v>0</v>
      </c>
      <c r="E9" s="4">
        <v>1</v>
      </c>
      <c r="F9" s="4">
        <v>0</v>
      </c>
      <c r="G9" s="4">
        <v>0</v>
      </c>
      <c r="H9" s="11">
        <v>0</v>
      </c>
      <c r="I9" s="10">
        <v>44</v>
      </c>
      <c r="J9" s="4">
        <v>48</v>
      </c>
      <c r="K9" s="4">
        <v>65</v>
      </c>
      <c r="L9" s="4">
        <v>50</v>
      </c>
      <c r="M9" s="4">
        <v>64</v>
      </c>
      <c r="N9" s="11">
        <v>43</v>
      </c>
    </row>
    <row r="10" spans="1:14" x14ac:dyDescent="0.45">
      <c r="A10" s="16" t="s">
        <v>813</v>
      </c>
      <c r="B10" s="22">
        <v>142</v>
      </c>
      <c r="C10" s="10">
        <v>0</v>
      </c>
      <c r="D10" s="4">
        <v>0</v>
      </c>
      <c r="E10" s="4">
        <v>1</v>
      </c>
      <c r="F10" s="4">
        <v>0</v>
      </c>
      <c r="G10" s="4">
        <v>1</v>
      </c>
      <c r="H10" s="11">
        <v>0</v>
      </c>
      <c r="I10" s="10">
        <v>59</v>
      </c>
      <c r="J10" s="4">
        <v>63</v>
      </c>
      <c r="K10" s="4">
        <v>80</v>
      </c>
      <c r="L10" s="4">
        <v>65</v>
      </c>
      <c r="M10" s="4">
        <v>80</v>
      </c>
      <c r="N10" s="11">
        <v>58</v>
      </c>
    </row>
    <row r="11" spans="1:14" x14ac:dyDescent="0.45">
      <c r="A11" s="16" t="s">
        <v>814</v>
      </c>
      <c r="B11" s="22">
        <v>239</v>
      </c>
      <c r="C11" s="10">
        <v>0</v>
      </c>
      <c r="D11" s="4">
        <v>0</v>
      </c>
      <c r="E11" s="4">
        <v>0</v>
      </c>
      <c r="F11" s="4">
        <v>0</v>
      </c>
      <c r="G11" s="4">
        <v>3</v>
      </c>
      <c r="H11" s="11">
        <v>0</v>
      </c>
      <c r="I11" s="10">
        <v>79</v>
      </c>
      <c r="J11" s="4">
        <v>83</v>
      </c>
      <c r="K11" s="4">
        <v>100</v>
      </c>
      <c r="L11" s="4">
        <v>85</v>
      </c>
      <c r="M11" s="4">
        <v>105</v>
      </c>
      <c r="N11" s="11">
        <v>78</v>
      </c>
    </row>
    <row r="12" spans="1:14" x14ac:dyDescent="0.45">
      <c r="A12" s="16" t="s">
        <v>815</v>
      </c>
      <c r="B12" s="22">
        <v>39</v>
      </c>
      <c r="C12" s="10">
        <v>1</v>
      </c>
      <c r="D12" s="4">
        <v>0</v>
      </c>
      <c r="E12" s="4">
        <v>0</v>
      </c>
      <c r="F12" s="4">
        <v>0</v>
      </c>
      <c r="G12" s="4">
        <v>0</v>
      </c>
      <c r="H12" s="11">
        <v>0</v>
      </c>
      <c r="I12" s="10">
        <v>45</v>
      </c>
      <c r="J12" s="4">
        <v>30</v>
      </c>
      <c r="K12" s="4">
        <v>35</v>
      </c>
      <c r="L12" s="4">
        <v>20</v>
      </c>
      <c r="M12" s="4">
        <v>20</v>
      </c>
      <c r="N12" s="11">
        <v>45</v>
      </c>
    </row>
    <row r="13" spans="1:14" x14ac:dyDescent="0.45">
      <c r="A13" s="16" t="s">
        <v>816</v>
      </c>
      <c r="B13" s="22">
        <v>72</v>
      </c>
      <c r="C13" s="10">
        <v>0</v>
      </c>
      <c r="D13" s="4">
        <v>0</v>
      </c>
      <c r="E13" s="4">
        <v>2</v>
      </c>
      <c r="F13" s="4">
        <v>0</v>
      </c>
      <c r="G13" s="4">
        <v>0</v>
      </c>
      <c r="H13" s="11">
        <v>0</v>
      </c>
      <c r="I13" s="10">
        <v>50</v>
      </c>
      <c r="J13" s="4">
        <v>20</v>
      </c>
      <c r="K13" s="4">
        <v>55</v>
      </c>
      <c r="L13" s="4">
        <v>25</v>
      </c>
      <c r="M13" s="4">
        <v>25</v>
      </c>
      <c r="N13" s="11">
        <v>30</v>
      </c>
    </row>
    <row r="14" spans="1:14" x14ac:dyDescent="0.45">
      <c r="A14" s="16" t="s">
        <v>817</v>
      </c>
      <c r="B14" s="22">
        <v>173</v>
      </c>
      <c r="C14" s="10">
        <v>0</v>
      </c>
      <c r="D14" s="4">
        <v>0</v>
      </c>
      <c r="E14" s="4">
        <v>0</v>
      </c>
      <c r="F14" s="4">
        <v>2</v>
      </c>
      <c r="G14" s="4">
        <v>1</v>
      </c>
      <c r="H14" s="11">
        <v>0</v>
      </c>
      <c r="I14" s="10">
        <v>60</v>
      </c>
      <c r="J14" s="4">
        <v>45</v>
      </c>
      <c r="K14" s="4">
        <v>50</v>
      </c>
      <c r="L14" s="4">
        <v>80</v>
      </c>
      <c r="M14" s="4">
        <v>80</v>
      </c>
      <c r="N14" s="11">
        <v>70</v>
      </c>
    </row>
    <row r="15" spans="1:14" x14ac:dyDescent="0.45">
      <c r="A15" s="16" t="s">
        <v>818</v>
      </c>
      <c r="B15" s="22">
        <v>39</v>
      </c>
      <c r="C15" s="10">
        <v>0</v>
      </c>
      <c r="D15" s="4">
        <v>0</v>
      </c>
      <c r="E15" s="4">
        <v>0</v>
      </c>
      <c r="F15" s="4">
        <v>0</v>
      </c>
      <c r="G15" s="4">
        <v>0</v>
      </c>
      <c r="H15" s="11">
        <v>1</v>
      </c>
      <c r="I15" s="10">
        <v>40</v>
      </c>
      <c r="J15" s="4">
        <v>35</v>
      </c>
      <c r="K15" s="4">
        <v>30</v>
      </c>
      <c r="L15" s="4">
        <v>20</v>
      </c>
      <c r="M15" s="4">
        <v>20</v>
      </c>
      <c r="N15" s="11">
        <v>50</v>
      </c>
    </row>
    <row r="16" spans="1:14" x14ac:dyDescent="0.45">
      <c r="A16" s="16" t="s">
        <v>819</v>
      </c>
      <c r="B16" s="22">
        <v>72</v>
      </c>
      <c r="C16" s="10">
        <v>0</v>
      </c>
      <c r="D16" s="4">
        <v>0</v>
      </c>
      <c r="E16" s="4">
        <v>2</v>
      </c>
      <c r="F16" s="4">
        <v>0</v>
      </c>
      <c r="G16" s="4">
        <v>0</v>
      </c>
      <c r="H16" s="11">
        <v>0</v>
      </c>
      <c r="I16" s="10">
        <v>45</v>
      </c>
      <c r="J16" s="4">
        <v>25</v>
      </c>
      <c r="K16" s="4">
        <v>50</v>
      </c>
      <c r="L16" s="4">
        <v>25</v>
      </c>
      <c r="M16" s="4">
        <v>25</v>
      </c>
      <c r="N16" s="11">
        <v>35</v>
      </c>
    </row>
    <row r="17" spans="1:14" x14ac:dyDescent="0.45">
      <c r="A17" s="16" t="s">
        <v>820</v>
      </c>
      <c r="B17" s="22">
        <v>173</v>
      </c>
      <c r="C17" s="10">
        <v>0</v>
      </c>
      <c r="D17" s="4">
        <v>2</v>
      </c>
      <c r="E17" s="4">
        <v>0</v>
      </c>
      <c r="F17" s="4">
        <v>0</v>
      </c>
      <c r="G17" s="4">
        <v>1</v>
      </c>
      <c r="H17" s="11">
        <v>0</v>
      </c>
      <c r="I17" s="10">
        <v>65</v>
      </c>
      <c r="J17" s="4">
        <v>80</v>
      </c>
      <c r="K17" s="4">
        <v>40</v>
      </c>
      <c r="L17" s="4">
        <v>45</v>
      </c>
      <c r="M17" s="4">
        <v>80</v>
      </c>
      <c r="N17" s="11">
        <v>75</v>
      </c>
    </row>
    <row r="18" spans="1:14" x14ac:dyDescent="0.45">
      <c r="A18" s="16" t="s">
        <v>821</v>
      </c>
      <c r="B18" s="22">
        <v>50</v>
      </c>
      <c r="C18" s="10">
        <v>0</v>
      </c>
      <c r="D18" s="4">
        <v>0</v>
      </c>
      <c r="E18" s="4">
        <v>0</v>
      </c>
      <c r="F18" s="4">
        <v>0</v>
      </c>
      <c r="G18" s="4">
        <v>0</v>
      </c>
      <c r="H18" s="11">
        <v>1</v>
      </c>
      <c r="I18" s="10">
        <v>40</v>
      </c>
      <c r="J18" s="4">
        <v>45</v>
      </c>
      <c r="K18" s="4">
        <v>40</v>
      </c>
      <c r="L18" s="4">
        <v>35</v>
      </c>
      <c r="M18" s="4">
        <v>35</v>
      </c>
      <c r="N18" s="11">
        <v>56</v>
      </c>
    </row>
    <row r="19" spans="1:14" x14ac:dyDescent="0.45">
      <c r="A19" s="16" t="s">
        <v>822</v>
      </c>
      <c r="B19" s="22">
        <v>122</v>
      </c>
      <c r="C19" s="10">
        <v>0</v>
      </c>
      <c r="D19" s="4">
        <v>0</v>
      </c>
      <c r="E19" s="4">
        <v>0</v>
      </c>
      <c r="F19" s="4">
        <v>0</v>
      </c>
      <c r="G19" s="4">
        <v>0</v>
      </c>
      <c r="H19" s="11">
        <v>2</v>
      </c>
      <c r="I19" s="10">
        <v>63</v>
      </c>
      <c r="J19" s="4">
        <v>60</v>
      </c>
      <c r="K19" s="4">
        <v>55</v>
      </c>
      <c r="L19" s="4">
        <v>50</v>
      </c>
      <c r="M19" s="4">
        <v>50</v>
      </c>
      <c r="N19" s="11">
        <v>71</v>
      </c>
    </row>
    <row r="20" spans="1:14" x14ac:dyDescent="0.45">
      <c r="A20" s="16" t="s">
        <v>823</v>
      </c>
      <c r="B20" s="22">
        <v>211</v>
      </c>
      <c r="C20" s="10">
        <v>0</v>
      </c>
      <c r="D20" s="4">
        <v>0</v>
      </c>
      <c r="E20" s="4">
        <v>0</v>
      </c>
      <c r="F20" s="4">
        <v>0</v>
      </c>
      <c r="G20" s="4">
        <v>0</v>
      </c>
      <c r="H20" s="11">
        <v>3</v>
      </c>
      <c r="I20" s="10">
        <v>83</v>
      </c>
      <c r="J20" s="4">
        <v>80</v>
      </c>
      <c r="K20" s="4">
        <v>75</v>
      </c>
      <c r="L20" s="4">
        <v>70</v>
      </c>
      <c r="M20" s="4">
        <v>70</v>
      </c>
      <c r="N20" s="11">
        <v>91</v>
      </c>
    </row>
    <row r="21" spans="1:14" x14ac:dyDescent="0.45">
      <c r="A21" s="16" t="s">
        <v>824</v>
      </c>
      <c r="B21" s="22">
        <v>51</v>
      </c>
      <c r="C21" s="10">
        <v>0</v>
      </c>
      <c r="D21" s="4">
        <v>0</v>
      </c>
      <c r="E21" s="4">
        <v>0</v>
      </c>
      <c r="F21" s="4">
        <v>0</v>
      </c>
      <c r="G21" s="4">
        <v>0</v>
      </c>
      <c r="H21" s="11">
        <v>1</v>
      </c>
      <c r="I21" s="10">
        <v>30</v>
      </c>
      <c r="J21" s="4">
        <v>56</v>
      </c>
      <c r="K21" s="4">
        <v>35</v>
      </c>
      <c r="L21" s="4">
        <v>25</v>
      </c>
      <c r="M21" s="4">
        <v>35</v>
      </c>
      <c r="N21" s="11">
        <v>72</v>
      </c>
    </row>
    <row r="22" spans="1:14" x14ac:dyDescent="0.45">
      <c r="A22" s="16" t="s">
        <v>825</v>
      </c>
      <c r="B22" s="22">
        <v>145</v>
      </c>
      <c r="C22" s="10">
        <v>0</v>
      </c>
      <c r="D22" s="4">
        <v>0</v>
      </c>
      <c r="E22" s="4">
        <v>0</v>
      </c>
      <c r="F22" s="4">
        <v>0</v>
      </c>
      <c r="G22" s="4">
        <v>0</v>
      </c>
      <c r="H22" s="11">
        <v>2</v>
      </c>
      <c r="I22" s="10">
        <v>55</v>
      </c>
      <c r="J22" s="4">
        <v>81</v>
      </c>
      <c r="K22" s="4">
        <v>60</v>
      </c>
      <c r="L22" s="4">
        <v>50</v>
      </c>
      <c r="M22" s="4">
        <v>70</v>
      </c>
      <c r="N22" s="11">
        <v>97</v>
      </c>
    </row>
    <row r="23" spans="1:14" x14ac:dyDescent="0.45">
      <c r="A23" s="16" t="s">
        <v>826</v>
      </c>
      <c r="B23" s="22">
        <v>52</v>
      </c>
      <c r="C23" s="10">
        <v>0</v>
      </c>
      <c r="D23" s="4">
        <v>0</v>
      </c>
      <c r="E23" s="4">
        <v>0</v>
      </c>
      <c r="F23" s="4">
        <v>0</v>
      </c>
      <c r="G23" s="4">
        <v>0</v>
      </c>
      <c r="H23" s="11">
        <v>1</v>
      </c>
      <c r="I23" s="10">
        <v>40</v>
      </c>
      <c r="J23" s="4">
        <v>60</v>
      </c>
      <c r="K23" s="4">
        <v>30</v>
      </c>
      <c r="L23" s="4">
        <v>31</v>
      </c>
      <c r="M23" s="4">
        <v>31</v>
      </c>
      <c r="N23" s="11">
        <v>70</v>
      </c>
    </row>
    <row r="24" spans="1:14" x14ac:dyDescent="0.45">
      <c r="A24" s="16" t="s">
        <v>827</v>
      </c>
      <c r="B24" s="22">
        <v>155</v>
      </c>
      <c r="C24" s="10">
        <v>0</v>
      </c>
      <c r="D24" s="4">
        <v>0</v>
      </c>
      <c r="E24" s="4">
        <v>0</v>
      </c>
      <c r="F24" s="4">
        <v>0</v>
      </c>
      <c r="G24" s="4">
        <v>0</v>
      </c>
      <c r="H24" s="11">
        <v>2</v>
      </c>
      <c r="I24" s="10">
        <v>65</v>
      </c>
      <c r="J24" s="4">
        <v>90</v>
      </c>
      <c r="K24" s="4">
        <v>65</v>
      </c>
      <c r="L24" s="4">
        <v>61</v>
      </c>
      <c r="M24" s="4">
        <v>61</v>
      </c>
      <c r="N24" s="11">
        <v>100</v>
      </c>
    </row>
    <row r="25" spans="1:14" x14ac:dyDescent="0.45">
      <c r="A25" s="16" t="s">
        <v>828</v>
      </c>
      <c r="B25" s="22">
        <v>58</v>
      </c>
      <c r="C25" s="10">
        <v>0</v>
      </c>
      <c r="D25" s="4">
        <v>1</v>
      </c>
      <c r="E25" s="4">
        <v>0</v>
      </c>
      <c r="F25" s="4">
        <v>0</v>
      </c>
      <c r="G25" s="4">
        <v>0</v>
      </c>
      <c r="H25" s="11">
        <v>0</v>
      </c>
      <c r="I25" s="10">
        <v>35</v>
      </c>
      <c r="J25" s="4">
        <v>60</v>
      </c>
      <c r="K25" s="4">
        <v>44</v>
      </c>
      <c r="L25" s="4">
        <v>40</v>
      </c>
      <c r="M25" s="4">
        <v>54</v>
      </c>
      <c r="N25" s="11">
        <v>55</v>
      </c>
    </row>
    <row r="26" spans="1:14" x14ac:dyDescent="0.45">
      <c r="A26" s="16" t="s">
        <v>829</v>
      </c>
      <c r="B26" s="22">
        <v>153</v>
      </c>
      <c r="C26" s="10">
        <v>0</v>
      </c>
      <c r="D26" s="4">
        <v>2</v>
      </c>
      <c r="E26" s="4">
        <v>0</v>
      </c>
      <c r="F26" s="4">
        <v>0</v>
      </c>
      <c r="G26" s="4">
        <v>0</v>
      </c>
      <c r="H26" s="11">
        <v>0</v>
      </c>
      <c r="I26" s="10">
        <v>60</v>
      </c>
      <c r="J26" s="4">
        <v>85</v>
      </c>
      <c r="K26" s="4">
        <v>69</v>
      </c>
      <c r="L26" s="4">
        <v>65</v>
      </c>
      <c r="M26" s="4">
        <v>79</v>
      </c>
      <c r="N26" s="11">
        <v>80</v>
      </c>
    </row>
    <row r="27" spans="1:14" x14ac:dyDescent="0.45">
      <c r="A27" s="16" t="s">
        <v>830</v>
      </c>
      <c r="B27" s="22">
        <v>105</v>
      </c>
      <c r="C27" s="10">
        <v>0</v>
      </c>
      <c r="D27" s="4">
        <v>0</v>
      </c>
      <c r="E27" s="4">
        <v>0</v>
      </c>
      <c r="F27" s="4">
        <v>0</v>
      </c>
      <c r="G27" s="4">
        <v>0</v>
      </c>
      <c r="H27" s="11">
        <v>2</v>
      </c>
      <c r="I27" s="10">
        <v>35</v>
      </c>
      <c r="J27" s="4">
        <v>55</v>
      </c>
      <c r="K27" s="4">
        <v>30</v>
      </c>
      <c r="L27" s="4">
        <v>50</v>
      </c>
      <c r="M27" s="4">
        <v>40</v>
      </c>
      <c r="N27" s="11">
        <v>90</v>
      </c>
    </row>
    <row r="28" spans="1:14" x14ac:dyDescent="0.45">
      <c r="A28" s="16" t="s">
        <v>831</v>
      </c>
      <c r="B28" s="22">
        <v>214</v>
      </c>
      <c r="C28" s="10">
        <v>0</v>
      </c>
      <c r="D28" s="4">
        <v>0</v>
      </c>
      <c r="E28" s="4">
        <v>0</v>
      </c>
      <c r="F28" s="4">
        <v>0</v>
      </c>
      <c r="G28" s="4">
        <v>0</v>
      </c>
      <c r="H28" s="11">
        <v>3</v>
      </c>
      <c r="I28" s="10">
        <v>60</v>
      </c>
      <c r="J28" s="4">
        <v>90</v>
      </c>
      <c r="K28" s="4">
        <v>55</v>
      </c>
      <c r="L28" s="4">
        <v>90</v>
      </c>
      <c r="M28" s="4">
        <v>80</v>
      </c>
      <c r="N28" s="11">
        <v>100</v>
      </c>
    </row>
    <row r="29" spans="1:14" x14ac:dyDescent="0.45">
      <c r="A29" s="16" t="s">
        <v>832</v>
      </c>
      <c r="B29" s="22">
        <v>60</v>
      </c>
      <c r="C29" s="10">
        <v>0</v>
      </c>
      <c r="D29" s="4">
        <v>0</v>
      </c>
      <c r="E29" s="4">
        <v>1</v>
      </c>
      <c r="F29" s="4">
        <v>0</v>
      </c>
      <c r="G29" s="4">
        <v>0</v>
      </c>
      <c r="H29" s="11">
        <v>0</v>
      </c>
      <c r="I29" s="10">
        <v>50</v>
      </c>
      <c r="J29" s="4">
        <v>75</v>
      </c>
      <c r="K29" s="4">
        <v>85</v>
      </c>
      <c r="L29" s="4">
        <v>20</v>
      </c>
      <c r="M29" s="4">
        <v>30</v>
      </c>
      <c r="N29" s="11">
        <v>40</v>
      </c>
    </row>
    <row r="30" spans="1:14" x14ac:dyDescent="0.45">
      <c r="A30" s="16" t="s">
        <v>833</v>
      </c>
      <c r="B30" s="22">
        <v>158</v>
      </c>
      <c r="C30" s="10">
        <v>0</v>
      </c>
      <c r="D30" s="4">
        <v>0</v>
      </c>
      <c r="E30" s="4">
        <v>2</v>
      </c>
      <c r="F30" s="4">
        <v>0</v>
      </c>
      <c r="G30" s="4">
        <v>0</v>
      </c>
      <c r="H30" s="11">
        <v>0</v>
      </c>
      <c r="I30" s="10">
        <v>75</v>
      </c>
      <c r="J30" s="4">
        <v>100</v>
      </c>
      <c r="K30" s="4">
        <v>110</v>
      </c>
      <c r="L30" s="4">
        <v>45</v>
      </c>
      <c r="M30" s="4">
        <v>55</v>
      </c>
      <c r="N30" s="11">
        <v>65</v>
      </c>
    </row>
    <row r="31" spans="1:14" x14ac:dyDescent="0.45">
      <c r="A31" s="16" t="s">
        <v>834</v>
      </c>
      <c r="B31" s="22">
        <v>55</v>
      </c>
      <c r="C31" s="10">
        <v>1</v>
      </c>
      <c r="D31" s="4">
        <v>0</v>
      </c>
      <c r="E31" s="4">
        <v>0</v>
      </c>
      <c r="F31" s="4">
        <v>0</v>
      </c>
      <c r="G31" s="4">
        <v>0</v>
      </c>
      <c r="H31" s="11">
        <v>0</v>
      </c>
      <c r="I31" s="10">
        <v>55</v>
      </c>
      <c r="J31" s="4">
        <v>47</v>
      </c>
      <c r="K31" s="4">
        <v>52</v>
      </c>
      <c r="L31" s="4">
        <v>40</v>
      </c>
      <c r="M31" s="4">
        <v>40</v>
      </c>
      <c r="N31" s="11">
        <v>41</v>
      </c>
    </row>
    <row r="32" spans="1:14" x14ac:dyDescent="0.45">
      <c r="A32" s="16" t="s">
        <v>835</v>
      </c>
      <c r="B32" s="22">
        <v>128</v>
      </c>
      <c r="C32" s="10">
        <v>2</v>
      </c>
      <c r="D32" s="4">
        <v>0</v>
      </c>
      <c r="E32" s="4">
        <v>0</v>
      </c>
      <c r="F32" s="4">
        <v>0</v>
      </c>
      <c r="G32" s="4">
        <v>0</v>
      </c>
      <c r="H32" s="11">
        <v>0</v>
      </c>
      <c r="I32" s="10">
        <v>70</v>
      </c>
      <c r="J32" s="4">
        <v>62</v>
      </c>
      <c r="K32" s="4">
        <v>67</v>
      </c>
      <c r="L32" s="4">
        <v>55</v>
      </c>
      <c r="M32" s="4">
        <v>55</v>
      </c>
      <c r="N32" s="11">
        <v>56</v>
      </c>
    </row>
    <row r="33" spans="1:14" x14ac:dyDescent="0.45">
      <c r="A33" s="16" t="s">
        <v>836</v>
      </c>
      <c r="B33" s="22">
        <v>223</v>
      </c>
      <c r="C33" s="10">
        <v>3</v>
      </c>
      <c r="D33" s="4">
        <v>0</v>
      </c>
      <c r="E33" s="4">
        <v>0</v>
      </c>
      <c r="F33" s="4">
        <v>0</v>
      </c>
      <c r="G33" s="4">
        <v>0</v>
      </c>
      <c r="H33" s="11">
        <v>0</v>
      </c>
      <c r="I33" s="10">
        <v>90</v>
      </c>
      <c r="J33" s="4">
        <v>82</v>
      </c>
      <c r="K33" s="4">
        <v>87</v>
      </c>
      <c r="L33" s="4">
        <v>75</v>
      </c>
      <c r="M33" s="4">
        <v>85</v>
      </c>
      <c r="N33" s="11">
        <v>76</v>
      </c>
    </row>
    <row r="34" spans="1:14" x14ac:dyDescent="0.45">
      <c r="A34" s="16" t="s">
        <v>837</v>
      </c>
      <c r="B34" s="22">
        <v>55</v>
      </c>
      <c r="C34" s="10">
        <v>0</v>
      </c>
      <c r="D34" s="4">
        <v>1</v>
      </c>
      <c r="E34" s="4">
        <v>0</v>
      </c>
      <c r="F34" s="4">
        <v>0</v>
      </c>
      <c r="G34" s="4">
        <v>0</v>
      </c>
      <c r="H34" s="11">
        <v>0</v>
      </c>
      <c r="I34" s="10">
        <v>46</v>
      </c>
      <c r="J34" s="4">
        <v>57</v>
      </c>
      <c r="K34" s="4">
        <v>40</v>
      </c>
      <c r="L34" s="4">
        <v>40</v>
      </c>
      <c r="M34" s="4">
        <v>40</v>
      </c>
      <c r="N34" s="11">
        <v>50</v>
      </c>
    </row>
    <row r="35" spans="1:14" x14ac:dyDescent="0.45">
      <c r="A35" s="16" t="s">
        <v>838</v>
      </c>
      <c r="B35" s="22">
        <v>128</v>
      </c>
      <c r="C35" s="10">
        <v>0</v>
      </c>
      <c r="D35" s="4">
        <v>2</v>
      </c>
      <c r="E35" s="4">
        <v>0</v>
      </c>
      <c r="F35" s="4">
        <v>0</v>
      </c>
      <c r="G35" s="4">
        <v>0</v>
      </c>
      <c r="H35" s="11">
        <v>0</v>
      </c>
      <c r="I35" s="10">
        <v>61</v>
      </c>
      <c r="J35" s="4">
        <v>72</v>
      </c>
      <c r="K35" s="4">
        <v>57</v>
      </c>
      <c r="L35" s="4">
        <v>55</v>
      </c>
      <c r="M35" s="4">
        <v>55</v>
      </c>
      <c r="N35" s="11">
        <v>65</v>
      </c>
    </row>
    <row r="36" spans="1:14" x14ac:dyDescent="0.45">
      <c r="A36" s="16" t="s">
        <v>839</v>
      </c>
      <c r="B36" s="22">
        <v>223</v>
      </c>
      <c r="C36" s="10">
        <v>0</v>
      </c>
      <c r="D36" s="4">
        <v>3</v>
      </c>
      <c r="E36" s="4">
        <v>0</v>
      </c>
      <c r="F36" s="4">
        <v>0</v>
      </c>
      <c r="G36" s="4">
        <v>0</v>
      </c>
      <c r="H36" s="11">
        <v>0</v>
      </c>
      <c r="I36" s="10">
        <v>81</v>
      </c>
      <c r="J36" s="4">
        <v>92</v>
      </c>
      <c r="K36" s="4">
        <v>77</v>
      </c>
      <c r="L36" s="4">
        <v>85</v>
      </c>
      <c r="M36" s="4">
        <v>75</v>
      </c>
      <c r="N36" s="11">
        <v>85</v>
      </c>
    </row>
    <row r="37" spans="1:14" x14ac:dyDescent="0.45">
      <c r="A37" s="16" t="s">
        <v>840</v>
      </c>
      <c r="B37" s="22">
        <v>113</v>
      </c>
      <c r="C37" s="10">
        <v>2</v>
      </c>
      <c r="D37" s="4">
        <v>0</v>
      </c>
      <c r="E37" s="4">
        <v>0</v>
      </c>
      <c r="F37" s="4">
        <v>0</v>
      </c>
      <c r="G37" s="4">
        <v>0</v>
      </c>
      <c r="H37" s="11">
        <v>0</v>
      </c>
      <c r="I37" s="10">
        <v>70</v>
      </c>
      <c r="J37" s="4">
        <v>45</v>
      </c>
      <c r="K37" s="4">
        <v>48</v>
      </c>
      <c r="L37" s="4">
        <v>60</v>
      </c>
      <c r="M37" s="4">
        <v>65</v>
      </c>
      <c r="N37" s="11">
        <v>35</v>
      </c>
    </row>
    <row r="38" spans="1:14" x14ac:dyDescent="0.45">
      <c r="A38" s="16" t="s">
        <v>841</v>
      </c>
      <c r="B38" s="22">
        <v>213</v>
      </c>
      <c r="C38" s="10">
        <v>3</v>
      </c>
      <c r="D38" s="4">
        <v>0</v>
      </c>
      <c r="E38" s="4">
        <v>0</v>
      </c>
      <c r="F38" s="4">
        <v>0</v>
      </c>
      <c r="G38" s="4">
        <v>0</v>
      </c>
      <c r="H38" s="11">
        <v>0</v>
      </c>
      <c r="I38" s="10">
        <v>95</v>
      </c>
      <c r="J38" s="4">
        <v>70</v>
      </c>
      <c r="K38" s="4">
        <v>73</v>
      </c>
      <c r="L38" s="4">
        <v>85</v>
      </c>
      <c r="M38" s="4">
        <v>90</v>
      </c>
      <c r="N38" s="11">
        <v>60</v>
      </c>
    </row>
    <row r="39" spans="1:14" x14ac:dyDescent="0.45">
      <c r="A39" s="16" t="s">
        <v>842</v>
      </c>
      <c r="B39" s="22">
        <v>60</v>
      </c>
      <c r="C39" s="10">
        <v>0</v>
      </c>
      <c r="D39" s="4">
        <v>0</v>
      </c>
      <c r="E39" s="4">
        <v>0</v>
      </c>
      <c r="F39" s="4">
        <v>0</v>
      </c>
      <c r="G39" s="4">
        <v>0</v>
      </c>
      <c r="H39" s="11">
        <v>1</v>
      </c>
      <c r="I39" s="10">
        <v>38</v>
      </c>
      <c r="J39" s="4">
        <v>41</v>
      </c>
      <c r="K39" s="4">
        <v>40</v>
      </c>
      <c r="L39" s="4">
        <v>50</v>
      </c>
      <c r="M39" s="4">
        <v>65</v>
      </c>
      <c r="N39" s="11">
        <v>65</v>
      </c>
    </row>
    <row r="40" spans="1:14" x14ac:dyDescent="0.45">
      <c r="A40" s="16" t="s">
        <v>843</v>
      </c>
      <c r="B40" s="22">
        <v>177</v>
      </c>
      <c r="C40" s="10">
        <v>0</v>
      </c>
      <c r="D40" s="4">
        <v>0</v>
      </c>
      <c r="E40" s="4">
        <v>0</v>
      </c>
      <c r="F40" s="4">
        <v>0</v>
      </c>
      <c r="G40" s="4">
        <v>1</v>
      </c>
      <c r="H40" s="11">
        <v>1</v>
      </c>
      <c r="I40" s="10">
        <v>73</v>
      </c>
      <c r="J40" s="4">
        <v>76</v>
      </c>
      <c r="K40" s="4">
        <v>75</v>
      </c>
      <c r="L40" s="4">
        <v>81</v>
      </c>
      <c r="M40" s="4">
        <v>100</v>
      </c>
      <c r="N40" s="11">
        <v>100</v>
      </c>
    </row>
    <row r="41" spans="1:14" x14ac:dyDescent="0.45">
      <c r="A41" s="16" t="s">
        <v>844</v>
      </c>
      <c r="B41" s="22">
        <v>95</v>
      </c>
      <c r="C41" s="10">
        <v>2</v>
      </c>
      <c r="D41" s="4">
        <v>0</v>
      </c>
      <c r="E41" s="4">
        <v>0</v>
      </c>
      <c r="F41" s="4">
        <v>0</v>
      </c>
      <c r="G41" s="4">
        <v>0</v>
      </c>
      <c r="H41" s="11">
        <v>0</v>
      </c>
      <c r="I41" s="10">
        <v>115</v>
      </c>
      <c r="J41" s="4">
        <v>45</v>
      </c>
      <c r="K41" s="4">
        <v>20</v>
      </c>
      <c r="L41" s="4">
        <v>45</v>
      </c>
      <c r="M41" s="4">
        <v>25</v>
      </c>
      <c r="N41" s="11">
        <v>20</v>
      </c>
    </row>
    <row r="42" spans="1:14" x14ac:dyDescent="0.45">
      <c r="A42" s="16" t="s">
        <v>845</v>
      </c>
      <c r="B42" s="22">
        <v>191</v>
      </c>
      <c r="C42" s="10">
        <v>3</v>
      </c>
      <c r="D42" s="4">
        <v>0</v>
      </c>
      <c r="E42" s="4">
        <v>0</v>
      </c>
      <c r="F42" s="4">
        <v>0</v>
      </c>
      <c r="G42" s="4">
        <v>0</v>
      </c>
      <c r="H42" s="11">
        <v>0</v>
      </c>
      <c r="I42" s="10">
        <v>140</v>
      </c>
      <c r="J42" s="4">
        <v>70</v>
      </c>
      <c r="K42" s="4">
        <v>45</v>
      </c>
      <c r="L42" s="4">
        <v>75</v>
      </c>
      <c r="M42" s="4">
        <v>50</v>
      </c>
      <c r="N42" s="11">
        <v>45</v>
      </c>
    </row>
    <row r="43" spans="1:14" x14ac:dyDescent="0.45">
      <c r="A43" s="16" t="s">
        <v>846</v>
      </c>
      <c r="B43" s="22">
        <v>49</v>
      </c>
      <c r="C43" s="10">
        <v>0</v>
      </c>
      <c r="D43" s="4">
        <v>0</v>
      </c>
      <c r="E43" s="4">
        <v>0</v>
      </c>
      <c r="F43" s="4">
        <v>0</v>
      </c>
      <c r="G43" s="4">
        <v>0</v>
      </c>
      <c r="H43" s="11">
        <v>1</v>
      </c>
      <c r="I43" s="10">
        <v>40</v>
      </c>
      <c r="J43" s="4">
        <v>45</v>
      </c>
      <c r="K43" s="4">
        <v>35</v>
      </c>
      <c r="L43" s="4">
        <v>30</v>
      </c>
      <c r="M43" s="4">
        <v>40</v>
      </c>
      <c r="N43" s="11">
        <v>55</v>
      </c>
    </row>
    <row r="44" spans="1:14" x14ac:dyDescent="0.45">
      <c r="A44" s="16" t="s">
        <v>847</v>
      </c>
      <c r="B44" s="22">
        <v>159</v>
      </c>
      <c r="C44" s="10">
        <v>0</v>
      </c>
      <c r="D44" s="4">
        <v>0</v>
      </c>
      <c r="E44" s="4">
        <v>0</v>
      </c>
      <c r="F44" s="4">
        <v>0</v>
      </c>
      <c r="G44" s="4">
        <v>0</v>
      </c>
      <c r="H44" s="11">
        <v>2</v>
      </c>
      <c r="I44" s="10">
        <v>75</v>
      </c>
      <c r="J44" s="4">
        <v>80</v>
      </c>
      <c r="K44" s="4">
        <v>70</v>
      </c>
      <c r="L44" s="4">
        <v>65</v>
      </c>
      <c r="M44" s="4">
        <v>75</v>
      </c>
      <c r="N44" s="11">
        <v>90</v>
      </c>
    </row>
    <row r="45" spans="1:14" x14ac:dyDescent="0.45">
      <c r="A45" s="16" t="s">
        <v>848</v>
      </c>
      <c r="B45" s="22">
        <v>64</v>
      </c>
      <c r="C45" s="10">
        <v>0</v>
      </c>
      <c r="D45" s="4">
        <v>0</v>
      </c>
      <c r="E45" s="4">
        <v>0</v>
      </c>
      <c r="F45" s="4">
        <v>1</v>
      </c>
      <c r="G45" s="4">
        <v>0</v>
      </c>
      <c r="H45" s="11">
        <v>0</v>
      </c>
      <c r="I45" s="10">
        <v>45</v>
      </c>
      <c r="J45" s="4">
        <v>50</v>
      </c>
      <c r="K45" s="4">
        <v>55</v>
      </c>
      <c r="L45" s="4">
        <v>75</v>
      </c>
      <c r="M45" s="4">
        <v>65</v>
      </c>
      <c r="N45" s="11">
        <v>30</v>
      </c>
    </row>
    <row r="46" spans="1:14" x14ac:dyDescent="0.45">
      <c r="A46" s="16" t="s">
        <v>849</v>
      </c>
      <c r="B46" s="22">
        <v>138</v>
      </c>
      <c r="C46" s="10">
        <v>0</v>
      </c>
      <c r="D46" s="4">
        <v>0</v>
      </c>
      <c r="E46" s="4">
        <v>0</v>
      </c>
      <c r="F46" s="4">
        <v>2</v>
      </c>
      <c r="G46" s="4">
        <v>0</v>
      </c>
      <c r="H46" s="11">
        <v>0</v>
      </c>
      <c r="I46" s="10">
        <v>60</v>
      </c>
      <c r="J46" s="4">
        <v>65</v>
      </c>
      <c r="K46" s="4">
        <v>70</v>
      </c>
      <c r="L46" s="4">
        <v>85</v>
      </c>
      <c r="M46" s="4">
        <v>75</v>
      </c>
      <c r="N46" s="11">
        <v>40</v>
      </c>
    </row>
    <row r="47" spans="1:14" x14ac:dyDescent="0.45">
      <c r="A47" s="16" t="s">
        <v>850</v>
      </c>
      <c r="B47" s="22">
        <v>216</v>
      </c>
      <c r="C47" s="10">
        <v>0</v>
      </c>
      <c r="D47" s="4">
        <v>0</v>
      </c>
      <c r="E47" s="4">
        <v>0</v>
      </c>
      <c r="F47" s="4">
        <v>3</v>
      </c>
      <c r="G47" s="4">
        <v>0</v>
      </c>
      <c r="H47" s="11">
        <v>0</v>
      </c>
      <c r="I47" s="10">
        <v>75</v>
      </c>
      <c r="J47" s="4">
        <v>80</v>
      </c>
      <c r="K47" s="4">
        <v>85</v>
      </c>
      <c r="L47" s="4">
        <v>100</v>
      </c>
      <c r="M47" s="4">
        <v>90</v>
      </c>
      <c r="N47" s="11">
        <v>50</v>
      </c>
    </row>
    <row r="48" spans="1:14" x14ac:dyDescent="0.45">
      <c r="A48" s="16" t="s">
        <v>851</v>
      </c>
      <c r="B48" s="22">
        <v>57</v>
      </c>
      <c r="C48" s="10">
        <v>0</v>
      </c>
      <c r="D48" s="4">
        <v>1</v>
      </c>
      <c r="E48" s="4">
        <v>0</v>
      </c>
      <c r="F48" s="4">
        <v>0</v>
      </c>
      <c r="G48" s="4">
        <v>0</v>
      </c>
      <c r="H48" s="11">
        <v>0</v>
      </c>
      <c r="I48" s="10">
        <v>35</v>
      </c>
      <c r="J48" s="4">
        <v>70</v>
      </c>
      <c r="K48" s="4">
        <v>55</v>
      </c>
      <c r="L48" s="4">
        <v>45</v>
      </c>
      <c r="M48" s="4">
        <v>55</v>
      </c>
      <c r="N48" s="11">
        <v>25</v>
      </c>
    </row>
    <row r="49" spans="1:14" x14ac:dyDescent="0.45">
      <c r="A49" s="16" t="s">
        <v>852</v>
      </c>
      <c r="B49" s="22">
        <v>142</v>
      </c>
      <c r="C49" s="10">
        <v>0</v>
      </c>
      <c r="D49" s="4">
        <v>2</v>
      </c>
      <c r="E49" s="4">
        <v>1</v>
      </c>
      <c r="F49" s="4">
        <v>0</v>
      </c>
      <c r="G49" s="4">
        <v>0</v>
      </c>
      <c r="H49" s="11">
        <v>0</v>
      </c>
      <c r="I49" s="10">
        <v>60</v>
      </c>
      <c r="J49" s="4">
        <v>95</v>
      </c>
      <c r="K49" s="4">
        <v>80</v>
      </c>
      <c r="L49" s="4">
        <v>60</v>
      </c>
      <c r="M49" s="4">
        <v>80</v>
      </c>
      <c r="N49" s="11">
        <v>30</v>
      </c>
    </row>
    <row r="50" spans="1:14" x14ac:dyDescent="0.45">
      <c r="A50" s="16" t="s">
        <v>853</v>
      </c>
      <c r="B50" s="22">
        <v>61</v>
      </c>
      <c r="C50" s="10">
        <v>0</v>
      </c>
      <c r="D50" s="4">
        <v>0</v>
      </c>
      <c r="E50" s="4">
        <v>0</v>
      </c>
      <c r="F50" s="4">
        <v>0</v>
      </c>
      <c r="G50" s="4">
        <v>1</v>
      </c>
      <c r="H50" s="11">
        <v>0</v>
      </c>
      <c r="I50" s="10">
        <v>60</v>
      </c>
      <c r="J50" s="4">
        <v>55</v>
      </c>
      <c r="K50" s="4">
        <v>50</v>
      </c>
      <c r="L50" s="4">
        <v>40</v>
      </c>
      <c r="M50" s="4">
        <v>55</v>
      </c>
      <c r="N50" s="11">
        <v>45</v>
      </c>
    </row>
    <row r="51" spans="1:14" x14ac:dyDescent="0.45">
      <c r="A51" s="16" t="s">
        <v>854</v>
      </c>
      <c r="B51" s="22">
        <v>158</v>
      </c>
      <c r="C51" s="10">
        <v>0</v>
      </c>
      <c r="D51" s="4">
        <v>0</v>
      </c>
      <c r="E51" s="4">
        <v>0</v>
      </c>
      <c r="F51" s="4">
        <v>1</v>
      </c>
      <c r="G51" s="4">
        <v>0</v>
      </c>
      <c r="H51" s="11">
        <v>1</v>
      </c>
      <c r="I51" s="10">
        <v>70</v>
      </c>
      <c r="J51" s="4">
        <v>65</v>
      </c>
      <c r="K51" s="4">
        <v>60</v>
      </c>
      <c r="L51" s="4">
        <v>90</v>
      </c>
      <c r="M51" s="4">
        <v>75</v>
      </c>
      <c r="N51" s="11">
        <v>90</v>
      </c>
    </row>
    <row r="52" spans="1:14" x14ac:dyDescent="0.45">
      <c r="A52" s="16" t="s">
        <v>855</v>
      </c>
      <c r="B52" s="22">
        <v>53</v>
      </c>
      <c r="C52" s="10">
        <v>0</v>
      </c>
      <c r="D52" s="4">
        <v>0</v>
      </c>
      <c r="E52" s="4">
        <v>0</v>
      </c>
      <c r="F52" s="4">
        <v>0</v>
      </c>
      <c r="G52" s="4">
        <v>0</v>
      </c>
      <c r="H52" s="11">
        <v>1</v>
      </c>
      <c r="I52" s="10">
        <v>10</v>
      </c>
      <c r="J52" s="4">
        <v>55</v>
      </c>
      <c r="K52" s="4">
        <v>25</v>
      </c>
      <c r="L52" s="4">
        <v>35</v>
      </c>
      <c r="M52" s="4">
        <v>45</v>
      </c>
      <c r="N52" s="11">
        <v>95</v>
      </c>
    </row>
    <row r="53" spans="1:14" x14ac:dyDescent="0.45">
      <c r="A53" s="16" t="s">
        <v>856</v>
      </c>
      <c r="B53" s="22">
        <v>142</v>
      </c>
      <c r="C53" s="10">
        <v>0</v>
      </c>
      <c r="D53" s="4">
        <v>0</v>
      </c>
      <c r="E53" s="4">
        <v>0</v>
      </c>
      <c r="F53" s="4">
        <v>0</v>
      </c>
      <c r="G53" s="4">
        <v>0</v>
      </c>
      <c r="H53" s="11">
        <v>2</v>
      </c>
      <c r="I53" s="10">
        <v>35</v>
      </c>
      <c r="J53" s="4">
        <v>80</v>
      </c>
      <c r="K53" s="4">
        <v>50</v>
      </c>
      <c r="L53" s="4">
        <v>50</v>
      </c>
      <c r="M53" s="4">
        <v>70</v>
      </c>
      <c r="N53" s="11">
        <v>120</v>
      </c>
    </row>
    <row r="54" spans="1:14" x14ac:dyDescent="0.45">
      <c r="A54" s="16" t="s">
        <v>857</v>
      </c>
      <c r="B54" s="22">
        <v>58</v>
      </c>
      <c r="C54" s="10">
        <v>0</v>
      </c>
      <c r="D54" s="4">
        <v>0</v>
      </c>
      <c r="E54" s="4">
        <v>0</v>
      </c>
      <c r="F54" s="4">
        <v>0</v>
      </c>
      <c r="G54" s="4">
        <v>0</v>
      </c>
      <c r="H54" s="11">
        <v>1</v>
      </c>
      <c r="I54" s="10">
        <v>40</v>
      </c>
      <c r="J54" s="4">
        <v>45</v>
      </c>
      <c r="K54" s="4">
        <v>35</v>
      </c>
      <c r="L54" s="4">
        <v>40</v>
      </c>
      <c r="M54" s="4">
        <v>40</v>
      </c>
      <c r="N54" s="11">
        <v>90</v>
      </c>
    </row>
    <row r="55" spans="1:14" x14ac:dyDescent="0.45">
      <c r="A55" s="16" t="s">
        <v>858</v>
      </c>
      <c r="B55" s="22">
        <v>154</v>
      </c>
      <c r="C55" s="10">
        <v>0</v>
      </c>
      <c r="D55" s="4">
        <v>0</v>
      </c>
      <c r="E55" s="4">
        <v>0</v>
      </c>
      <c r="F55" s="4">
        <v>0</v>
      </c>
      <c r="G55" s="4">
        <v>0</v>
      </c>
      <c r="H55" s="11">
        <v>2</v>
      </c>
      <c r="I55" s="10">
        <v>65</v>
      </c>
      <c r="J55" s="4">
        <v>70</v>
      </c>
      <c r="K55" s="4">
        <v>60</v>
      </c>
      <c r="L55" s="4">
        <v>65</v>
      </c>
      <c r="M55" s="4">
        <v>65</v>
      </c>
      <c r="N55" s="11">
        <v>115</v>
      </c>
    </row>
    <row r="56" spans="1:14" x14ac:dyDescent="0.45">
      <c r="A56" s="16" t="s">
        <v>859</v>
      </c>
      <c r="B56" s="22">
        <v>64</v>
      </c>
      <c r="C56" s="10">
        <v>0</v>
      </c>
      <c r="D56" s="4">
        <v>0</v>
      </c>
      <c r="E56" s="4">
        <v>0</v>
      </c>
      <c r="F56" s="4">
        <v>1</v>
      </c>
      <c r="G56" s="4">
        <v>0</v>
      </c>
      <c r="H56" s="11">
        <v>0</v>
      </c>
      <c r="I56" s="10">
        <v>50</v>
      </c>
      <c r="J56" s="4">
        <v>52</v>
      </c>
      <c r="K56" s="4">
        <v>48</v>
      </c>
      <c r="L56" s="4">
        <v>65</v>
      </c>
      <c r="M56" s="4">
        <v>50</v>
      </c>
      <c r="N56" s="11">
        <v>55</v>
      </c>
    </row>
    <row r="57" spans="1:14" x14ac:dyDescent="0.45">
      <c r="A57" s="16" t="s">
        <v>860</v>
      </c>
      <c r="B57" s="22">
        <v>175</v>
      </c>
      <c r="C57" s="10">
        <v>0</v>
      </c>
      <c r="D57" s="4">
        <v>0</v>
      </c>
      <c r="E57" s="4">
        <v>0</v>
      </c>
      <c r="F57" s="4">
        <v>2</v>
      </c>
      <c r="G57" s="4">
        <v>0</v>
      </c>
      <c r="H57" s="11">
        <v>0</v>
      </c>
      <c r="I57" s="10">
        <v>80</v>
      </c>
      <c r="J57" s="4">
        <v>82</v>
      </c>
      <c r="K57" s="4">
        <v>78</v>
      </c>
      <c r="L57" s="4">
        <v>95</v>
      </c>
      <c r="M57" s="4">
        <v>80</v>
      </c>
      <c r="N57" s="11">
        <v>85</v>
      </c>
    </row>
    <row r="58" spans="1:14" x14ac:dyDescent="0.45">
      <c r="A58" s="16" t="s">
        <v>861</v>
      </c>
      <c r="B58" s="22">
        <v>61</v>
      </c>
      <c r="C58" s="10">
        <v>0</v>
      </c>
      <c r="D58" s="4">
        <v>1</v>
      </c>
      <c r="E58" s="4">
        <v>0</v>
      </c>
      <c r="F58" s="4">
        <v>0</v>
      </c>
      <c r="G58" s="4">
        <v>0</v>
      </c>
      <c r="H58" s="11">
        <v>0</v>
      </c>
      <c r="I58" s="10">
        <v>40</v>
      </c>
      <c r="J58" s="4">
        <v>80</v>
      </c>
      <c r="K58" s="4">
        <v>35</v>
      </c>
      <c r="L58" s="4">
        <v>35</v>
      </c>
      <c r="M58" s="4">
        <v>45</v>
      </c>
      <c r="N58" s="11">
        <v>70</v>
      </c>
    </row>
    <row r="59" spans="1:14" x14ac:dyDescent="0.45">
      <c r="A59" s="16" t="s">
        <v>862</v>
      </c>
      <c r="B59" s="22">
        <v>159</v>
      </c>
      <c r="C59" s="10">
        <v>0</v>
      </c>
      <c r="D59" s="4">
        <v>2</v>
      </c>
      <c r="E59" s="4">
        <v>0</v>
      </c>
      <c r="F59" s="4">
        <v>0</v>
      </c>
      <c r="G59" s="4">
        <v>0</v>
      </c>
      <c r="H59" s="11">
        <v>0</v>
      </c>
      <c r="I59" s="10">
        <v>65</v>
      </c>
      <c r="J59" s="4">
        <v>105</v>
      </c>
      <c r="K59" s="4">
        <v>60</v>
      </c>
      <c r="L59" s="4">
        <v>60</v>
      </c>
      <c r="M59" s="4">
        <v>70</v>
      </c>
      <c r="N59" s="11">
        <v>95</v>
      </c>
    </row>
    <row r="60" spans="1:14" x14ac:dyDescent="0.45">
      <c r="A60" s="16" t="s">
        <v>863</v>
      </c>
      <c r="B60" s="22">
        <v>70</v>
      </c>
      <c r="C60" s="10">
        <v>0</v>
      </c>
      <c r="D60" s="4">
        <v>1</v>
      </c>
      <c r="E60" s="4">
        <v>0</v>
      </c>
      <c r="F60" s="4">
        <v>0</v>
      </c>
      <c r="G60" s="4">
        <v>0</v>
      </c>
      <c r="H60" s="11">
        <v>0</v>
      </c>
      <c r="I60" s="10">
        <v>55</v>
      </c>
      <c r="J60" s="4">
        <v>70</v>
      </c>
      <c r="K60" s="4">
        <v>45</v>
      </c>
      <c r="L60" s="4">
        <v>70</v>
      </c>
      <c r="M60" s="4">
        <v>50</v>
      </c>
      <c r="N60" s="11">
        <v>60</v>
      </c>
    </row>
    <row r="61" spans="1:14" x14ac:dyDescent="0.45">
      <c r="A61" s="16" t="s">
        <v>864</v>
      </c>
      <c r="B61" s="22">
        <v>194</v>
      </c>
      <c r="C61" s="10">
        <v>0</v>
      </c>
      <c r="D61" s="4">
        <v>2</v>
      </c>
      <c r="E61" s="4">
        <v>0</v>
      </c>
      <c r="F61" s="4">
        <v>0</v>
      </c>
      <c r="G61" s="4">
        <v>0</v>
      </c>
      <c r="H61" s="11">
        <v>0</v>
      </c>
      <c r="I61" s="10">
        <v>90</v>
      </c>
      <c r="J61" s="4">
        <v>110</v>
      </c>
      <c r="K61" s="4">
        <v>80</v>
      </c>
      <c r="L61" s="4">
        <v>100</v>
      </c>
      <c r="M61" s="4">
        <v>80</v>
      </c>
      <c r="N61" s="11">
        <v>95</v>
      </c>
    </row>
    <row r="62" spans="1:14" x14ac:dyDescent="0.45">
      <c r="A62" s="16" t="s">
        <v>865</v>
      </c>
      <c r="B62" s="22">
        <v>60</v>
      </c>
      <c r="C62" s="10">
        <v>0</v>
      </c>
      <c r="D62" s="4">
        <v>0</v>
      </c>
      <c r="E62" s="4">
        <v>0</v>
      </c>
      <c r="F62" s="4">
        <v>0</v>
      </c>
      <c r="G62" s="4">
        <v>0</v>
      </c>
      <c r="H62" s="11">
        <v>1</v>
      </c>
      <c r="I62" s="10">
        <v>40</v>
      </c>
      <c r="J62" s="4">
        <v>50</v>
      </c>
      <c r="K62" s="4">
        <v>40</v>
      </c>
      <c r="L62" s="4">
        <v>40</v>
      </c>
      <c r="M62" s="4">
        <v>40</v>
      </c>
      <c r="N62" s="11">
        <v>90</v>
      </c>
    </row>
    <row r="63" spans="1:14" x14ac:dyDescent="0.45">
      <c r="A63" s="16" t="s">
        <v>866</v>
      </c>
      <c r="B63" s="22">
        <v>135</v>
      </c>
      <c r="C63" s="10">
        <v>0</v>
      </c>
      <c r="D63" s="4">
        <v>0</v>
      </c>
      <c r="E63" s="4">
        <v>0</v>
      </c>
      <c r="F63" s="4">
        <v>0</v>
      </c>
      <c r="G63" s="4">
        <v>0</v>
      </c>
      <c r="H63" s="11">
        <v>2</v>
      </c>
      <c r="I63" s="10">
        <v>65</v>
      </c>
      <c r="J63" s="4">
        <v>65</v>
      </c>
      <c r="K63" s="4">
        <v>65</v>
      </c>
      <c r="L63" s="4">
        <v>50</v>
      </c>
      <c r="M63" s="4">
        <v>50</v>
      </c>
      <c r="N63" s="11">
        <v>90</v>
      </c>
    </row>
    <row r="64" spans="1:14" x14ac:dyDescent="0.45">
      <c r="A64" s="16" t="s">
        <v>867</v>
      </c>
      <c r="B64" s="22">
        <v>225</v>
      </c>
      <c r="C64" s="10">
        <v>0</v>
      </c>
      <c r="D64" s="4">
        <v>0</v>
      </c>
      <c r="E64" s="4">
        <v>3</v>
      </c>
      <c r="F64" s="4">
        <v>0</v>
      </c>
      <c r="G64" s="4">
        <v>0</v>
      </c>
      <c r="H64" s="11">
        <v>0</v>
      </c>
      <c r="I64" s="10">
        <v>90</v>
      </c>
      <c r="J64" s="4">
        <v>85</v>
      </c>
      <c r="K64" s="4">
        <v>95</v>
      </c>
      <c r="L64" s="4">
        <v>70</v>
      </c>
      <c r="M64" s="4">
        <v>90</v>
      </c>
      <c r="N64" s="11">
        <v>70</v>
      </c>
    </row>
    <row r="65" spans="1:14" x14ac:dyDescent="0.45">
      <c r="A65" s="16" t="s">
        <v>868</v>
      </c>
      <c r="B65" s="22">
        <v>62</v>
      </c>
      <c r="C65" s="10">
        <v>0</v>
      </c>
      <c r="D65" s="4">
        <v>0</v>
      </c>
      <c r="E65" s="4">
        <v>0</v>
      </c>
      <c r="F65" s="4">
        <v>1</v>
      </c>
      <c r="G65" s="4">
        <v>0</v>
      </c>
      <c r="H65" s="11">
        <v>0</v>
      </c>
      <c r="I65" s="10">
        <v>25</v>
      </c>
      <c r="J65" s="4">
        <v>20</v>
      </c>
      <c r="K65" s="4">
        <v>15</v>
      </c>
      <c r="L65" s="4">
        <v>105</v>
      </c>
      <c r="M65" s="4">
        <v>55</v>
      </c>
      <c r="N65" s="11">
        <v>90</v>
      </c>
    </row>
    <row r="66" spans="1:14" x14ac:dyDescent="0.45">
      <c r="A66" s="16" t="s">
        <v>869</v>
      </c>
      <c r="B66" s="22">
        <v>140</v>
      </c>
      <c r="C66" s="10">
        <v>0</v>
      </c>
      <c r="D66" s="4">
        <v>0</v>
      </c>
      <c r="E66" s="4">
        <v>0</v>
      </c>
      <c r="F66" s="4">
        <v>2</v>
      </c>
      <c r="G66" s="4">
        <v>0</v>
      </c>
      <c r="H66" s="11">
        <v>0</v>
      </c>
      <c r="I66" s="10">
        <v>40</v>
      </c>
      <c r="J66" s="4">
        <v>35</v>
      </c>
      <c r="K66" s="4">
        <v>30</v>
      </c>
      <c r="L66" s="4">
        <v>120</v>
      </c>
      <c r="M66" s="4">
        <v>70</v>
      </c>
      <c r="N66" s="11">
        <v>105</v>
      </c>
    </row>
    <row r="67" spans="1:14" x14ac:dyDescent="0.45">
      <c r="A67" s="16" t="s">
        <v>870</v>
      </c>
      <c r="B67" s="22">
        <v>221</v>
      </c>
      <c r="C67" s="10">
        <v>0</v>
      </c>
      <c r="D67" s="4">
        <v>0</v>
      </c>
      <c r="E67" s="4">
        <v>0</v>
      </c>
      <c r="F67" s="4">
        <v>3</v>
      </c>
      <c r="G67" s="4">
        <v>0</v>
      </c>
      <c r="H67" s="11">
        <v>0</v>
      </c>
      <c r="I67" s="10">
        <v>55</v>
      </c>
      <c r="J67" s="4">
        <v>50</v>
      </c>
      <c r="K67" s="4">
        <v>45</v>
      </c>
      <c r="L67" s="4">
        <v>135</v>
      </c>
      <c r="M67" s="4">
        <v>85</v>
      </c>
      <c r="N67" s="11">
        <v>120</v>
      </c>
    </row>
    <row r="68" spans="1:14" x14ac:dyDescent="0.45">
      <c r="A68" s="16" t="s">
        <v>871</v>
      </c>
      <c r="B68" s="22">
        <v>61</v>
      </c>
      <c r="C68" s="10">
        <v>0</v>
      </c>
      <c r="D68" s="4">
        <v>1</v>
      </c>
      <c r="E68" s="4">
        <v>0</v>
      </c>
      <c r="F68" s="4">
        <v>0</v>
      </c>
      <c r="G68" s="4">
        <v>0</v>
      </c>
      <c r="H68" s="11">
        <v>0</v>
      </c>
      <c r="I68" s="10">
        <v>70</v>
      </c>
      <c r="J68" s="4">
        <v>80</v>
      </c>
      <c r="K68" s="4">
        <v>50</v>
      </c>
      <c r="L68" s="4">
        <v>35</v>
      </c>
      <c r="M68" s="4">
        <v>35</v>
      </c>
      <c r="N68" s="11">
        <v>35</v>
      </c>
    </row>
    <row r="69" spans="1:14" x14ac:dyDescent="0.45">
      <c r="A69" s="16" t="s">
        <v>872</v>
      </c>
      <c r="B69" s="22">
        <v>142</v>
      </c>
      <c r="C69" s="10">
        <v>0</v>
      </c>
      <c r="D69" s="4">
        <v>2</v>
      </c>
      <c r="E69" s="4">
        <v>0</v>
      </c>
      <c r="F69" s="4">
        <v>0</v>
      </c>
      <c r="G69" s="4">
        <v>0</v>
      </c>
      <c r="H69" s="11">
        <v>0</v>
      </c>
      <c r="I69" s="10">
        <v>80</v>
      </c>
      <c r="J69" s="4">
        <v>100</v>
      </c>
      <c r="K69" s="4">
        <v>70</v>
      </c>
      <c r="L69" s="4">
        <v>50</v>
      </c>
      <c r="M69" s="4">
        <v>60</v>
      </c>
      <c r="N69" s="11">
        <v>45</v>
      </c>
    </row>
    <row r="70" spans="1:14" x14ac:dyDescent="0.45">
      <c r="A70" s="16" t="s">
        <v>873</v>
      </c>
      <c r="B70" s="22">
        <v>227</v>
      </c>
      <c r="C70" s="10">
        <v>0</v>
      </c>
      <c r="D70" s="4">
        <v>3</v>
      </c>
      <c r="E70" s="4">
        <v>0</v>
      </c>
      <c r="F70" s="4">
        <v>0</v>
      </c>
      <c r="G70" s="4">
        <v>0</v>
      </c>
      <c r="H70" s="11">
        <v>0</v>
      </c>
      <c r="I70" s="10">
        <v>90</v>
      </c>
      <c r="J70" s="4">
        <v>130</v>
      </c>
      <c r="K70" s="4">
        <v>80</v>
      </c>
      <c r="L70" s="4">
        <v>65</v>
      </c>
      <c r="M70" s="4">
        <v>85</v>
      </c>
      <c r="N70" s="11">
        <v>55</v>
      </c>
    </row>
    <row r="71" spans="1:14" x14ac:dyDescent="0.45">
      <c r="A71" s="16" t="s">
        <v>874</v>
      </c>
      <c r="B71" s="22">
        <v>60</v>
      </c>
      <c r="C71" s="10">
        <v>0</v>
      </c>
      <c r="D71" s="4">
        <v>1</v>
      </c>
      <c r="E71" s="4">
        <v>0</v>
      </c>
      <c r="F71" s="4">
        <v>0</v>
      </c>
      <c r="G71" s="4">
        <v>0</v>
      </c>
      <c r="H71" s="11">
        <v>0</v>
      </c>
      <c r="I71" s="10">
        <v>50</v>
      </c>
      <c r="J71" s="4">
        <v>75</v>
      </c>
      <c r="K71" s="4">
        <v>35</v>
      </c>
      <c r="L71" s="4">
        <v>70</v>
      </c>
      <c r="M71" s="4">
        <v>30</v>
      </c>
      <c r="N71" s="11">
        <v>40</v>
      </c>
    </row>
    <row r="72" spans="1:14" x14ac:dyDescent="0.45">
      <c r="A72" s="16" t="s">
        <v>875</v>
      </c>
      <c r="B72" s="22">
        <v>137</v>
      </c>
      <c r="C72" s="10">
        <v>0</v>
      </c>
      <c r="D72" s="4">
        <v>2</v>
      </c>
      <c r="E72" s="4">
        <v>0</v>
      </c>
      <c r="F72" s="4">
        <v>0</v>
      </c>
      <c r="G72" s="4">
        <v>0</v>
      </c>
      <c r="H72" s="11">
        <v>0</v>
      </c>
      <c r="I72" s="10">
        <v>65</v>
      </c>
      <c r="J72" s="4">
        <v>90</v>
      </c>
      <c r="K72" s="4">
        <v>50</v>
      </c>
      <c r="L72" s="4">
        <v>85</v>
      </c>
      <c r="M72" s="4">
        <v>45</v>
      </c>
      <c r="N72" s="11">
        <v>55</v>
      </c>
    </row>
    <row r="73" spans="1:14" x14ac:dyDescent="0.45">
      <c r="A73" s="16" t="s">
        <v>876</v>
      </c>
      <c r="B73" s="22">
        <v>216</v>
      </c>
      <c r="C73" s="10">
        <v>0</v>
      </c>
      <c r="D73" s="4">
        <v>3</v>
      </c>
      <c r="E73" s="4">
        <v>0</v>
      </c>
      <c r="F73" s="4">
        <v>0</v>
      </c>
      <c r="G73" s="4">
        <v>0</v>
      </c>
      <c r="H73" s="11">
        <v>0</v>
      </c>
      <c r="I73" s="10">
        <v>80</v>
      </c>
      <c r="J73" s="4">
        <v>105</v>
      </c>
      <c r="K73" s="4">
        <v>65</v>
      </c>
      <c r="L73" s="4">
        <v>100</v>
      </c>
      <c r="M73" s="4">
        <v>60</v>
      </c>
      <c r="N73" s="11">
        <v>70</v>
      </c>
    </row>
    <row r="74" spans="1:14" x14ac:dyDescent="0.45">
      <c r="A74" s="16" t="s">
        <v>877</v>
      </c>
      <c r="B74" s="22">
        <v>67</v>
      </c>
      <c r="C74" s="10">
        <v>0</v>
      </c>
      <c r="D74" s="4">
        <v>0</v>
      </c>
      <c r="E74" s="4">
        <v>0</v>
      </c>
      <c r="F74" s="4">
        <v>0</v>
      </c>
      <c r="G74" s="4">
        <v>1</v>
      </c>
      <c r="H74" s="11">
        <v>0</v>
      </c>
      <c r="I74" s="10">
        <v>40</v>
      </c>
      <c r="J74" s="4">
        <v>40</v>
      </c>
      <c r="K74" s="4">
        <v>35</v>
      </c>
      <c r="L74" s="4">
        <v>50</v>
      </c>
      <c r="M74" s="4">
        <v>100</v>
      </c>
      <c r="N74" s="11">
        <v>70</v>
      </c>
    </row>
    <row r="75" spans="1:14" x14ac:dyDescent="0.45">
      <c r="A75" s="16" t="s">
        <v>878</v>
      </c>
      <c r="B75" s="22">
        <v>180</v>
      </c>
      <c r="C75" s="10">
        <v>0</v>
      </c>
      <c r="D75" s="4">
        <v>0</v>
      </c>
      <c r="E75" s="4">
        <v>0</v>
      </c>
      <c r="F75" s="4">
        <v>0</v>
      </c>
      <c r="G75" s="4">
        <v>2</v>
      </c>
      <c r="H75" s="11">
        <v>0</v>
      </c>
      <c r="I75" s="10">
        <v>80</v>
      </c>
      <c r="J75" s="4">
        <v>70</v>
      </c>
      <c r="K75" s="4">
        <v>65</v>
      </c>
      <c r="L75" s="4">
        <v>80</v>
      </c>
      <c r="M75" s="4">
        <v>120</v>
      </c>
      <c r="N75" s="11">
        <v>100</v>
      </c>
    </row>
    <row r="76" spans="1:14" x14ac:dyDescent="0.45">
      <c r="A76" s="16" t="s">
        <v>879</v>
      </c>
      <c r="B76" s="22">
        <v>60</v>
      </c>
      <c r="C76" s="10">
        <v>0</v>
      </c>
      <c r="D76" s="4">
        <v>0</v>
      </c>
      <c r="E76" s="4">
        <v>1</v>
      </c>
      <c r="F76" s="4">
        <v>0</v>
      </c>
      <c r="G76" s="4">
        <v>0</v>
      </c>
      <c r="H76" s="11">
        <v>0</v>
      </c>
      <c r="I76" s="10">
        <v>40</v>
      </c>
      <c r="J76" s="4">
        <v>80</v>
      </c>
      <c r="K76" s="4">
        <v>100</v>
      </c>
      <c r="L76" s="4">
        <v>30</v>
      </c>
      <c r="M76" s="4">
        <v>30</v>
      </c>
      <c r="N76" s="11">
        <v>20</v>
      </c>
    </row>
    <row r="77" spans="1:14" x14ac:dyDescent="0.45">
      <c r="A77" s="16" t="s">
        <v>880</v>
      </c>
      <c r="B77" s="22">
        <v>137</v>
      </c>
      <c r="C77" s="10">
        <v>0</v>
      </c>
      <c r="D77" s="4">
        <v>0</v>
      </c>
      <c r="E77" s="4">
        <v>2</v>
      </c>
      <c r="F77" s="4">
        <v>0</v>
      </c>
      <c r="G77" s="4">
        <v>0</v>
      </c>
      <c r="H77" s="11">
        <v>0</v>
      </c>
      <c r="I77" s="10">
        <v>55</v>
      </c>
      <c r="J77" s="4">
        <v>95</v>
      </c>
      <c r="K77" s="4">
        <v>115</v>
      </c>
      <c r="L77" s="4">
        <v>45</v>
      </c>
      <c r="M77" s="4">
        <v>45</v>
      </c>
      <c r="N77" s="11">
        <v>35</v>
      </c>
    </row>
    <row r="78" spans="1:14" x14ac:dyDescent="0.45">
      <c r="A78" s="16" t="s">
        <v>881</v>
      </c>
      <c r="B78" s="22">
        <v>218</v>
      </c>
      <c r="C78" s="10">
        <v>0</v>
      </c>
      <c r="D78" s="4">
        <v>0</v>
      </c>
      <c r="E78" s="4">
        <v>3</v>
      </c>
      <c r="F78" s="4">
        <v>0</v>
      </c>
      <c r="G78" s="4">
        <v>0</v>
      </c>
      <c r="H78" s="11">
        <v>0</v>
      </c>
      <c r="I78" s="10">
        <v>80</v>
      </c>
      <c r="J78" s="4">
        <v>110</v>
      </c>
      <c r="K78" s="4">
        <v>130</v>
      </c>
      <c r="L78" s="4">
        <v>55</v>
      </c>
      <c r="M78" s="4">
        <v>65</v>
      </c>
      <c r="N78" s="11">
        <v>45</v>
      </c>
    </row>
    <row r="79" spans="1:14" x14ac:dyDescent="0.45">
      <c r="A79" s="16" t="s">
        <v>882</v>
      </c>
      <c r="B79" s="22">
        <v>82</v>
      </c>
      <c r="C79" s="10">
        <v>0</v>
      </c>
      <c r="D79" s="4">
        <v>0</v>
      </c>
      <c r="E79" s="4">
        <v>0</v>
      </c>
      <c r="F79" s="4">
        <v>0</v>
      </c>
      <c r="G79" s="4">
        <v>0</v>
      </c>
      <c r="H79" s="11">
        <v>1</v>
      </c>
      <c r="I79" s="10">
        <v>50</v>
      </c>
      <c r="J79" s="4">
        <v>85</v>
      </c>
      <c r="K79" s="4">
        <v>55</v>
      </c>
      <c r="L79" s="4">
        <v>65</v>
      </c>
      <c r="M79" s="4">
        <v>65</v>
      </c>
      <c r="N79" s="11">
        <v>90</v>
      </c>
    </row>
    <row r="80" spans="1:14" x14ac:dyDescent="0.45">
      <c r="A80" s="16" t="s">
        <v>883</v>
      </c>
      <c r="B80" s="22">
        <v>175</v>
      </c>
      <c r="C80" s="10">
        <v>0</v>
      </c>
      <c r="D80" s="4">
        <v>0</v>
      </c>
      <c r="E80" s="4">
        <v>0</v>
      </c>
      <c r="F80" s="4">
        <v>0</v>
      </c>
      <c r="G80" s="4">
        <v>0</v>
      </c>
      <c r="H80" s="11">
        <v>2</v>
      </c>
      <c r="I80" s="10">
        <v>65</v>
      </c>
      <c r="J80" s="4">
        <v>100</v>
      </c>
      <c r="K80" s="4">
        <v>70</v>
      </c>
      <c r="L80" s="4">
        <v>80</v>
      </c>
      <c r="M80" s="4">
        <v>80</v>
      </c>
      <c r="N80" s="11">
        <v>105</v>
      </c>
    </row>
    <row r="81" spans="1:14" x14ac:dyDescent="0.45">
      <c r="A81" s="16" t="s">
        <v>884</v>
      </c>
      <c r="B81" s="22">
        <v>63</v>
      </c>
      <c r="C81" s="10">
        <v>1</v>
      </c>
      <c r="D81" s="4">
        <v>0</v>
      </c>
      <c r="E81" s="4">
        <v>0</v>
      </c>
      <c r="F81" s="4">
        <v>0</v>
      </c>
      <c r="G81" s="4">
        <v>0</v>
      </c>
      <c r="H81" s="11">
        <v>0</v>
      </c>
      <c r="I81" s="10">
        <v>90</v>
      </c>
      <c r="J81" s="4">
        <v>65</v>
      </c>
      <c r="K81" s="4">
        <v>65</v>
      </c>
      <c r="L81" s="4">
        <v>40</v>
      </c>
      <c r="M81" s="4">
        <v>40</v>
      </c>
      <c r="N81" s="11">
        <v>15</v>
      </c>
    </row>
    <row r="82" spans="1:14" x14ac:dyDescent="0.45">
      <c r="A82" s="16" t="s">
        <v>885</v>
      </c>
      <c r="B82" s="22">
        <v>172</v>
      </c>
      <c r="C82" s="10">
        <v>0</v>
      </c>
      <c r="D82" s="4">
        <v>0</v>
      </c>
      <c r="E82" s="4">
        <v>2</v>
      </c>
      <c r="F82" s="4">
        <v>0</v>
      </c>
      <c r="G82" s="4">
        <v>0</v>
      </c>
      <c r="H82" s="11">
        <v>0</v>
      </c>
      <c r="I82" s="10">
        <v>95</v>
      </c>
      <c r="J82" s="4">
        <v>75</v>
      </c>
      <c r="K82" s="4">
        <v>110</v>
      </c>
      <c r="L82" s="4">
        <v>100</v>
      </c>
      <c r="M82" s="4">
        <v>80</v>
      </c>
      <c r="N82" s="11">
        <v>30</v>
      </c>
    </row>
    <row r="83" spans="1:14" x14ac:dyDescent="0.45">
      <c r="A83" s="16" t="s">
        <v>886</v>
      </c>
      <c r="B83" s="22">
        <v>65</v>
      </c>
      <c r="C83" s="10">
        <v>0</v>
      </c>
      <c r="D83" s="4">
        <v>0</v>
      </c>
      <c r="E83" s="4">
        <v>0</v>
      </c>
      <c r="F83" s="4">
        <v>1</v>
      </c>
      <c r="G83" s="4">
        <v>0</v>
      </c>
      <c r="H83" s="11">
        <v>0</v>
      </c>
      <c r="I83" s="10">
        <v>25</v>
      </c>
      <c r="J83" s="4">
        <v>35</v>
      </c>
      <c r="K83" s="4">
        <v>70</v>
      </c>
      <c r="L83" s="4">
        <v>95</v>
      </c>
      <c r="M83" s="4">
        <v>55</v>
      </c>
      <c r="N83" s="11">
        <v>45</v>
      </c>
    </row>
    <row r="84" spans="1:14" x14ac:dyDescent="0.45">
      <c r="A84" s="16" t="s">
        <v>887</v>
      </c>
      <c r="B84" s="22">
        <v>163</v>
      </c>
      <c r="C84" s="10">
        <v>0</v>
      </c>
      <c r="D84" s="4">
        <v>0</v>
      </c>
      <c r="E84" s="4">
        <v>0</v>
      </c>
      <c r="F84" s="4">
        <v>2</v>
      </c>
      <c r="G84" s="4">
        <v>0</v>
      </c>
      <c r="H84" s="11">
        <v>0</v>
      </c>
      <c r="I84" s="10">
        <v>50</v>
      </c>
      <c r="J84" s="4">
        <v>60</v>
      </c>
      <c r="K84" s="4">
        <v>95</v>
      </c>
      <c r="L84" s="4">
        <v>120</v>
      </c>
      <c r="M84" s="4">
        <v>70</v>
      </c>
      <c r="N84" s="11">
        <v>70</v>
      </c>
    </row>
    <row r="85" spans="1:14" x14ac:dyDescent="0.45">
      <c r="A85" s="16" t="s">
        <v>888</v>
      </c>
      <c r="B85" s="22">
        <v>123</v>
      </c>
      <c r="C85" s="10">
        <v>0</v>
      </c>
      <c r="D85" s="4">
        <v>1</v>
      </c>
      <c r="E85" s="4">
        <v>0</v>
      </c>
      <c r="F85" s="4">
        <v>0</v>
      </c>
      <c r="G85" s="4">
        <v>0</v>
      </c>
      <c r="H85" s="11">
        <v>0</v>
      </c>
      <c r="I85" s="10">
        <v>52</v>
      </c>
      <c r="J85" s="4">
        <v>65</v>
      </c>
      <c r="K85" s="4">
        <v>55</v>
      </c>
      <c r="L85" s="4">
        <v>58</v>
      </c>
      <c r="M85" s="4">
        <v>62</v>
      </c>
      <c r="N85" s="11">
        <v>60</v>
      </c>
    </row>
    <row r="86" spans="1:14" x14ac:dyDescent="0.45">
      <c r="A86" s="16" t="s">
        <v>889</v>
      </c>
      <c r="B86" s="22">
        <v>62</v>
      </c>
      <c r="C86" s="10">
        <v>0</v>
      </c>
      <c r="D86" s="4">
        <v>1</v>
      </c>
      <c r="E86" s="4">
        <v>0</v>
      </c>
      <c r="F86" s="4">
        <v>0</v>
      </c>
      <c r="G86" s="4">
        <v>0</v>
      </c>
      <c r="H86" s="11">
        <v>0</v>
      </c>
      <c r="I86" s="10">
        <v>35</v>
      </c>
      <c r="J86" s="4">
        <v>85</v>
      </c>
      <c r="K86" s="4">
        <v>45</v>
      </c>
      <c r="L86" s="4">
        <v>35</v>
      </c>
      <c r="M86" s="4">
        <v>35</v>
      </c>
      <c r="N86" s="11">
        <v>75</v>
      </c>
    </row>
    <row r="87" spans="1:14" x14ac:dyDescent="0.45">
      <c r="A87" s="16" t="s">
        <v>890</v>
      </c>
      <c r="B87" s="22">
        <v>161</v>
      </c>
      <c r="C87" s="10">
        <v>0</v>
      </c>
      <c r="D87" s="4">
        <v>2</v>
      </c>
      <c r="E87" s="4">
        <v>0</v>
      </c>
      <c r="F87" s="4">
        <v>0</v>
      </c>
      <c r="G87" s="4">
        <v>0</v>
      </c>
      <c r="H87" s="11">
        <v>0</v>
      </c>
      <c r="I87" s="10">
        <v>60</v>
      </c>
      <c r="J87" s="4">
        <v>110</v>
      </c>
      <c r="K87" s="4">
        <v>70</v>
      </c>
      <c r="L87" s="4">
        <v>60</v>
      </c>
      <c r="M87" s="4">
        <v>60</v>
      </c>
      <c r="N87" s="11">
        <v>100</v>
      </c>
    </row>
    <row r="88" spans="1:14" x14ac:dyDescent="0.45">
      <c r="A88" s="16" t="s">
        <v>891</v>
      </c>
      <c r="B88" s="22">
        <v>65</v>
      </c>
      <c r="C88" s="10">
        <v>0</v>
      </c>
      <c r="D88" s="4">
        <v>0</v>
      </c>
      <c r="E88" s="4">
        <v>0</v>
      </c>
      <c r="F88" s="4">
        <v>0</v>
      </c>
      <c r="G88" s="4">
        <v>1</v>
      </c>
      <c r="H88" s="11">
        <v>0</v>
      </c>
      <c r="I88" s="10">
        <v>65</v>
      </c>
      <c r="J88" s="4">
        <v>45</v>
      </c>
      <c r="K88" s="4">
        <v>55</v>
      </c>
      <c r="L88" s="4">
        <v>45</v>
      </c>
      <c r="M88" s="4">
        <v>70</v>
      </c>
      <c r="N88" s="11">
        <v>45</v>
      </c>
    </row>
    <row r="89" spans="1:14" x14ac:dyDescent="0.45">
      <c r="A89" s="16" t="s">
        <v>892</v>
      </c>
      <c r="B89" s="22">
        <v>166</v>
      </c>
      <c r="C89" s="10">
        <v>0</v>
      </c>
      <c r="D89" s="4">
        <v>0</v>
      </c>
      <c r="E89" s="4">
        <v>0</v>
      </c>
      <c r="F89" s="4">
        <v>0</v>
      </c>
      <c r="G89" s="4">
        <v>2</v>
      </c>
      <c r="H89" s="11">
        <v>0</v>
      </c>
      <c r="I89" s="10">
        <v>90</v>
      </c>
      <c r="J89" s="4">
        <v>70</v>
      </c>
      <c r="K89" s="4">
        <v>80</v>
      </c>
      <c r="L89" s="4">
        <v>70</v>
      </c>
      <c r="M89" s="4">
        <v>95</v>
      </c>
      <c r="N89" s="11">
        <v>70</v>
      </c>
    </row>
    <row r="90" spans="1:14" x14ac:dyDescent="0.45">
      <c r="A90" s="16" t="s">
        <v>893</v>
      </c>
      <c r="B90" s="22">
        <v>65</v>
      </c>
      <c r="C90" s="10">
        <v>1</v>
      </c>
      <c r="D90" s="4">
        <v>0</v>
      </c>
      <c r="E90" s="4">
        <v>0</v>
      </c>
      <c r="F90" s="4">
        <v>0</v>
      </c>
      <c r="G90" s="4">
        <v>0</v>
      </c>
      <c r="H90" s="11">
        <v>0</v>
      </c>
      <c r="I90" s="10">
        <v>80</v>
      </c>
      <c r="J90" s="4">
        <v>80</v>
      </c>
      <c r="K90" s="4">
        <v>50</v>
      </c>
      <c r="L90" s="4">
        <v>40</v>
      </c>
      <c r="M90" s="4">
        <v>50</v>
      </c>
      <c r="N90" s="11">
        <v>25</v>
      </c>
    </row>
    <row r="91" spans="1:14" x14ac:dyDescent="0.45">
      <c r="A91" s="16" t="s">
        <v>894</v>
      </c>
      <c r="B91" s="22">
        <v>175</v>
      </c>
      <c r="C91" s="10">
        <v>1</v>
      </c>
      <c r="D91" s="4">
        <v>1</v>
      </c>
      <c r="E91" s="4">
        <v>0</v>
      </c>
      <c r="F91" s="4">
        <v>0</v>
      </c>
      <c r="G91" s="4">
        <v>0</v>
      </c>
      <c r="H91" s="11">
        <v>0</v>
      </c>
      <c r="I91" s="10">
        <v>105</v>
      </c>
      <c r="J91" s="4">
        <v>105</v>
      </c>
      <c r="K91" s="4">
        <v>75</v>
      </c>
      <c r="L91" s="4">
        <v>65</v>
      </c>
      <c r="M91" s="4">
        <v>100</v>
      </c>
      <c r="N91" s="11">
        <v>50</v>
      </c>
    </row>
    <row r="92" spans="1:14" x14ac:dyDescent="0.45">
      <c r="A92" s="16" t="s">
        <v>895</v>
      </c>
      <c r="B92" s="22">
        <v>61</v>
      </c>
      <c r="C92" s="10">
        <v>0</v>
      </c>
      <c r="D92" s="4">
        <v>0</v>
      </c>
      <c r="E92" s="4">
        <v>1</v>
      </c>
      <c r="F92" s="4">
        <v>0</v>
      </c>
      <c r="G92" s="4">
        <v>0</v>
      </c>
      <c r="H92" s="11">
        <v>0</v>
      </c>
      <c r="I92" s="10">
        <v>30</v>
      </c>
      <c r="J92" s="4">
        <v>65</v>
      </c>
      <c r="K92" s="4">
        <v>100</v>
      </c>
      <c r="L92" s="4">
        <v>45</v>
      </c>
      <c r="M92" s="4">
        <v>25</v>
      </c>
      <c r="N92" s="11">
        <v>40</v>
      </c>
    </row>
    <row r="93" spans="1:14" x14ac:dyDescent="0.45">
      <c r="A93" s="16" t="s">
        <v>896</v>
      </c>
      <c r="B93" s="22">
        <v>184</v>
      </c>
      <c r="C93" s="10">
        <v>0</v>
      </c>
      <c r="D93" s="4">
        <v>0</v>
      </c>
      <c r="E93" s="4">
        <v>2</v>
      </c>
      <c r="F93" s="4">
        <v>0</v>
      </c>
      <c r="G93" s="4">
        <v>0</v>
      </c>
      <c r="H93" s="11">
        <v>0</v>
      </c>
      <c r="I93" s="10">
        <v>50</v>
      </c>
      <c r="J93" s="4">
        <v>95</v>
      </c>
      <c r="K93" s="4">
        <v>180</v>
      </c>
      <c r="L93" s="4">
        <v>85</v>
      </c>
      <c r="M93" s="4">
        <v>45</v>
      </c>
      <c r="N93" s="11">
        <v>70</v>
      </c>
    </row>
    <row r="94" spans="1:14" x14ac:dyDescent="0.45">
      <c r="A94" s="16" t="s">
        <v>897</v>
      </c>
      <c r="B94" s="22">
        <v>62</v>
      </c>
      <c r="C94" s="10">
        <v>0</v>
      </c>
      <c r="D94" s="4">
        <v>0</v>
      </c>
      <c r="E94" s="4">
        <v>0</v>
      </c>
      <c r="F94" s="4">
        <v>1</v>
      </c>
      <c r="G94" s="4">
        <v>0</v>
      </c>
      <c r="H94" s="11">
        <v>0</v>
      </c>
      <c r="I94" s="10">
        <v>30</v>
      </c>
      <c r="J94" s="4">
        <v>35</v>
      </c>
      <c r="K94" s="4">
        <v>30</v>
      </c>
      <c r="L94" s="4">
        <v>100</v>
      </c>
      <c r="M94" s="4">
        <v>35</v>
      </c>
      <c r="N94" s="11">
        <v>80</v>
      </c>
    </row>
    <row r="95" spans="1:14" x14ac:dyDescent="0.45">
      <c r="A95" s="16" t="s">
        <v>898</v>
      </c>
      <c r="B95" s="22">
        <v>142</v>
      </c>
      <c r="C95" s="10">
        <v>0</v>
      </c>
      <c r="D95" s="4">
        <v>0</v>
      </c>
      <c r="E95" s="4">
        <v>0</v>
      </c>
      <c r="F95" s="4">
        <v>2</v>
      </c>
      <c r="G95" s="4">
        <v>0</v>
      </c>
      <c r="H95" s="11">
        <v>0</v>
      </c>
      <c r="I95" s="10">
        <v>45</v>
      </c>
      <c r="J95" s="4">
        <v>50</v>
      </c>
      <c r="K95" s="4">
        <v>45</v>
      </c>
      <c r="L95" s="4">
        <v>115</v>
      </c>
      <c r="M95" s="4">
        <v>55</v>
      </c>
      <c r="N95" s="11">
        <v>95</v>
      </c>
    </row>
    <row r="96" spans="1:14" x14ac:dyDescent="0.45">
      <c r="A96" s="16" t="s">
        <v>899</v>
      </c>
      <c r="B96" s="22">
        <v>225</v>
      </c>
      <c r="C96" s="10">
        <v>0</v>
      </c>
      <c r="D96" s="4">
        <v>0</v>
      </c>
      <c r="E96" s="4">
        <v>0</v>
      </c>
      <c r="F96" s="4">
        <v>3</v>
      </c>
      <c r="G96" s="4">
        <v>0</v>
      </c>
      <c r="H96" s="11">
        <v>0</v>
      </c>
      <c r="I96" s="10">
        <v>60</v>
      </c>
      <c r="J96" s="4">
        <v>65</v>
      </c>
      <c r="K96" s="4">
        <v>60</v>
      </c>
      <c r="L96" s="4">
        <v>130</v>
      </c>
      <c r="M96" s="4">
        <v>75</v>
      </c>
      <c r="N96" s="11">
        <v>110</v>
      </c>
    </row>
    <row r="97" spans="1:14" x14ac:dyDescent="0.45">
      <c r="A97" s="16" t="s">
        <v>900</v>
      </c>
      <c r="B97" s="22">
        <v>77</v>
      </c>
      <c r="C97" s="10">
        <v>0</v>
      </c>
      <c r="D97" s="4">
        <v>0</v>
      </c>
      <c r="E97" s="4">
        <v>1</v>
      </c>
      <c r="F97" s="4">
        <v>0</v>
      </c>
      <c r="G97" s="4">
        <v>0</v>
      </c>
      <c r="H97" s="11">
        <v>0</v>
      </c>
      <c r="I97" s="10">
        <v>35</v>
      </c>
      <c r="J97" s="4">
        <v>45</v>
      </c>
      <c r="K97" s="4">
        <v>160</v>
      </c>
      <c r="L97" s="4">
        <v>30</v>
      </c>
      <c r="M97" s="4">
        <v>45</v>
      </c>
      <c r="N97" s="11">
        <v>70</v>
      </c>
    </row>
    <row r="98" spans="1:14" x14ac:dyDescent="0.45">
      <c r="A98" s="16" t="s">
        <v>901</v>
      </c>
      <c r="B98" s="22">
        <v>66</v>
      </c>
      <c r="C98" s="10">
        <v>0</v>
      </c>
      <c r="D98" s="4">
        <v>0</v>
      </c>
      <c r="E98" s="4">
        <v>0</v>
      </c>
      <c r="F98" s="4">
        <v>0</v>
      </c>
      <c r="G98" s="4">
        <v>1</v>
      </c>
      <c r="H98" s="11">
        <v>0</v>
      </c>
      <c r="I98" s="10">
        <v>60</v>
      </c>
      <c r="J98" s="4">
        <v>48</v>
      </c>
      <c r="K98" s="4">
        <v>45</v>
      </c>
      <c r="L98" s="4">
        <v>43</v>
      </c>
      <c r="M98" s="4">
        <v>90</v>
      </c>
      <c r="N98" s="11">
        <v>42</v>
      </c>
    </row>
    <row r="99" spans="1:14" x14ac:dyDescent="0.45">
      <c r="A99" s="16" t="s">
        <v>902</v>
      </c>
      <c r="B99" s="22">
        <v>169</v>
      </c>
      <c r="C99" s="10">
        <v>0</v>
      </c>
      <c r="D99" s="4">
        <v>0</v>
      </c>
      <c r="E99" s="4">
        <v>0</v>
      </c>
      <c r="F99" s="4">
        <v>0</v>
      </c>
      <c r="G99" s="4">
        <v>2</v>
      </c>
      <c r="H99" s="11">
        <v>0</v>
      </c>
      <c r="I99" s="10">
        <v>85</v>
      </c>
      <c r="J99" s="4">
        <v>73</v>
      </c>
      <c r="K99" s="4">
        <v>70</v>
      </c>
      <c r="L99" s="4">
        <v>73</v>
      </c>
      <c r="M99" s="4">
        <v>115</v>
      </c>
      <c r="N99" s="11">
        <v>67</v>
      </c>
    </row>
    <row r="100" spans="1:14" x14ac:dyDescent="0.45">
      <c r="A100" s="16" t="s">
        <v>903</v>
      </c>
      <c r="B100" s="22">
        <v>65</v>
      </c>
      <c r="C100" s="10">
        <v>0</v>
      </c>
      <c r="D100" s="4">
        <v>1</v>
      </c>
      <c r="E100" s="4">
        <v>0</v>
      </c>
      <c r="F100" s="4">
        <v>0</v>
      </c>
      <c r="G100" s="4">
        <v>0</v>
      </c>
      <c r="H100" s="11">
        <v>0</v>
      </c>
      <c r="I100" s="10">
        <v>30</v>
      </c>
      <c r="J100" s="4">
        <v>105</v>
      </c>
      <c r="K100" s="4">
        <v>90</v>
      </c>
      <c r="L100" s="4">
        <v>25</v>
      </c>
      <c r="M100" s="4">
        <v>25</v>
      </c>
      <c r="N100" s="11">
        <v>50</v>
      </c>
    </row>
    <row r="101" spans="1:14" x14ac:dyDescent="0.45">
      <c r="A101" s="16" t="s">
        <v>904</v>
      </c>
      <c r="B101" s="22">
        <v>166</v>
      </c>
      <c r="C101" s="10">
        <v>0</v>
      </c>
      <c r="D101" s="4">
        <v>2</v>
      </c>
      <c r="E101" s="4">
        <v>0</v>
      </c>
      <c r="F101" s="4">
        <v>0</v>
      </c>
      <c r="G101" s="4">
        <v>0</v>
      </c>
      <c r="H101" s="11">
        <v>0</v>
      </c>
      <c r="I101" s="10">
        <v>55</v>
      </c>
      <c r="J101" s="4">
        <v>130</v>
      </c>
      <c r="K101" s="4">
        <v>115</v>
      </c>
      <c r="L101" s="4">
        <v>50</v>
      </c>
      <c r="M101" s="4">
        <v>50</v>
      </c>
      <c r="N101" s="11">
        <v>75</v>
      </c>
    </row>
    <row r="102" spans="1:14" x14ac:dyDescent="0.45">
      <c r="A102" s="16" t="s">
        <v>905</v>
      </c>
      <c r="B102" s="22">
        <v>66</v>
      </c>
      <c r="C102" s="10">
        <v>0</v>
      </c>
      <c r="D102" s="4">
        <v>0</v>
      </c>
      <c r="E102" s="4">
        <v>0</v>
      </c>
      <c r="F102" s="4">
        <v>0</v>
      </c>
      <c r="G102" s="4">
        <v>0</v>
      </c>
      <c r="H102" s="11">
        <v>1</v>
      </c>
      <c r="I102" s="10">
        <v>40</v>
      </c>
      <c r="J102" s="4">
        <v>30</v>
      </c>
      <c r="K102" s="4">
        <v>50</v>
      </c>
      <c r="L102" s="4">
        <v>55</v>
      </c>
      <c r="M102" s="4">
        <v>55</v>
      </c>
      <c r="N102" s="11">
        <v>100</v>
      </c>
    </row>
    <row r="103" spans="1:14" x14ac:dyDescent="0.45">
      <c r="A103" s="16" t="s">
        <v>906</v>
      </c>
      <c r="B103" s="22">
        <v>168</v>
      </c>
      <c r="C103" s="10">
        <v>0</v>
      </c>
      <c r="D103" s="4">
        <v>0</v>
      </c>
      <c r="E103" s="4">
        <v>0</v>
      </c>
      <c r="F103" s="4">
        <v>0</v>
      </c>
      <c r="G103" s="4">
        <v>0</v>
      </c>
      <c r="H103" s="11">
        <v>2</v>
      </c>
      <c r="I103" s="10">
        <v>60</v>
      </c>
      <c r="J103" s="4">
        <v>50</v>
      </c>
      <c r="K103" s="4">
        <v>70</v>
      </c>
      <c r="L103" s="4">
        <v>80</v>
      </c>
      <c r="M103" s="4">
        <v>80</v>
      </c>
      <c r="N103" s="11">
        <v>140</v>
      </c>
    </row>
    <row r="104" spans="1:14" x14ac:dyDescent="0.45">
      <c r="A104" s="16" t="s">
        <v>907</v>
      </c>
      <c r="B104" s="22">
        <v>65</v>
      </c>
      <c r="C104" s="10">
        <v>0</v>
      </c>
      <c r="D104" s="4">
        <v>0</v>
      </c>
      <c r="E104" s="4">
        <v>1</v>
      </c>
      <c r="F104" s="4">
        <v>0</v>
      </c>
      <c r="G104" s="4">
        <v>0</v>
      </c>
      <c r="H104" s="11">
        <v>0</v>
      </c>
      <c r="I104" s="10">
        <v>60</v>
      </c>
      <c r="J104" s="4">
        <v>40</v>
      </c>
      <c r="K104" s="4">
        <v>80</v>
      </c>
      <c r="L104" s="4">
        <v>60</v>
      </c>
      <c r="M104" s="4">
        <v>45</v>
      </c>
      <c r="N104" s="11">
        <v>40</v>
      </c>
    </row>
    <row r="105" spans="1:14" x14ac:dyDescent="0.45">
      <c r="A105" s="16" t="s">
        <v>908</v>
      </c>
      <c r="B105" s="22">
        <v>182</v>
      </c>
      <c r="C105" s="10">
        <v>0</v>
      </c>
      <c r="D105" s="4">
        <v>0</v>
      </c>
      <c r="E105" s="4">
        <v>0</v>
      </c>
      <c r="F105" s="4">
        <v>2</v>
      </c>
      <c r="G105" s="4">
        <v>0</v>
      </c>
      <c r="H105" s="11">
        <v>0</v>
      </c>
      <c r="I105" s="10">
        <v>95</v>
      </c>
      <c r="J105" s="4">
        <v>95</v>
      </c>
      <c r="K105" s="4">
        <v>85</v>
      </c>
      <c r="L105" s="4">
        <v>125</v>
      </c>
      <c r="M105" s="4">
        <v>65</v>
      </c>
      <c r="N105" s="11">
        <v>55</v>
      </c>
    </row>
    <row r="106" spans="1:14" x14ac:dyDescent="0.45">
      <c r="A106" s="16" t="s">
        <v>909</v>
      </c>
      <c r="B106" s="22">
        <v>64</v>
      </c>
      <c r="C106" s="10">
        <v>0</v>
      </c>
      <c r="D106" s="4">
        <v>0</v>
      </c>
      <c r="E106" s="4">
        <v>1</v>
      </c>
      <c r="F106" s="4">
        <v>0</v>
      </c>
      <c r="G106" s="4">
        <v>0</v>
      </c>
      <c r="H106" s="11">
        <v>0</v>
      </c>
      <c r="I106" s="10">
        <v>50</v>
      </c>
      <c r="J106" s="4">
        <v>50</v>
      </c>
      <c r="K106" s="4">
        <v>95</v>
      </c>
      <c r="L106" s="4">
        <v>40</v>
      </c>
      <c r="M106" s="4">
        <v>50</v>
      </c>
      <c r="N106" s="11">
        <v>35</v>
      </c>
    </row>
    <row r="107" spans="1:14" x14ac:dyDescent="0.45">
      <c r="A107" s="16" t="s">
        <v>910</v>
      </c>
      <c r="B107" s="22">
        <v>149</v>
      </c>
      <c r="C107" s="10">
        <v>0</v>
      </c>
      <c r="D107" s="4">
        <v>0</v>
      </c>
      <c r="E107" s="4">
        <v>2</v>
      </c>
      <c r="F107" s="4">
        <v>0</v>
      </c>
      <c r="G107" s="4">
        <v>0</v>
      </c>
      <c r="H107" s="11">
        <v>0</v>
      </c>
      <c r="I107" s="10">
        <v>60</v>
      </c>
      <c r="J107" s="4">
        <v>80</v>
      </c>
      <c r="K107" s="4">
        <v>110</v>
      </c>
      <c r="L107" s="4">
        <v>50</v>
      </c>
      <c r="M107" s="4">
        <v>80</v>
      </c>
      <c r="N107" s="11">
        <v>45</v>
      </c>
    </row>
    <row r="108" spans="1:14" x14ac:dyDescent="0.45">
      <c r="A108" s="16" t="s">
        <v>911</v>
      </c>
      <c r="B108" s="22">
        <v>159</v>
      </c>
      <c r="C108" s="10">
        <v>0</v>
      </c>
      <c r="D108" s="4">
        <v>2</v>
      </c>
      <c r="E108" s="4">
        <v>0</v>
      </c>
      <c r="F108" s="4">
        <v>0</v>
      </c>
      <c r="G108" s="4">
        <v>0</v>
      </c>
      <c r="H108" s="11">
        <v>0</v>
      </c>
      <c r="I108" s="10">
        <v>50</v>
      </c>
      <c r="J108" s="4">
        <v>120</v>
      </c>
      <c r="K108" s="4">
        <v>53</v>
      </c>
      <c r="L108" s="4">
        <v>35</v>
      </c>
      <c r="M108" s="4">
        <v>110</v>
      </c>
      <c r="N108" s="11">
        <v>87</v>
      </c>
    </row>
    <row r="109" spans="1:14" x14ac:dyDescent="0.45">
      <c r="A109" s="16" t="s">
        <v>912</v>
      </c>
      <c r="B109" s="22">
        <v>159</v>
      </c>
      <c r="C109" s="10">
        <v>0</v>
      </c>
      <c r="D109" s="4">
        <v>0</v>
      </c>
      <c r="E109" s="4">
        <v>0</v>
      </c>
      <c r="F109" s="4">
        <v>0</v>
      </c>
      <c r="G109" s="4">
        <v>2</v>
      </c>
      <c r="H109" s="11">
        <v>0</v>
      </c>
      <c r="I109" s="10">
        <v>50</v>
      </c>
      <c r="J109" s="4">
        <v>105</v>
      </c>
      <c r="K109" s="4">
        <v>79</v>
      </c>
      <c r="L109" s="4">
        <v>35</v>
      </c>
      <c r="M109" s="4">
        <v>110</v>
      </c>
      <c r="N109" s="11">
        <v>76</v>
      </c>
    </row>
    <row r="110" spans="1:14" x14ac:dyDescent="0.45">
      <c r="A110" s="16" t="s">
        <v>913</v>
      </c>
      <c r="B110" s="22">
        <v>77</v>
      </c>
      <c r="C110" s="10">
        <v>2</v>
      </c>
      <c r="D110" s="4">
        <v>0</v>
      </c>
      <c r="E110" s="4">
        <v>0</v>
      </c>
      <c r="F110" s="4">
        <v>0</v>
      </c>
      <c r="G110" s="4">
        <v>0</v>
      </c>
      <c r="H110" s="11">
        <v>0</v>
      </c>
      <c r="I110" s="10">
        <v>90</v>
      </c>
      <c r="J110" s="4">
        <v>55</v>
      </c>
      <c r="K110" s="4">
        <v>75</v>
      </c>
      <c r="L110" s="4">
        <v>60</v>
      </c>
      <c r="M110" s="4">
        <v>75</v>
      </c>
      <c r="N110" s="11">
        <v>30</v>
      </c>
    </row>
    <row r="111" spans="1:14" x14ac:dyDescent="0.45">
      <c r="A111" s="16" t="s">
        <v>914</v>
      </c>
      <c r="B111" s="22">
        <v>68</v>
      </c>
      <c r="C111" s="10">
        <v>0</v>
      </c>
      <c r="D111" s="4">
        <v>0</v>
      </c>
      <c r="E111" s="4">
        <v>1</v>
      </c>
      <c r="F111" s="4">
        <v>0</v>
      </c>
      <c r="G111" s="4">
        <v>0</v>
      </c>
      <c r="H111" s="11">
        <v>0</v>
      </c>
      <c r="I111" s="10">
        <v>40</v>
      </c>
      <c r="J111" s="4">
        <v>65</v>
      </c>
      <c r="K111" s="4">
        <v>95</v>
      </c>
      <c r="L111" s="4">
        <v>60</v>
      </c>
      <c r="M111" s="4">
        <v>45</v>
      </c>
      <c r="N111" s="11">
        <v>35</v>
      </c>
    </row>
    <row r="112" spans="1:14" x14ac:dyDescent="0.45">
      <c r="A112" s="16" t="s">
        <v>915</v>
      </c>
      <c r="B112" s="22">
        <v>172</v>
      </c>
      <c r="C112" s="10">
        <v>0</v>
      </c>
      <c r="D112" s="4">
        <v>0</v>
      </c>
      <c r="E112" s="4">
        <v>2</v>
      </c>
      <c r="F112" s="4">
        <v>0</v>
      </c>
      <c r="G112" s="4">
        <v>0</v>
      </c>
      <c r="H112" s="11">
        <v>0</v>
      </c>
      <c r="I112" s="10">
        <v>65</v>
      </c>
      <c r="J112" s="4">
        <v>90</v>
      </c>
      <c r="K112" s="4">
        <v>120</v>
      </c>
      <c r="L112" s="4">
        <v>85</v>
      </c>
      <c r="M112" s="4">
        <v>70</v>
      </c>
      <c r="N112" s="11">
        <v>60</v>
      </c>
    </row>
    <row r="113" spans="1:14" x14ac:dyDescent="0.45">
      <c r="A113" s="16" t="s">
        <v>916</v>
      </c>
      <c r="B113" s="22">
        <v>69</v>
      </c>
      <c r="C113" s="10">
        <v>0</v>
      </c>
      <c r="D113" s="4">
        <v>0</v>
      </c>
      <c r="E113" s="4">
        <v>1</v>
      </c>
      <c r="F113" s="4">
        <v>0</v>
      </c>
      <c r="G113" s="4">
        <v>0</v>
      </c>
      <c r="H113" s="11">
        <v>0</v>
      </c>
      <c r="I113" s="10">
        <v>80</v>
      </c>
      <c r="J113" s="4">
        <v>85</v>
      </c>
      <c r="K113" s="4">
        <v>95</v>
      </c>
      <c r="L113" s="4">
        <v>30</v>
      </c>
      <c r="M113" s="4">
        <v>30</v>
      </c>
      <c r="N113" s="11">
        <v>25</v>
      </c>
    </row>
    <row r="114" spans="1:14" x14ac:dyDescent="0.45">
      <c r="A114" s="16" t="s">
        <v>917</v>
      </c>
      <c r="B114" s="22">
        <v>170</v>
      </c>
      <c r="C114" s="10">
        <v>0</v>
      </c>
      <c r="D114" s="4">
        <v>2</v>
      </c>
      <c r="E114" s="4">
        <v>0</v>
      </c>
      <c r="F114" s="4">
        <v>0</v>
      </c>
      <c r="G114" s="4">
        <v>0</v>
      </c>
      <c r="H114" s="11">
        <v>0</v>
      </c>
      <c r="I114" s="10">
        <v>105</v>
      </c>
      <c r="J114" s="4">
        <v>130</v>
      </c>
      <c r="K114" s="4">
        <v>120</v>
      </c>
      <c r="L114" s="4">
        <v>45</v>
      </c>
      <c r="M114" s="4">
        <v>45</v>
      </c>
      <c r="N114" s="11">
        <v>40</v>
      </c>
    </row>
    <row r="115" spans="1:14" x14ac:dyDescent="0.45">
      <c r="A115" s="16" t="s">
        <v>918</v>
      </c>
      <c r="B115" s="22">
        <v>395</v>
      </c>
      <c r="C115" s="10">
        <v>2</v>
      </c>
      <c r="D115" s="4">
        <v>0</v>
      </c>
      <c r="E115" s="4">
        <v>0</v>
      </c>
      <c r="F115" s="4">
        <v>0</v>
      </c>
      <c r="G115" s="4">
        <v>0</v>
      </c>
      <c r="H115" s="11">
        <v>0</v>
      </c>
      <c r="I115" s="10">
        <v>250</v>
      </c>
      <c r="J115" s="4">
        <v>5</v>
      </c>
      <c r="K115" s="4">
        <v>5</v>
      </c>
      <c r="L115" s="4">
        <v>35</v>
      </c>
      <c r="M115" s="4">
        <v>105</v>
      </c>
      <c r="N115" s="11">
        <v>50</v>
      </c>
    </row>
    <row r="116" spans="1:14" x14ac:dyDescent="0.45">
      <c r="A116" s="16" t="s">
        <v>919</v>
      </c>
      <c r="B116" s="22">
        <v>87</v>
      </c>
      <c r="C116" s="10">
        <v>0</v>
      </c>
      <c r="D116" s="4">
        <v>0</v>
      </c>
      <c r="E116" s="4">
        <v>1</v>
      </c>
      <c r="F116" s="4">
        <v>0</v>
      </c>
      <c r="G116" s="4">
        <v>0</v>
      </c>
      <c r="H116" s="11">
        <v>0</v>
      </c>
      <c r="I116" s="10">
        <v>65</v>
      </c>
      <c r="J116" s="4">
        <v>55</v>
      </c>
      <c r="K116" s="4">
        <v>115</v>
      </c>
      <c r="L116" s="4">
        <v>100</v>
      </c>
      <c r="M116" s="4">
        <v>40</v>
      </c>
      <c r="N116" s="11">
        <v>60</v>
      </c>
    </row>
    <row r="117" spans="1:14" x14ac:dyDescent="0.45">
      <c r="A117" s="16" t="s">
        <v>920</v>
      </c>
      <c r="B117" s="22">
        <v>172</v>
      </c>
      <c r="C117" s="10">
        <v>2</v>
      </c>
      <c r="D117" s="4">
        <v>0</v>
      </c>
      <c r="E117" s="4">
        <v>0</v>
      </c>
      <c r="F117" s="4">
        <v>0</v>
      </c>
      <c r="G117" s="4">
        <v>0</v>
      </c>
      <c r="H117" s="11">
        <v>0</v>
      </c>
      <c r="I117" s="10">
        <v>105</v>
      </c>
      <c r="J117" s="4">
        <v>95</v>
      </c>
      <c r="K117" s="4">
        <v>80</v>
      </c>
      <c r="L117" s="4">
        <v>40</v>
      </c>
      <c r="M117" s="4">
        <v>80</v>
      </c>
      <c r="N117" s="11">
        <v>90</v>
      </c>
    </row>
    <row r="118" spans="1:14" x14ac:dyDescent="0.45">
      <c r="A118" s="16" t="s">
        <v>921</v>
      </c>
      <c r="B118" s="22">
        <v>59</v>
      </c>
      <c r="C118" s="10">
        <v>0</v>
      </c>
      <c r="D118" s="4">
        <v>0</v>
      </c>
      <c r="E118" s="4">
        <v>0</v>
      </c>
      <c r="F118" s="4">
        <v>1</v>
      </c>
      <c r="G118" s="4">
        <v>0</v>
      </c>
      <c r="H118" s="11">
        <v>0</v>
      </c>
      <c r="I118" s="10">
        <v>30</v>
      </c>
      <c r="J118" s="4">
        <v>40</v>
      </c>
      <c r="K118" s="4">
        <v>70</v>
      </c>
      <c r="L118" s="4">
        <v>70</v>
      </c>
      <c r="M118" s="4">
        <v>25</v>
      </c>
      <c r="N118" s="11">
        <v>60</v>
      </c>
    </row>
    <row r="119" spans="1:14" x14ac:dyDescent="0.45">
      <c r="A119" s="16" t="s">
        <v>922</v>
      </c>
      <c r="B119" s="22">
        <v>154</v>
      </c>
      <c r="C119" s="10">
        <v>0</v>
      </c>
      <c r="D119" s="4">
        <v>0</v>
      </c>
      <c r="E119" s="4">
        <v>1</v>
      </c>
      <c r="F119" s="4">
        <v>1</v>
      </c>
      <c r="G119" s="4">
        <v>0</v>
      </c>
      <c r="H119" s="11">
        <v>0</v>
      </c>
      <c r="I119" s="10">
        <v>55</v>
      </c>
      <c r="J119" s="4">
        <v>65</v>
      </c>
      <c r="K119" s="4">
        <v>95</v>
      </c>
      <c r="L119" s="4">
        <v>95</v>
      </c>
      <c r="M119" s="4">
        <v>45</v>
      </c>
      <c r="N119" s="11">
        <v>85</v>
      </c>
    </row>
    <row r="120" spans="1:14" x14ac:dyDescent="0.45">
      <c r="A120" s="16" t="s">
        <v>923</v>
      </c>
      <c r="B120" s="22">
        <v>64</v>
      </c>
      <c r="C120" s="10">
        <v>0</v>
      </c>
      <c r="D120" s="4">
        <v>1</v>
      </c>
      <c r="E120" s="4">
        <v>0</v>
      </c>
      <c r="F120" s="4">
        <v>0</v>
      </c>
      <c r="G120" s="4">
        <v>0</v>
      </c>
      <c r="H120" s="11">
        <v>0</v>
      </c>
      <c r="I120" s="10">
        <v>45</v>
      </c>
      <c r="J120" s="4">
        <v>67</v>
      </c>
      <c r="K120" s="4">
        <v>60</v>
      </c>
      <c r="L120" s="4">
        <v>35</v>
      </c>
      <c r="M120" s="4">
        <v>50</v>
      </c>
      <c r="N120" s="11">
        <v>63</v>
      </c>
    </row>
    <row r="121" spans="1:14" x14ac:dyDescent="0.45">
      <c r="A121" s="16" t="s">
        <v>924</v>
      </c>
      <c r="B121" s="22">
        <v>158</v>
      </c>
      <c r="C121" s="10">
        <v>0</v>
      </c>
      <c r="D121" s="4">
        <v>2</v>
      </c>
      <c r="E121" s="4">
        <v>0</v>
      </c>
      <c r="F121" s="4">
        <v>0</v>
      </c>
      <c r="G121" s="4">
        <v>0</v>
      </c>
      <c r="H121" s="11">
        <v>0</v>
      </c>
      <c r="I121" s="10">
        <v>80</v>
      </c>
      <c r="J121" s="4">
        <v>92</v>
      </c>
      <c r="K121" s="4">
        <v>65</v>
      </c>
      <c r="L121" s="4">
        <v>65</v>
      </c>
      <c r="M121" s="4">
        <v>80</v>
      </c>
      <c r="N121" s="11">
        <v>68</v>
      </c>
    </row>
    <row r="122" spans="1:14" x14ac:dyDescent="0.45">
      <c r="A122" s="16" t="s">
        <v>925</v>
      </c>
      <c r="B122" s="22">
        <v>68</v>
      </c>
      <c r="C122" s="10">
        <v>0</v>
      </c>
      <c r="D122" s="4">
        <v>0</v>
      </c>
      <c r="E122" s="4">
        <v>0</v>
      </c>
      <c r="F122" s="4">
        <v>0</v>
      </c>
      <c r="G122" s="4">
        <v>0</v>
      </c>
      <c r="H122" s="11">
        <v>1</v>
      </c>
      <c r="I122" s="10">
        <v>30</v>
      </c>
      <c r="J122" s="4">
        <v>45</v>
      </c>
      <c r="K122" s="4">
        <v>55</v>
      </c>
      <c r="L122" s="4">
        <v>70</v>
      </c>
      <c r="M122" s="4">
        <v>55</v>
      </c>
      <c r="N122" s="11">
        <v>85</v>
      </c>
    </row>
    <row r="123" spans="1:14" x14ac:dyDescent="0.45">
      <c r="A123" s="16" t="s">
        <v>926</v>
      </c>
      <c r="B123" s="22">
        <v>182</v>
      </c>
      <c r="C123" s="10">
        <v>0</v>
      </c>
      <c r="D123" s="4">
        <v>0</v>
      </c>
      <c r="E123" s="4">
        <v>0</v>
      </c>
      <c r="F123" s="4">
        <v>0</v>
      </c>
      <c r="G123" s="4">
        <v>0</v>
      </c>
      <c r="H123" s="11">
        <v>2</v>
      </c>
      <c r="I123" s="10">
        <v>60</v>
      </c>
      <c r="J123" s="4">
        <v>75</v>
      </c>
      <c r="K123" s="4">
        <v>85</v>
      </c>
      <c r="L123" s="4">
        <v>100</v>
      </c>
      <c r="M123" s="4">
        <v>85</v>
      </c>
      <c r="N123" s="11">
        <v>115</v>
      </c>
    </row>
    <row r="124" spans="1:14" x14ac:dyDescent="0.45">
      <c r="A124" s="16" t="s">
        <v>927</v>
      </c>
      <c r="B124" s="22">
        <v>161</v>
      </c>
      <c r="C124" s="10">
        <v>0</v>
      </c>
      <c r="D124" s="4">
        <v>0</v>
      </c>
      <c r="E124" s="4">
        <v>0</v>
      </c>
      <c r="F124" s="4">
        <v>0</v>
      </c>
      <c r="G124" s="4">
        <v>2</v>
      </c>
      <c r="H124" s="11">
        <v>0</v>
      </c>
      <c r="I124" s="10">
        <v>40</v>
      </c>
      <c r="J124" s="4">
        <v>45</v>
      </c>
      <c r="K124" s="4">
        <v>65</v>
      </c>
      <c r="L124" s="4">
        <v>100</v>
      </c>
      <c r="M124" s="4">
        <v>120</v>
      </c>
      <c r="N124" s="11">
        <v>90</v>
      </c>
    </row>
    <row r="125" spans="1:14" x14ac:dyDescent="0.45">
      <c r="A125" s="16" t="s">
        <v>928</v>
      </c>
      <c r="B125" s="22">
        <v>100</v>
      </c>
      <c r="C125" s="10">
        <v>0</v>
      </c>
      <c r="D125" s="4">
        <v>1</v>
      </c>
      <c r="E125" s="4">
        <v>0</v>
      </c>
      <c r="F125" s="4">
        <v>0</v>
      </c>
      <c r="G125" s="4">
        <v>0</v>
      </c>
      <c r="H125" s="11">
        <v>0</v>
      </c>
      <c r="I125" s="10">
        <v>70</v>
      </c>
      <c r="J125" s="4">
        <v>110</v>
      </c>
      <c r="K125" s="4">
        <v>80</v>
      </c>
      <c r="L125" s="4">
        <v>55</v>
      </c>
      <c r="M125" s="4">
        <v>80</v>
      </c>
      <c r="N125" s="11">
        <v>105</v>
      </c>
    </row>
    <row r="126" spans="1:14" x14ac:dyDescent="0.45">
      <c r="A126" s="16" t="s">
        <v>929</v>
      </c>
      <c r="B126" s="22">
        <v>159</v>
      </c>
      <c r="C126" s="10">
        <v>0</v>
      </c>
      <c r="D126" s="4">
        <v>0</v>
      </c>
      <c r="E126" s="4">
        <v>0</v>
      </c>
      <c r="F126" s="4">
        <v>2</v>
      </c>
      <c r="G126" s="4">
        <v>0</v>
      </c>
      <c r="H126" s="11">
        <v>0</v>
      </c>
      <c r="I126" s="10">
        <v>65</v>
      </c>
      <c r="J126" s="4">
        <v>50</v>
      </c>
      <c r="K126" s="4">
        <v>35</v>
      </c>
      <c r="L126" s="4">
        <v>115</v>
      </c>
      <c r="M126" s="4">
        <v>95</v>
      </c>
      <c r="N126" s="11">
        <v>95</v>
      </c>
    </row>
    <row r="127" spans="1:14" x14ac:dyDescent="0.45">
      <c r="A127" s="16" t="s">
        <v>930</v>
      </c>
      <c r="B127" s="22">
        <v>172</v>
      </c>
      <c r="C127" s="10">
        <v>0</v>
      </c>
      <c r="D127" s="4">
        <v>0</v>
      </c>
      <c r="E127" s="4">
        <v>0</v>
      </c>
      <c r="F127" s="4">
        <v>0</v>
      </c>
      <c r="G127" s="4">
        <v>0</v>
      </c>
      <c r="H127" s="11">
        <v>2</v>
      </c>
      <c r="I127" s="10">
        <v>65</v>
      </c>
      <c r="J127" s="4">
        <v>83</v>
      </c>
      <c r="K127" s="4">
        <v>57</v>
      </c>
      <c r="L127" s="4">
        <v>95</v>
      </c>
      <c r="M127" s="4">
        <v>85</v>
      </c>
      <c r="N127" s="11">
        <v>105</v>
      </c>
    </row>
    <row r="128" spans="1:14" x14ac:dyDescent="0.45">
      <c r="A128" s="16" t="s">
        <v>931</v>
      </c>
      <c r="B128" s="22">
        <v>173</v>
      </c>
      <c r="C128" s="10">
        <v>0</v>
      </c>
      <c r="D128" s="4">
        <v>0</v>
      </c>
      <c r="E128" s="4">
        <v>0</v>
      </c>
      <c r="F128" s="4">
        <v>2</v>
      </c>
      <c r="G128" s="4">
        <v>0</v>
      </c>
      <c r="H128" s="11">
        <v>0</v>
      </c>
      <c r="I128" s="10">
        <v>65</v>
      </c>
      <c r="J128" s="4">
        <v>95</v>
      </c>
      <c r="K128" s="4">
        <v>57</v>
      </c>
      <c r="L128" s="4">
        <v>100</v>
      </c>
      <c r="M128" s="4">
        <v>85</v>
      </c>
      <c r="N128" s="11">
        <v>93</v>
      </c>
    </row>
    <row r="129" spans="1:14" x14ac:dyDescent="0.45">
      <c r="A129" s="16" t="s">
        <v>932</v>
      </c>
      <c r="B129" s="22">
        <v>175</v>
      </c>
      <c r="C129" s="10">
        <v>0</v>
      </c>
      <c r="D129" s="4">
        <v>2</v>
      </c>
      <c r="E129" s="4">
        <v>0</v>
      </c>
      <c r="F129" s="4">
        <v>0</v>
      </c>
      <c r="G129" s="4">
        <v>0</v>
      </c>
      <c r="H129" s="11">
        <v>0</v>
      </c>
      <c r="I129" s="10">
        <v>65</v>
      </c>
      <c r="J129" s="4">
        <v>125</v>
      </c>
      <c r="K129" s="4">
        <v>100</v>
      </c>
      <c r="L129" s="4">
        <v>55</v>
      </c>
      <c r="M129" s="4">
        <v>70</v>
      </c>
      <c r="N129" s="11">
        <v>85</v>
      </c>
    </row>
    <row r="130" spans="1:14" x14ac:dyDescent="0.45">
      <c r="A130" s="16" t="s">
        <v>933</v>
      </c>
      <c r="B130" s="22">
        <v>172</v>
      </c>
      <c r="C130" s="10">
        <v>0</v>
      </c>
      <c r="D130" s="4">
        <v>1</v>
      </c>
      <c r="E130" s="4">
        <v>0</v>
      </c>
      <c r="F130" s="4">
        <v>0</v>
      </c>
      <c r="G130" s="4">
        <v>0</v>
      </c>
      <c r="H130" s="11">
        <v>1</v>
      </c>
      <c r="I130" s="10">
        <v>75</v>
      </c>
      <c r="J130" s="4">
        <v>100</v>
      </c>
      <c r="K130" s="4">
        <v>95</v>
      </c>
      <c r="L130" s="4">
        <v>40</v>
      </c>
      <c r="M130" s="4">
        <v>70</v>
      </c>
      <c r="N130" s="11">
        <v>110</v>
      </c>
    </row>
    <row r="131" spans="1:14" x14ac:dyDescent="0.45">
      <c r="A131" s="16" t="s">
        <v>934</v>
      </c>
      <c r="B131" s="22">
        <v>40</v>
      </c>
      <c r="C131" s="10">
        <v>0</v>
      </c>
      <c r="D131" s="4">
        <v>0</v>
      </c>
      <c r="E131" s="4">
        <v>0</v>
      </c>
      <c r="F131" s="4">
        <v>0</v>
      </c>
      <c r="G131" s="4">
        <v>0</v>
      </c>
      <c r="H131" s="11">
        <v>1</v>
      </c>
      <c r="I131" s="10">
        <v>20</v>
      </c>
      <c r="J131" s="4">
        <v>10</v>
      </c>
      <c r="K131" s="4">
        <v>55</v>
      </c>
      <c r="L131" s="4">
        <v>15</v>
      </c>
      <c r="M131" s="4">
        <v>20</v>
      </c>
      <c r="N131" s="11">
        <v>80</v>
      </c>
    </row>
    <row r="132" spans="1:14" x14ac:dyDescent="0.45">
      <c r="A132" s="16" t="s">
        <v>935</v>
      </c>
      <c r="B132" s="22">
        <v>189</v>
      </c>
      <c r="C132" s="10">
        <v>0</v>
      </c>
      <c r="D132" s="4">
        <v>2</v>
      </c>
      <c r="E132" s="4">
        <v>0</v>
      </c>
      <c r="F132" s="4">
        <v>0</v>
      </c>
      <c r="G132" s="4">
        <v>0</v>
      </c>
      <c r="H132" s="11">
        <v>0</v>
      </c>
      <c r="I132" s="10">
        <v>95</v>
      </c>
      <c r="J132" s="4">
        <v>125</v>
      </c>
      <c r="K132" s="4">
        <v>79</v>
      </c>
      <c r="L132" s="4">
        <v>60</v>
      </c>
      <c r="M132" s="4">
        <v>100</v>
      </c>
      <c r="N132" s="11">
        <v>81</v>
      </c>
    </row>
    <row r="133" spans="1:14" x14ac:dyDescent="0.45">
      <c r="A133" s="16" t="s">
        <v>936</v>
      </c>
      <c r="B133" s="22">
        <v>187</v>
      </c>
      <c r="C133" s="10">
        <v>2</v>
      </c>
      <c r="D133" s="4">
        <v>0</v>
      </c>
      <c r="E133" s="4">
        <v>0</v>
      </c>
      <c r="F133" s="4">
        <v>0</v>
      </c>
      <c r="G133" s="4">
        <v>0</v>
      </c>
      <c r="H133" s="11">
        <v>0</v>
      </c>
      <c r="I133" s="10">
        <v>130</v>
      </c>
      <c r="J133" s="4">
        <v>85</v>
      </c>
      <c r="K133" s="4">
        <v>80</v>
      </c>
      <c r="L133" s="4">
        <v>85</v>
      </c>
      <c r="M133" s="4">
        <v>95</v>
      </c>
      <c r="N133" s="11">
        <v>60</v>
      </c>
    </row>
    <row r="134" spans="1:14" x14ac:dyDescent="0.45">
      <c r="A134" s="16" t="s">
        <v>937</v>
      </c>
      <c r="B134" s="22">
        <v>101</v>
      </c>
      <c r="C134" s="10">
        <v>1</v>
      </c>
      <c r="D134" s="4">
        <v>0</v>
      </c>
      <c r="E134" s="4">
        <v>0</v>
      </c>
      <c r="F134" s="4">
        <v>0</v>
      </c>
      <c r="G134" s="4">
        <v>0</v>
      </c>
      <c r="H134" s="11">
        <v>0</v>
      </c>
      <c r="I134" s="10">
        <v>48</v>
      </c>
      <c r="J134" s="4">
        <v>48</v>
      </c>
      <c r="K134" s="4">
        <v>48</v>
      </c>
      <c r="L134" s="4">
        <v>48</v>
      </c>
      <c r="M134" s="4">
        <v>48</v>
      </c>
      <c r="N134" s="11">
        <v>48</v>
      </c>
    </row>
    <row r="135" spans="1:14" x14ac:dyDescent="0.45">
      <c r="A135" s="16" t="s">
        <v>938</v>
      </c>
      <c r="B135" s="22">
        <v>65</v>
      </c>
      <c r="C135" s="10">
        <v>0</v>
      </c>
      <c r="D135" s="4">
        <v>0</v>
      </c>
      <c r="E135" s="4">
        <v>0</v>
      </c>
      <c r="F135" s="4">
        <v>0</v>
      </c>
      <c r="G135" s="4">
        <v>1</v>
      </c>
      <c r="H135" s="11">
        <v>0</v>
      </c>
      <c r="I135" s="10">
        <v>55</v>
      </c>
      <c r="J135" s="4">
        <v>55</v>
      </c>
      <c r="K135" s="4">
        <v>50</v>
      </c>
      <c r="L135" s="4">
        <v>45</v>
      </c>
      <c r="M135" s="4">
        <v>65</v>
      </c>
      <c r="N135" s="11">
        <v>55</v>
      </c>
    </row>
    <row r="136" spans="1:14" x14ac:dyDescent="0.45">
      <c r="A136" s="16" t="s">
        <v>939</v>
      </c>
      <c r="B136" s="22">
        <v>184</v>
      </c>
      <c r="C136" s="10">
        <v>2</v>
      </c>
      <c r="D136" s="4">
        <v>0</v>
      </c>
      <c r="E136" s="4">
        <v>0</v>
      </c>
      <c r="F136" s="4">
        <v>0</v>
      </c>
      <c r="G136" s="4">
        <v>0</v>
      </c>
      <c r="H136" s="11">
        <v>0</v>
      </c>
      <c r="I136" s="10">
        <v>130</v>
      </c>
      <c r="J136" s="4">
        <v>65</v>
      </c>
      <c r="K136" s="4">
        <v>60</v>
      </c>
      <c r="L136" s="4">
        <v>110</v>
      </c>
      <c r="M136" s="4">
        <v>95</v>
      </c>
      <c r="N136" s="11">
        <v>65</v>
      </c>
    </row>
    <row r="137" spans="1:14" x14ac:dyDescent="0.45">
      <c r="A137" s="16" t="s">
        <v>940</v>
      </c>
      <c r="B137" s="22">
        <v>184</v>
      </c>
      <c r="C137" s="10">
        <v>0</v>
      </c>
      <c r="D137" s="4">
        <v>0</v>
      </c>
      <c r="E137" s="4">
        <v>0</v>
      </c>
      <c r="F137" s="4">
        <v>0</v>
      </c>
      <c r="G137" s="4">
        <v>0</v>
      </c>
      <c r="H137" s="11">
        <v>2</v>
      </c>
      <c r="I137" s="10">
        <v>65</v>
      </c>
      <c r="J137" s="4">
        <v>65</v>
      </c>
      <c r="K137" s="4">
        <v>60</v>
      </c>
      <c r="L137" s="4">
        <v>110</v>
      </c>
      <c r="M137" s="4">
        <v>95</v>
      </c>
      <c r="N137" s="11">
        <v>130</v>
      </c>
    </row>
    <row r="138" spans="1:14" x14ac:dyDescent="0.45">
      <c r="A138" s="16" t="s">
        <v>941</v>
      </c>
      <c r="B138" s="22">
        <v>184</v>
      </c>
      <c r="C138" s="10">
        <v>0</v>
      </c>
      <c r="D138" s="4">
        <v>2</v>
      </c>
      <c r="E138" s="4">
        <v>0</v>
      </c>
      <c r="F138" s="4">
        <v>0</v>
      </c>
      <c r="G138" s="4">
        <v>0</v>
      </c>
      <c r="H138" s="11">
        <v>0</v>
      </c>
      <c r="I138" s="10">
        <v>65</v>
      </c>
      <c r="J138" s="4">
        <v>130</v>
      </c>
      <c r="K138" s="4">
        <v>60</v>
      </c>
      <c r="L138" s="4">
        <v>95</v>
      </c>
      <c r="M138" s="4">
        <v>110</v>
      </c>
      <c r="N138" s="11">
        <v>65</v>
      </c>
    </row>
    <row r="139" spans="1:14" x14ac:dyDescent="0.45">
      <c r="A139" s="16" t="s">
        <v>942</v>
      </c>
      <c r="B139" s="22">
        <v>79</v>
      </c>
      <c r="C139" s="10">
        <v>0</v>
      </c>
      <c r="D139" s="4">
        <v>0</v>
      </c>
      <c r="E139" s="4">
        <v>0</v>
      </c>
      <c r="F139" s="4">
        <v>1</v>
      </c>
      <c r="G139" s="4">
        <v>0</v>
      </c>
      <c r="H139" s="11">
        <v>0</v>
      </c>
      <c r="I139" s="10">
        <v>65</v>
      </c>
      <c r="J139" s="4">
        <v>60</v>
      </c>
      <c r="K139" s="4">
        <v>70</v>
      </c>
      <c r="L139" s="4">
        <v>85</v>
      </c>
      <c r="M139" s="4">
        <v>75</v>
      </c>
      <c r="N139" s="11">
        <v>40</v>
      </c>
    </row>
    <row r="140" spans="1:14" x14ac:dyDescent="0.45">
      <c r="A140" s="16" t="s">
        <v>943</v>
      </c>
      <c r="B140" s="22">
        <v>71</v>
      </c>
      <c r="C140" s="10">
        <v>0</v>
      </c>
      <c r="D140" s="4">
        <v>0</v>
      </c>
      <c r="E140" s="4">
        <v>1</v>
      </c>
      <c r="F140" s="4">
        <v>0</v>
      </c>
      <c r="G140" s="4">
        <v>0</v>
      </c>
      <c r="H140" s="11">
        <v>0</v>
      </c>
      <c r="I140" s="10">
        <v>35</v>
      </c>
      <c r="J140" s="4">
        <v>40</v>
      </c>
      <c r="K140" s="4">
        <v>100</v>
      </c>
      <c r="L140" s="4">
        <v>90</v>
      </c>
      <c r="M140" s="4">
        <v>55</v>
      </c>
      <c r="N140" s="11">
        <v>35</v>
      </c>
    </row>
    <row r="141" spans="1:14" x14ac:dyDescent="0.45">
      <c r="A141" s="16" t="s">
        <v>944</v>
      </c>
      <c r="B141" s="22">
        <v>173</v>
      </c>
      <c r="C141" s="10">
        <v>0</v>
      </c>
      <c r="D141" s="4">
        <v>0</v>
      </c>
      <c r="E141" s="4">
        <v>2</v>
      </c>
      <c r="F141" s="4">
        <v>0</v>
      </c>
      <c r="G141" s="4">
        <v>0</v>
      </c>
      <c r="H141" s="11">
        <v>0</v>
      </c>
      <c r="I141" s="10">
        <v>70</v>
      </c>
      <c r="J141" s="4">
        <v>60</v>
      </c>
      <c r="K141" s="4">
        <v>125</v>
      </c>
      <c r="L141" s="4">
        <v>115</v>
      </c>
      <c r="M141" s="4">
        <v>70</v>
      </c>
      <c r="N141" s="11">
        <v>55</v>
      </c>
    </row>
    <row r="142" spans="1:14" x14ac:dyDescent="0.45">
      <c r="A142" s="16" t="s">
        <v>945</v>
      </c>
      <c r="B142" s="22">
        <v>71</v>
      </c>
      <c r="C142" s="10">
        <v>0</v>
      </c>
      <c r="D142" s="4">
        <v>0</v>
      </c>
      <c r="E142" s="4">
        <v>1</v>
      </c>
      <c r="F142" s="4">
        <v>0</v>
      </c>
      <c r="G142" s="4">
        <v>0</v>
      </c>
      <c r="H142" s="11">
        <v>0</v>
      </c>
      <c r="I142" s="10">
        <v>30</v>
      </c>
      <c r="J142" s="4">
        <v>80</v>
      </c>
      <c r="K142" s="4">
        <v>90</v>
      </c>
      <c r="L142" s="4">
        <v>55</v>
      </c>
      <c r="M142" s="4">
        <v>45</v>
      </c>
      <c r="N142" s="11">
        <v>55</v>
      </c>
    </row>
    <row r="143" spans="1:14" x14ac:dyDescent="0.45">
      <c r="A143" s="16" t="s">
        <v>946</v>
      </c>
      <c r="B143" s="22">
        <v>173</v>
      </c>
      <c r="C143" s="10">
        <v>0</v>
      </c>
      <c r="D143" s="4">
        <v>2</v>
      </c>
      <c r="E143" s="4">
        <v>0</v>
      </c>
      <c r="F143" s="4">
        <v>0</v>
      </c>
      <c r="G143" s="4">
        <v>0</v>
      </c>
      <c r="H143" s="11">
        <v>0</v>
      </c>
      <c r="I143" s="10">
        <v>60</v>
      </c>
      <c r="J143" s="4">
        <v>115</v>
      </c>
      <c r="K143" s="4">
        <v>105</v>
      </c>
      <c r="L143" s="4">
        <v>65</v>
      </c>
      <c r="M143" s="4">
        <v>70</v>
      </c>
      <c r="N143" s="11">
        <v>80</v>
      </c>
    </row>
    <row r="144" spans="1:14" x14ac:dyDescent="0.45">
      <c r="A144" s="16" t="s">
        <v>947</v>
      </c>
      <c r="B144" s="22">
        <v>180</v>
      </c>
      <c r="C144" s="10">
        <v>0</v>
      </c>
      <c r="D144" s="4">
        <v>0</v>
      </c>
      <c r="E144" s="4">
        <v>0</v>
      </c>
      <c r="F144" s="4">
        <v>0</v>
      </c>
      <c r="G144" s="4">
        <v>0</v>
      </c>
      <c r="H144" s="11">
        <v>2</v>
      </c>
      <c r="I144" s="10">
        <v>80</v>
      </c>
      <c r="J144" s="4">
        <v>105</v>
      </c>
      <c r="K144" s="4">
        <v>65</v>
      </c>
      <c r="L144" s="4">
        <v>60</v>
      </c>
      <c r="M144" s="4">
        <v>75</v>
      </c>
      <c r="N144" s="11">
        <v>130</v>
      </c>
    </row>
    <row r="145" spans="1:14" x14ac:dyDescent="0.45">
      <c r="A145" s="16" t="s">
        <v>948</v>
      </c>
      <c r="B145" s="22">
        <v>189</v>
      </c>
      <c r="C145" s="10">
        <v>2</v>
      </c>
      <c r="D145" s="4">
        <v>0</v>
      </c>
      <c r="E145" s="4">
        <v>0</v>
      </c>
      <c r="F145" s="4">
        <v>0</v>
      </c>
      <c r="G145" s="4">
        <v>0</v>
      </c>
      <c r="H145" s="11">
        <v>0</v>
      </c>
      <c r="I145" s="10">
        <v>160</v>
      </c>
      <c r="J145" s="4">
        <v>110</v>
      </c>
      <c r="K145" s="4">
        <v>65</v>
      </c>
      <c r="L145" s="4">
        <v>65</v>
      </c>
      <c r="M145" s="4">
        <v>110</v>
      </c>
      <c r="N145" s="11">
        <v>30</v>
      </c>
    </row>
    <row r="146" spans="1:14" x14ac:dyDescent="0.45">
      <c r="A146" s="16" t="s">
        <v>949</v>
      </c>
      <c r="B146" s="22">
        <v>261</v>
      </c>
      <c r="C146" s="10">
        <v>0</v>
      </c>
      <c r="D146" s="4">
        <v>0</v>
      </c>
      <c r="E146" s="4">
        <v>0</v>
      </c>
      <c r="F146" s="4">
        <v>0</v>
      </c>
      <c r="G146" s="4">
        <v>3</v>
      </c>
      <c r="H146" s="11">
        <v>0</v>
      </c>
      <c r="I146" s="10">
        <v>90</v>
      </c>
      <c r="J146" s="4">
        <v>85</v>
      </c>
      <c r="K146" s="4">
        <v>100</v>
      </c>
      <c r="L146" s="4">
        <v>95</v>
      </c>
      <c r="M146" s="4">
        <v>125</v>
      </c>
      <c r="N146" s="11">
        <v>85</v>
      </c>
    </row>
    <row r="147" spans="1:14" x14ac:dyDescent="0.45">
      <c r="A147" s="16" t="s">
        <v>950</v>
      </c>
      <c r="B147" s="22">
        <v>261</v>
      </c>
      <c r="C147" s="10">
        <v>0</v>
      </c>
      <c r="D147" s="4">
        <v>0</v>
      </c>
      <c r="E147" s="4">
        <v>0</v>
      </c>
      <c r="F147" s="4">
        <v>3</v>
      </c>
      <c r="G147" s="4">
        <v>0</v>
      </c>
      <c r="H147" s="11">
        <v>0</v>
      </c>
      <c r="I147" s="10">
        <v>90</v>
      </c>
      <c r="J147" s="4">
        <v>90</v>
      </c>
      <c r="K147" s="4">
        <v>85</v>
      </c>
      <c r="L147" s="4">
        <v>125</v>
      </c>
      <c r="M147" s="4">
        <v>90</v>
      </c>
      <c r="N147" s="11">
        <v>100</v>
      </c>
    </row>
    <row r="148" spans="1:14" x14ac:dyDescent="0.45">
      <c r="A148" s="16" t="s">
        <v>951</v>
      </c>
      <c r="B148" s="22">
        <v>261</v>
      </c>
      <c r="C148" s="10">
        <v>0</v>
      </c>
      <c r="D148" s="4">
        <v>0</v>
      </c>
      <c r="E148" s="4">
        <v>0</v>
      </c>
      <c r="F148" s="4">
        <v>3</v>
      </c>
      <c r="G148" s="4">
        <v>0</v>
      </c>
      <c r="H148" s="11">
        <v>0</v>
      </c>
      <c r="I148" s="10">
        <v>90</v>
      </c>
      <c r="J148" s="4">
        <v>100</v>
      </c>
      <c r="K148" s="4">
        <v>90</v>
      </c>
      <c r="L148" s="4">
        <v>125</v>
      </c>
      <c r="M148" s="4">
        <v>85</v>
      </c>
      <c r="N148" s="11">
        <v>90</v>
      </c>
    </row>
    <row r="149" spans="1:14" x14ac:dyDescent="0.45">
      <c r="A149" s="16" t="s">
        <v>952</v>
      </c>
      <c r="B149" s="22">
        <v>60</v>
      </c>
      <c r="C149" s="10">
        <v>0</v>
      </c>
      <c r="D149" s="4">
        <v>1</v>
      </c>
      <c r="E149" s="4">
        <v>0</v>
      </c>
      <c r="F149" s="4">
        <v>0</v>
      </c>
      <c r="G149" s="4">
        <v>0</v>
      </c>
      <c r="H149" s="11">
        <v>0</v>
      </c>
      <c r="I149" s="10">
        <v>41</v>
      </c>
      <c r="J149" s="4">
        <v>64</v>
      </c>
      <c r="K149" s="4">
        <v>45</v>
      </c>
      <c r="L149" s="4">
        <v>50</v>
      </c>
      <c r="M149" s="4">
        <v>50</v>
      </c>
      <c r="N149" s="11">
        <v>50</v>
      </c>
    </row>
    <row r="150" spans="1:14" x14ac:dyDescent="0.45">
      <c r="A150" s="16" t="s">
        <v>953</v>
      </c>
      <c r="B150" s="22">
        <v>147</v>
      </c>
      <c r="C150" s="10">
        <v>0</v>
      </c>
      <c r="D150" s="4">
        <v>2</v>
      </c>
      <c r="E150" s="4">
        <v>0</v>
      </c>
      <c r="F150" s="4">
        <v>0</v>
      </c>
      <c r="G150" s="4">
        <v>0</v>
      </c>
      <c r="H150" s="11">
        <v>0</v>
      </c>
      <c r="I150" s="10">
        <v>61</v>
      </c>
      <c r="J150" s="4">
        <v>84</v>
      </c>
      <c r="K150" s="4">
        <v>65</v>
      </c>
      <c r="L150" s="4">
        <v>70</v>
      </c>
      <c r="M150" s="4">
        <v>70</v>
      </c>
      <c r="N150" s="11">
        <v>70</v>
      </c>
    </row>
    <row r="151" spans="1:14" x14ac:dyDescent="0.45">
      <c r="A151" s="16" t="s">
        <v>954</v>
      </c>
      <c r="B151" s="22">
        <v>270</v>
      </c>
      <c r="C151" s="10">
        <v>0</v>
      </c>
      <c r="D151" s="4">
        <v>3</v>
      </c>
      <c r="E151" s="4">
        <v>0</v>
      </c>
      <c r="F151" s="4">
        <v>0</v>
      </c>
      <c r="G151" s="4">
        <v>0</v>
      </c>
      <c r="H151" s="11">
        <v>0</v>
      </c>
      <c r="I151" s="10">
        <v>91</v>
      </c>
      <c r="J151" s="4">
        <v>134</v>
      </c>
      <c r="K151" s="4">
        <v>95</v>
      </c>
      <c r="L151" s="4">
        <v>100</v>
      </c>
      <c r="M151" s="4">
        <v>100</v>
      </c>
      <c r="N151" s="11">
        <v>80</v>
      </c>
    </row>
    <row r="152" spans="1:14" x14ac:dyDescent="0.45">
      <c r="A152" s="16" t="s">
        <v>955</v>
      </c>
      <c r="B152" s="22">
        <v>306</v>
      </c>
      <c r="C152" s="10">
        <v>0</v>
      </c>
      <c r="D152" s="4">
        <v>0</v>
      </c>
      <c r="E152" s="4">
        <v>0</v>
      </c>
      <c r="F152" s="4">
        <v>3</v>
      </c>
      <c r="G152" s="4">
        <v>0</v>
      </c>
      <c r="H152" s="11">
        <v>0</v>
      </c>
      <c r="I152" s="10">
        <v>106</v>
      </c>
      <c r="J152" s="4">
        <v>110</v>
      </c>
      <c r="K152" s="4">
        <v>90</v>
      </c>
      <c r="L152" s="4">
        <v>154</v>
      </c>
      <c r="M152" s="4">
        <v>90</v>
      </c>
      <c r="N152" s="11">
        <v>130</v>
      </c>
    </row>
    <row r="153" spans="1:14" x14ac:dyDescent="0.45">
      <c r="A153" s="16" t="s">
        <v>956</v>
      </c>
      <c r="B153" s="22">
        <v>270</v>
      </c>
      <c r="C153" s="10">
        <v>3</v>
      </c>
      <c r="D153" s="4">
        <v>0</v>
      </c>
      <c r="E153" s="4">
        <v>0</v>
      </c>
      <c r="F153" s="4">
        <v>0</v>
      </c>
      <c r="G153" s="4">
        <v>0</v>
      </c>
      <c r="H153" s="11">
        <v>0</v>
      </c>
      <c r="I153" s="10">
        <v>100</v>
      </c>
      <c r="J153" s="4">
        <v>100</v>
      </c>
      <c r="K153" s="4">
        <v>100</v>
      </c>
      <c r="L153" s="4">
        <v>100</v>
      </c>
      <c r="M153" s="4">
        <v>100</v>
      </c>
      <c r="N153" s="11">
        <v>100</v>
      </c>
    </row>
    <row r="154" spans="1:14" x14ac:dyDescent="0.45">
      <c r="A154" s="16" t="s">
        <v>957</v>
      </c>
      <c r="B154" s="22">
        <v>64</v>
      </c>
      <c r="C154" s="10">
        <v>0</v>
      </c>
      <c r="D154" s="4">
        <v>0</v>
      </c>
      <c r="E154" s="4">
        <v>0</v>
      </c>
      <c r="F154" s="4">
        <v>0</v>
      </c>
      <c r="G154" s="4">
        <v>1</v>
      </c>
      <c r="H154" s="11">
        <v>0</v>
      </c>
      <c r="I154" s="10">
        <v>45</v>
      </c>
      <c r="J154" s="4">
        <v>49</v>
      </c>
      <c r="K154" s="4">
        <v>65</v>
      </c>
      <c r="L154" s="4">
        <v>49</v>
      </c>
      <c r="M154" s="4">
        <v>65</v>
      </c>
      <c r="N154" s="11">
        <v>45</v>
      </c>
    </row>
    <row r="155" spans="1:14" x14ac:dyDescent="0.45">
      <c r="A155" s="16" t="s">
        <v>958</v>
      </c>
      <c r="B155" s="22">
        <v>142</v>
      </c>
      <c r="C155" s="10">
        <v>0</v>
      </c>
      <c r="D155" s="4">
        <v>0</v>
      </c>
      <c r="E155" s="4">
        <v>1</v>
      </c>
      <c r="F155" s="4">
        <v>0</v>
      </c>
      <c r="G155" s="4">
        <v>1</v>
      </c>
      <c r="H155" s="11">
        <v>0</v>
      </c>
      <c r="I155" s="10">
        <v>60</v>
      </c>
      <c r="J155" s="4">
        <v>62</v>
      </c>
      <c r="K155" s="4">
        <v>80</v>
      </c>
      <c r="L155" s="4">
        <v>63</v>
      </c>
      <c r="M155" s="4">
        <v>80</v>
      </c>
      <c r="N155" s="11">
        <v>60</v>
      </c>
    </row>
    <row r="156" spans="1:14" x14ac:dyDescent="0.45">
      <c r="A156" s="16" t="s">
        <v>959</v>
      </c>
      <c r="B156" s="22">
        <v>236</v>
      </c>
      <c r="C156" s="10">
        <v>0</v>
      </c>
      <c r="D156" s="4">
        <v>0</v>
      </c>
      <c r="E156" s="4">
        <v>1</v>
      </c>
      <c r="F156" s="4">
        <v>0</v>
      </c>
      <c r="G156" s="4">
        <v>2</v>
      </c>
      <c r="H156" s="11">
        <v>0</v>
      </c>
      <c r="I156" s="10">
        <v>80</v>
      </c>
      <c r="J156" s="4">
        <v>82</v>
      </c>
      <c r="K156" s="4">
        <v>100</v>
      </c>
      <c r="L156" s="4">
        <v>83</v>
      </c>
      <c r="M156" s="4">
        <v>100</v>
      </c>
      <c r="N156" s="11">
        <v>80</v>
      </c>
    </row>
    <row r="157" spans="1:14" x14ac:dyDescent="0.45">
      <c r="A157" s="16" t="s">
        <v>960</v>
      </c>
      <c r="B157" s="22">
        <v>62</v>
      </c>
      <c r="C157" s="10">
        <v>0</v>
      </c>
      <c r="D157" s="4">
        <v>0</v>
      </c>
      <c r="E157" s="4">
        <v>0</v>
      </c>
      <c r="F157" s="4">
        <v>0</v>
      </c>
      <c r="G157" s="4">
        <v>0</v>
      </c>
      <c r="H157" s="11">
        <v>1</v>
      </c>
      <c r="I157" s="10">
        <v>39</v>
      </c>
      <c r="J157" s="4">
        <v>52</v>
      </c>
      <c r="K157" s="4">
        <v>43</v>
      </c>
      <c r="L157" s="4">
        <v>60</v>
      </c>
      <c r="M157" s="4">
        <v>50</v>
      </c>
      <c r="N157" s="11">
        <v>65</v>
      </c>
    </row>
    <row r="158" spans="1:14" x14ac:dyDescent="0.45">
      <c r="A158" s="16" t="s">
        <v>961</v>
      </c>
      <c r="B158" s="22">
        <v>142</v>
      </c>
      <c r="C158" s="10">
        <v>0</v>
      </c>
      <c r="D158" s="4">
        <v>0</v>
      </c>
      <c r="E158" s="4">
        <v>0</v>
      </c>
      <c r="F158" s="4">
        <v>1</v>
      </c>
      <c r="G158" s="4">
        <v>0</v>
      </c>
      <c r="H158" s="11">
        <v>1</v>
      </c>
      <c r="I158" s="10">
        <v>58</v>
      </c>
      <c r="J158" s="4">
        <v>64</v>
      </c>
      <c r="K158" s="4">
        <v>58</v>
      </c>
      <c r="L158" s="4">
        <v>80</v>
      </c>
      <c r="M158" s="4">
        <v>65</v>
      </c>
      <c r="N158" s="11">
        <v>80</v>
      </c>
    </row>
    <row r="159" spans="1:14" x14ac:dyDescent="0.45">
      <c r="A159" s="16" t="s">
        <v>962</v>
      </c>
      <c r="B159" s="22">
        <v>240</v>
      </c>
      <c r="C159" s="10">
        <v>0</v>
      </c>
      <c r="D159" s="4">
        <v>0</v>
      </c>
      <c r="E159" s="4">
        <v>0</v>
      </c>
      <c r="F159" s="4">
        <v>3</v>
      </c>
      <c r="G159" s="4">
        <v>0</v>
      </c>
      <c r="H159" s="11">
        <v>0</v>
      </c>
      <c r="I159" s="10">
        <v>78</v>
      </c>
      <c r="J159" s="4">
        <v>84</v>
      </c>
      <c r="K159" s="4">
        <v>78</v>
      </c>
      <c r="L159" s="4">
        <v>109</v>
      </c>
      <c r="M159" s="4">
        <v>85</v>
      </c>
      <c r="N159" s="11">
        <v>100</v>
      </c>
    </row>
    <row r="160" spans="1:14" x14ac:dyDescent="0.45">
      <c r="A160" s="16" t="s">
        <v>963</v>
      </c>
      <c r="B160" s="22">
        <v>63</v>
      </c>
      <c r="C160" s="10">
        <v>0</v>
      </c>
      <c r="D160" s="4">
        <v>1</v>
      </c>
      <c r="E160" s="4">
        <v>0</v>
      </c>
      <c r="F160" s="4">
        <v>0</v>
      </c>
      <c r="G160" s="4">
        <v>0</v>
      </c>
      <c r="H160" s="11">
        <v>0</v>
      </c>
      <c r="I160" s="10">
        <v>50</v>
      </c>
      <c r="J160" s="4">
        <v>65</v>
      </c>
      <c r="K160" s="4">
        <v>64</v>
      </c>
      <c r="L160" s="4">
        <v>44</v>
      </c>
      <c r="M160" s="4">
        <v>48</v>
      </c>
      <c r="N160" s="11">
        <v>43</v>
      </c>
    </row>
    <row r="161" spans="1:14" x14ac:dyDescent="0.45">
      <c r="A161" s="16" t="s">
        <v>964</v>
      </c>
      <c r="B161" s="22">
        <v>142</v>
      </c>
      <c r="C161" s="10">
        <v>0</v>
      </c>
      <c r="D161" s="4">
        <v>1</v>
      </c>
      <c r="E161" s="4">
        <v>1</v>
      </c>
      <c r="F161" s="4">
        <v>0</v>
      </c>
      <c r="G161" s="4">
        <v>0</v>
      </c>
      <c r="H161" s="11">
        <v>0</v>
      </c>
      <c r="I161" s="10">
        <v>65</v>
      </c>
      <c r="J161" s="4">
        <v>80</v>
      </c>
      <c r="K161" s="4">
        <v>80</v>
      </c>
      <c r="L161" s="4">
        <v>59</v>
      </c>
      <c r="M161" s="4">
        <v>63</v>
      </c>
      <c r="N161" s="11">
        <v>58</v>
      </c>
    </row>
    <row r="162" spans="1:14" x14ac:dyDescent="0.45">
      <c r="A162" s="16" t="s">
        <v>965</v>
      </c>
      <c r="B162" s="22">
        <v>239</v>
      </c>
      <c r="C162" s="10">
        <v>0</v>
      </c>
      <c r="D162" s="4">
        <v>2</v>
      </c>
      <c r="E162" s="4">
        <v>1</v>
      </c>
      <c r="F162" s="4">
        <v>0</v>
      </c>
      <c r="G162" s="4">
        <v>0</v>
      </c>
      <c r="H162" s="11">
        <v>0</v>
      </c>
      <c r="I162" s="10">
        <v>85</v>
      </c>
      <c r="J162" s="4">
        <v>105</v>
      </c>
      <c r="K162" s="4">
        <v>100</v>
      </c>
      <c r="L162" s="4">
        <v>79</v>
      </c>
      <c r="M162" s="4">
        <v>83</v>
      </c>
      <c r="N162" s="11">
        <v>78</v>
      </c>
    </row>
    <row r="163" spans="1:14" x14ac:dyDescent="0.45">
      <c r="A163" s="16" t="s">
        <v>966</v>
      </c>
      <c r="B163" s="22">
        <v>43</v>
      </c>
      <c r="C163" s="10">
        <v>0</v>
      </c>
      <c r="D163" s="4">
        <v>1</v>
      </c>
      <c r="E163" s="4">
        <v>0</v>
      </c>
      <c r="F163" s="4">
        <v>0</v>
      </c>
      <c r="G163" s="4">
        <v>0</v>
      </c>
      <c r="H163" s="11">
        <v>0</v>
      </c>
      <c r="I163" s="10">
        <v>35</v>
      </c>
      <c r="J163" s="4">
        <v>46</v>
      </c>
      <c r="K163" s="4">
        <v>34</v>
      </c>
      <c r="L163" s="4">
        <v>35</v>
      </c>
      <c r="M163" s="4">
        <v>45</v>
      </c>
      <c r="N163" s="11">
        <v>20</v>
      </c>
    </row>
    <row r="164" spans="1:14" x14ac:dyDescent="0.45">
      <c r="A164" s="16" t="s">
        <v>967</v>
      </c>
      <c r="B164" s="22">
        <v>145</v>
      </c>
      <c r="C164" s="10">
        <v>0</v>
      </c>
      <c r="D164" s="4">
        <v>0</v>
      </c>
      <c r="E164" s="4">
        <v>0</v>
      </c>
      <c r="F164" s="4">
        <v>0</v>
      </c>
      <c r="G164" s="4">
        <v>0</v>
      </c>
      <c r="H164" s="11">
        <v>2</v>
      </c>
      <c r="I164" s="10">
        <v>85</v>
      </c>
      <c r="J164" s="4">
        <v>76</v>
      </c>
      <c r="K164" s="4">
        <v>64</v>
      </c>
      <c r="L164" s="4">
        <v>45</v>
      </c>
      <c r="M164" s="4">
        <v>55</v>
      </c>
      <c r="N164" s="11">
        <v>90</v>
      </c>
    </row>
    <row r="165" spans="1:14" x14ac:dyDescent="0.45">
      <c r="A165" s="16" t="s">
        <v>968</v>
      </c>
      <c r="B165" s="22">
        <v>52</v>
      </c>
      <c r="C165" s="10">
        <v>1</v>
      </c>
      <c r="D165" s="4">
        <v>0</v>
      </c>
      <c r="E165" s="4">
        <v>0</v>
      </c>
      <c r="F165" s="4">
        <v>0</v>
      </c>
      <c r="G165" s="4">
        <v>0</v>
      </c>
      <c r="H165" s="11">
        <v>0</v>
      </c>
      <c r="I165" s="10">
        <v>60</v>
      </c>
      <c r="J165" s="4">
        <v>30</v>
      </c>
      <c r="K165" s="4">
        <v>30</v>
      </c>
      <c r="L165" s="4">
        <v>36</v>
      </c>
      <c r="M165" s="4">
        <v>56</v>
      </c>
      <c r="N165" s="11">
        <v>50</v>
      </c>
    </row>
    <row r="166" spans="1:14" x14ac:dyDescent="0.45">
      <c r="A166" s="16" t="s">
        <v>969</v>
      </c>
      <c r="B166" s="22">
        <v>155</v>
      </c>
      <c r="C166" s="10">
        <v>2</v>
      </c>
      <c r="D166" s="4">
        <v>0</v>
      </c>
      <c r="E166" s="4">
        <v>0</v>
      </c>
      <c r="F166" s="4">
        <v>0</v>
      </c>
      <c r="G166" s="4">
        <v>0</v>
      </c>
      <c r="H166" s="11">
        <v>0</v>
      </c>
      <c r="I166" s="10">
        <v>100</v>
      </c>
      <c r="J166" s="4">
        <v>50</v>
      </c>
      <c r="K166" s="4">
        <v>50</v>
      </c>
      <c r="L166" s="4">
        <v>76</v>
      </c>
      <c r="M166" s="4">
        <v>96</v>
      </c>
      <c r="N166" s="11">
        <v>70</v>
      </c>
    </row>
    <row r="167" spans="1:14" x14ac:dyDescent="0.45">
      <c r="A167" s="16" t="s">
        <v>970</v>
      </c>
      <c r="B167" s="22">
        <v>53</v>
      </c>
      <c r="C167" s="10">
        <v>0</v>
      </c>
      <c r="D167" s="4">
        <v>0</v>
      </c>
      <c r="E167" s="4">
        <v>0</v>
      </c>
      <c r="F167" s="4">
        <v>0</v>
      </c>
      <c r="G167" s="4">
        <v>1</v>
      </c>
      <c r="H167" s="11">
        <v>0</v>
      </c>
      <c r="I167" s="10">
        <v>40</v>
      </c>
      <c r="J167" s="4">
        <v>20</v>
      </c>
      <c r="K167" s="4">
        <v>30</v>
      </c>
      <c r="L167" s="4">
        <v>40</v>
      </c>
      <c r="M167" s="4">
        <v>80</v>
      </c>
      <c r="N167" s="11">
        <v>55</v>
      </c>
    </row>
    <row r="168" spans="1:14" x14ac:dyDescent="0.45">
      <c r="A168" s="16" t="s">
        <v>971</v>
      </c>
      <c r="B168" s="22">
        <v>137</v>
      </c>
      <c r="C168" s="10">
        <v>0</v>
      </c>
      <c r="D168" s="4">
        <v>0</v>
      </c>
      <c r="E168" s="4">
        <v>0</v>
      </c>
      <c r="F168" s="4">
        <v>0</v>
      </c>
      <c r="G168" s="4">
        <v>2</v>
      </c>
      <c r="H168" s="11">
        <v>0</v>
      </c>
      <c r="I168" s="10">
        <v>55</v>
      </c>
      <c r="J168" s="4">
        <v>35</v>
      </c>
      <c r="K168" s="4">
        <v>50</v>
      </c>
      <c r="L168" s="4">
        <v>55</v>
      </c>
      <c r="M168" s="4">
        <v>110</v>
      </c>
      <c r="N168" s="11">
        <v>85</v>
      </c>
    </row>
    <row r="169" spans="1:14" x14ac:dyDescent="0.45">
      <c r="A169" s="16" t="s">
        <v>972</v>
      </c>
      <c r="B169" s="22">
        <v>50</v>
      </c>
      <c r="C169" s="10">
        <v>0</v>
      </c>
      <c r="D169" s="4">
        <v>1</v>
      </c>
      <c r="E169" s="4">
        <v>0</v>
      </c>
      <c r="F169" s="4">
        <v>0</v>
      </c>
      <c r="G169" s="4">
        <v>0</v>
      </c>
      <c r="H169" s="11">
        <v>0</v>
      </c>
      <c r="I169" s="10">
        <v>40</v>
      </c>
      <c r="J169" s="4">
        <v>60</v>
      </c>
      <c r="K169" s="4">
        <v>40</v>
      </c>
      <c r="L169" s="4">
        <v>40</v>
      </c>
      <c r="M169" s="4">
        <v>40</v>
      </c>
      <c r="N169" s="11">
        <v>30</v>
      </c>
    </row>
    <row r="170" spans="1:14" x14ac:dyDescent="0.45">
      <c r="A170" s="16" t="s">
        <v>973</v>
      </c>
      <c r="B170" s="22">
        <v>137</v>
      </c>
      <c r="C170" s="10">
        <v>0</v>
      </c>
      <c r="D170" s="4">
        <v>2</v>
      </c>
      <c r="E170" s="4">
        <v>0</v>
      </c>
      <c r="F170" s="4">
        <v>0</v>
      </c>
      <c r="G170" s="4">
        <v>0</v>
      </c>
      <c r="H170" s="11">
        <v>0</v>
      </c>
      <c r="I170" s="10">
        <v>70</v>
      </c>
      <c r="J170" s="4">
        <v>90</v>
      </c>
      <c r="K170" s="4">
        <v>70</v>
      </c>
      <c r="L170" s="4">
        <v>60</v>
      </c>
      <c r="M170" s="4">
        <v>60</v>
      </c>
      <c r="N170" s="11">
        <v>40</v>
      </c>
    </row>
    <row r="171" spans="1:14" x14ac:dyDescent="0.45">
      <c r="A171" s="16" t="s">
        <v>974</v>
      </c>
      <c r="B171" s="22">
        <v>241</v>
      </c>
      <c r="C171" s="10">
        <v>0</v>
      </c>
      <c r="D171" s="4">
        <v>0</v>
      </c>
      <c r="E171" s="4">
        <v>0</v>
      </c>
      <c r="F171" s="4">
        <v>0</v>
      </c>
      <c r="G171" s="4">
        <v>0</v>
      </c>
      <c r="H171" s="11">
        <v>3</v>
      </c>
      <c r="I171" s="10">
        <v>85</v>
      </c>
      <c r="J171" s="4">
        <v>90</v>
      </c>
      <c r="K171" s="4">
        <v>80</v>
      </c>
      <c r="L171" s="4">
        <v>70</v>
      </c>
      <c r="M171" s="4">
        <v>80</v>
      </c>
      <c r="N171" s="11">
        <v>130</v>
      </c>
    </row>
    <row r="172" spans="1:14" x14ac:dyDescent="0.45">
      <c r="A172" s="16" t="s">
        <v>975</v>
      </c>
      <c r="B172" s="22">
        <v>66</v>
      </c>
      <c r="C172" s="10">
        <v>1</v>
      </c>
      <c r="D172" s="4">
        <v>0</v>
      </c>
      <c r="E172" s="4">
        <v>0</v>
      </c>
      <c r="F172" s="4">
        <v>0</v>
      </c>
      <c r="G172" s="4">
        <v>0</v>
      </c>
      <c r="H172" s="11">
        <v>0</v>
      </c>
      <c r="I172" s="10">
        <v>75</v>
      </c>
      <c r="J172" s="4">
        <v>38</v>
      </c>
      <c r="K172" s="4">
        <v>38</v>
      </c>
      <c r="L172" s="4">
        <v>56</v>
      </c>
      <c r="M172" s="4">
        <v>56</v>
      </c>
      <c r="N172" s="11">
        <v>67</v>
      </c>
    </row>
    <row r="173" spans="1:14" x14ac:dyDescent="0.45">
      <c r="A173" s="16" t="s">
        <v>976</v>
      </c>
      <c r="B173" s="22">
        <v>161</v>
      </c>
      <c r="C173" s="10">
        <v>2</v>
      </c>
      <c r="D173" s="4">
        <v>0</v>
      </c>
      <c r="E173" s="4">
        <v>0</v>
      </c>
      <c r="F173" s="4">
        <v>0</v>
      </c>
      <c r="G173" s="4">
        <v>0</v>
      </c>
      <c r="H173" s="11">
        <v>0</v>
      </c>
      <c r="I173" s="10">
        <v>125</v>
      </c>
      <c r="J173" s="4">
        <v>58</v>
      </c>
      <c r="K173" s="4">
        <v>58</v>
      </c>
      <c r="L173" s="4">
        <v>76</v>
      </c>
      <c r="M173" s="4">
        <v>76</v>
      </c>
      <c r="N173" s="11">
        <v>67</v>
      </c>
    </row>
    <row r="174" spans="1:14" x14ac:dyDescent="0.45">
      <c r="A174" s="16" t="s">
        <v>977</v>
      </c>
      <c r="B174" s="22">
        <v>41</v>
      </c>
      <c r="C174" s="10">
        <v>0</v>
      </c>
      <c r="D174" s="4">
        <v>0</v>
      </c>
      <c r="E174" s="4">
        <v>0</v>
      </c>
      <c r="F174" s="4">
        <v>0</v>
      </c>
      <c r="G174" s="4">
        <v>0</v>
      </c>
      <c r="H174" s="11">
        <v>1</v>
      </c>
      <c r="I174" s="10">
        <v>20</v>
      </c>
      <c r="J174" s="4">
        <v>40</v>
      </c>
      <c r="K174" s="4">
        <v>15</v>
      </c>
      <c r="L174" s="4">
        <v>35</v>
      </c>
      <c r="M174" s="4">
        <v>35</v>
      </c>
      <c r="N174" s="11">
        <v>60</v>
      </c>
    </row>
    <row r="175" spans="1:14" x14ac:dyDescent="0.45">
      <c r="A175" s="16" t="s">
        <v>978</v>
      </c>
      <c r="B175" s="22">
        <v>44</v>
      </c>
      <c r="C175" s="10">
        <v>0</v>
      </c>
      <c r="D175" s="4">
        <v>0</v>
      </c>
      <c r="E175" s="4">
        <v>0</v>
      </c>
      <c r="F175" s="4">
        <v>0</v>
      </c>
      <c r="G175" s="4">
        <v>1</v>
      </c>
      <c r="H175" s="11">
        <v>0</v>
      </c>
      <c r="I175" s="10">
        <v>50</v>
      </c>
      <c r="J175" s="4">
        <v>25</v>
      </c>
      <c r="K175" s="4">
        <v>28</v>
      </c>
      <c r="L175" s="4">
        <v>45</v>
      </c>
      <c r="M175" s="4">
        <v>55</v>
      </c>
      <c r="N175" s="11">
        <v>15</v>
      </c>
    </row>
    <row r="176" spans="1:14" x14ac:dyDescent="0.45">
      <c r="A176" s="16" t="s">
        <v>979</v>
      </c>
      <c r="B176" s="22">
        <v>42</v>
      </c>
      <c r="C176" s="10">
        <v>1</v>
      </c>
      <c r="D176" s="4">
        <v>0</v>
      </c>
      <c r="E176" s="4">
        <v>0</v>
      </c>
      <c r="F176" s="4">
        <v>0</v>
      </c>
      <c r="G176" s="4">
        <v>0</v>
      </c>
      <c r="H176" s="11">
        <v>0</v>
      </c>
      <c r="I176" s="10">
        <v>90</v>
      </c>
      <c r="J176" s="4">
        <v>30</v>
      </c>
      <c r="K176" s="4">
        <v>15</v>
      </c>
      <c r="L176" s="4">
        <v>40</v>
      </c>
      <c r="M176" s="4">
        <v>20</v>
      </c>
      <c r="N176" s="11">
        <v>15</v>
      </c>
    </row>
    <row r="177" spans="1:14" x14ac:dyDescent="0.45">
      <c r="A177" s="16" t="s">
        <v>980</v>
      </c>
      <c r="B177" s="22">
        <v>49</v>
      </c>
      <c r="C177" s="10">
        <v>0</v>
      </c>
      <c r="D177" s="4">
        <v>0</v>
      </c>
      <c r="E177" s="4">
        <v>0</v>
      </c>
      <c r="F177" s="4">
        <v>0</v>
      </c>
      <c r="G177" s="4">
        <v>1</v>
      </c>
      <c r="H177" s="11">
        <v>0</v>
      </c>
      <c r="I177" s="10">
        <v>35</v>
      </c>
      <c r="J177" s="4">
        <v>20</v>
      </c>
      <c r="K177" s="4">
        <v>65</v>
      </c>
      <c r="L177" s="4">
        <v>40</v>
      </c>
      <c r="M177" s="4">
        <v>65</v>
      </c>
      <c r="N177" s="11">
        <v>20</v>
      </c>
    </row>
    <row r="178" spans="1:14" x14ac:dyDescent="0.45">
      <c r="A178" s="16" t="s">
        <v>981</v>
      </c>
      <c r="B178" s="22">
        <v>142</v>
      </c>
      <c r="C178" s="10">
        <v>0</v>
      </c>
      <c r="D178" s="4">
        <v>0</v>
      </c>
      <c r="E178" s="4">
        <v>0</v>
      </c>
      <c r="F178" s="4">
        <v>0</v>
      </c>
      <c r="G178" s="4">
        <v>2</v>
      </c>
      <c r="H178" s="11">
        <v>0</v>
      </c>
      <c r="I178" s="10">
        <v>55</v>
      </c>
      <c r="J178" s="4">
        <v>40</v>
      </c>
      <c r="K178" s="4">
        <v>85</v>
      </c>
      <c r="L178" s="4">
        <v>80</v>
      </c>
      <c r="M178" s="4">
        <v>105</v>
      </c>
      <c r="N178" s="11">
        <v>40</v>
      </c>
    </row>
    <row r="179" spans="1:14" x14ac:dyDescent="0.45">
      <c r="A179" s="16" t="s">
        <v>982</v>
      </c>
      <c r="B179" s="22">
        <v>64</v>
      </c>
      <c r="C179" s="10">
        <v>0</v>
      </c>
      <c r="D179" s="4">
        <v>0</v>
      </c>
      <c r="E179" s="4">
        <v>0</v>
      </c>
      <c r="F179" s="4">
        <v>1</v>
      </c>
      <c r="G179" s="4">
        <v>0</v>
      </c>
      <c r="H179" s="11">
        <v>0</v>
      </c>
      <c r="I179" s="10">
        <v>40</v>
      </c>
      <c r="J179" s="4">
        <v>50</v>
      </c>
      <c r="K179" s="4">
        <v>45</v>
      </c>
      <c r="L179" s="4">
        <v>70</v>
      </c>
      <c r="M179" s="4">
        <v>45</v>
      </c>
      <c r="N179" s="11">
        <v>70</v>
      </c>
    </row>
    <row r="180" spans="1:14" x14ac:dyDescent="0.45">
      <c r="A180" s="16" t="s">
        <v>983</v>
      </c>
      <c r="B180" s="22">
        <v>165</v>
      </c>
      <c r="C180" s="10">
        <v>0</v>
      </c>
      <c r="D180" s="4">
        <v>0</v>
      </c>
      <c r="E180" s="4">
        <v>0</v>
      </c>
      <c r="F180" s="4">
        <v>1</v>
      </c>
      <c r="G180" s="4">
        <v>0</v>
      </c>
      <c r="H180" s="11">
        <v>1</v>
      </c>
      <c r="I180" s="10">
        <v>65</v>
      </c>
      <c r="J180" s="4">
        <v>75</v>
      </c>
      <c r="K180" s="4">
        <v>70</v>
      </c>
      <c r="L180" s="4">
        <v>95</v>
      </c>
      <c r="M180" s="4">
        <v>70</v>
      </c>
      <c r="N180" s="11">
        <v>95</v>
      </c>
    </row>
    <row r="181" spans="1:14" x14ac:dyDescent="0.45">
      <c r="A181" s="16" t="s">
        <v>984</v>
      </c>
      <c r="B181" s="22">
        <v>56</v>
      </c>
      <c r="C181" s="10">
        <v>0</v>
      </c>
      <c r="D181" s="4">
        <v>0</v>
      </c>
      <c r="E181" s="4">
        <v>0</v>
      </c>
      <c r="F181" s="4">
        <v>1</v>
      </c>
      <c r="G181" s="4">
        <v>0</v>
      </c>
      <c r="H181" s="11">
        <v>0</v>
      </c>
      <c r="I181" s="10">
        <v>55</v>
      </c>
      <c r="J181" s="4">
        <v>40</v>
      </c>
      <c r="K181" s="4">
        <v>40</v>
      </c>
      <c r="L181" s="4">
        <v>65</v>
      </c>
      <c r="M181" s="4">
        <v>45</v>
      </c>
      <c r="N181" s="11">
        <v>35</v>
      </c>
    </row>
    <row r="182" spans="1:14" x14ac:dyDescent="0.45">
      <c r="A182" s="16" t="s">
        <v>985</v>
      </c>
      <c r="B182" s="22">
        <v>128</v>
      </c>
      <c r="C182" s="10">
        <v>0</v>
      </c>
      <c r="D182" s="4">
        <v>0</v>
      </c>
      <c r="E182" s="4">
        <v>0</v>
      </c>
      <c r="F182" s="4">
        <v>2</v>
      </c>
      <c r="G182" s="4">
        <v>0</v>
      </c>
      <c r="H182" s="11">
        <v>0</v>
      </c>
      <c r="I182" s="10">
        <v>70</v>
      </c>
      <c r="J182" s="4">
        <v>55</v>
      </c>
      <c r="K182" s="4">
        <v>55</v>
      </c>
      <c r="L182" s="4">
        <v>80</v>
      </c>
      <c r="M182" s="4">
        <v>60</v>
      </c>
      <c r="N182" s="11">
        <v>45</v>
      </c>
    </row>
    <row r="183" spans="1:14" x14ac:dyDescent="0.45">
      <c r="A183" s="16" t="s">
        <v>986</v>
      </c>
      <c r="B183" s="22">
        <v>225</v>
      </c>
      <c r="C183" s="10">
        <v>0</v>
      </c>
      <c r="D183" s="4">
        <v>0</v>
      </c>
      <c r="E183" s="4">
        <v>0</v>
      </c>
      <c r="F183" s="4">
        <v>3</v>
      </c>
      <c r="G183" s="4">
        <v>0</v>
      </c>
      <c r="H183" s="11">
        <v>0</v>
      </c>
      <c r="I183" s="10">
        <v>90</v>
      </c>
      <c r="J183" s="4">
        <v>75</v>
      </c>
      <c r="K183" s="4">
        <v>75</v>
      </c>
      <c r="L183" s="4">
        <v>115</v>
      </c>
      <c r="M183" s="4">
        <v>90</v>
      </c>
      <c r="N183" s="11">
        <v>55</v>
      </c>
    </row>
    <row r="184" spans="1:14" x14ac:dyDescent="0.45">
      <c r="A184" s="16" t="s">
        <v>987</v>
      </c>
      <c r="B184" s="22">
        <v>216</v>
      </c>
      <c r="C184" s="10">
        <v>0</v>
      </c>
      <c r="D184" s="4">
        <v>0</v>
      </c>
      <c r="E184" s="4">
        <v>0</v>
      </c>
      <c r="F184" s="4">
        <v>0</v>
      </c>
      <c r="G184" s="4">
        <v>3</v>
      </c>
      <c r="H184" s="11">
        <v>0</v>
      </c>
      <c r="I184" s="10">
        <v>75</v>
      </c>
      <c r="J184" s="4">
        <v>80</v>
      </c>
      <c r="K184" s="4">
        <v>85</v>
      </c>
      <c r="L184" s="4">
        <v>90</v>
      </c>
      <c r="M184" s="4">
        <v>100</v>
      </c>
      <c r="N184" s="11">
        <v>50</v>
      </c>
    </row>
    <row r="185" spans="1:14" x14ac:dyDescent="0.45">
      <c r="A185" s="16" t="s">
        <v>988</v>
      </c>
      <c r="B185" s="22">
        <v>88</v>
      </c>
      <c r="C185" s="10">
        <v>2</v>
      </c>
      <c r="D185" s="4">
        <v>0</v>
      </c>
      <c r="E185" s="4">
        <v>0</v>
      </c>
      <c r="F185" s="4">
        <v>0</v>
      </c>
      <c r="G185" s="4">
        <v>0</v>
      </c>
      <c r="H185" s="11">
        <v>0</v>
      </c>
      <c r="I185" s="10">
        <v>70</v>
      </c>
      <c r="J185" s="4">
        <v>20</v>
      </c>
      <c r="K185" s="4">
        <v>50</v>
      </c>
      <c r="L185" s="4">
        <v>20</v>
      </c>
      <c r="M185" s="4">
        <v>50</v>
      </c>
      <c r="N185" s="11">
        <v>40</v>
      </c>
    </row>
    <row r="186" spans="1:14" x14ac:dyDescent="0.45">
      <c r="A186" s="16" t="s">
        <v>989</v>
      </c>
      <c r="B186" s="22">
        <v>185</v>
      </c>
      <c r="C186" s="10">
        <v>3</v>
      </c>
      <c r="D186" s="4">
        <v>0</v>
      </c>
      <c r="E186" s="4">
        <v>0</v>
      </c>
      <c r="F186" s="4">
        <v>0</v>
      </c>
      <c r="G186" s="4">
        <v>0</v>
      </c>
      <c r="H186" s="11">
        <v>0</v>
      </c>
      <c r="I186" s="10">
        <v>100</v>
      </c>
      <c r="J186" s="4">
        <v>50</v>
      </c>
      <c r="K186" s="4">
        <v>80</v>
      </c>
      <c r="L186" s="4">
        <v>50</v>
      </c>
      <c r="M186" s="4">
        <v>80</v>
      </c>
      <c r="N186" s="11">
        <v>50</v>
      </c>
    </row>
    <row r="187" spans="1:14" x14ac:dyDescent="0.45">
      <c r="A187" s="16" t="s">
        <v>990</v>
      </c>
      <c r="B187" s="22">
        <v>144</v>
      </c>
      <c r="C187" s="10">
        <v>0</v>
      </c>
      <c r="D187" s="4">
        <v>0</v>
      </c>
      <c r="E187" s="4">
        <v>2</v>
      </c>
      <c r="F187" s="4">
        <v>0</v>
      </c>
      <c r="G187" s="4">
        <v>0</v>
      </c>
      <c r="H187" s="11">
        <v>0</v>
      </c>
      <c r="I187" s="10">
        <v>70</v>
      </c>
      <c r="J187" s="4">
        <v>100</v>
      </c>
      <c r="K187" s="4">
        <v>115</v>
      </c>
      <c r="L187" s="4">
        <v>30</v>
      </c>
      <c r="M187" s="4">
        <v>65</v>
      </c>
      <c r="N187" s="11">
        <v>30</v>
      </c>
    </row>
    <row r="188" spans="1:14" x14ac:dyDescent="0.45">
      <c r="A188" s="16" t="s">
        <v>991</v>
      </c>
      <c r="B188" s="22">
        <v>225</v>
      </c>
      <c r="C188" s="10">
        <v>0</v>
      </c>
      <c r="D188" s="4">
        <v>0</v>
      </c>
      <c r="E188" s="4">
        <v>0</v>
      </c>
      <c r="F188" s="4">
        <v>0</v>
      </c>
      <c r="G188" s="4">
        <v>3</v>
      </c>
      <c r="H188" s="11">
        <v>0</v>
      </c>
      <c r="I188" s="10">
        <v>90</v>
      </c>
      <c r="J188" s="4">
        <v>75</v>
      </c>
      <c r="K188" s="4">
        <v>75</v>
      </c>
      <c r="L188" s="4">
        <v>90</v>
      </c>
      <c r="M188" s="4">
        <v>100</v>
      </c>
      <c r="N188" s="11">
        <v>70</v>
      </c>
    </row>
    <row r="189" spans="1:14" x14ac:dyDescent="0.45">
      <c r="A189" s="16" t="s">
        <v>992</v>
      </c>
      <c r="B189" s="22">
        <v>50</v>
      </c>
      <c r="C189" s="10">
        <v>0</v>
      </c>
      <c r="D189" s="4">
        <v>0</v>
      </c>
      <c r="E189" s="4">
        <v>0</v>
      </c>
      <c r="F189" s="4">
        <v>0</v>
      </c>
      <c r="G189" s="4">
        <v>1</v>
      </c>
      <c r="H189" s="11">
        <v>0</v>
      </c>
      <c r="I189" s="10">
        <v>35</v>
      </c>
      <c r="J189" s="4">
        <v>35</v>
      </c>
      <c r="K189" s="4">
        <v>40</v>
      </c>
      <c r="L189" s="4">
        <v>35</v>
      </c>
      <c r="M189" s="4">
        <v>55</v>
      </c>
      <c r="N189" s="11">
        <v>50</v>
      </c>
    </row>
    <row r="190" spans="1:14" x14ac:dyDescent="0.45">
      <c r="A190" s="16" t="s">
        <v>993</v>
      </c>
      <c r="B190" s="22">
        <v>119</v>
      </c>
      <c r="C190" s="10">
        <v>0</v>
      </c>
      <c r="D190" s="4">
        <v>0</v>
      </c>
      <c r="E190" s="4">
        <v>0</v>
      </c>
      <c r="F190" s="4">
        <v>0</v>
      </c>
      <c r="G190" s="4">
        <v>0</v>
      </c>
      <c r="H190" s="11">
        <v>2</v>
      </c>
      <c r="I190" s="10">
        <v>55</v>
      </c>
      <c r="J190" s="4">
        <v>45</v>
      </c>
      <c r="K190" s="4">
        <v>50</v>
      </c>
      <c r="L190" s="4">
        <v>45</v>
      </c>
      <c r="M190" s="4">
        <v>65</v>
      </c>
      <c r="N190" s="11">
        <v>80</v>
      </c>
    </row>
    <row r="191" spans="1:14" x14ac:dyDescent="0.45">
      <c r="A191" s="16" t="s">
        <v>994</v>
      </c>
      <c r="B191" s="22">
        <v>203</v>
      </c>
      <c r="C191" s="10">
        <v>0</v>
      </c>
      <c r="D191" s="4">
        <v>0</v>
      </c>
      <c r="E191" s="4">
        <v>0</v>
      </c>
      <c r="F191" s="4">
        <v>0</v>
      </c>
      <c r="G191" s="4">
        <v>0</v>
      </c>
      <c r="H191" s="11">
        <v>3</v>
      </c>
      <c r="I191" s="10">
        <v>75</v>
      </c>
      <c r="J191" s="4">
        <v>55</v>
      </c>
      <c r="K191" s="4">
        <v>70</v>
      </c>
      <c r="L191" s="4">
        <v>55</v>
      </c>
      <c r="M191" s="4">
        <v>85</v>
      </c>
      <c r="N191" s="11">
        <v>110</v>
      </c>
    </row>
    <row r="192" spans="1:14" x14ac:dyDescent="0.45">
      <c r="A192" s="16" t="s">
        <v>995</v>
      </c>
      <c r="B192" s="22">
        <v>72</v>
      </c>
      <c r="C192" s="10">
        <v>0</v>
      </c>
      <c r="D192" s="4">
        <v>0</v>
      </c>
      <c r="E192" s="4">
        <v>0</v>
      </c>
      <c r="F192" s="4">
        <v>0</v>
      </c>
      <c r="G192" s="4">
        <v>0</v>
      </c>
      <c r="H192" s="11">
        <v>1</v>
      </c>
      <c r="I192" s="10">
        <v>55</v>
      </c>
      <c r="J192" s="4">
        <v>70</v>
      </c>
      <c r="K192" s="4">
        <v>55</v>
      </c>
      <c r="L192" s="4">
        <v>40</v>
      </c>
      <c r="M192" s="4">
        <v>55</v>
      </c>
      <c r="N192" s="11">
        <v>85</v>
      </c>
    </row>
    <row r="193" spans="1:14" x14ac:dyDescent="0.45">
      <c r="A193" s="16" t="s">
        <v>996</v>
      </c>
      <c r="B193" s="22">
        <v>36</v>
      </c>
      <c r="C193" s="10">
        <v>0</v>
      </c>
      <c r="D193" s="4">
        <v>0</v>
      </c>
      <c r="E193" s="4">
        <v>0</v>
      </c>
      <c r="F193" s="4">
        <v>1</v>
      </c>
      <c r="G193" s="4">
        <v>0</v>
      </c>
      <c r="H193" s="11">
        <v>0</v>
      </c>
      <c r="I193" s="10">
        <v>30</v>
      </c>
      <c r="J193" s="4">
        <v>30</v>
      </c>
      <c r="K193" s="4">
        <v>30</v>
      </c>
      <c r="L193" s="4">
        <v>30</v>
      </c>
      <c r="M193" s="4">
        <v>30</v>
      </c>
      <c r="N193" s="11">
        <v>30</v>
      </c>
    </row>
    <row r="194" spans="1:14" x14ac:dyDescent="0.45">
      <c r="A194" s="16" t="s">
        <v>997</v>
      </c>
      <c r="B194" s="22">
        <v>149</v>
      </c>
      <c r="C194" s="10">
        <v>0</v>
      </c>
      <c r="D194" s="4">
        <v>0</v>
      </c>
      <c r="E194" s="4">
        <v>0</v>
      </c>
      <c r="F194" s="4">
        <v>2</v>
      </c>
      <c r="G194" s="4">
        <v>0</v>
      </c>
      <c r="H194" s="11">
        <v>0</v>
      </c>
      <c r="I194" s="10">
        <v>75</v>
      </c>
      <c r="J194" s="4">
        <v>75</v>
      </c>
      <c r="K194" s="4">
        <v>55</v>
      </c>
      <c r="L194" s="4">
        <v>105</v>
      </c>
      <c r="M194" s="4">
        <v>85</v>
      </c>
      <c r="N194" s="11">
        <v>30</v>
      </c>
    </row>
    <row r="195" spans="1:14" x14ac:dyDescent="0.45">
      <c r="A195" s="16" t="s">
        <v>998</v>
      </c>
      <c r="B195" s="22">
        <v>78</v>
      </c>
      <c r="C195" s="10">
        <v>0</v>
      </c>
      <c r="D195" s="4">
        <v>0</v>
      </c>
      <c r="E195" s="4">
        <v>0</v>
      </c>
      <c r="F195" s="4">
        <v>0</v>
      </c>
      <c r="G195" s="4">
        <v>0</v>
      </c>
      <c r="H195" s="11">
        <v>1</v>
      </c>
      <c r="I195" s="10">
        <v>65</v>
      </c>
      <c r="J195" s="4">
        <v>65</v>
      </c>
      <c r="K195" s="4">
        <v>45</v>
      </c>
      <c r="L195" s="4">
        <v>75</v>
      </c>
      <c r="M195" s="4">
        <v>45</v>
      </c>
      <c r="N195" s="11">
        <v>95</v>
      </c>
    </row>
    <row r="196" spans="1:14" x14ac:dyDescent="0.45">
      <c r="A196" s="16" t="s">
        <v>999</v>
      </c>
      <c r="B196" s="22">
        <v>42</v>
      </c>
      <c r="C196" s="10">
        <v>1</v>
      </c>
      <c r="D196" s="4">
        <v>0</v>
      </c>
      <c r="E196" s="4">
        <v>0</v>
      </c>
      <c r="F196" s="4">
        <v>0</v>
      </c>
      <c r="G196" s="4">
        <v>0</v>
      </c>
      <c r="H196" s="11">
        <v>0</v>
      </c>
      <c r="I196" s="10">
        <v>55</v>
      </c>
      <c r="J196" s="4">
        <v>45</v>
      </c>
      <c r="K196" s="4">
        <v>45</v>
      </c>
      <c r="L196" s="4">
        <v>25</v>
      </c>
      <c r="M196" s="4">
        <v>25</v>
      </c>
      <c r="N196" s="11">
        <v>15</v>
      </c>
    </row>
    <row r="197" spans="1:14" x14ac:dyDescent="0.45">
      <c r="A197" s="16" t="s">
        <v>1000</v>
      </c>
      <c r="B197" s="22">
        <v>151</v>
      </c>
      <c r="C197" s="10">
        <v>2</v>
      </c>
      <c r="D197" s="4">
        <v>0</v>
      </c>
      <c r="E197" s="4">
        <v>0</v>
      </c>
      <c r="F197" s="4">
        <v>0</v>
      </c>
      <c r="G197" s="4">
        <v>0</v>
      </c>
      <c r="H197" s="11">
        <v>0</v>
      </c>
      <c r="I197" s="10">
        <v>95</v>
      </c>
      <c r="J197" s="4">
        <v>85</v>
      </c>
      <c r="K197" s="4">
        <v>85</v>
      </c>
      <c r="L197" s="4">
        <v>65</v>
      </c>
      <c r="M197" s="4">
        <v>65</v>
      </c>
      <c r="N197" s="11">
        <v>35</v>
      </c>
    </row>
    <row r="198" spans="1:14" x14ac:dyDescent="0.45">
      <c r="A198" s="16" t="s">
        <v>1001</v>
      </c>
      <c r="B198" s="22">
        <v>184</v>
      </c>
      <c r="C198" s="10">
        <v>0</v>
      </c>
      <c r="D198" s="4">
        <v>0</v>
      </c>
      <c r="E198" s="4">
        <v>0</v>
      </c>
      <c r="F198" s="4">
        <v>2</v>
      </c>
      <c r="G198" s="4">
        <v>0</v>
      </c>
      <c r="H198" s="11">
        <v>0</v>
      </c>
      <c r="I198" s="10">
        <v>65</v>
      </c>
      <c r="J198" s="4">
        <v>65</v>
      </c>
      <c r="K198" s="4">
        <v>60</v>
      </c>
      <c r="L198" s="4">
        <v>130</v>
      </c>
      <c r="M198" s="4">
        <v>95</v>
      </c>
      <c r="N198" s="11">
        <v>110</v>
      </c>
    </row>
    <row r="199" spans="1:14" x14ac:dyDescent="0.45">
      <c r="A199" s="16" t="s">
        <v>1002</v>
      </c>
      <c r="B199" s="22">
        <v>184</v>
      </c>
      <c r="C199" s="10">
        <v>0</v>
      </c>
      <c r="D199" s="4">
        <v>0</v>
      </c>
      <c r="E199" s="4">
        <v>0</v>
      </c>
      <c r="F199" s="4">
        <v>0</v>
      </c>
      <c r="G199" s="4">
        <v>2</v>
      </c>
      <c r="H199" s="11">
        <v>0</v>
      </c>
      <c r="I199" s="10">
        <v>95</v>
      </c>
      <c r="J199" s="4">
        <v>65</v>
      </c>
      <c r="K199" s="4">
        <v>110</v>
      </c>
      <c r="L199" s="4">
        <v>60</v>
      </c>
      <c r="M199" s="4">
        <v>130</v>
      </c>
      <c r="N199" s="11">
        <v>65</v>
      </c>
    </row>
    <row r="200" spans="1:14" x14ac:dyDescent="0.45">
      <c r="A200" s="16" t="s">
        <v>1003</v>
      </c>
      <c r="B200" s="22">
        <v>81</v>
      </c>
      <c r="C200" s="10">
        <v>0</v>
      </c>
      <c r="D200" s="4">
        <v>0</v>
      </c>
      <c r="E200" s="4">
        <v>0</v>
      </c>
      <c r="F200" s="4">
        <v>0</v>
      </c>
      <c r="G200" s="4">
        <v>0</v>
      </c>
      <c r="H200" s="11">
        <v>1</v>
      </c>
      <c r="I200" s="10">
        <v>60</v>
      </c>
      <c r="J200" s="4">
        <v>85</v>
      </c>
      <c r="K200" s="4">
        <v>42</v>
      </c>
      <c r="L200" s="4">
        <v>85</v>
      </c>
      <c r="M200" s="4">
        <v>42</v>
      </c>
      <c r="N200" s="11">
        <v>91</v>
      </c>
    </row>
    <row r="201" spans="1:14" x14ac:dyDescent="0.45">
      <c r="A201" s="16" t="s">
        <v>1004</v>
      </c>
      <c r="B201" s="22">
        <v>172</v>
      </c>
      <c r="C201" s="10">
        <v>0</v>
      </c>
      <c r="D201" s="4">
        <v>0</v>
      </c>
      <c r="E201" s="4">
        <v>0</v>
      </c>
      <c r="F201" s="4">
        <v>0</v>
      </c>
      <c r="G201" s="4">
        <v>3</v>
      </c>
      <c r="H201" s="11">
        <v>0</v>
      </c>
      <c r="I201" s="10">
        <v>95</v>
      </c>
      <c r="J201" s="4">
        <v>75</v>
      </c>
      <c r="K201" s="4">
        <v>80</v>
      </c>
      <c r="L201" s="4">
        <v>100</v>
      </c>
      <c r="M201" s="4">
        <v>110</v>
      </c>
      <c r="N201" s="11">
        <v>30</v>
      </c>
    </row>
    <row r="202" spans="1:14" x14ac:dyDescent="0.45">
      <c r="A202" s="16" t="s">
        <v>1005</v>
      </c>
      <c r="B202" s="22">
        <v>87</v>
      </c>
      <c r="C202" s="10">
        <v>0</v>
      </c>
      <c r="D202" s="4">
        <v>0</v>
      </c>
      <c r="E202" s="4">
        <v>0</v>
      </c>
      <c r="F202" s="4">
        <v>0</v>
      </c>
      <c r="G202" s="4">
        <v>1</v>
      </c>
      <c r="H202" s="11">
        <v>0</v>
      </c>
      <c r="I202" s="10">
        <v>60</v>
      </c>
      <c r="J202" s="4">
        <v>60</v>
      </c>
      <c r="K202" s="4">
        <v>60</v>
      </c>
      <c r="L202" s="4">
        <v>85</v>
      </c>
      <c r="M202" s="4">
        <v>85</v>
      </c>
      <c r="N202" s="11">
        <v>85</v>
      </c>
    </row>
    <row r="203" spans="1:14" x14ac:dyDescent="0.45">
      <c r="A203" s="16" t="s">
        <v>1006</v>
      </c>
      <c r="B203" s="22">
        <v>118</v>
      </c>
      <c r="C203" s="10">
        <v>0</v>
      </c>
      <c r="D203" s="4">
        <v>1</v>
      </c>
      <c r="E203" s="4">
        <v>0</v>
      </c>
      <c r="F203" s="4">
        <v>1</v>
      </c>
      <c r="G203" s="4">
        <v>0</v>
      </c>
      <c r="H203" s="11">
        <v>0</v>
      </c>
      <c r="I203" s="10">
        <v>48</v>
      </c>
      <c r="J203" s="4">
        <v>72</v>
      </c>
      <c r="K203" s="4">
        <v>48</v>
      </c>
      <c r="L203" s="4">
        <v>72</v>
      </c>
      <c r="M203" s="4">
        <v>48</v>
      </c>
      <c r="N203" s="11">
        <v>48</v>
      </c>
    </row>
    <row r="204" spans="1:14" x14ac:dyDescent="0.45">
      <c r="A204" s="16" t="s">
        <v>1007</v>
      </c>
      <c r="B204" s="22">
        <v>142</v>
      </c>
      <c r="C204" s="10">
        <v>2</v>
      </c>
      <c r="D204" s="4">
        <v>0</v>
      </c>
      <c r="E204" s="4">
        <v>0</v>
      </c>
      <c r="F204" s="4">
        <v>0</v>
      </c>
      <c r="G204" s="4">
        <v>0</v>
      </c>
      <c r="H204" s="11">
        <v>0</v>
      </c>
      <c r="I204" s="10">
        <v>190</v>
      </c>
      <c r="J204" s="4">
        <v>33</v>
      </c>
      <c r="K204" s="4">
        <v>58</v>
      </c>
      <c r="L204" s="4">
        <v>33</v>
      </c>
      <c r="M204" s="4">
        <v>58</v>
      </c>
      <c r="N204" s="11">
        <v>33</v>
      </c>
    </row>
    <row r="205" spans="1:14" x14ac:dyDescent="0.45">
      <c r="A205" s="16" t="s">
        <v>1008</v>
      </c>
      <c r="B205" s="22">
        <v>159</v>
      </c>
      <c r="C205" s="10">
        <v>0</v>
      </c>
      <c r="D205" s="4">
        <v>0</v>
      </c>
      <c r="E205" s="4">
        <v>0</v>
      </c>
      <c r="F205" s="4">
        <v>2</v>
      </c>
      <c r="G205" s="4">
        <v>0</v>
      </c>
      <c r="H205" s="11">
        <v>0</v>
      </c>
      <c r="I205" s="10">
        <v>70</v>
      </c>
      <c r="J205" s="4">
        <v>80</v>
      </c>
      <c r="K205" s="4">
        <v>65</v>
      </c>
      <c r="L205" s="4">
        <v>90</v>
      </c>
      <c r="M205" s="4">
        <v>65</v>
      </c>
      <c r="N205" s="11">
        <v>85</v>
      </c>
    </row>
    <row r="206" spans="1:14" x14ac:dyDescent="0.45">
      <c r="A206" s="16" t="s">
        <v>1009</v>
      </c>
      <c r="B206" s="22">
        <v>58</v>
      </c>
      <c r="C206" s="10">
        <v>0</v>
      </c>
      <c r="D206" s="4">
        <v>0</v>
      </c>
      <c r="E206" s="4">
        <v>1</v>
      </c>
      <c r="F206" s="4">
        <v>0</v>
      </c>
      <c r="G206" s="4">
        <v>0</v>
      </c>
      <c r="H206" s="11">
        <v>0</v>
      </c>
      <c r="I206" s="10">
        <v>50</v>
      </c>
      <c r="J206" s="4">
        <v>65</v>
      </c>
      <c r="K206" s="4">
        <v>90</v>
      </c>
      <c r="L206" s="4">
        <v>35</v>
      </c>
      <c r="M206" s="4">
        <v>35</v>
      </c>
      <c r="N206" s="11">
        <v>15</v>
      </c>
    </row>
    <row r="207" spans="1:14" x14ac:dyDescent="0.45">
      <c r="A207" s="16" t="s">
        <v>1010</v>
      </c>
      <c r="B207" s="22">
        <v>163</v>
      </c>
      <c r="C207" s="10">
        <v>0</v>
      </c>
      <c r="D207" s="4">
        <v>0</v>
      </c>
      <c r="E207" s="4">
        <v>2</v>
      </c>
      <c r="F207" s="4">
        <v>0</v>
      </c>
      <c r="G207" s="4">
        <v>0</v>
      </c>
      <c r="H207" s="11">
        <v>0</v>
      </c>
      <c r="I207" s="10">
        <v>75</v>
      </c>
      <c r="J207" s="4">
        <v>90</v>
      </c>
      <c r="K207" s="4">
        <v>140</v>
      </c>
      <c r="L207" s="4">
        <v>60</v>
      </c>
      <c r="M207" s="4">
        <v>60</v>
      </c>
      <c r="N207" s="11">
        <v>40</v>
      </c>
    </row>
    <row r="208" spans="1:14" x14ac:dyDescent="0.45">
      <c r="A208" s="16" t="s">
        <v>1011</v>
      </c>
      <c r="B208" s="22">
        <v>145</v>
      </c>
      <c r="C208" s="10">
        <v>1</v>
      </c>
      <c r="D208" s="4">
        <v>0</v>
      </c>
      <c r="E208" s="4">
        <v>0</v>
      </c>
      <c r="F208" s="4">
        <v>0</v>
      </c>
      <c r="G208" s="4">
        <v>0</v>
      </c>
      <c r="H208" s="11">
        <v>0</v>
      </c>
      <c r="I208" s="10">
        <v>100</v>
      </c>
      <c r="J208" s="4">
        <v>70</v>
      </c>
      <c r="K208" s="4">
        <v>70</v>
      </c>
      <c r="L208" s="4">
        <v>65</v>
      </c>
      <c r="M208" s="4">
        <v>65</v>
      </c>
      <c r="N208" s="11">
        <v>45</v>
      </c>
    </row>
    <row r="209" spans="1:14" x14ac:dyDescent="0.45">
      <c r="A209" s="16" t="s">
        <v>1012</v>
      </c>
      <c r="B209" s="22">
        <v>86</v>
      </c>
      <c r="C209" s="10">
        <v>0</v>
      </c>
      <c r="D209" s="4">
        <v>0</v>
      </c>
      <c r="E209" s="4">
        <v>1</v>
      </c>
      <c r="F209" s="4">
        <v>0</v>
      </c>
      <c r="G209" s="4">
        <v>0</v>
      </c>
      <c r="H209" s="11">
        <v>0</v>
      </c>
      <c r="I209" s="10">
        <v>65</v>
      </c>
      <c r="J209" s="4">
        <v>75</v>
      </c>
      <c r="K209" s="4">
        <v>105</v>
      </c>
      <c r="L209" s="4">
        <v>35</v>
      </c>
      <c r="M209" s="4">
        <v>65</v>
      </c>
      <c r="N209" s="11">
        <v>85</v>
      </c>
    </row>
    <row r="210" spans="1:14" x14ac:dyDescent="0.45">
      <c r="A210" s="16" t="s">
        <v>1013</v>
      </c>
      <c r="B210" s="22">
        <v>179</v>
      </c>
      <c r="C210" s="10">
        <v>0</v>
      </c>
      <c r="D210" s="4">
        <v>0</v>
      </c>
      <c r="E210" s="4">
        <v>2</v>
      </c>
      <c r="F210" s="4">
        <v>0</v>
      </c>
      <c r="G210" s="4">
        <v>0</v>
      </c>
      <c r="H210" s="11">
        <v>0</v>
      </c>
      <c r="I210" s="10">
        <v>75</v>
      </c>
      <c r="J210" s="4">
        <v>85</v>
      </c>
      <c r="K210" s="4">
        <v>200</v>
      </c>
      <c r="L210" s="4">
        <v>55</v>
      </c>
      <c r="M210" s="4">
        <v>65</v>
      </c>
      <c r="N210" s="11">
        <v>30</v>
      </c>
    </row>
    <row r="211" spans="1:14" x14ac:dyDescent="0.45">
      <c r="A211" s="16" t="s">
        <v>1014</v>
      </c>
      <c r="B211" s="22">
        <v>60</v>
      </c>
      <c r="C211" s="10">
        <v>0</v>
      </c>
      <c r="D211" s="4">
        <v>1</v>
      </c>
      <c r="E211" s="4">
        <v>0</v>
      </c>
      <c r="F211" s="4">
        <v>0</v>
      </c>
      <c r="G211" s="4">
        <v>0</v>
      </c>
      <c r="H211" s="11">
        <v>0</v>
      </c>
      <c r="I211" s="10">
        <v>60</v>
      </c>
      <c r="J211" s="4">
        <v>80</v>
      </c>
      <c r="K211" s="4">
        <v>50</v>
      </c>
      <c r="L211" s="4">
        <v>40</v>
      </c>
      <c r="M211" s="4">
        <v>40</v>
      </c>
      <c r="N211" s="11">
        <v>30</v>
      </c>
    </row>
    <row r="212" spans="1:14" x14ac:dyDescent="0.45">
      <c r="A212" s="16" t="s">
        <v>1015</v>
      </c>
      <c r="B212" s="22">
        <v>158</v>
      </c>
      <c r="C212" s="10">
        <v>0</v>
      </c>
      <c r="D212" s="4">
        <v>2</v>
      </c>
      <c r="E212" s="4">
        <v>0</v>
      </c>
      <c r="F212" s="4">
        <v>0</v>
      </c>
      <c r="G212" s="4">
        <v>0</v>
      </c>
      <c r="H212" s="11">
        <v>0</v>
      </c>
      <c r="I212" s="10">
        <v>90</v>
      </c>
      <c r="J212" s="4">
        <v>120</v>
      </c>
      <c r="K212" s="4">
        <v>75</v>
      </c>
      <c r="L212" s="4">
        <v>60</v>
      </c>
      <c r="M212" s="4">
        <v>60</v>
      </c>
      <c r="N212" s="11">
        <v>45</v>
      </c>
    </row>
    <row r="213" spans="1:14" x14ac:dyDescent="0.45">
      <c r="A213" s="16" t="s">
        <v>1016</v>
      </c>
      <c r="B213" s="22">
        <v>86</v>
      </c>
      <c r="C213" s="10">
        <v>0</v>
      </c>
      <c r="D213" s="4">
        <v>1</v>
      </c>
      <c r="E213" s="4">
        <v>0</v>
      </c>
      <c r="F213" s="4">
        <v>0</v>
      </c>
      <c r="G213" s="4">
        <v>0</v>
      </c>
      <c r="H213" s="11">
        <v>0</v>
      </c>
      <c r="I213" s="10">
        <v>65</v>
      </c>
      <c r="J213" s="4">
        <v>95</v>
      </c>
      <c r="K213" s="4">
        <v>75</v>
      </c>
      <c r="L213" s="4">
        <v>55</v>
      </c>
      <c r="M213" s="4">
        <v>55</v>
      </c>
      <c r="N213" s="11">
        <v>85</v>
      </c>
    </row>
    <row r="214" spans="1:14" x14ac:dyDescent="0.45">
      <c r="A214" s="16" t="s">
        <v>1017</v>
      </c>
      <c r="B214" s="22">
        <v>175</v>
      </c>
      <c r="C214" s="10">
        <v>0</v>
      </c>
      <c r="D214" s="4">
        <v>2</v>
      </c>
      <c r="E214" s="4">
        <v>0</v>
      </c>
      <c r="F214" s="4">
        <v>0</v>
      </c>
      <c r="G214" s="4">
        <v>0</v>
      </c>
      <c r="H214" s="11">
        <v>0</v>
      </c>
      <c r="I214" s="10">
        <v>70</v>
      </c>
      <c r="J214" s="4">
        <v>130</v>
      </c>
      <c r="K214" s="4">
        <v>100</v>
      </c>
      <c r="L214" s="4">
        <v>55</v>
      </c>
      <c r="M214" s="4">
        <v>80</v>
      </c>
      <c r="N214" s="11">
        <v>65</v>
      </c>
    </row>
    <row r="215" spans="1:14" x14ac:dyDescent="0.45">
      <c r="A215" s="16" t="s">
        <v>1018</v>
      </c>
      <c r="B215" s="22">
        <v>177</v>
      </c>
      <c r="C215" s="10">
        <v>0</v>
      </c>
      <c r="D215" s="4">
        <v>0</v>
      </c>
      <c r="E215" s="4">
        <v>1</v>
      </c>
      <c r="F215" s="4">
        <v>0</v>
      </c>
      <c r="G215" s="4">
        <v>1</v>
      </c>
      <c r="H215" s="11">
        <v>0</v>
      </c>
      <c r="I215" s="10">
        <v>20</v>
      </c>
      <c r="J215" s="4">
        <v>10</v>
      </c>
      <c r="K215" s="4">
        <v>230</v>
      </c>
      <c r="L215" s="4">
        <v>10</v>
      </c>
      <c r="M215" s="4">
        <v>230</v>
      </c>
      <c r="N215" s="11">
        <v>5</v>
      </c>
    </row>
    <row r="216" spans="1:14" x14ac:dyDescent="0.45">
      <c r="A216" s="16" t="s">
        <v>1019</v>
      </c>
      <c r="B216" s="22">
        <v>175</v>
      </c>
      <c r="C216" s="10">
        <v>0</v>
      </c>
      <c r="D216" s="4">
        <v>2</v>
      </c>
      <c r="E216" s="4">
        <v>0</v>
      </c>
      <c r="F216" s="4">
        <v>0</v>
      </c>
      <c r="G216" s="4">
        <v>0</v>
      </c>
      <c r="H216" s="11">
        <v>0</v>
      </c>
      <c r="I216" s="10">
        <v>80</v>
      </c>
      <c r="J216" s="4">
        <v>125</v>
      </c>
      <c r="K216" s="4">
        <v>75</v>
      </c>
      <c r="L216" s="4">
        <v>40</v>
      </c>
      <c r="M216" s="4">
        <v>95</v>
      </c>
      <c r="N216" s="11">
        <v>85</v>
      </c>
    </row>
    <row r="217" spans="1:14" x14ac:dyDescent="0.45">
      <c r="A217" s="16" t="s">
        <v>1020</v>
      </c>
      <c r="B217" s="22">
        <v>86</v>
      </c>
      <c r="C217" s="10">
        <v>0</v>
      </c>
      <c r="D217" s="4">
        <v>0</v>
      </c>
      <c r="E217" s="4">
        <v>0</v>
      </c>
      <c r="F217" s="4">
        <v>0</v>
      </c>
      <c r="G217" s="4">
        <v>0</v>
      </c>
      <c r="H217" s="11">
        <v>1</v>
      </c>
      <c r="I217" s="10">
        <v>55</v>
      </c>
      <c r="J217" s="4">
        <v>95</v>
      </c>
      <c r="K217" s="4">
        <v>55</v>
      </c>
      <c r="L217" s="4">
        <v>35</v>
      </c>
      <c r="M217" s="4">
        <v>75</v>
      </c>
      <c r="N217" s="11">
        <v>115</v>
      </c>
    </row>
    <row r="218" spans="1:14" x14ac:dyDescent="0.45">
      <c r="A218" s="16" t="s">
        <v>1021</v>
      </c>
      <c r="B218" s="22">
        <v>66</v>
      </c>
      <c r="C218" s="10">
        <v>0</v>
      </c>
      <c r="D218" s="4">
        <v>1</v>
      </c>
      <c r="E218" s="4">
        <v>0</v>
      </c>
      <c r="F218" s="4">
        <v>0</v>
      </c>
      <c r="G218" s="4">
        <v>0</v>
      </c>
      <c r="H218" s="11">
        <v>0</v>
      </c>
      <c r="I218" s="10">
        <v>60</v>
      </c>
      <c r="J218" s="4">
        <v>80</v>
      </c>
      <c r="K218" s="4">
        <v>50</v>
      </c>
      <c r="L218" s="4">
        <v>50</v>
      </c>
      <c r="M218" s="4">
        <v>50</v>
      </c>
      <c r="N218" s="11">
        <v>40</v>
      </c>
    </row>
    <row r="219" spans="1:14" x14ac:dyDescent="0.45">
      <c r="A219" s="16" t="s">
        <v>1022</v>
      </c>
      <c r="B219" s="22">
        <v>175</v>
      </c>
      <c r="C219" s="10">
        <v>0</v>
      </c>
      <c r="D219" s="4">
        <v>2</v>
      </c>
      <c r="E219" s="4">
        <v>0</v>
      </c>
      <c r="F219" s="4">
        <v>0</v>
      </c>
      <c r="G219" s="4">
        <v>0</v>
      </c>
      <c r="H219" s="11">
        <v>0</v>
      </c>
      <c r="I219" s="10">
        <v>90</v>
      </c>
      <c r="J219" s="4">
        <v>130</v>
      </c>
      <c r="K219" s="4">
        <v>75</v>
      </c>
      <c r="L219" s="4">
        <v>75</v>
      </c>
      <c r="M219" s="4">
        <v>75</v>
      </c>
      <c r="N219" s="11">
        <v>55</v>
      </c>
    </row>
    <row r="220" spans="1:14" x14ac:dyDescent="0.45">
      <c r="A220" s="16" t="s">
        <v>1023</v>
      </c>
      <c r="B220" s="22">
        <v>50</v>
      </c>
      <c r="C220" s="10">
        <v>0</v>
      </c>
      <c r="D220" s="4">
        <v>0</v>
      </c>
      <c r="E220" s="4">
        <v>0</v>
      </c>
      <c r="F220" s="4">
        <v>1</v>
      </c>
      <c r="G220" s="4">
        <v>0</v>
      </c>
      <c r="H220" s="11">
        <v>0</v>
      </c>
      <c r="I220" s="10">
        <v>40</v>
      </c>
      <c r="J220" s="4">
        <v>40</v>
      </c>
      <c r="K220" s="4">
        <v>40</v>
      </c>
      <c r="L220" s="4">
        <v>70</v>
      </c>
      <c r="M220" s="4">
        <v>40</v>
      </c>
      <c r="N220" s="11">
        <v>20</v>
      </c>
    </row>
    <row r="221" spans="1:14" x14ac:dyDescent="0.45">
      <c r="A221" s="16" t="s">
        <v>1024</v>
      </c>
      <c r="B221" s="22">
        <v>144</v>
      </c>
      <c r="C221" s="10">
        <v>0</v>
      </c>
      <c r="D221" s="4">
        <v>0</v>
      </c>
      <c r="E221" s="4">
        <v>2</v>
      </c>
      <c r="F221" s="4">
        <v>0</v>
      </c>
      <c r="G221" s="4">
        <v>0</v>
      </c>
      <c r="H221" s="11">
        <v>0</v>
      </c>
      <c r="I221" s="10">
        <v>50</v>
      </c>
      <c r="J221" s="4">
        <v>50</v>
      </c>
      <c r="K221" s="4">
        <v>120</v>
      </c>
      <c r="L221" s="4">
        <v>80</v>
      </c>
      <c r="M221" s="4">
        <v>80</v>
      </c>
      <c r="N221" s="11">
        <v>30</v>
      </c>
    </row>
    <row r="222" spans="1:14" x14ac:dyDescent="0.45">
      <c r="A222" s="16" t="s">
        <v>1025</v>
      </c>
      <c r="B222" s="22">
        <v>50</v>
      </c>
      <c r="C222" s="10">
        <v>0</v>
      </c>
      <c r="D222" s="4">
        <v>1</v>
      </c>
      <c r="E222" s="4">
        <v>0</v>
      </c>
      <c r="F222" s="4">
        <v>0</v>
      </c>
      <c r="G222" s="4">
        <v>0</v>
      </c>
      <c r="H222" s="11">
        <v>0</v>
      </c>
      <c r="I222" s="10">
        <v>50</v>
      </c>
      <c r="J222" s="4">
        <v>50</v>
      </c>
      <c r="K222" s="4">
        <v>40</v>
      </c>
      <c r="L222" s="4">
        <v>30</v>
      </c>
      <c r="M222" s="4">
        <v>30</v>
      </c>
      <c r="N222" s="11">
        <v>50</v>
      </c>
    </row>
    <row r="223" spans="1:14" x14ac:dyDescent="0.45">
      <c r="A223" s="16" t="s">
        <v>1026</v>
      </c>
      <c r="B223" s="22">
        <v>158</v>
      </c>
      <c r="C223" s="10">
        <v>1</v>
      </c>
      <c r="D223" s="4">
        <v>1</v>
      </c>
      <c r="E223" s="4">
        <v>0</v>
      </c>
      <c r="F223" s="4">
        <v>0</v>
      </c>
      <c r="G223" s="4">
        <v>0</v>
      </c>
      <c r="H223" s="11">
        <v>0</v>
      </c>
      <c r="I223" s="10">
        <v>100</v>
      </c>
      <c r="J223" s="4">
        <v>100</v>
      </c>
      <c r="K223" s="4">
        <v>80</v>
      </c>
      <c r="L223" s="4">
        <v>60</v>
      </c>
      <c r="M223" s="4">
        <v>60</v>
      </c>
      <c r="N223" s="11">
        <v>50</v>
      </c>
    </row>
    <row r="224" spans="1:14" x14ac:dyDescent="0.45">
      <c r="A224" s="16" t="s">
        <v>1027</v>
      </c>
      <c r="B224" s="22">
        <v>133</v>
      </c>
      <c r="C224" s="10">
        <v>0</v>
      </c>
      <c r="D224" s="4">
        <v>0</v>
      </c>
      <c r="E224" s="4">
        <v>1</v>
      </c>
      <c r="F224" s="4">
        <v>0</v>
      </c>
      <c r="G224" s="4">
        <v>1</v>
      </c>
      <c r="H224" s="11">
        <v>0</v>
      </c>
      <c r="I224" s="10">
        <v>55</v>
      </c>
      <c r="J224" s="4">
        <v>55</v>
      </c>
      <c r="K224" s="4">
        <v>85</v>
      </c>
      <c r="L224" s="4">
        <v>65</v>
      </c>
      <c r="M224" s="4">
        <v>85</v>
      </c>
      <c r="N224" s="11">
        <v>35</v>
      </c>
    </row>
    <row r="225" spans="1:14" x14ac:dyDescent="0.45">
      <c r="A225" s="16" t="s">
        <v>1028</v>
      </c>
      <c r="B225" s="22">
        <v>60</v>
      </c>
      <c r="C225" s="10">
        <v>0</v>
      </c>
      <c r="D225" s="4">
        <v>0</v>
      </c>
      <c r="E225" s="4">
        <v>0</v>
      </c>
      <c r="F225" s="4">
        <v>1</v>
      </c>
      <c r="G225" s="4">
        <v>0</v>
      </c>
      <c r="H225" s="11">
        <v>0</v>
      </c>
      <c r="I225" s="10">
        <v>35</v>
      </c>
      <c r="J225" s="4">
        <v>65</v>
      </c>
      <c r="K225" s="4">
        <v>35</v>
      </c>
      <c r="L225" s="4">
        <v>65</v>
      </c>
      <c r="M225" s="4">
        <v>35</v>
      </c>
      <c r="N225" s="11">
        <v>65</v>
      </c>
    </row>
    <row r="226" spans="1:14" x14ac:dyDescent="0.45">
      <c r="A226" s="16" t="s">
        <v>1029</v>
      </c>
      <c r="B226" s="22">
        <v>168</v>
      </c>
      <c r="C226" s="10">
        <v>0</v>
      </c>
      <c r="D226" s="4">
        <v>1</v>
      </c>
      <c r="E226" s="4">
        <v>0</v>
      </c>
      <c r="F226" s="4">
        <v>1</v>
      </c>
      <c r="G226" s="4">
        <v>0</v>
      </c>
      <c r="H226" s="11">
        <v>0</v>
      </c>
      <c r="I226" s="10">
        <v>75</v>
      </c>
      <c r="J226" s="4">
        <v>105</v>
      </c>
      <c r="K226" s="4">
        <v>75</v>
      </c>
      <c r="L226" s="4">
        <v>105</v>
      </c>
      <c r="M226" s="4">
        <v>75</v>
      </c>
      <c r="N226" s="11">
        <v>45</v>
      </c>
    </row>
    <row r="227" spans="1:14" x14ac:dyDescent="0.45">
      <c r="A227" s="16" t="s">
        <v>1030</v>
      </c>
      <c r="B227" s="22">
        <v>116</v>
      </c>
      <c r="C227" s="10">
        <v>0</v>
      </c>
      <c r="D227" s="4">
        <v>0</v>
      </c>
      <c r="E227" s="4">
        <v>0</v>
      </c>
      <c r="F227" s="4">
        <v>0</v>
      </c>
      <c r="G227" s="4">
        <v>0</v>
      </c>
      <c r="H227" s="11">
        <v>1</v>
      </c>
      <c r="I227" s="10">
        <v>45</v>
      </c>
      <c r="J227" s="4">
        <v>55</v>
      </c>
      <c r="K227" s="4">
        <v>45</v>
      </c>
      <c r="L227" s="4">
        <v>65</v>
      </c>
      <c r="M227" s="4">
        <v>45</v>
      </c>
      <c r="N227" s="11">
        <v>75</v>
      </c>
    </row>
    <row r="228" spans="1:14" x14ac:dyDescent="0.45">
      <c r="A228" s="16" t="s">
        <v>1031</v>
      </c>
      <c r="B228" s="22">
        <v>163</v>
      </c>
      <c r="C228" s="10">
        <v>0</v>
      </c>
      <c r="D228" s="4">
        <v>0</v>
      </c>
      <c r="E228" s="4">
        <v>0</v>
      </c>
      <c r="F228" s="4">
        <v>0</v>
      </c>
      <c r="G228" s="4">
        <v>2</v>
      </c>
      <c r="H228" s="11">
        <v>0</v>
      </c>
      <c r="I228" s="10">
        <v>65</v>
      </c>
      <c r="J228" s="4">
        <v>40</v>
      </c>
      <c r="K228" s="4">
        <v>70</v>
      </c>
      <c r="L228" s="4">
        <v>80</v>
      </c>
      <c r="M228" s="4">
        <v>140</v>
      </c>
      <c r="N228" s="11">
        <v>70</v>
      </c>
    </row>
    <row r="229" spans="1:14" x14ac:dyDescent="0.45">
      <c r="A229" s="16" t="s">
        <v>1032</v>
      </c>
      <c r="B229" s="22">
        <v>163</v>
      </c>
      <c r="C229" s="10">
        <v>0</v>
      </c>
      <c r="D229" s="4">
        <v>0</v>
      </c>
      <c r="E229" s="4">
        <v>2</v>
      </c>
      <c r="F229" s="4">
        <v>0</v>
      </c>
      <c r="G229" s="4">
        <v>0</v>
      </c>
      <c r="H229" s="11">
        <v>0</v>
      </c>
      <c r="I229" s="10">
        <v>65</v>
      </c>
      <c r="J229" s="4">
        <v>80</v>
      </c>
      <c r="K229" s="4">
        <v>140</v>
      </c>
      <c r="L229" s="4">
        <v>40</v>
      </c>
      <c r="M229" s="4">
        <v>70</v>
      </c>
      <c r="N229" s="11">
        <v>70</v>
      </c>
    </row>
    <row r="230" spans="1:14" x14ac:dyDescent="0.45">
      <c r="A230" s="16" t="s">
        <v>1033</v>
      </c>
      <c r="B230" s="22">
        <v>66</v>
      </c>
      <c r="C230" s="10">
        <v>0</v>
      </c>
      <c r="D230" s="4">
        <v>0</v>
      </c>
      <c r="E230" s="4">
        <v>0</v>
      </c>
      <c r="F230" s="4">
        <v>1</v>
      </c>
      <c r="G230" s="4">
        <v>0</v>
      </c>
      <c r="H230" s="11">
        <v>0</v>
      </c>
      <c r="I230" s="10">
        <v>45</v>
      </c>
      <c r="J230" s="4">
        <v>60</v>
      </c>
      <c r="K230" s="4">
        <v>30</v>
      </c>
      <c r="L230" s="4">
        <v>80</v>
      </c>
      <c r="M230" s="4">
        <v>50</v>
      </c>
      <c r="N230" s="11">
        <v>65</v>
      </c>
    </row>
    <row r="231" spans="1:14" x14ac:dyDescent="0.45">
      <c r="A231" s="16" t="s">
        <v>1034</v>
      </c>
      <c r="B231" s="22">
        <v>175</v>
      </c>
      <c r="C231" s="10">
        <v>0</v>
      </c>
      <c r="D231" s="4">
        <v>0</v>
      </c>
      <c r="E231" s="4">
        <v>0</v>
      </c>
      <c r="F231" s="4">
        <v>2</v>
      </c>
      <c r="G231" s="4">
        <v>0</v>
      </c>
      <c r="H231" s="11">
        <v>0</v>
      </c>
      <c r="I231" s="10">
        <v>75</v>
      </c>
      <c r="J231" s="4">
        <v>90</v>
      </c>
      <c r="K231" s="4">
        <v>50</v>
      </c>
      <c r="L231" s="4">
        <v>110</v>
      </c>
      <c r="M231" s="4">
        <v>80</v>
      </c>
      <c r="N231" s="11">
        <v>95</v>
      </c>
    </row>
    <row r="232" spans="1:14" x14ac:dyDescent="0.45">
      <c r="A232" s="16" t="s">
        <v>1035</v>
      </c>
      <c r="B232" s="22">
        <v>243</v>
      </c>
      <c r="C232" s="10">
        <v>0</v>
      </c>
      <c r="D232" s="4">
        <v>1</v>
      </c>
      <c r="E232" s="4">
        <v>0</v>
      </c>
      <c r="F232" s="4">
        <v>1</v>
      </c>
      <c r="G232" s="4">
        <v>1</v>
      </c>
      <c r="H232" s="11">
        <v>0</v>
      </c>
      <c r="I232" s="10">
        <v>75</v>
      </c>
      <c r="J232" s="4">
        <v>95</v>
      </c>
      <c r="K232" s="4">
        <v>95</v>
      </c>
      <c r="L232" s="4">
        <v>95</v>
      </c>
      <c r="M232" s="4">
        <v>95</v>
      </c>
      <c r="N232" s="11">
        <v>85</v>
      </c>
    </row>
    <row r="233" spans="1:14" x14ac:dyDescent="0.45">
      <c r="A233" s="16" t="s">
        <v>1036</v>
      </c>
      <c r="B233" s="22">
        <v>66</v>
      </c>
      <c r="C233" s="10">
        <v>1</v>
      </c>
      <c r="D233" s="4">
        <v>0</v>
      </c>
      <c r="E233" s="4">
        <v>0</v>
      </c>
      <c r="F233" s="4">
        <v>0</v>
      </c>
      <c r="G233" s="4">
        <v>0</v>
      </c>
      <c r="H233" s="11">
        <v>0</v>
      </c>
      <c r="I233" s="10">
        <v>90</v>
      </c>
      <c r="J233" s="4">
        <v>60</v>
      </c>
      <c r="K233" s="4">
        <v>60</v>
      </c>
      <c r="L233" s="4">
        <v>40</v>
      </c>
      <c r="M233" s="4">
        <v>40</v>
      </c>
      <c r="N233" s="11">
        <v>40</v>
      </c>
    </row>
    <row r="234" spans="1:14" x14ac:dyDescent="0.45">
      <c r="A234" s="16" t="s">
        <v>1037</v>
      </c>
      <c r="B234" s="22">
        <v>175</v>
      </c>
      <c r="C234" s="10">
        <v>0</v>
      </c>
      <c r="D234" s="4">
        <v>1</v>
      </c>
      <c r="E234" s="4">
        <v>1</v>
      </c>
      <c r="F234" s="4">
        <v>0</v>
      </c>
      <c r="G234" s="4">
        <v>0</v>
      </c>
      <c r="H234" s="11">
        <v>0</v>
      </c>
      <c r="I234" s="10">
        <v>90</v>
      </c>
      <c r="J234" s="4">
        <v>120</v>
      </c>
      <c r="K234" s="4">
        <v>120</v>
      </c>
      <c r="L234" s="4">
        <v>60</v>
      </c>
      <c r="M234" s="4">
        <v>60</v>
      </c>
      <c r="N234" s="11">
        <v>50</v>
      </c>
    </row>
    <row r="235" spans="1:14" x14ac:dyDescent="0.45">
      <c r="A235" s="16" t="s">
        <v>1038</v>
      </c>
      <c r="B235" s="22">
        <v>180</v>
      </c>
      <c r="C235" s="10">
        <v>0</v>
      </c>
      <c r="D235" s="4">
        <v>0</v>
      </c>
      <c r="E235" s="4">
        <v>0</v>
      </c>
      <c r="F235" s="4">
        <v>2</v>
      </c>
      <c r="G235" s="4">
        <v>0</v>
      </c>
      <c r="H235" s="11">
        <v>0</v>
      </c>
      <c r="I235" s="10">
        <v>85</v>
      </c>
      <c r="J235" s="4">
        <v>80</v>
      </c>
      <c r="K235" s="4">
        <v>90</v>
      </c>
      <c r="L235" s="4">
        <v>105</v>
      </c>
      <c r="M235" s="4">
        <v>95</v>
      </c>
      <c r="N235" s="11">
        <v>60</v>
      </c>
    </row>
    <row r="236" spans="1:14" x14ac:dyDescent="0.45">
      <c r="A236" s="16" t="s">
        <v>1039</v>
      </c>
      <c r="B236" s="22">
        <v>163</v>
      </c>
      <c r="C236" s="10">
        <v>0</v>
      </c>
      <c r="D236" s="4">
        <v>1</v>
      </c>
      <c r="E236" s="4">
        <v>0</v>
      </c>
      <c r="F236" s="4">
        <v>0</v>
      </c>
      <c r="G236" s="4">
        <v>0</v>
      </c>
      <c r="H236" s="11">
        <v>0</v>
      </c>
      <c r="I236" s="10">
        <v>73</v>
      </c>
      <c r="J236" s="4">
        <v>95</v>
      </c>
      <c r="K236" s="4">
        <v>62</v>
      </c>
      <c r="L236" s="4">
        <v>85</v>
      </c>
      <c r="M236" s="4">
        <v>65</v>
      </c>
      <c r="N236" s="11">
        <v>85</v>
      </c>
    </row>
    <row r="237" spans="1:14" x14ac:dyDescent="0.45">
      <c r="A237" s="16" t="s">
        <v>1040</v>
      </c>
      <c r="B237" s="22">
        <v>88</v>
      </c>
      <c r="C237" s="10">
        <v>0</v>
      </c>
      <c r="D237" s="4">
        <v>0</v>
      </c>
      <c r="E237" s="4">
        <v>0</v>
      </c>
      <c r="F237" s="4">
        <v>0</v>
      </c>
      <c r="G237" s="4">
        <v>0</v>
      </c>
      <c r="H237" s="11">
        <v>1</v>
      </c>
      <c r="I237" s="10">
        <v>55</v>
      </c>
      <c r="J237" s="4">
        <v>20</v>
      </c>
      <c r="K237" s="4">
        <v>35</v>
      </c>
      <c r="L237" s="4">
        <v>20</v>
      </c>
      <c r="M237" s="4">
        <v>45</v>
      </c>
      <c r="N237" s="11">
        <v>75</v>
      </c>
    </row>
    <row r="238" spans="1:14" x14ac:dyDescent="0.45">
      <c r="A238" s="16" t="s">
        <v>1041</v>
      </c>
      <c r="B238" s="22">
        <v>42</v>
      </c>
      <c r="C238" s="10">
        <v>0</v>
      </c>
      <c r="D238" s="4">
        <v>1</v>
      </c>
      <c r="E238" s="4">
        <v>0</v>
      </c>
      <c r="F238" s="4">
        <v>0</v>
      </c>
      <c r="G238" s="4">
        <v>0</v>
      </c>
      <c r="H238" s="11">
        <v>0</v>
      </c>
      <c r="I238" s="10">
        <v>35</v>
      </c>
      <c r="J238" s="4">
        <v>35</v>
      </c>
      <c r="K238" s="4">
        <v>35</v>
      </c>
      <c r="L238" s="4">
        <v>35</v>
      </c>
      <c r="M238" s="4">
        <v>35</v>
      </c>
      <c r="N238" s="11">
        <v>35</v>
      </c>
    </row>
    <row r="239" spans="1:14" x14ac:dyDescent="0.45">
      <c r="A239" s="16" t="s">
        <v>1042</v>
      </c>
      <c r="B239" s="22">
        <v>159</v>
      </c>
      <c r="C239" s="10">
        <v>0</v>
      </c>
      <c r="D239" s="4">
        <v>0</v>
      </c>
      <c r="E239" s="4">
        <v>0</v>
      </c>
      <c r="F239" s="4">
        <v>0</v>
      </c>
      <c r="G239" s="4">
        <v>2</v>
      </c>
      <c r="H239" s="11">
        <v>0</v>
      </c>
      <c r="I239" s="10">
        <v>50</v>
      </c>
      <c r="J239" s="4">
        <v>95</v>
      </c>
      <c r="K239" s="4">
        <v>95</v>
      </c>
      <c r="L239" s="4">
        <v>35</v>
      </c>
      <c r="M239" s="4">
        <v>110</v>
      </c>
      <c r="N239" s="11">
        <v>70</v>
      </c>
    </row>
    <row r="240" spans="1:14" x14ac:dyDescent="0.45">
      <c r="A240" s="16" t="s">
        <v>1043</v>
      </c>
      <c r="B240" s="22">
        <v>61</v>
      </c>
      <c r="C240" s="10">
        <v>0</v>
      </c>
      <c r="D240" s="4">
        <v>0</v>
      </c>
      <c r="E240" s="4">
        <v>0</v>
      </c>
      <c r="F240" s="4">
        <v>1</v>
      </c>
      <c r="G240" s="4">
        <v>0</v>
      </c>
      <c r="H240" s="11">
        <v>0</v>
      </c>
      <c r="I240" s="10">
        <v>45</v>
      </c>
      <c r="J240" s="4">
        <v>30</v>
      </c>
      <c r="K240" s="4">
        <v>15</v>
      </c>
      <c r="L240" s="4">
        <v>85</v>
      </c>
      <c r="M240" s="4">
        <v>65</v>
      </c>
      <c r="N240" s="11">
        <v>65</v>
      </c>
    </row>
    <row r="241" spans="1:14" x14ac:dyDescent="0.45">
      <c r="A241" s="16" t="s">
        <v>1044</v>
      </c>
      <c r="B241" s="22">
        <v>72</v>
      </c>
      <c r="C241" s="10">
        <v>0</v>
      </c>
      <c r="D241" s="4">
        <v>0</v>
      </c>
      <c r="E241" s="4">
        <v>0</v>
      </c>
      <c r="F241" s="4">
        <v>0</v>
      </c>
      <c r="G241" s="4">
        <v>0</v>
      </c>
      <c r="H241" s="11">
        <v>1</v>
      </c>
      <c r="I241" s="10">
        <v>45</v>
      </c>
      <c r="J241" s="4">
        <v>63</v>
      </c>
      <c r="K241" s="4">
        <v>37</v>
      </c>
      <c r="L241" s="4">
        <v>65</v>
      </c>
      <c r="M241" s="4">
        <v>55</v>
      </c>
      <c r="N241" s="11">
        <v>95</v>
      </c>
    </row>
    <row r="242" spans="1:14" x14ac:dyDescent="0.45">
      <c r="A242" s="16" t="s">
        <v>1045</v>
      </c>
      <c r="B242" s="22">
        <v>73</v>
      </c>
      <c r="C242" s="10">
        <v>0</v>
      </c>
      <c r="D242" s="4">
        <v>0</v>
      </c>
      <c r="E242" s="4">
        <v>0</v>
      </c>
      <c r="F242" s="4">
        <v>0</v>
      </c>
      <c r="G242" s="4">
        <v>0</v>
      </c>
      <c r="H242" s="11">
        <v>1</v>
      </c>
      <c r="I242" s="10">
        <v>45</v>
      </c>
      <c r="J242" s="4">
        <v>75</v>
      </c>
      <c r="K242" s="4">
        <v>37</v>
      </c>
      <c r="L242" s="4">
        <v>70</v>
      </c>
      <c r="M242" s="4">
        <v>55</v>
      </c>
      <c r="N242" s="11">
        <v>83</v>
      </c>
    </row>
    <row r="243" spans="1:14" x14ac:dyDescent="0.45">
      <c r="A243" s="16" t="s">
        <v>1046</v>
      </c>
      <c r="B243" s="22">
        <v>172</v>
      </c>
      <c r="C243" s="10">
        <v>0</v>
      </c>
      <c r="D243" s="4">
        <v>0</v>
      </c>
      <c r="E243" s="4">
        <v>2</v>
      </c>
      <c r="F243" s="4">
        <v>0</v>
      </c>
      <c r="G243" s="4">
        <v>0</v>
      </c>
      <c r="H243" s="11">
        <v>0</v>
      </c>
      <c r="I243" s="10">
        <v>95</v>
      </c>
      <c r="J243" s="4">
        <v>80</v>
      </c>
      <c r="K243" s="4">
        <v>105</v>
      </c>
      <c r="L243" s="4">
        <v>40</v>
      </c>
      <c r="M243" s="4">
        <v>70</v>
      </c>
      <c r="N243" s="11">
        <v>100</v>
      </c>
    </row>
    <row r="244" spans="1:14" x14ac:dyDescent="0.45">
      <c r="A244" s="16" t="s">
        <v>1047</v>
      </c>
      <c r="B244" s="22">
        <v>608</v>
      </c>
      <c r="C244" s="10">
        <v>3</v>
      </c>
      <c r="D244" s="4">
        <v>0</v>
      </c>
      <c r="E244" s="4">
        <v>0</v>
      </c>
      <c r="F244" s="4">
        <v>0</v>
      </c>
      <c r="G244" s="4">
        <v>0</v>
      </c>
      <c r="H244" s="11">
        <v>0</v>
      </c>
      <c r="I244" s="10">
        <v>255</v>
      </c>
      <c r="J244" s="4">
        <v>10</v>
      </c>
      <c r="K244" s="4">
        <v>10</v>
      </c>
      <c r="L244" s="4">
        <v>75</v>
      </c>
      <c r="M244" s="4">
        <v>135</v>
      </c>
      <c r="N244" s="11">
        <v>55</v>
      </c>
    </row>
    <row r="245" spans="1:14" x14ac:dyDescent="0.45">
      <c r="A245" s="16" t="s">
        <v>1048</v>
      </c>
      <c r="B245" s="22">
        <v>261</v>
      </c>
      <c r="C245" s="10">
        <v>0</v>
      </c>
      <c r="D245" s="4">
        <v>0</v>
      </c>
      <c r="E245" s="4">
        <v>0</v>
      </c>
      <c r="F245" s="4">
        <v>1</v>
      </c>
      <c r="G245" s="4">
        <v>0</v>
      </c>
      <c r="H245" s="11">
        <v>2</v>
      </c>
      <c r="I245" s="10">
        <v>90</v>
      </c>
      <c r="J245" s="4">
        <v>85</v>
      </c>
      <c r="K245" s="4">
        <v>75</v>
      </c>
      <c r="L245" s="4">
        <v>115</v>
      </c>
      <c r="M245" s="4">
        <v>100</v>
      </c>
      <c r="N245" s="11">
        <v>115</v>
      </c>
    </row>
    <row r="246" spans="1:14" x14ac:dyDescent="0.45">
      <c r="A246" s="16" t="s">
        <v>1049</v>
      </c>
      <c r="B246" s="22">
        <v>261</v>
      </c>
      <c r="C246" s="10">
        <v>1</v>
      </c>
      <c r="D246" s="4">
        <v>2</v>
      </c>
      <c r="E246" s="4">
        <v>0</v>
      </c>
      <c r="F246" s="4">
        <v>0</v>
      </c>
      <c r="G246" s="4">
        <v>0</v>
      </c>
      <c r="H246" s="11">
        <v>0</v>
      </c>
      <c r="I246" s="10">
        <v>115</v>
      </c>
      <c r="J246" s="4">
        <v>115</v>
      </c>
      <c r="K246" s="4">
        <v>85</v>
      </c>
      <c r="L246" s="4">
        <v>90</v>
      </c>
      <c r="M246" s="4">
        <v>75</v>
      </c>
      <c r="N246" s="11">
        <v>100</v>
      </c>
    </row>
    <row r="247" spans="1:14" x14ac:dyDescent="0.45">
      <c r="A247" s="16" t="s">
        <v>1050</v>
      </c>
      <c r="B247" s="22">
        <v>261</v>
      </c>
      <c r="C247" s="10">
        <v>0</v>
      </c>
      <c r="D247" s="4">
        <v>0</v>
      </c>
      <c r="E247" s="4">
        <v>1</v>
      </c>
      <c r="F247" s="4">
        <v>0</v>
      </c>
      <c r="G247" s="4">
        <v>2</v>
      </c>
      <c r="H247" s="11">
        <v>0</v>
      </c>
      <c r="I247" s="10">
        <v>100</v>
      </c>
      <c r="J247" s="4">
        <v>75</v>
      </c>
      <c r="K247" s="4">
        <v>115</v>
      </c>
      <c r="L247" s="4">
        <v>90</v>
      </c>
      <c r="M247" s="4">
        <v>115</v>
      </c>
      <c r="N247" s="11">
        <v>85</v>
      </c>
    </row>
    <row r="248" spans="1:14" x14ac:dyDescent="0.45">
      <c r="A248" s="16" t="s">
        <v>1051</v>
      </c>
      <c r="B248" s="22">
        <v>60</v>
      </c>
      <c r="C248" s="10">
        <v>0</v>
      </c>
      <c r="D248" s="4">
        <v>1</v>
      </c>
      <c r="E248" s="4">
        <v>0</v>
      </c>
      <c r="F248" s="4">
        <v>0</v>
      </c>
      <c r="G248" s="4">
        <v>0</v>
      </c>
      <c r="H248" s="11">
        <v>0</v>
      </c>
      <c r="I248" s="10">
        <v>50</v>
      </c>
      <c r="J248" s="4">
        <v>64</v>
      </c>
      <c r="K248" s="4">
        <v>50</v>
      </c>
      <c r="L248" s="4">
        <v>45</v>
      </c>
      <c r="M248" s="4">
        <v>50</v>
      </c>
      <c r="N248" s="11">
        <v>41</v>
      </c>
    </row>
    <row r="249" spans="1:14" x14ac:dyDescent="0.45">
      <c r="A249" s="16" t="s">
        <v>1052</v>
      </c>
      <c r="B249" s="22">
        <v>144</v>
      </c>
      <c r="C249" s="10">
        <v>0</v>
      </c>
      <c r="D249" s="4">
        <v>2</v>
      </c>
      <c r="E249" s="4">
        <v>0</v>
      </c>
      <c r="F249" s="4">
        <v>0</v>
      </c>
      <c r="G249" s="4">
        <v>0</v>
      </c>
      <c r="H249" s="11">
        <v>0</v>
      </c>
      <c r="I249" s="10">
        <v>70</v>
      </c>
      <c r="J249" s="4">
        <v>84</v>
      </c>
      <c r="K249" s="4">
        <v>70</v>
      </c>
      <c r="L249" s="4">
        <v>65</v>
      </c>
      <c r="M249" s="4">
        <v>70</v>
      </c>
      <c r="N249" s="11">
        <v>51</v>
      </c>
    </row>
    <row r="250" spans="1:14" x14ac:dyDescent="0.45">
      <c r="A250" s="16" t="s">
        <v>1053</v>
      </c>
      <c r="B250" s="22">
        <v>270</v>
      </c>
      <c r="C250" s="10">
        <v>0</v>
      </c>
      <c r="D250" s="4">
        <v>3</v>
      </c>
      <c r="E250" s="4">
        <v>0</v>
      </c>
      <c r="F250" s="4">
        <v>0</v>
      </c>
      <c r="G250" s="4">
        <v>0</v>
      </c>
      <c r="H250" s="11">
        <v>0</v>
      </c>
      <c r="I250" s="10">
        <v>100</v>
      </c>
      <c r="J250" s="4">
        <v>134</v>
      </c>
      <c r="K250" s="4">
        <v>110</v>
      </c>
      <c r="L250" s="4">
        <v>95</v>
      </c>
      <c r="M250" s="4">
        <v>100</v>
      </c>
      <c r="N250" s="11">
        <v>61</v>
      </c>
    </row>
    <row r="251" spans="1:14" x14ac:dyDescent="0.45">
      <c r="A251" s="16" t="s">
        <v>1054</v>
      </c>
      <c r="B251" s="22">
        <v>306</v>
      </c>
      <c r="C251" s="10">
        <v>0</v>
      </c>
      <c r="D251" s="4">
        <v>0</v>
      </c>
      <c r="E251" s="4">
        <v>0</v>
      </c>
      <c r="F251" s="4">
        <v>0</v>
      </c>
      <c r="G251" s="4">
        <v>3</v>
      </c>
      <c r="H251" s="11">
        <v>0</v>
      </c>
      <c r="I251" s="10">
        <v>106</v>
      </c>
      <c r="J251" s="4">
        <v>90</v>
      </c>
      <c r="K251" s="4">
        <v>130</v>
      </c>
      <c r="L251" s="4">
        <v>90</v>
      </c>
      <c r="M251" s="4">
        <v>154</v>
      </c>
      <c r="N251" s="11">
        <v>110</v>
      </c>
    </row>
    <row r="252" spans="1:14" x14ac:dyDescent="0.45">
      <c r="A252" s="16" t="s">
        <v>1055</v>
      </c>
      <c r="B252" s="22">
        <v>306</v>
      </c>
      <c r="C252" s="10">
        <v>0</v>
      </c>
      <c r="D252" s="4">
        <v>0</v>
      </c>
      <c r="E252" s="4">
        <v>0</v>
      </c>
      <c r="F252" s="4">
        <v>0</v>
      </c>
      <c r="G252" s="4">
        <v>3</v>
      </c>
      <c r="H252" s="11">
        <v>0</v>
      </c>
      <c r="I252" s="10">
        <v>106</v>
      </c>
      <c r="J252" s="4">
        <v>130</v>
      </c>
      <c r="K252" s="4">
        <v>90</v>
      </c>
      <c r="L252" s="4">
        <v>110</v>
      </c>
      <c r="M252" s="4">
        <v>154</v>
      </c>
      <c r="N252" s="11">
        <v>90</v>
      </c>
    </row>
    <row r="253" spans="1:14" x14ac:dyDescent="0.45">
      <c r="A253" s="16" t="s">
        <v>1056</v>
      </c>
      <c r="B253" s="22">
        <v>270</v>
      </c>
      <c r="C253" s="10">
        <v>3</v>
      </c>
      <c r="D253" s="4">
        <v>0</v>
      </c>
      <c r="E253" s="4">
        <v>0</v>
      </c>
      <c r="F253" s="4">
        <v>0</v>
      </c>
      <c r="G253" s="4">
        <v>0</v>
      </c>
      <c r="H253" s="11">
        <v>0</v>
      </c>
      <c r="I253" s="10">
        <v>100</v>
      </c>
      <c r="J253" s="4">
        <v>100</v>
      </c>
      <c r="K253" s="4">
        <v>100</v>
      </c>
      <c r="L253" s="4">
        <v>100</v>
      </c>
      <c r="M253" s="4">
        <v>100</v>
      </c>
      <c r="N253" s="11">
        <v>100</v>
      </c>
    </row>
    <row r="254" spans="1:14" x14ac:dyDescent="0.45">
      <c r="A254" s="16" t="s">
        <v>1057</v>
      </c>
      <c r="B254" s="22">
        <v>62</v>
      </c>
      <c r="C254" s="10">
        <v>0</v>
      </c>
      <c r="D254" s="4">
        <v>0</v>
      </c>
      <c r="E254" s="4">
        <v>0</v>
      </c>
      <c r="F254" s="4">
        <v>0</v>
      </c>
      <c r="G254" s="4">
        <v>0</v>
      </c>
      <c r="H254" s="11">
        <v>1</v>
      </c>
      <c r="I254" s="10">
        <v>40</v>
      </c>
      <c r="J254" s="4">
        <v>45</v>
      </c>
      <c r="K254" s="4">
        <v>35</v>
      </c>
      <c r="L254" s="4">
        <v>65</v>
      </c>
      <c r="M254" s="4">
        <v>55</v>
      </c>
      <c r="N254" s="11">
        <v>70</v>
      </c>
    </row>
    <row r="255" spans="1:14" x14ac:dyDescent="0.45">
      <c r="A255" s="16" t="s">
        <v>1058</v>
      </c>
      <c r="B255" s="22">
        <v>142</v>
      </c>
      <c r="C255" s="10">
        <v>0</v>
      </c>
      <c r="D255" s="4">
        <v>0</v>
      </c>
      <c r="E255" s="4">
        <v>0</v>
      </c>
      <c r="F255" s="4">
        <v>0</v>
      </c>
      <c r="G255" s="4">
        <v>0</v>
      </c>
      <c r="H255" s="11">
        <v>2</v>
      </c>
      <c r="I255" s="10">
        <v>50</v>
      </c>
      <c r="J255" s="4">
        <v>65</v>
      </c>
      <c r="K255" s="4">
        <v>45</v>
      </c>
      <c r="L255" s="4">
        <v>85</v>
      </c>
      <c r="M255" s="4">
        <v>65</v>
      </c>
      <c r="N255" s="11">
        <v>95</v>
      </c>
    </row>
    <row r="256" spans="1:14" x14ac:dyDescent="0.45">
      <c r="A256" s="16" t="s">
        <v>1059</v>
      </c>
      <c r="B256" s="22">
        <v>239</v>
      </c>
      <c r="C256" s="10">
        <v>0</v>
      </c>
      <c r="D256" s="4">
        <v>0</v>
      </c>
      <c r="E256" s="4">
        <v>0</v>
      </c>
      <c r="F256" s="4">
        <v>0</v>
      </c>
      <c r="G256" s="4">
        <v>0</v>
      </c>
      <c r="H256" s="11">
        <v>3</v>
      </c>
      <c r="I256" s="10">
        <v>70</v>
      </c>
      <c r="J256" s="4">
        <v>85</v>
      </c>
      <c r="K256" s="4">
        <v>65</v>
      </c>
      <c r="L256" s="4">
        <v>105</v>
      </c>
      <c r="M256" s="4">
        <v>85</v>
      </c>
      <c r="N256" s="11">
        <v>120</v>
      </c>
    </row>
    <row r="257" spans="1:14" x14ac:dyDescent="0.45">
      <c r="A257" s="16" t="s">
        <v>1060</v>
      </c>
      <c r="B257" s="22">
        <v>62</v>
      </c>
      <c r="C257" s="10">
        <v>0</v>
      </c>
      <c r="D257" s="4">
        <v>0</v>
      </c>
      <c r="E257" s="4">
        <v>0</v>
      </c>
      <c r="F257" s="4">
        <v>1</v>
      </c>
      <c r="G257" s="4">
        <v>0</v>
      </c>
      <c r="H257" s="11">
        <v>0</v>
      </c>
      <c r="I257" s="10">
        <v>45</v>
      </c>
      <c r="J257" s="4">
        <v>60</v>
      </c>
      <c r="K257" s="4">
        <v>40</v>
      </c>
      <c r="L257" s="4">
        <v>70</v>
      </c>
      <c r="M257" s="4">
        <v>50</v>
      </c>
      <c r="N257" s="11">
        <v>45</v>
      </c>
    </row>
    <row r="258" spans="1:14" x14ac:dyDescent="0.45">
      <c r="A258" s="16" t="s">
        <v>1061</v>
      </c>
      <c r="B258" s="22">
        <v>142</v>
      </c>
      <c r="C258" s="10">
        <v>0</v>
      </c>
      <c r="D258" s="4">
        <v>1</v>
      </c>
      <c r="E258" s="4">
        <v>0</v>
      </c>
      <c r="F258" s="4">
        <v>1</v>
      </c>
      <c r="G258" s="4">
        <v>0</v>
      </c>
      <c r="H258" s="11">
        <v>0</v>
      </c>
      <c r="I258" s="10">
        <v>60</v>
      </c>
      <c r="J258" s="4">
        <v>85</v>
      </c>
      <c r="K258" s="4">
        <v>60</v>
      </c>
      <c r="L258" s="4">
        <v>85</v>
      </c>
      <c r="M258" s="4">
        <v>60</v>
      </c>
      <c r="N258" s="11">
        <v>55</v>
      </c>
    </row>
    <row r="259" spans="1:14" x14ac:dyDescent="0.45">
      <c r="A259" s="16" t="s">
        <v>1062</v>
      </c>
      <c r="B259" s="22">
        <v>239</v>
      </c>
      <c r="C259" s="10">
        <v>0</v>
      </c>
      <c r="D259" s="4">
        <v>3</v>
      </c>
      <c r="E259" s="4">
        <v>0</v>
      </c>
      <c r="F259" s="4">
        <v>0</v>
      </c>
      <c r="G259" s="4">
        <v>0</v>
      </c>
      <c r="H259" s="11">
        <v>0</v>
      </c>
      <c r="I259" s="10">
        <v>80</v>
      </c>
      <c r="J259" s="4">
        <v>120</v>
      </c>
      <c r="K259" s="4">
        <v>70</v>
      </c>
      <c r="L259" s="4">
        <v>110</v>
      </c>
      <c r="M259" s="4">
        <v>70</v>
      </c>
      <c r="N259" s="11">
        <v>80</v>
      </c>
    </row>
    <row r="260" spans="1:14" x14ac:dyDescent="0.45">
      <c r="A260" s="16" t="s">
        <v>1063</v>
      </c>
      <c r="B260" s="22">
        <v>62</v>
      </c>
      <c r="C260" s="10">
        <v>0</v>
      </c>
      <c r="D260" s="4">
        <v>1</v>
      </c>
      <c r="E260" s="4">
        <v>0</v>
      </c>
      <c r="F260" s="4">
        <v>0</v>
      </c>
      <c r="G260" s="4">
        <v>0</v>
      </c>
      <c r="H260" s="11">
        <v>0</v>
      </c>
      <c r="I260" s="10">
        <v>50</v>
      </c>
      <c r="J260" s="4">
        <v>70</v>
      </c>
      <c r="K260" s="4">
        <v>50</v>
      </c>
      <c r="L260" s="4">
        <v>50</v>
      </c>
      <c r="M260" s="4">
        <v>50</v>
      </c>
      <c r="N260" s="11">
        <v>40</v>
      </c>
    </row>
    <row r="261" spans="1:14" x14ac:dyDescent="0.45">
      <c r="A261" s="16" t="s">
        <v>1064</v>
      </c>
      <c r="B261" s="22">
        <v>142</v>
      </c>
      <c r="C261" s="10">
        <v>0</v>
      </c>
      <c r="D261" s="4">
        <v>2</v>
      </c>
      <c r="E261" s="4">
        <v>0</v>
      </c>
      <c r="F261" s="4">
        <v>0</v>
      </c>
      <c r="G261" s="4">
        <v>0</v>
      </c>
      <c r="H261" s="11">
        <v>0</v>
      </c>
      <c r="I261" s="10">
        <v>70</v>
      </c>
      <c r="J261" s="4">
        <v>85</v>
      </c>
      <c r="K261" s="4">
        <v>70</v>
      </c>
      <c r="L261" s="4">
        <v>60</v>
      </c>
      <c r="M261" s="4">
        <v>70</v>
      </c>
      <c r="N261" s="11">
        <v>50</v>
      </c>
    </row>
    <row r="262" spans="1:14" x14ac:dyDescent="0.45">
      <c r="A262" s="16" t="s">
        <v>1065</v>
      </c>
      <c r="B262" s="22">
        <v>241</v>
      </c>
      <c r="C262" s="10">
        <v>0</v>
      </c>
      <c r="D262" s="4">
        <v>3</v>
      </c>
      <c r="E262" s="4">
        <v>0</v>
      </c>
      <c r="F262" s="4">
        <v>0</v>
      </c>
      <c r="G262" s="4">
        <v>0</v>
      </c>
      <c r="H262" s="11">
        <v>0</v>
      </c>
      <c r="I262" s="10">
        <v>100</v>
      </c>
      <c r="J262" s="4">
        <v>110</v>
      </c>
      <c r="K262" s="4">
        <v>90</v>
      </c>
      <c r="L262" s="4">
        <v>85</v>
      </c>
      <c r="M262" s="4">
        <v>90</v>
      </c>
      <c r="N262" s="11">
        <v>60</v>
      </c>
    </row>
    <row r="263" spans="1:14" x14ac:dyDescent="0.45">
      <c r="A263" s="16" t="s">
        <v>1066</v>
      </c>
      <c r="B263" s="22">
        <v>44</v>
      </c>
      <c r="C263" s="10">
        <v>0</v>
      </c>
      <c r="D263" s="4">
        <v>1</v>
      </c>
      <c r="E263" s="4">
        <v>0</v>
      </c>
      <c r="F263" s="4">
        <v>0</v>
      </c>
      <c r="G263" s="4">
        <v>0</v>
      </c>
      <c r="H263" s="11">
        <v>0</v>
      </c>
      <c r="I263" s="10">
        <v>35</v>
      </c>
      <c r="J263" s="4">
        <v>55</v>
      </c>
      <c r="K263" s="4">
        <v>35</v>
      </c>
      <c r="L263" s="4">
        <v>30</v>
      </c>
      <c r="M263" s="4">
        <v>30</v>
      </c>
      <c r="N263" s="11">
        <v>35</v>
      </c>
    </row>
    <row r="264" spans="1:14" x14ac:dyDescent="0.45">
      <c r="A264" s="16" t="s">
        <v>1067</v>
      </c>
      <c r="B264" s="22">
        <v>147</v>
      </c>
      <c r="C264" s="10">
        <v>0</v>
      </c>
      <c r="D264" s="4">
        <v>2</v>
      </c>
      <c r="E264" s="4">
        <v>0</v>
      </c>
      <c r="F264" s="4">
        <v>0</v>
      </c>
      <c r="G264" s="4">
        <v>0</v>
      </c>
      <c r="H264" s="11">
        <v>0</v>
      </c>
      <c r="I264" s="10">
        <v>70</v>
      </c>
      <c r="J264" s="4">
        <v>90</v>
      </c>
      <c r="K264" s="4">
        <v>70</v>
      </c>
      <c r="L264" s="4">
        <v>60</v>
      </c>
      <c r="M264" s="4">
        <v>60</v>
      </c>
      <c r="N264" s="11">
        <v>70</v>
      </c>
    </row>
    <row r="265" spans="1:14" x14ac:dyDescent="0.45">
      <c r="A265" s="16" t="s">
        <v>1068</v>
      </c>
      <c r="B265" s="22">
        <v>48</v>
      </c>
      <c r="C265" s="10">
        <v>0</v>
      </c>
      <c r="D265" s="4">
        <v>0</v>
      </c>
      <c r="E265" s="4">
        <v>0</v>
      </c>
      <c r="F265" s="4">
        <v>0</v>
      </c>
      <c r="G265" s="4">
        <v>0</v>
      </c>
      <c r="H265" s="11">
        <v>1</v>
      </c>
      <c r="I265" s="10">
        <v>38</v>
      </c>
      <c r="J265" s="4">
        <v>30</v>
      </c>
      <c r="K265" s="4">
        <v>41</v>
      </c>
      <c r="L265" s="4">
        <v>30</v>
      </c>
      <c r="M265" s="4">
        <v>41</v>
      </c>
      <c r="N265" s="11">
        <v>60</v>
      </c>
    </row>
    <row r="266" spans="1:14" x14ac:dyDescent="0.45">
      <c r="A266" s="16" t="s">
        <v>1069</v>
      </c>
      <c r="B266" s="22">
        <v>147</v>
      </c>
      <c r="C266" s="10">
        <v>0</v>
      </c>
      <c r="D266" s="4">
        <v>0</v>
      </c>
      <c r="E266" s="4">
        <v>0</v>
      </c>
      <c r="F266" s="4">
        <v>0</v>
      </c>
      <c r="G266" s="4">
        <v>0</v>
      </c>
      <c r="H266" s="11">
        <v>2</v>
      </c>
      <c r="I266" s="10">
        <v>78</v>
      </c>
      <c r="J266" s="4">
        <v>70</v>
      </c>
      <c r="K266" s="4">
        <v>61</v>
      </c>
      <c r="L266" s="4">
        <v>50</v>
      </c>
      <c r="M266" s="4">
        <v>61</v>
      </c>
      <c r="N266" s="11">
        <v>100</v>
      </c>
    </row>
    <row r="267" spans="1:14" x14ac:dyDescent="0.45">
      <c r="A267" s="16" t="s">
        <v>1070</v>
      </c>
      <c r="B267" s="22">
        <v>39</v>
      </c>
      <c r="C267" s="10">
        <v>1</v>
      </c>
      <c r="D267" s="4">
        <v>0</v>
      </c>
      <c r="E267" s="4">
        <v>0</v>
      </c>
      <c r="F267" s="4">
        <v>0</v>
      </c>
      <c r="G267" s="4">
        <v>0</v>
      </c>
      <c r="H267" s="11">
        <v>0</v>
      </c>
      <c r="I267" s="10">
        <v>45</v>
      </c>
      <c r="J267" s="4">
        <v>45</v>
      </c>
      <c r="K267" s="4">
        <v>35</v>
      </c>
      <c r="L267" s="4">
        <v>20</v>
      </c>
      <c r="M267" s="4">
        <v>30</v>
      </c>
      <c r="N267" s="11">
        <v>20</v>
      </c>
    </row>
    <row r="268" spans="1:14" x14ac:dyDescent="0.45">
      <c r="A268" s="16" t="s">
        <v>1071</v>
      </c>
      <c r="B268" s="22">
        <v>72</v>
      </c>
      <c r="C268" s="10">
        <v>0</v>
      </c>
      <c r="D268" s="4">
        <v>0</v>
      </c>
      <c r="E268" s="4">
        <v>2</v>
      </c>
      <c r="F268" s="4">
        <v>0</v>
      </c>
      <c r="G268" s="4">
        <v>0</v>
      </c>
      <c r="H268" s="11">
        <v>0</v>
      </c>
      <c r="I268" s="10">
        <v>50</v>
      </c>
      <c r="J268" s="4">
        <v>35</v>
      </c>
      <c r="K268" s="4">
        <v>55</v>
      </c>
      <c r="L268" s="4">
        <v>25</v>
      </c>
      <c r="M268" s="4">
        <v>25</v>
      </c>
      <c r="N268" s="11">
        <v>15</v>
      </c>
    </row>
    <row r="269" spans="1:14" x14ac:dyDescent="0.45">
      <c r="A269" s="16" t="s">
        <v>1072</v>
      </c>
      <c r="B269" s="22">
        <v>173</v>
      </c>
      <c r="C269" s="10">
        <v>0</v>
      </c>
      <c r="D269" s="4">
        <v>0</v>
      </c>
      <c r="E269" s="4">
        <v>0</v>
      </c>
      <c r="F269" s="4">
        <v>3</v>
      </c>
      <c r="G269" s="4">
        <v>0</v>
      </c>
      <c r="H269" s="11">
        <v>0</v>
      </c>
      <c r="I269" s="10">
        <v>60</v>
      </c>
      <c r="J269" s="4">
        <v>70</v>
      </c>
      <c r="K269" s="4">
        <v>50</v>
      </c>
      <c r="L269" s="4">
        <v>90</v>
      </c>
      <c r="M269" s="4">
        <v>50</v>
      </c>
      <c r="N269" s="11">
        <v>65</v>
      </c>
    </row>
    <row r="270" spans="1:14" x14ac:dyDescent="0.45">
      <c r="A270" s="16" t="s">
        <v>1073</v>
      </c>
      <c r="B270" s="22">
        <v>41</v>
      </c>
      <c r="C270" s="10">
        <v>0</v>
      </c>
      <c r="D270" s="4">
        <v>0</v>
      </c>
      <c r="E270" s="4">
        <v>2</v>
      </c>
      <c r="F270" s="4">
        <v>0</v>
      </c>
      <c r="G270" s="4">
        <v>0</v>
      </c>
      <c r="H270" s="11">
        <v>0</v>
      </c>
      <c r="I270" s="10">
        <v>50</v>
      </c>
      <c r="J270" s="4">
        <v>35</v>
      </c>
      <c r="K270" s="4">
        <v>55</v>
      </c>
      <c r="L270" s="4">
        <v>25</v>
      </c>
      <c r="M270" s="4">
        <v>25</v>
      </c>
      <c r="N270" s="11">
        <v>15</v>
      </c>
    </row>
    <row r="271" spans="1:14" x14ac:dyDescent="0.45">
      <c r="A271" s="16" t="s">
        <v>1074</v>
      </c>
      <c r="B271" s="22">
        <v>135</v>
      </c>
      <c r="C271" s="10">
        <v>0</v>
      </c>
      <c r="D271" s="4">
        <v>0</v>
      </c>
      <c r="E271" s="4">
        <v>0</v>
      </c>
      <c r="F271" s="4">
        <v>0</v>
      </c>
      <c r="G271" s="4">
        <v>3</v>
      </c>
      <c r="H271" s="11">
        <v>0</v>
      </c>
      <c r="I271" s="10">
        <v>60</v>
      </c>
      <c r="J271" s="4">
        <v>50</v>
      </c>
      <c r="K271" s="4">
        <v>70</v>
      </c>
      <c r="L271" s="4">
        <v>50</v>
      </c>
      <c r="M271" s="4">
        <v>90</v>
      </c>
      <c r="N271" s="11">
        <v>65</v>
      </c>
    </row>
    <row r="272" spans="1:14" x14ac:dyDescent="0.45">
      <c r="A272" s="16" t="s">
        <v>1075</v>
      </c>
      <c r="B272" s="22">
        <v>44</v>
      </c>
      <c r="C272" s="10">
        <v>0</v>
      </c>
      <c r="D272" s="4">
        <v>0</v>
      </c>
      <c r="E272" s="4">
        <v>0</v>
      </c>
      <c r="F272" s="4">
        <v>0</v>
      </c>
      <c r="G272" s="4">
        <v>1</v>
      </c>
      <c r="H272" s="11">
        <v>0</v>
      </c>
      <c r="I272" s="10">
        <v>40</v>
      </c>
      <c r="J272" s="4">
        <v>30</v>
      </c>
      <c r="K272" s="4">
        <v>30</v>
      </c>
      <c r="L272" s="4">
        <v>40</v>
      </c>
      <c r="M272" s="4">
        <v>50</v>
      </c>
      <c r="N272" s="11">
        <v>30</v>
      </c>
    </row>
    <row r="273" spans="1:14" x14ac:dyDescent="0.45">
      <c r="A273" s="16" t="s">
        <v>1076</v>
      </c>
      <c r="B273" s="22">
        <v>119</v>
      </c>
      <c r="C273" s="10">
        <v>0</v>
      </c>
      <c r="D273" s="4">
        <v>0</v>
      </c>
      <c r="E273" s="4">
        <v>0</v>
      </c>
      <c r="F273" s="4">
        <v>0</v>
      </c>
      <c r="G273" s="4">
        <v>2</v>
      </c>
      <c r="H273" s="11">
        <v>0</v>
      </c>
      <c r="I273" s="10">
        <v>60</v>
      </c>
      <c r="J273" s="4">
        <v>50</v>
      </c>
      <c r="K273" s="4">
        <v>50</v>
      </c>
      <c r="L273" s="4">
        <v>60</v>
      </c>
      <c r="M273" s="4">
        <v>70</v>
      </c>
      <c r="N273" s="11">
        <v>50</v>
      </c>
    </row>
    <row r="274" spans="1:14" x14ac:dyDescent="0.45">
      <c r="A274" s="16" t="s">
        <v>1077</v>
      </c>
      <c r="B274" s="22">
        <v>216</v>
      </c>
      <c r="C274" s="10">
        <v>0</v>
      </c>
      <c r="D274" s="4">
        <v>0</v>
      </c>
      <c r="E274" s="4">
        <v>0</v>
      </c>
      <c r="F274" s="4">
        <v>0</v>
      </c>
      <c r="G274" s="4">
        <v>3</v>
      </c>
      <c r="H274" s="11">
        <v>0</v>
      </c>
      <c r="I274" s="10">
        <v>80</v>
      </c>
      <c r="J274" s="4">
        <v>70</v>
      </c>
      <c r="K274" s="4">
        <v>70</v>
      </c>
      <c r="L274" s="4">
        <v>90</v>
      </c>
      <c r="M274" s="4">
        <v>100</v>
      </c>
      <c r="N274" s="11">
        <v>70</v>
      </c>
    </row>
    <row r="275" spans="1:14" x14ac:dyDescent="0.45">
      <c r="A275" s="16" t="s">
        <v>1078</v>
      </c>
      <c r="B275" s="22">
        <v>44</v>
      </c>
      <c r="C275" s="10">
        <v>0</v>
      </c>
      <c r="D275" s="4">
        <v>0</v>
      </c>
      <c r="E275" s="4">
        <v>1</v>
      </c>
      <c r="F275" s="4">
        <v>0</v>
      </c>
      <c r="G275" s="4">
        <v>0</v>
      </c>
      <c r="H275" s="11">
        <v>0</v>
      </c>
      <c r="I275" s="10">
        <v>40</v>
      </c>
      <c r="J275" s="4">
        <v>40</v>
      </c>
      <c r="K275" s="4">
        <v>50</v>
      </c>
      <c r="L275" s="4">
        <v>30</v>
      </c>
      <c r="M275" s="4">
        <v>30</v>
      </c>
      <c r="N275" s="11">
        <v>30</v>
      </c>
    </row>
    <row r="276" spans="1:14" x14ac:dyDescent="0.45">
      <c r="A276" s="16" t="s">
        <v>1079</v>
      </c>
      <c r="B276" s="22">
        <v>119</v>
      </c>
      <c r="C276" s="10">
        <v>0</v>
      </c>
      <c r="D276" s="4">
        <v>2</v>
      </c>
      <c r="E276" s="4">
        <v>0</v>
      </c>
      <c r="F276" s="4">
        <v>0</v>
      </c>
      <c r="G276" s="4">
        <v>0</v>
      </c>
      <c r="H276" s="11">
        <v>0</v>
      </c>
      <c r="I276" s="10">
        <v>70</v>
      </c>
      <c r="J276" s="4">
        <v>70</v>
      </c>
      <c r="K276" s="4">
        <v>40</v>
      </c>
      <c r="L276" s="4">
        <v>60</v>
      </c>
      <c r="M276" s="4">
        <v>40</v>
      </c>
      <c r="N276" s="11">
        <v>60</v>
      </c>
    </row>
    <row r="277" spans="1:14" x14ac:dyDescent="0.45">
      <c r="A277" s="16" t="s">
        <v>1080</v>
      </c>
      <c r="B277" s="22">
        <v>216</v>
      </c>
      <c r="C277" s="10">
        <v>0</v>
      </c>
      <c r="D277" s="4">
        <v>3</v>
      </c>
      <c r="E277" s="4">
        <v>0</v>
      </c>
      <c r="F277" s="4">
        <v>0</v>
      </c>
      <c r="G277" s="4">
        <v>0</v>
      </c>
      <c r="H277" s="11">
        <v>0</v>
      </c>
      <c r="I277" s="10">
        <v>90</v>
      </c>
      <c r="J277" s="4">
        <v>100</v>
      </c>
      <c r="K277" s="4">
        <v>60</v>
      </c>
      <c r="L277" s="4">
        <v>90</v>
      </c>
      <c r="M277" s="4">
        <v>60</v>
      </c>
      <c r="N277" s="11">
        <v>80</v>
      </c>
    </row>
    <row r="278" spans="1:14" x14ac:dyDescent="0.45">
      <c r="A278" s="16" t="s">
        <v>1081</v>
      </c>
      <c r="B278" s="22">
        <v>54</v>
      </c>
      <c r="C278" s="10">
        <v>0</v>
      </c>
      <c r="D278" s="4">
        <v>0</v>
      </c>
      <c r="E278" s="4">
        <v>0</v>
      </c>
      <c r="F278" s="4">
        <v>0</v>
      </c>
      <c r="G278" s="4">
        <v>0</v>
      </c>
      <c r="H278" s="11">
        <v>1</v>
      </c>
      <c r="I278" s="10">
        <v>40</v>
      </c>
      <c r="J278" s="4">
        <v>55</v>
      </c>
      <c r="K278" s="4">
        <v>30</v>
      </c>
      <c r="L278" s="4">
        <v>30</v>
      </c>
      <c r="M278" s="4">
        <v>30</v>
      </c>
      <c r="N278" s="11">
        <v>85</v>
      </c>
    </row>
    <row r="279" spans="1:14" x14ac:dyDescent="0.45">
      <c r="A279" s="16" t="s">
        <v>1082</v>
      </c>
      <c r="B279" s="22">
        <v>151</v>
      </c>
      <c r="C279" s="10">
        <v>0</v>
      </c>
      <c r="D279" s="4">
        <v>0</v>
      </c>
      <c r="E279" s="4">
        <v>0</v>
      </c>
      <c r="F279" s="4">
        <v>0</v>
      </c>
      <c r="G279" s="4">
        <v>0</v>
      </c>
      <c r="H279" s="11">
        <v>2</v>
      </c>
      <c r="I279" s="10">
        <v>60</v>
      </c>
      <c r="J279" s="4">
        <v>85</v>
      </c>
      <c r="K279" s="4">
        <v>60</v>
      </c>
      <c r="L279" s="4">
        <v>50</v>
      </c>
      <c r="M279" s="4">
        <v>50</v>
      </c>
      <c r="N279" s="11">
        <v>125</v>
      </c>
    </row>
    <row r="280" spans="1:14" x14ac:dyDescent="0.45">
      <c r="A280" s="16" t="s">
        <v>1083</v>
      </c>
      <c r="B280" s="22">
        <v>54</v>
      </c>
      <c r="C280" s="10">
        <v>0</v>
      </c>
      <c r="D280" s="4">
        <v>0</v>
      </c>
      <c r="E280" s="4">
        <v>0</v>
      </c>
      <c r="F280" s="4">
        <v>0</v>
      </c>
      <c r="G280" s="4">
        <v>0</v>
      </c>
      <c r="H280" s="11">
        <v>1</v>
      </c>
      <c r="I280" s="10">
        <v>40</v>
      </c>
      <c r="J280" s="4">
        <v>30</v>
      </c>
      <c r="K280" s="4">
        <v>30</v>
      </c>
      <c r="L280" s="4">
        <v>55</v>
      </c>
      <c r="M280" s="4">
        <v>30</v>
      </c>
      <c r="N280" s="11">
        <v>85</v>
      </c>
    </row>
    <row r="281" spans="1:14" x14ac:dyDescent="0.45">
      <c r="A281" s="16" t="s">
        <v>1084</v>
      </c>
      <c r="B281" s="22">
        <v>151</v>
      </c>
      <c r="C281" s="10">
        <v>0</v>
      </c>
      <c r="D281" s="4">
        <v>0</v>
      </c>
      <c r="E281" s="4">
        <v>2</v>
      </c>
      <c r="F281" s="4">
        <v>0</v>
      </c>
      <c r="G281" s="4">
        <v>0</v>
      </c>
      <c r="H281" s="11">
        <v>0</v>
      </c>
      <c r="I281" s="10">
        <v>60</v>
      </c>
      <c r="J281" s="4">
        <v>50</v>
      </c>
      <c r="K281" s="4">
        <v>100</v>
      </c>
      <c r="L281" s="4">
        <v>85</v>
      </c>
      <c r="M281" s="4">
        <v>70</v>
      </c>
      <c r="N281" s="11">
        <v>65</v>
      </c>
    </row>
    <row r="282" spans="1:14" x14ac:dyDescent="0.45">
      <c r="A282" s="16" t="s">
        <v>1085</v>
      </c>
      <c r="B282" s="22">
        <v>40</v>
      </c>
      <c r="C282" s="10">
        <v>0</v>
      </c>
      <c r="D282" s="4">
        <v>0</v>
      </c>
      <c r="E282" s="4">
        <v>0</v>
      </c>
      <c r="F282" s="4">
        <v>1</v>
      </c>
      <c r="G282" s="4">
        <v>0</v>
      </c>
      <c r="H282" s="11">
        <v>0</v>
      </c>
      <c r="I282" s="10">
        <v>28</v>
      </c>
      <c r="J282" s="4">
        <v>25</v>
      </c>
      <c r="K282" s="4">
        <v>25</v>
      </c>
      <c r="L282" s="4">
        <v>45</v>
      </c>
      <c r="M282" s="4">
        <v>35</v>
      </c>
      <c r="N282" s="11">
        <v>40</v>
      </c>
    </row>
    <row r="283" spans="1:14" x14ac:dyDescent="0.45">
      <c r="A283" s="16" t="s">
        <v>1086</v>
      </c>
      <c r="B283" s="22">
        <v>97</v>
      </c>
      <c r="C283" s="10">
        <v>0</v>
      </c>
      <c r="D283" s="4">
        <v>0</v>
      </c>
      <c r="E283" s="4">
        <v>0</v>
      </c>
      <c r="F283" s="4">
        <v>2</v>
      </c>
      <c r="G283" s="4">
        <v>0</v>
      </c>
      <c r="H283" s="11">
        <v>0</v>
      </c>
      <c r="I283" s="10">
        <v>38</v>
      </c>
      <c r="J283" s="4">
        <v>35</v>
      </c>
      <c r="K283" s="4">
        <v>35</v>
      </c>
      <c r="L283" s="4">
        <v>65</v>
      </c>
      <c r="M283" s="4">
        <v>55</v>
      </c>
      <c r="N283" s="11">
        <v>50</v>
      </c>
    </row>
    <row r="284" spans="1:14" x14ac:dyDescent="0.45">
      <c r="A284" s="16" t="s">
        <v>1087</v>
      </c>
      <c r="B284" s="22">
        <v>233</v>
      </c>
      <c r="C284" s="10">
        <v>0</v>
      </c>
      <c r="D284" s="4">
        <v>0</v>
      </c>
      <c r="E284" s="4">
        <v>0</v>
      </c>
      <c r="F284" s="4">
        <v>3</v>
      </c>
      <c r="G284" s="4">
        <v>0</v>
      </c>
      <c r="H284" s="11">
        <v>0</v>
      </c>
      <c r="I284" s="10">
        <v>68</v>
      </c>
      <c r="J284" s="4">
        <v>65</v>
      </c>
      <c r="K284" s="4">
        <v>65</v>
      </c>
      <c r="L284" s="4">
        <v>125</v>
      </c>
      <c r="M284" s="4">
        <v>115</v>
      </c>
      <c r="N284" s="11">
        <v>80</v>
      </c>
    </row>
    <row r="285" spans="1:14" x14ac:dyDescent="0.45">
      <c r="A285" s="16" t="s">
        <v>1088</v>
      </c>
      <c r="B285" s="22">
        <v>54</v>
      </c>
      <c r="C285" s="10">
        <v>0</v>
      </c>
      <c r="D285" s="4">
        <v>0</v>
      </c>
      <c r="E285" s="4">
        <v>0</v>
      </c>
      <c r="F285" s="4">
        <v>0</v>
      </c>
      <c r="G285" s="4">
        <v>0</v>
      </c>
      <c r="H285" s="11">
        <v>1</v>
      </c>
      <c r="I285" s="10">
        <v>40</v>
      </c>
      <c r="J285" s="4">
        <v>30</v>
      </c>
      <c r="K285" s="4">
        <v>32</v>
      </c>
      <c r="L285" s="4">
        <v>50</v>
      </c>
      <c r="M285" s="4">
        <v>52</v>
      </c>
      <c r="N285" s="11">
        <v>65</v>
      </c>
    </row>
    <row r="286" spans="1:14" x14ac:dyDescent="0.45">
      <c r="A286" s="16" t="s">
        <v>1089</v>
      </c>
      <c r="B286" s="22">
        <v>145</v>
      </c>
      <c r="C286" s="10">
        <v>0</v>
      </c>
      <c r="D286" s="4">
        <v>0</v>
      </c>
      <c r="E286" s="4">
        <v>0</v>
      </c>
      <c r="F286" s="4">
        <v>1</v>
      </c>
      <c r="G286" s="4">
        <v>1</v>
      </c>
      <c r="H286" s="11">
        <v>0</v>
      </c>
      <c r="I286" s="10">
        <v>70</v>
      </c>
      <c r="J286" s="4">
        <v>60</v>
      </c>
      <c r="K286" s="4">
        <v>62</v>
      </c>
      <c r="L286" s="4">
        <v>80</v>
      </c>
      <c r="M286" s="4">
        <v>82</v>
      </c>
      <c r="N286" s="11">
        <v>60</v>
      </c>
    </row>
    <row r="287" spans="1:14" x14ac:dyDescent="0.45">
      <c r="A287" s="16" t="s">
        <v>1090</v>
      </c>
      <c r="B287" s="22">
        <v>59</v>
      </c>
      <c r="C287" s="10">
        <v>1</v>
      </c>
      <c r="D287" s="4">
        <v>0</v>
      </c>
      <c r="E287" s="4">
        <v>0</v>
      </c>
      <c r="F287" s="4">
        <v>0</v>
      </c>
      <c r="G287" s="4">
        <v>0</v>
      </c>
      <c r="H287" s="11">
        <v>0</v>
      </c>
      <c r="I287" s="10">
        <v>60</v>
      </c>
      <c r="J287" s="4">
        <v>40</v>
      </c>
      <c r="K287" s="4">
        <v>60</v>
      </c>
      <c r="L287" s="4">
        <v>40</v>
      </c>
      <c r="M287" s="4">
        <v>60</v>
      </c>
      <c r="N287" s="11">
        <v>35</v>
      </c>
    </row>
    <row r="288" spans="1:14" x14ac:dyDescent="0.45">
      <c r="A288" s="16" t="s">
        <v>1091</v>
      </c>
      <c r="B288" s="22">
        <v>161</v>
      </c>
      <c r="C288" s="10">
        <v>0</v>
      </c>
      <c r="D288" s="4">
        <v>2</v>
      </c>
      <c r="E288" s="4">
        <v>0</v>
      </c>
      <c r="F288" s="4">
        <v>0</v>
      </c>
      <c r="G288" s="4">
        <v>0</v>
      </c>
      <c r="H288" s="11">
        <v>0</v>
      </c>
      <c r="I288" s="10">
        <v>60</v>
      </c>
      <c r="J288" s="4">
        <v>130</v>
      </c>
      <c r="K288" s="4">
        <v>80</v>
      </c>
      <c r="L288" s="4">
        <v>60</v>
      </c>
      <c r="M288" s="4">
        <v>60</v>
      </c>
      <c r="N288" s="11">
        <v>70</v>
      </c>
    </row>
    <row r="289" spans="1:14" x14ac:dyDescent="0.45">
      <c r="A289" s="16" t="s">
        <v>1092</v>
      </c>
      <c r="B289" s="22">
        <v>56</v>
      </c>
      <c r="C289" s="10">
        <v>1</v>
      </c>
      <c r="D289" s="4">
        <v>0</v>
      </c>
      <c r="E289" s="4">
        <v>0</v>
      </c>
      <c r="F289" s="4">
        <v>0</v>
      </c>
      <c r="G289" s="4">
        <v>0</v>
      </c>
      <c r="H289" s="11">
        <v>0</v>
      </c>
      <c r="I289" s="10">
        <v>60</v>
      </c>
      <c r="J289" s="4">
        <v>60</v>
      </c>
      <c r="K289" s="4">
        <v>60</v>
      </c>
      <c r="L289" s="4">
        <v>35</v>
      </c>
      <c r="M289" s="4">
        <v>35</v>
      </c>
      <c r="N289" s="11">
        <v>30</v>
      </c>
    </row>
    <row r="290" spans="1:14" x14ac:dyDescent="0.45">
      <c r="A290" s="16" t="s">
        <v>1093</v>
      </c>
      <c r="B290" s="22">
        <v>154</v>
      </c>
      <c r="C290" s="10">
        <v>0</v>
      </c>
      <c r="D290" s="4">
        <v>0</v>
      </c>
      <c r="E290" s="4">
        <v>0</v>
      </c>
      <c r="F290" s="4">
        <v>0</v>
      </c>
      <c r="G290" s="4">
        <v>0</v>
      </c>
      <c r="H290" s="11">
        <v>2</v>
      </c>
      <c r="I290" s="10">
        <v>80</v>
      </c>
      <c r="J290" s="4">
        <v>80</v>
      </c>
      <c r="K290" s="4">
        <v>80</v>
      </c>
      <c r="L290" s="4">
        <v>55</v>
      </c>
      <c r="M290" s="4">
        <v>55</v>
      </c>
      <c r="N290" s="11">
        <v>90</v>
      </c>
    </row>
    <row r="291" spans="1:14" x14ac:dyDescent="0.45">
      <c r="A291" s="16" t="s">
        <v>1094</v>
      </c>
      <c r="B291" s="22">
        <v>252</v>
      </c>
      <c r="C291" s="10">
        <v>3</v>
      </c>
      <c r="D291" s="4">
        <v>0</v>
      </c>
      <c r="E291" s="4">
        <v>0</v>
      </c>
      <c r="F291" s="4">
        <v>0</v>
      </c>
      <c r="G291" s="4">
        <v>0</v>
      </c>
      <c r="H291" s="11">
        <v>0</v>
      </c>
      <c r="I291" s="10">
        <v>150</v>
      </c>
      <c r="J291" s="4">
        <v>160</v>
      </c>
      <c r="K291" s="4">
        <v>100</v>
      </c>
      <c r="L291" s="4">
        <v>95</v>
      </c>
      <c r="M291" s="4">
        <v>65</v>
      </c>
      <c r="N291" s="11">
        <v>100</v>
      </c>
    </row>
    <row r="292" spans="1:14" x14ac:dyDescent="0.45">
      <c r="A292" s="16" t="s">
        <v>1095</v>
      </c>
      <c r="B292" s="22">
        <v>53</v>
      </c>
      <c r="C292" s="10">
        <v>0</v>
      </c>
      <c r="D292" s="4">
        <v>0</v>
      </c>
      <c r="E292" s="4">
        <v>1</v>
      </c>
      <c r="F292" s="4">
        <v>0</v>
      </c>
      <c r="G292" s="4">
        <v>0</v>
      </c>
      <c r="H292" s="11">
        <v>0</v>
      </c>
      <c r="I292" s="10">
        <v>31</v>
      </c>
      <c r="J292" s="4">
        <v>45</v>
      </c>
      <c r="K292" s="4">
        <v>90</v>
      </c>
      <c r="L292" s="4">
        <v>30</v>
      </c>
      <c r="M292" s="4">
        <v>30</v>
      </c>
      <c r="N292" s="11">
        <v>40</v>
      </c>
    </row>
    <row r="293" spans="1:14" x14ac:dyDescent="0.45">
      <c r="A293" s="16" t="s">
        <v>1096</v>
      </c>
      <c r="B293" s="22">
        <v>160</v>
      </c>
      <c r="C293" s="10">
        <v>0</v>
      </c>
      <c r="D293" s="4">
        <v>0</v>
      </c>
      <c r="E293" s="4">
        <v>0</v>
      </c>
      <c r="F293" s="4">
        <v>0</v>
      </c>
      <c r="G293" s="4">
        <v>0</v>
      </c>
      <c r="H293" s="11">
        <v>2</v>
      </c>
      <c r="I293" s="10">
        <v>61</v>
      </c>
      <c r="J293" s="4">
        <v>90</v>
      </c>
      <c r="K293" s="4">
        <v>45</v>
      </c>
      <c r="L293" s="4">
        <v>50</v>
      </c>
      <c r="M293" s="4">
        <v>50</v>
      </c>
      <c r="N293" s="11">
        <v>160</v>
      </c>
    </row>
    <row r="294" spans="1:14" x14ac:dyDescent="0.45">
      <c r="A294" s="16" t="s">
        <v>1097</v>
      </c>
      <c r="B294" s="22">
        <v>83</v>
      </c>
      <c r="C294" s="10">
        <v>2</v>
      </c>
      <c r="D294" s="4">
        <v>0</v>
      </c>
      <c r="E294" s="4">
        <v>0</v>
      </c>
      <c r="F294" s="4">
        <v>0</v>
      </c>
      <c r="G294" s="4">
        <v>0</v>
      </c>
      <c r="H294" s="11">
        <v>0</v>
      </c>
      <c r="I294" s="10">
        <v>1</v>
      </c>
      <c r="J294" s="4">
        <v>90</v>
      </c>
      <c r="K294" s="4">
        <v>45</v>
      </c>
      <c r="L294" s="4">
        <v>30</v>
      </c>
      <c r="M294" s="4">
        <v>30</v>
      </c>
      <c r="N294" s="11">
        <v>40</v>
      </c>
    </row>
    <row r="295" spans="1:14" x14ac:dyDescent="0.45">
      <c r="A295" s="16" t="s">
        <v>1098</v>
      </c>
      <c r="B295" s="22">
        <v>48</v>
      </c>
      <c r="C295" s="10">
        <v>1</v>
      </c>
      <c r="D295" s="4">
        <v>0</v>
      </c>
      <c r="E295" s="4">
        <v>0</v>
      </c>
      <c r="F295" s="4">
        <v>0</v>
      </c>
      <c r="G295" s="4">
        <v>0</v>
      </c>
      <c r="H295" s="11">
        <v>0</v>
      </c>
      <c r="I295" s="10">
        <v>64</v>
      </c>
      <c r="J295" s="4">
        <v>51</v>
      </c>
      <c r="K295" s="4">
        <v>23</v>
      </c>
      <c r="L295" s="4">
        <v>51</v>
      </c>
      <c r="M295" s="4">
        <v>23</v>
      </c>
      <c r="N295" s="11">
        <v>28</v>
      </c>
    </row>
    <row r="296" spans="1:14" x14ac:dyDescent="0.45">
      <c r="A296" s="16" t="s">
        <v>1099</v>
      </c>
      <c r="B296" s="22">
        <v>126</v>
      </c>
      <c r="C296" s="10">
        <v>2</v>
      </c>
      <c r="D296" s="4">
        <v>0</v>
      </c>
      <c r="E296" s="4">
        <v>0</v>
      </c>
      <c r="F296" s="4">
        <v>0</v>
      </c>
      <c r="G296" s="4">
        <v>0</v>
      </c>
      <c r="H296" s="11">
        <v>0</v>
      </c>
      <c r="I296" s="10">
        <v>84</v>
      </c>
      <c r="J296" s="4">
        <v>71</v>
      </c>
      <c r="K296" s="4">
        <v>43</v>
      </c>
      <c r="L296" s="4">
        <v>71</v>
      </c>
      <c r="M296" s="4">
        <v>43</v>
      </c>
      <c r="N296" s="11">
        <v>48</v>
      </c>
    </row>
    <row r="297" spans="1:14" x14ac:dyDescent="0.45">
      <c r="A297" s="16" t="s">
        <v>1100</v>
      </c>
      <c r="B297" s="22">
        <v>216</v>
      </c>
      <c r="C297" s="10">
        <v>3</v>
      </c>
      <c r="D297" s="4">
        <v>0</v>
      </c>
      <c r="E297" s="4">
        <v>0</v>
      </c>
      <c r="F297" s="4">
        <v>0</v>
      </c>
      <c r="G297" s="4">
        <v>0</v>
      </c>
      <c r="H297" s="11">
        <v>0</v>
      </c>
      <c r="I297" s="10">
        <v>104</v>
      </c>
      <c r="J297" s="4">
        <v>91</v>
      </c>
      <c r="K297" s="4">
        <v>63</v>
      </c>
      <c r="L297" s="4">
        <v>91</v>
      </c>
      <c r="M297" s="4">
        <v>63</v>
      </c>
      <c r="N297" s="11">
        <v>68</v>
      </c>
    </row>
    <row r="298" spans="1:14" x14ac:dyDescent="0.45">
      <c r="A298" s="16" t="s">
        <v>1101</v>
      </c>
      <c r="B298" s="22">
        <v>47</v>
      </c>
      <c r="C298" s="10">
        <v>1</v>
      </c>
      <c r="D298" s="4">
        <v>0</v>
      </c>
      <c r="E298" s="4">
        <v>0</v>
      </c>
      <c r="F298" s="4">
        <v>0</v>
      </c>
      <c r="G298" s="4">
        <v>0</v>
      </c>
      <c r="H298" s="11">
        <v>0</v>
      </c>
      <c r="I298" s="10">
        <v>72</v>
      </c>
      <c r="J298" s="4">
        <v>60</v>
      </c>
      <c r="K298" s="4">
        <v>30</v>
      </c>
      <c r="L298" s="4">
        <v>20</v>
      </c>
      <c r="M298" s="4">
        <v>30</v>
      </c>
      <c r="N298" s="11">
        <v>25</v>
      </c>
    </row>
    <row r="299" spans="1:14" x14ac:dyDescent="0.45">
      <c r="A299" s="16" t="s">
        <v>1102</v>
      </c>
      <c r="B299" s="22">
        <v>166</v>
      </c>
      <c r="C299" s="10">
        <v>2</v>
      </c>
      <c r="D299" s="4">
        <v>0</v>
      </c>
      <c r="E299" s="4">
        <v>0</v>
      </c>
      <c r="F299" s="4">
        <v>0</v>
      </c>
      <c r="G299" s="4">
        <v>0</v>
      </c>
      <c r="H299" s="11">
        <v>0</v>
      </c>
      <c r="I299" s="10">
        <v>144</v>
      </c>
      <c r="J299" s="4">
        <v>120</v>
      </c>
      <c r="K299" s="4">
        <v>60</v>
      </c>
      <c r="L299" s="4">
        <v>40</v>
      </c>
      <c r="M299" s="4">
        <v>60</v>
      </c>
      <c r="N299" s="11">
        <v>50</v>
      </c>
    </row>
    <row r="300" spans="1:14" x14ac:dyDescent="0.45">
      <c r="A300" s="16" t="s">
        <v>1103</v>
      </c>
      <c r="B300" s="22">
        <v>38</v>
      </c>
      <c r="C300" s="10">
        <v>1</v>
      </c>
      <c r="D300" s="4">
        <v>0</v>
      </c>
      <c r="E300" s="4">
        <v>0</v>
      </c>
      <c r="F300" s="4">
        <v>0</v>
      </c>
      <c r="G300" s="4">
        <v>0</v>
      </c>
      <c r="H300" s="11">
        <v>0</v>
      </c>
      <c r="I300" s="10">
        <v>50</v>
      </c>
      <c r="J300" s="4">
        <v>20</v>
      </c>
      <c r="K300" s="4">
        <v>40</v>
      </c>
      <c r="L300" s="4">
        <v>20</v>
      </c>
      <c r="M300" s="4">
        <v>40</v>
      </c>
      <c r="N300" s="11">
        <v>20</v>
      </c>
    </row>
    <row r="301" spans="1:14" x14ac:dyDescent="0.45">
      <c r="A301" s="16" t="s">
        <v>1104</v>
      </c>
      <c r="B301" s="22">
        <v>75</v>
      </c>
      <c r="C301" s="10">
        <v>0</v>
      </c>
      <c r="D301" s="4">
        <v>0</v>
      </c>
      <c r="E301" s="4">
        <v>1</v>
      </c>
      <c r="F301" s="4">
        <v>0</v>
      </c>
      <c r="G301" s="4">
        <v>0</v>
      </c>
      <c r="H301" s="11">
        <v>0</v>
      </c>
      <c r="I301" s="10">
        <v>30</v>
      </c>
      <c r="J301" s="4">
        <v>45</v>
      </c>
      <c r="K301" s="4">
        <v>135</v>
      </c>
      <c r="L301" s="4">
        <v>45</v>
      </c>
      <c r="M301" s="4">
        <v>90</v>
      </c>
      <c r="N301" s="11">
        <v>30</v>
      </c>
    </row>
    <row r="302" spans="1:14" x14ac:dyDescent="0.45">
      <c r="A302" s="16" t="s">
        <v>1105</v>
      </c>
      <c r="B302" s="22">
        <v>52</v>
      </c>
      <c r="C302" s="10">
        <v>0</v>
      </c>
      <c r="D302" s="4">
        <v>0</v>
      </c>
      <c r="E302" s="4">
        <v>0</v>
      </c>
      <c r="F302" s="4">
        <v>0</v>
      </c>
      <c r="G302" s="4">
        <v>0</v>
      </c>
      <c r="H302" s="11">
        <v>1</v>
      </c>
      <c r="I302" s="10">
        <v>50</v>
      </c>
      <c r="J302" s="4">
        <v>45</v>
      </c>
      <c r="K302" s="4">
        <v>45</v>
      </c>
      <c r="L302" s="4">
        <v>35</v>
      </c>
      <c r="M302" s="4">
        <v>35</v>
      </c>
      <c r="N302" s="11">
        <v>50</v>
      </c>
    </row>
    <row r="303" spans="1:14" x14ac:dyDescent="0.45">
      <c r="A303" s="16" t="s">
        <v>1106</v>
      </c>
      <c r="B303" s="22">
        <v>133</v>
      </c>
      <c r="C303" s="10">
        <v>1</v>
      </c>
      <c r="D303" s="4">
        <v>0</v>
      </c>
      <c r="E303" s="4">
        <v>0</v>
      </c>
      <c r="F303" s="4">
        <v>0</v>
      </c>
      <c r="G303" s="4">
        <v>0</v>
      </c>
      <c r="H303" s="11">
        <v>1</v>
      </c>
      <c r="I303" s="10">
        <v>70</v>
      </c>
      <c r="J303" s="4">
        <v>65</v>
      </c>
      <c r="K303" s="4">
        <v>65</v>
      </c>
      <c r="L303" s="4">
        <v>55</v>
      </c>
      <c r="M303" s="4">
        <v>55</v>
      </c>
      <c r="N303" s="11">
        <v>70</v>
      </c>
    </row>
    <row r="304" spans="1:14" x14ac:dyDescent="0.45">
      <c r="A304" s="16" t="s">
        <v>1107</v>
      </c>
      <c r="B304" s="22">
        <v>133</v>
      </c>
      <c r="C304" s="10">
        <v>0</v>
      </c>
      <c r="D304" s="4">
        <v>1</v>
      </c>
      <c r="E304" s="4">
        <v>1</v>
      </c>
      <c r="F304" s="4">
        <v>0</v>
      </c>
      <c r="G304" s="4">
        <v>0</v>
      </c>
      <c r="H304" s="11">
        <v>0</v>
      </c>
      <c r="I304" s="10">
        <v>50</v>
      </c>
      <c r="J304" s="4">
        <v>75</v>
      </c>
      <c r="K304" s="4">
        <v>75</v>
      </c>
      <c r="L304" s="4">
        <v>65</v>
      </c>
      <c r="M304" s="4">
        <v>65</v>
      </c>
      <c r="N304" s="11">
        <v>50</v>
      </c>
    </row>
    <row r="305" spans="1:14" x14ac:dyDescent="0.45">
      <c r="A305" s="16" t="s">
        <v>1108</v>
      </c>
      <c r="B305" s="22">
        <v>133</v>
      </c>
      <c r="C305" s="10">
        <v>0</v>
      </c>
      <c r="D305" s="4">
        <v>1</v>
      </c>
      <c r="E305" s="4">
        <v>1</v>
      </c>
      <c r="F305" s="4">
        <v>0</v>
      </c>
      <c r="G305" s="4">
        <v>0</v>
      </c>
      <c r="H305" s="11">
        <v>0</v>
      </c>
      <c r="I305" s="10">
        <v>50</v>
      </c>
      <c r="J305" s="4">
        <v>85</v>
      </c>
      <c r="K305" s="4">
        <v>85</v>
      </c>
      <c r="L305" s="4">
        <v>55</v>
      </c>
      <c r="M305" s="4">
        <v>55</v>
      </c>
      <c r="N305" s="11">
        <v>50</v>
      </c>
    </row>
    <row r="306" spans="1:14" x14ac:dyDescent="0.45">
      <c r="A306" s="16" t="s">
        <v>1109</v>
      </c>
      <c r="B306" s="22">
        <v>66</v>
      </c>
      <c r="C306" s="10">
        <v>0</v>
      </c>
      <c r="D306" s="4">
        <v>0</v>
      </c>
      <c r="E306" s="4">
        <v>1</v>
      </c>
      <c r="F306" s="4">
        <v>0</v>
      </c>
      <c r="G306" s="4">
        <v>0</v>
      </c>
      <c r="H306" s="11">
        <v>0</v>
      </c>
      <c r="I306" s="10">
        <v>50</v>
      </c>
      <c r="J306" s="4">
        <v>70</v>
      </c>
      <c r="K306" s="4">
        <v>100</v>
      </c>
      <c r="L306" s="4">
        <v>40</v>
      </c>
      <c r="M306" s="4">
        <v>40</v>
      </c>
      <c r="N306" s="11">
        <v>30</v>
      </c>
    </row>
    <row r="307" spans="1:14" x14ac:dyDescent="0.45">
      <c r="A307" s="16" t="s">
        <v>1110</v>
      </c>
      <c r="B307" s="22">
        <v>151</v>
      </c>
      <c r="C307" s="10">
        <v>0</v>
      </c>
      <c r="D307" s="4">
        <v>0</v>
      </c>
      <c r="E307" s="4">
        <v>2</v>
      </c>
      <c r="F307" s="4">
        <v>0</v>
      </c>
      <c r="G307" s="4">
        <v>0</v>
      </c>
      <c r="H307" s="11">
        <v>0</v>
      </c>
      <c r="I307" s="10">
        <v>60</v>
      </c>
      <c r="J307" s="4">
        <v>90</v>
      </c>
      <c r="K307" s="4">
        <v>140</v>
      </c>
      <c r="L307" s="4">
        <v>50</v>
      </c>
      <c r="M307" s="4">
        <v>50</v>
      </c>
      <c r="N307" s="11">
        <v>40</v>
      </c>
    </row>
    <row r="308" spans="1:14" x14ac:dyDescent="0.45">
      <c r="A308" s="16" t="s">
        <v>1111</v>
      </c>
      <c r="B308" s="22">
        <v>239</v>
      </c>
      <c r="C308" s="10">
        <v>0</v>
      </c>
      <c r="D308" s="4">
        <v>0</v>
      </c>
      <c r="E308" s="4">
        <v>3</v>
      </c>
      <c r="F308" s="4">
        <v>0</v>
      </c>
      <c r="G308" s="4">
        <v>0</v>
      </c>
      <c r="H308" s="11">
        <v>0</v>
      </c>
      <c r="I308" s="10">
        <v>70</v>
      </c>
      <c r="J308" s="4">
        <v>110</v>
      </c>
      <c r="K308" s="4">
        <v>180</v>
      </c>
      <c r="L308" s="4">
        <v>60</v>
      </c>
      <c r="M308" s="4">
        <v>60</v>
      </c>
      <c r="N308" s="11">
        <v>50</v>
      </c>
    </row>
    <row r="309" spans="1:14" x14ac:dyDescent="0.45">
      <c r="A309" s="16" t="s">
        <v>1112</v>
      </c>
      <c r="B309" s="22">
        <v>56</v>
      </c>
      <c r="C309" s="10">
        <v>0</v>
      </c>
      <c r="D309" s="4">
        <v>0</v>
      </c>
      <c r="E309" s="4">
        <v>0</v>
      </c>
      <c r="F309" s="4">
        <v>0</v>
      </c>
      <c r="G309" s="4">
        <v>0</v>
      </c>
      <c r="H309" s="11">
        <v>1</v>
      </c>
      <c r="I309" s="10">
        <v>30</v>
      </c>
      <c r="J309" s="4">
        <v>40</v>
      </c>
      <c r="K309" s="4">
        <v>55</v>
      </c>
      <c r="L309" s="4">
        <v>40</v>
      </c>
      <c r="M309" s="4">
        <v>55</v>
      </c>
      <c r="N309" s="11">
        <v>60</v>
      </c>
    </row>
    <row r="310" spans="1:14" x14ac:dyDescent="0.45">
      <c r="A310" s="16" t="s">
        <v>1113</v>
      </c>
      <c r="B310" s="22">
        <v>144</v>
      </c>
      <c r="C310" s="10">
        <v>0</v>
      </c>
      <c r="D310" s="4">
        <v>0</v>
      </c>
      <c r="E310" s="4">
        <v>0</v>
      </c>
      <c r="F310" s="4">
        <v>0</v>
      </c>
      <c r="G310" s="4">
        <v>0</v>
      </c>
      <c r="H310" s="11">
        <v>2</v>
      </c>
      <c r="I310" s="10">
        <v>60</v>
      </c>
      <c r="J310" s="4">
        <v>60</v>
      </c>
      <c r="K310" s="4">
        <v>75</v>
      </c>
      <c r="L310" s="4">
        <v>60</v>
      </c>
      <c r="M310" s="4">
        <v>75</v>
      </c>
      <c r="N310" s="11">
        <v>80</v>
      </c>
    </row>
    <row r="311" spans="1:14" x14ac:dyDescent="0.45">
      <c r="A311" s="16" t="s">
        <v>1114</v>
      </c>
      <c r="B311" s="22">
        <v>59</v>
      </c>
      <c r="C311" s="10">
        <v>0</v>
      </c>
      <c r="D311" s="4">
        <v>0</v>
      </c>
      <c r="E311" s="4">
        <v>0</v>
      </c>
      <c r="F311" s="4">
        <v>0</v>
      </c>
      <c r="G311" s="4">
        <v>0</v>
      </c>
      <c r="H311" s="11">
        <v>1</v>
      </c>
      <c r="I311" s="10">
        <v>40</v>
      </c>
      <c r="J311" s="4">
        <v>45</v>
      </c>
      <c r="K311" s="4">
        <v>40</v>
      </c>
      <c r="L311" s="4">
        <v>65</v>
      </c>
      <c r="M311" s="4">
        <v>40</v>
      </c>
      <c r="N311" s="11">
        <v>65</v>
      </c>
    </row>
    <row r="312" spans="1:14" x14ac:dyDescent="0.45">
      <c r="A312" s="16" t="s">
        <v>1115</v>
      </c>
      <c r="B312" s="22">
        <v>166</v>
      </c>
      <c r="C312" s="10">
        <v>0</v>
      </c>
      <c r="D312" s="4">
        <v>0</v>
      </c>
      <c r="E312" s="4">
        <v>0</v>
      </c>
      <c r="F312" s="4">
        <v>0</v>
      </c>
      <c r="G312" s="4">
        <v>0</v>
      </c>
      <c r="H312" s="11">
        <v>2</v>
      </c>
      <c r="I312" s="10">
        <v>70</v>
      </c>
      <c r="J312" s="4">
        <v>75</v>
      </c>
      <c r="K312" s="4">
        <v>60</v>
      </c>
      <c r="L312" s="4">
        <v>105</v>
      </c>
      <c r="M312" s="4">
        <v>60</v>
      </c>
      <c r="N312" s="11">
        <v>105</v>
      </c>
    </row>
    <row r="313" spans="1:14" x14ac:dyDescent="0.45">
      <c r="A313" s="16" t="s">
        <v>1116</v>
      </c>
      <c r="B313" s="22">
        <v>142</v>
      </c>
      <c r="C313" s="10">
        <v>0</v>
      </c>
      <c r="D313" s="4">
        <v>0</v>
      </c>
      <c r="E313" s="4">
        <v>0</v>
      </c>
      <c r="F313" s="4">
        <v>0</v>
      </c>
      <c r="G313" s="4">
        <v>0</v>
      </c>
      <c r="H313" s="11">
        <v>1</v>
      </c>
      <c r="I313" s="10">
        <v>60</v>
      </c>
      <c r="J313" s="4">
        <v>50</v>
      </c>
      <c r="K313" s="4">
        <v>40</v>
      </c>
      <c r="L313" s="4">
        <v>85</v>
      </c>
      <c r="M313" s="4">
        <v>75</v>
      </c>
      <c r="N313" s="11">
        <v>95</v>
      </c>
    </row>
    <row r="314" spans="1:14" x14ac:dyDescent="0.45">
      <c r="A314" s="16" t="s">
        <v>1117</v>
      </c>
      <c r="B314" s="22">
        <v>142</v>
      </c>
      <c r="C314" s="10">
        <v>0</v>
      </c>
      <c r="D314" s="4">
        <v>0</v>
      </c>
      <c r="E314" s="4">
        <v>0</v>
      </c>
      <c r="F314" s="4">
        <v>0</v>
      </c>
      <c r="G314" s="4">
        <v>0</v>
      </c>
      <c r="H314" s="11">
        <v>1</v>
      </c>
      <c r="I314" s="10">
        <v>60</v>
      </c>
      <c r="J314" s="4">
        <v>40</v>
      </c>
      <c r="K314" s="4">
        <v>50</v>
      </c>
      <c r="L314" s="4">
        <v>75</v>
      </c>
      <c r="M314" s="4">
        <v>85</v>
      </c>
      <c r="N314" s="11">
        <v>95</v>
      </c>
    </row>
    <row r="315" spans="1:14" x14ac:dyDescent="0.45">
      <c r="A315" s="16" t="s">
        <v>1118</v>
      </c>
      <c r="B315" s="22">
        <v>140</v>
      </c>
      <c r="C315" s="10">
        <v>0</v>
      </c>
      <c r="D315" s="4">
        <v>0</v>
      </c>
      <c r="E315" s="4">
        <v>0</v>
      </c>
      <c r="F315" s="4">
        <v>0</v>
      </c>
      <c r="G315" s="4">
        <v>0</v>
      </c>
      <c r="H315" s="11">
        <v>1</v>
      </c>
      <c r="I315" s="10">
        <v>65</v>
      </c>
      <c r="J315" s="4">
        <v>73</v>
      </c>
      <c r="K315" s="4">
        <v>55</v>
      </c>
      <c r="L315" s="4">
        <v>47</v>
      </c>
      <c r="M315" s="4">
        <v>75</v>
      </c>
      <c r="N315" s="11">
        <v>85</v>
      </c>
    </row>
    <row r="316" spans="1:14" x14ac:dyDescent="0.45">
      <c r="A316" s="16" t="s">
        <v>1119</v>
      </c>
      <c r="B316" s="22">
        <v>140</v>
      </c>
      <c r="C316" s="10">
        <v>0</v>
      </c>
      <c r="D316" s="4">
        <v>0</v>
      </c>
      <c r="E316" s="4">
        <v>0</v>
      </c>
      <c r="F316" s="4">
        <v>0</v>
      </c>
      <c r="G316" s="4">
        <v>0</v>
      </c>
      <c r="H316" s="11">
        <v>1</v>
      </c>
      <c r="I316" s="10">
        <v>65</v>
      </c>
      <c r="J316" s="4">
        <v>47</v>
      </c>
      <c r="K316" s="4">
        <v>55</v>
      </c>
      <c r="L316" s="4">
        <v>73</v>
      </c>
      <c r="M316" s="4">
        <v>75</v>
      </c>
      <c r="N316" s="11">
        <v>85</v>
      </c>
    </row>
    <row r="317" spans="1:14" x14ac:dyDescent="0.45">
      <c r="A317" s="16" t="s">
        <v>1120</v>
      </c>
      <c r="B317" s="22">
        <v>140</v>
      </c>
      <c r="C317" s="10">
        <v>0</v>
      </c>
      <c r="D317" s="4">
        <v>0</v>
      </c>
      <c r="E317" s="4">
        <v>0</v>
      </c>
      <c r="F317" s="4">
        <v>2</v>
      </c>
      <c r="G317" s="4">
        <v>0</v>
      </c>
      <c r="H317" s="11">
        <v>0</v>
      </c>
      <c r="I317" s="10">
        <v>50</v>
      </c>
      <c r="J317" s="4">
        <v>60</v>
      </c>
      <c r="K317" s="4">
        <v>45</v>
      </c>
      <c r="L317" s="4">
        <v>100</v>
      </c>
      <c r="M317" s="4">
        <v>80</v>
      </c>
      <c r="N317" s="11">
        <v>65</v>
      </c>
    </row>
    <row r="318" spans="1:14" x14ac:dyDescent="0.45">
      <c r="A318" s="16" t="s">
        <v>1121</v>
      </c>
      <c r="B318" s="22">
        <v>60</v>
      </c>
      <c r="C318" s="10">
        <v>1</v>
      </c>
      <c r="D318" s="4">
        <v>0</v>
      </c>
      <c r="E318" s="4">
        <v>0</v>
      </c>
      <c r="F318" s="4">
        <v>0</v>
      </c>
      <c r="G318" s="4">
        <v>0</v>
      </c>
      <c r="H318" s="11">
        <v>0</v>
      </c>
      <c r="I318" s="10">
        <v>70</v>
      </c>
      <c r="J318" s="4">
        <v>43</v>
      </c>
      <c r="K318" s="4">
        <v>53</v>
      </c>
      <c r="L318" s="4">
        <v>43</v>
      </c>
      <c r="M318" s="4">
        <v>53</v>
      </c>
      <c r="N318" s="11">
        <v>40</v>
      </c>
    </row>
    <row r="319" spans="1:14" x14ac:dyDescent="0.45">
      <c r="A319" s="16" t="s">
        <v>1122</v>
      </c>
      <c r="B319" s="22">
        <v>163</v>
      </c>
      <c r="C319" s="10">
        <v>2</v>
      </c>
      <c r="D319" s="4">
        <v>0</v>
      </c>
      <c r="E319" s="4">
        <v>0</v>
      </c>
      <c r="F319" s="4">
        <v>0</v>
      </c>
      <c r="G319" s="4">
        <v>0</v>
      </c>
      <c r="H319" s="11">
        <v>0</v>
      </c>
      <c r="I319" s="10">
        <v>100</v>
      </c>
      <c r="J319" s="4">
        <v>73</v>
      </c>
      <c r="K319" s="4">
        <v>83</v>
      </c>
      <c r="L319" s="4">
        <v>73</v>
      </c>
      <c r="M319" s="4">
        <v>83</v>
      </c>
      <c r="N319" s="11">
        <v>55</v>
      </c>
    </row>
    <row r="320" spans="1:14" x14ac:dyDescent="0.45">
      <c r="A320" s="16" t="s">
        <v>1123</v>
      </c>
      <c r="B320" s="22">
        <v>61</v>
      </c>
      <c r="C320" s="10">
        <v>0</v>
      </c>
      <c r="D320" s="4">
        <v>1</v>
      </c>
      <c r="E320" s="4">
        <v>0</v>
      </c>
      <c r="F320" s="4">
        <v>0</v>
      </c>
      <c r="G320" s="4">
        <v>0</v>
      </c>
      <c r="H320" s="11">
        <v>0</v>
      </c>
      <c r="I320" s="10">
        <v>45</v>
      </c>
      <c r="J320" s="4">
        <v>90</v>
      </c>
      <c r="K320" s="4">
        <v>20</v>
      </c>
      <c r="L320" s="4">
        <v>65</v>
      </c>
      <c r="M320" s="4">
        <v>20</v>
      </c>
      <c r="N320" s="11">
        <v>65</v>
      </c>
    </row>
    <row r="321" spans="1:14" x14ac:dyDescent="0.45">
      <c r="A321" s="16" t="s">
        <v>1124</v>
      </c>
      <c r="B321" s="22">
        <v>161</v>
      </c>
      <c r="C321" s="10">
        <v>0</v>
      </c>
      <c r="D321" s="4">
        <v>2</v>
      </c>
      <c r="E321" s="4">
        <v>0</v>
      </c>
      <c r="F321" s="4">
        <v>0</v>
      </c>
      <c r="G321" s="4">
        <v>0</v>
      </c>
      <c r="H321" s="11">
        <v>0</v>
      </c>
      <c r="I321" s="10">
        <v>70</v>
      </c>
      <c r="J321" s="4">
        <v>120</v>
      </c>
      <c r="K321" s="4">
        <v>40</v>
      </c>
      <c r="L321" s="4">
        <v>95</v>
      </c>
      <c r="M321" s="4">
        <v>40</v>
      </c>
      <c r="N321" s="11">
        <v>95</v>
      </c>
    </row>
    <row r="322" spans="1:14" x14ac:dyDescent="0.45">
      <c r="A322" s="16" t="s">
        <v>1125</v>
      </c>
      <c r="B322" s="22">
        <v>80</v>
      </c>
      <c r="C322" s="10">
        <v>1</v>
      </c>
      <c r="D322" s="4">
        <v>0</v>
      </c>
      <c r="E322" s="4">
        <v>0</v>
      </c>
      <c r="F322" s="4">
        <v>0</v>
      </c>
      <c r="G322" s="4">
        <v>0</v>
      </c>
      <c r="H322" s="11">
        <v>0</v>
      </c>
      <c r="I322" s="10">
        <v>130</v>
      </c>
      <c r="J322" s="4">
        <v>70</v>
      </c>
      <c r="K322" s="4">
        <v>35</v>
      </c>
      <c r="L322" s="4">
        <v>70</v>
      </c>
      <c r="M322" s="4">
        <v>35</v>
      </c>
      <c r="N322" s="11">
        <v>60</v>
      </c>
    </row>
    <row r="323" spans="1:14" x14ac:dyDescent="0.45">
      <c r="A323" s="16" t="s">
        <v>1126</v>
      </c>
      <c r="B323" s="22">
        <v>175</v>
      </c>
      <c r="C323" s="10">
        <v>2</v>
      </c>
      <c r="D323" s="4">
        <v>0</v>
      </c>
      <c r="E323" s="4">
        <v>0</v>
      </c>
      <c r="F323" s="4">
        <v>0</v>
      </c>
      <c r="G323" s="4">
        <v>0</v>
      </c>
      <c r="H323" s="11">
        <v>0</v>
      </c>
      <c r="I323" s="10">
        <v>170</v>
      </c>
      <c r="J323" s="4">
        <v>90</v>
      </c>
      <c r="K323" s="4">
        <v>45</v>
      </c>
      <c r="L323" s="4">
        <v>90</v>
      </c>
      <c r="M323" s="4">
        <v>45</v>
      </c>
      <c r="N323" s="11">
        <v>60</v>
      </c>
    </row>
    <row r="324" spans="1:14" x14ac:dyDescent="0.45">
      <c r="A324" s="16" t="s">
        <v>1127</v>
      </c>
      <c r="B324" s="22">
        <v>61</v>
      </c>
      <c r="C324" s="10">
        <v>0</v>
      </c>
      <c r="D324" s="4">
        <v>0</v>
      </c>
      <c r="E324" s="4">
        <v>0</v>
      </c>
      <c r="F324" s="4">
        <v>1</v>
      </c>
      <c r="G324" s="4">
        <v>0</v>
      </c>
      <c r="H324" s="11">
        <v>0</v>
      </c>
      <c r="I324" s="10">
        <v>60</v>
      </c>
      <c r="J324" s="4">
        <v>60</v>
      </c>
      <c r="K324" s="4">
        <v>40</v>
      </c>
      <c r="L324" s="4">
        <v>65</v>
      </c>
      <c r="M324" s="4">
        <v>45</v>
      </c>
      <c r="N324" s="11">
        <v>35</v>
      </c>
    </row>
    <row r="325" spans="1:14" x14ac:dyDescent="0.45">
      <c r="A325" s="16" t="s">
        <v>1128</v>
      </c>
      <c r="B325" s="22">
        <v>161</v>
      </c>
      <c r="C325" s="10">
        <v>0</v>
      </c>
      <c r="D325" s="4">
        <v>1</v>
      </c>
      <c r="E325" s="4">
        <v>0</v>
      </c>
      <c r="F325" s="4">
        <v>1</v>
      </c>
      <c r="G325" s="4">
        <v>0</v>
      </c>
      <c r="H325" s="11">
        <v>0</v>
      </c>
      <c r="I325" s="10">
        <v>70</v>
      </c>
      <c r="J325" s="4">
        <v>100</v>
      </c>
      <c r="K325" s="4">
        <v>70</v>
      </c>
      <c r="L325" s="4">
        <v>105</v>
      </c>
      <c r="M325" s="4">
        <v>75</v>
      </c>
      <c r="N325" s="11">
        <v>40</v>
      </c>
    </row>
    <row r="326" spans="1:14" x14ac:dyDescent="0.45">
      <c r="A326" s="16" t="s">
        <v>1129</v>
      </c>
      <c r="B326" s="22">
        <v>165</v>
      </c>
      <c r="C326" s="10">
        <v>0</v>
      </c>
      <c r="D326" s="4">
        <v>0</v>
      </c>
      <c r="E326" s="4">
        <v>2</v>
      </c>
      <c r="F326" s="4">
        <v>0</v>
      </c>
      <c r="G326" s="4">
        <v>0</v>
      </c>
      <c r="H326" s="11">
        <v>0</v>
      </c>
      <c r="I326" s="10">
        <v>70</v>
      </c>
      <c r="J326" s="4">
        <v>85</v>
      </c>
      <c r="K326" s="4">
        <v>140</v>
      </c>
      <c r="L326" s="4">
        <v>85</v>
      </c>
      <c r="M326" s="4">
        <v>70</v>
      </c>
      <c r="N326" s="11">
        <v>20</v>
      </c>
    </row>
    <row r="327" spans="1:14" x14ac:dyDescent="0.45">
      <c r="A327" s="16" t="s">
        <v>1130</v>
      </c>
      <c r="B327" s="22">
        <v>66</v>
      </c>
      <c r="C327" s="10">
        <v>0</v>
      </c>
      <c r="D327" s="4">
        <v>0</v>
      </c>
      <c r="E327" s="4">
        <v>0</v>
      </c>
      <c r="F327" s="4">
        <v>0</v>
      </c>
      <c r="G327" s="4">
        <v>1</v>
      </c>
      <c r="H327" s="11">
        <v>0</v>
      </c>
      <c r="I327" s="10">
        <v>60</v>
      </c>
      <c r="J327" s="4">
        <v>25</v>
      </c>
      <c r="K327" s="4">
        <v>35</v>
      </c>
      <c r="L327" s="4">
        <v>70</v>
      </c>
      <c r="M327" s="4">
        <v>80</v>
      </c>
      <c r="N327" s="11">
        <v>60</v>
      </c>
    </row>
    <row r="328" spans="1:14" x14ac:dyDescent="0.45">
      <c r="A328" s="16" t="s">
        <v>1131</v>
      </c>
      <c r="B328" s="22">
        <v>165</v>
      </c>
      <c r="C328" s="10">
        <v>0</v>
      </c>
      <c r="D328" s="4">
        <v>0</v>
      </c>
      <c r="E328" s="4">
        <v>0</v>
      </c>
      <c r="F328" s="4">
        <v>0</v>
      </c>
      <c r="G328" s="4">
        <v>2</v>
      </c>
      <c r="H328" s="11">
        <v>0</v>
      </c>
      <c r="I328" s="10">
        <v>80</v>
      </c>
      <c r="J328" s="4">
        <v>45</v>
      </c>
      <c r="K328" s="4">
        <v>65</v>
      </c>
      <c r="L328" s="4">
        <v>90</v>
      </c>
      <c r="M328" s="4">
        <v>110</v>
      </c>
      <c r="N328" s="11">
        <v>80</v>
      </c>
    </row>
    <row r="329" spans="1:14" x14ac:dyDescent="0.45">
      <c r="A329" s="16" t="s">
        <v>1132</v>
      </c>
      <c r="B329" s="22">
        <v>126</v>
      </c>
      <c r="C329" s="10">
        <v>0</v>
      </c>
      <c r="D329" s="4">
        <v>0</v>
      </c>
      <c r="E329" s="4">
        <v>0</v>
      </c>
      <c r="F329" s="4">
        <v>1</v>
      </c>
      <c r="G329" s="4">
        <v>0</v>
      </c>
      <c r="H329" s="11">
        <v>0</v>
      </c>
      <c r="I329" s="10">
        <v>60</v>
      </c>
      <c r="J329" s="4">
        <v>60</v>
      </c>
      <c r="K329" s="4">
        <v>60</v>
      </c>
      <c r="L329" s="4">
        <v>60</v>
      </c>
      <c r="M329" s="4">
        <v>60</v>
      </c>
      <c r="N329" s="11">
        <v>60</v>
      </c>
    </row>
    <row r="330" spans="1:14" x14ac:dyDescent="0.45">
      <c r="A330" s="16" t="s">
        <v>1133</v>
      </c>
      <c r="B330" s="22">
        <v>58</v>
      </c>
      <c r="C330" s="10">
        <v>0</v>
      </c>
      <c r="D330" s="4">
        <v>1</v>
      </c>
      <c r="E330" s="4">
        <v>0</v>
      </c>
      <c r="F330" s="4">
        <v>0</v>
      </c>
      <c r="G330" s="4">
        <v>0</v>
      </c>
      <c r="H330" s="11">
        <v>0</v>
      </c>
      <c r="I330" s="10">
        <v>45</v>
      </c>
      <c r="J330" s="4">
        <v>100</v>
      </c>
      <c r="K330" s="4">
        <v>45</v>
      </c>
      <c r="L330" s="4">
        <v>45</v>
      </c>
      <c r="M330" s="4">
        <v>45</v>
      </c>
      <c r="N330" s="11">
        <v>10</v>
      </c>
    </row>
    <row r="331" spans="1:14" x14ac:dyDescent="0.45">
      <c r="A331" s="16" t="s">
        <v>1134</v>
      </c>
      <c r="B331" s="22">
        <v>119</v>
      </c>
      <c r="C331" s="10">
        <v>0</v>
      </c>
      <c r="D331" s="4">
        <v>1</v>
      </c>
      <c r="E331" s="4">
        <v>0</v>
      </c>
      <c r="F331" s="4">
        <v>0</v>
      </c>
      <c r="G331" s="4">
        <v>0</v>
      </c>
      <c r="H331" s="11">
        <v>1</v>
      </c>
      <c r="I331" s="10">
        <v>50</v>
      </c>
      <c r="J331" s="4">
        <v>70</v>
      </c>
      <c r="K331" s="4">
        <v>50</v>
      </c>
      <c r="L331" s="4">
        <v>50</v>
      </c>
      <c r="M331" s="4">
        <v>50</v>
      </c>
      <c r="N331" s="11">
        <v>70</v>
      </c>
    </row>
    <row r="332" spans="1:14" x14ac:dyDescent="0.45">
      <c r="A332" s="16" t="s">
        <v>1135</v>
      </c>
      <c r="B332" s="22">
        <v>234</v>
      </c>
      <c r="C332" s="10">
        <v>0</v>
      </c>
      <c r="D332" s="4">
        <v>1</v>
      </c>
      <c r="E332" s="4">
        <v>0</v>
      </c>
      <c r="F332" s="4">
        <v>0</v>
      </c>
      <c r="G332" s="4">
        <v>0</v>
      </c>
      <c r="H332" s="11">
        <v>2</v>
      </c>
      <c r="I332" s="10">
        <v>80</v>
      </c>
      <c r="J332" s="4">
        <v>100</v>
      </c>
      <c r="K332" s="4">
        <v>80</v>
      </c>
      <c r="L332" s="4">
        <v>80</v>
      </c>
      <c r="M332" s="4">
        <v>80</v>
      </c>
      <c r="N332" s="11">
        <v>100</v>
      </c>
    </row>
    <row r="333" spans="1:14" x14ac:dyDescent="0.45">
      <c r="A333" s="16" t="s">
        <v>1136</v>
      </c>
      <c r="B333" s="22">
        <v>67</v>
      </c>
      <c r="C333" s="10">
        <v>0</v>
      </c>
      <c r="D333" s="4">
        <v>0</v>
      </c>
      <c r="E333" s="4">
        <v>0</v>
      </c>
      <c r="F333" s="4">
        <v>1</v>
      </c>
      <c r="G333" s="4">
        <v>0</v>
      </c>
      <c r="H333" s="11">
        <v>0</v>
      </c>
      <c r="I333" s="10">
        <v>50</v>
      </c>
      <c r="J333" s="4">
        <v>85</v>
      </c>
      <c r="K333" s="4">
        <v>40</v>
      </c>
      <c r="L333" s="4">
        <v>85</v>
      </c>
      <c r="M333" s="4">
        <v>40</v>
      </c>
      <c r="N333" s="11">
        <v>35</v>
      </c>
    </row>
    <row r="334" spans="1:14" x14ac:dyDescent="0.45">
      <c r="A334" s="16" t="s">
        <v>1137</v>
      </c>
      <c r="B334" s="22">
        <v>166</v>
      </c>
      <c r="C334" s="10">
        <v>0</v>
      </c>
      <c r="D334" s="4">
        <v>1</v>
      </c>
      <c r="E334" s="4">
        <v>0</v>
      </c>
      <c r="F334" s="4">
        <v>1</v>
      </c>
      <c r="G334" s="4">
        <v>0</v>
      </c>
      <c r="H334" s="11">
        <v>0</v>
      </c>
      <c r="I334" s="10">
        <v>70</v>
      </c>
      <c r="J334" s="4">
        <v>115</v>
      </c>
      <c r="K334" s="4">
        <v>60</v>
      </c>
      <c r="L334" s="4">
        <v>115</v>
      </c>
      <c r="M334" s="4">
        <v>60</v>
      </c>
      <c r="N334" s="11">
        <v>55</v>
      </c>
    </row>
    <row r="335" spans="1:14" x14ac:dyDescent="0.45">
      <c r="A335" s="16" t="s">
        <v>1138</v>
      </c>
      <c r="B335" s="22">
        <v>62</v>
      </c>
      <c r="C335" s="10">
        <v>0</v>
      </c>
      <c r="D335" s="4">
        <v>0</v>
      </c>
      <c r="E335" s="4">
        <v>0</v>
      </c>
      <c r="F335" s="4">
        <v>0</v>
      </c>
      <c r="G335" s="4">
        <v>1</v>
      </c>
      <c r="H335" s="11">
        <v>0</v>
      </c>
      <c r="I335" s="10">
        <v>45</v>
      </c>
      <c r="J335" s="4">
        <v>40</v>
      </c>
      <c r="K335" s="4">
        <v>60</v>
      </c>
      <c r="L335" s="4">
        <v>40</v>
      </c>
      <c r="M335" s="4">
        <v>75</v>
      </c>
      <c r="N335" s="11">
        <v>50</v>
      </c>
    </row>
    <row r="336" spans="1:14" x14ac:dyDescent="0.45">
      <c r="A336" s="16" t="s">
        <v>1139</v>
      </c>
      <c r="B336" s="22">
        <v>172</v>
      </c>
      <c r="C336" s="10">
        <v>0</v>
      </c>
      <c r="D336" s="4">
        <v>0</v>
      </c>
      <c r="E336" s="4">
        <v>0</v>
      </c>
      <c r="F336" s="4">
        <v>0</v>
      </c>
      <c r="G336" s="4">
        <v>2</v>
      </c>
      <c r="H336" s="11">
        <v>0</v>
      </c>
      <c r="I336" s="10">
        <v>75</v>
      </c>
      <c r="J336" s="4">
        <v>70</v>
      </c>
      <c r="K336" s="4">
        <v>90</v>
      </c>
      <c r="L336" s="4">
        <v>70</v>
      </c>
      <c r="M336" s="4">
        <v>105</v>
      </c>
      <c r="N336" s="11">
        <v>80</v>
      </c>
    </row>
    <row r="337" spans="1:14" x14ac:dyDescent="0.45">
      <c r="A337" s="16" t="s">
        <v>1140</v>
      </c>
      <c r="B337" s="22">
        <v>160</v>
      </c>
      <c r="C337" s="10">
        <v>0</v>
      </c>
      <c r="D337" s="4">
        <v>2</v>
      </c>
      <c r="E337" s="4">
        <v>0</v>
      </c>
      <c r="F337" s="4">
        <v>0</v>
      </c>
      <c r="G337" s="4">
        <v>0</v>
      </c>
      <c r="H337" s="11">
        <v>0</v>
      </c>
      <c r="I337" s="10">
        <v>73</v>
      </c>
      <c r="J337" s="4">
        <v>115</v>
      </c>
      <c r="K337" s="4">
        <v>60</v>
      </c>
      <c r="L337" s="4">
        <v>60</v>
      </c>
      <c r="M337" s="4">
        <v>60</v>
      </c>
      <c r="N337" s="11">
        <v>90</v>
      </c>
    </row>
    <row r="338" spans="1:14" x14ac:dyDescent="0.45">
      <c r="A338" s="16" t="s">
        <v>1141</v>
      </c>
      <c r="B338" s="22">
        <v>160</v>
      </c>
      <c r="C338" s="10">
        <v>0</v>
      </c>
      <c r="D338" s="4">
        <v>1</v>
      </c>
      <c r="E338" s="4">
        <v>0</v>
      </c>
      <c r="F338" s="4">
        <v>1</v>
      </c>
      <c r="G338" s="4">
        <v>0</v>
      </c>
      <c r="H338" s="11">
        <v>0</v>
      </c>
      <c r="I338" s="10">
        <v>73</v>
      </c>
      <c r="J338" s="4">
        <v>100</v>
      </c>
      <c r="K338" s="4">
        <v>60</v>
      </c>
      <c r="L338" s="4">
        <v>100</v>
      </c>
      <c r="M338" s="4">
        <v>60</v>
      </c>
      <c r="N338" s="11">
        <v>65</v>
      </c>
    </row>
    <row r="339" spans="1:14" x14ac:dyDescent="0.45">
      <c r="A339" s="16" t="s">
        <v>1142</v>
      </c>
      <c r="B339" s="22">
        <v>154</v>
      </c>
      <c r="C339" s="10">
        <v>0</v>
      </c>
      <c r="D339" s="4">
        <v>0</v>
      </c>
      <c r="E339" s="4">
        <v>0</v>
      </c>
      <c r="F339" s="4">
        <v>2</v>
      </c>
      <c r="G339" s="4">
        <v>0</v>
      </c>
      <c r="H339" s="11">
        <v>0</v>
      </c>
      <c r="I339" s="10">
        <v>70</v>
      </c>
      <c r="J339" s="4">
        <v>55</v>
      </c>
      <c r="K339" s="4">
        <v>65</v>
      </c>
      <c r="L339" s="4">
        <v>95</v>
      </c>
      <c r="M339" s="4">
        <v>85</v>
      </c>
      <c r="N339" s="11">
        <v>70</v>
      </c>
    </row>
    <row r="340" spans="1:14" x14ac:dyDescent="0.45">
      <c r="A340" s="16" t="s">
        <v>1143</v>
      </c>
      <c r="B340" s="22">
        <v>154</v>
      </c>
      <c r="C340" s="10">
        <v>0</v>
      </c>
      <c r="D340" s="4">
        <v>2</v>
      </c>
      <c r="E340" s="4">
        <v>0</v>
      </c>
      <c r="F340" s="4">
        <v>0</v>
      </c>
      <c r="G340" s="4">
        <v>0</v>
      </c>
      <c r="H340" s="11">
        <v>0</v>
      </c>
      <c r="I340" s="10">
        <v>70</v>
      </c>
      <c r="J340" s="4">
        <v>95</v>
      </c>
      <c r="K340" s="4">
        <v>85</v>
      </c>
      <c r="L340" s="4">
        <v>55</v>
      </c>
      <c r="M340" s="4">
        <v>65</v>
      </c>
      <c r="N340" s="11">
        <v>70</v>
      </c>
    </row>
    <row r="341" spans="1:14" x14ac:dyDescent="0.45">
      <c r="A341" s="16" t="s">
        <v>1144</v>
      </c>
      <c r="B341" s="22">
        <v>58</v>
      </c>
      <c r="C341" s="10">
        <v>1</v>
      </c>
      <c r="D341" s="4">
        <v>0</v>
      </c>
      <c r="E341" s="4">
        <v>0</v>
      </c>
      <c r="F341" s="4">
        <v>0</v>
      </c>
      <c r="G341" s="4">
        <v>0</v>
      </c>
      <c r="H341" s="11">
        <v>0</v>
      </c>
      <c r="I341" s="10">
        <v>50</v>
      </c>
      <c r="J341" s="4">
        <v>48</v>
      </c>
      <c r="K341" s="4">
        <v>43</v>
      </c>
      <c r="L341" s="4">
        <v>46</v>
      </c>
      <c r="M341" s="4">
        <v>41</v>
      </c>
      <c r="N341" s="11">
        <v>60</v>
      </c>
    </row>
    <row r="342" spans="1:14" x14ac:dyDescent="0.45">
      <c r="A342" s="16" t="s">
        <v>1145</v>
      </c>
      <c r="B342" s="22">
        <v>164</v>
      </c>
      <c r="C342" s="10">
        <v>2</v>
      </c>
      <c r="D342" s="4">
        <v>0</v>
      </c>
      <c r="E342" s="4">
        <v>0</v>
      </c>
      <c r="F342" s="4">
        <v>0</v>
      </c>
      <c r="G342" s="4">
        <v>0</v>
      </c>
      <c r="H342" s="11">
        <v>0</v>
      </c>
      <c r="I342" s="10">
        <v>110</v>
      </c>
      <c r="J342" s="4">
        <v>78</v>
      </c>
      <c r="K342" s="4">
        <v>73</v>
      </c>
      <c r="L342" s="4">
        <v>76</v>
      </c>
      <c r="M342" s="4">
        <v>71</v>
      </c>
      <c r="N342" s="11">
        <v>60</v>
      </c>
    </row>
    <row r="343" spans="1:14" x14ac:dyDescent="0.45">
      <c r="A343" s="16" t="s">
        <v>1146</v>
      </c>
      <c r="B343" s="22">
        <v>62</v>
      </c>
      <c r="C343" s="10">
        <v>0</v>
      </c>
      <c r="D343" s="4">
        <v>1</v>
      </c>
      <c r="E343" s="4">
        <v>0</v>
      </c>
      <c r="F343" s="4">
        <v>0</v>
      </c>
      <c r="G343" s="4">
        <v>0</v>
      </c>
      <c r="H343" s="11">
        <v>0</v>
      </c>
      <c r="I343" s="10">
        <v>43</v>
      </c>
      <c r="J343" s="4">
        <v>80</v>
      </c>
      <c r="K343" s="4">
        <v>65</v>
      </c>
      <c r="L343" s="4">
        <v>50</v>
      </c>
      <c r="M343" s="4">
        <v>35</v>
      </c>
      <c r="N343" s="11">
        <v>35</v>
      </c>
    </row>
    <row r="344" spans="1:14" x14ac:dyDescent="0.45">
      <c r="A344" s="16" t="s">
        <v>1147</v>
      </c>
      <c r="B344" s="22">
        <v>164</v>
      </c>
      <c r="C344" s="10">
        <v>0</v>
      </c>
      <c r="D344" s="4">
        <v>2</v>
      </c>
      <c r="E344" s="4">
        <v>0</v>
      </c>
      <c r="F344" s="4">
        <v>0</v>
      </c>
      <c r="G344" s="4">
        <v>0</v>
      </c>
      <c r="H344" s="11">
        <v>0</v>
      </c>
      <c r="I344" s="10">
        <v>63</v>
      </c>
      <c r="J344" s="4">
        <v>120</v>
      </c>
      <c r="K344" s="4">
        <v>85</v>
      </c>
      <c r="L344" s="4">
        <v>90</v>
      </c>
      <c r="M344" s="4">
        <v>55</v>
      </c>
      <c r="N344" s="11">
        <v>55</v>
      </c>
    </row>
    <row r="345" spans="1:14" x14ac:dyDescent="0.45">
      <c r="A345" s="16" t="s">
        <v>1148</v>
      </c>
      <c r="B345" s="22">
        <v>60</v>
      </c>
      <c r="C345" s="10">
        <v>0</v>
      </c>
      <c r="D345" s="4">
        <v>0</v>
      </c>
      <c r="E345" s="4">
        <v>0</v>
      </c>
      <c r="F345" s="4">
        <v>0</v>
      </c>
      <c r="G345" s="4">
        <v>1</v>
      </c>
      <c r="H345" s="11">
        <v>0</v>
      </c>
      <c r="I345" s="10">
        <v>40</v>
      </c>
      <c r="J345" s="4">
        <v>40</v>
      </c>
      <c r="K345" s="4">
        <v>55</v>
      </c>
      <c r="L345" s="4">
        <v>40</v>
      </c>
      <c r="M345" s="4">
        <v>70</v>
      </c>
      <c r="N345" s="11">
        <v>55</v>
      </c>
    </row>
    <row r="346" spans="1:14" x14ac:dyDescent="0.45">
      <c r="A346" s="16" t="s">
        <v>1149</v>
      </c>
      <c r="B346" s="22">
        <v>175</v>
      </c>
      <c r="C346" s="10">
        <v>0</v>
      </c>
      <c r="D346" s="4">
        <v>0</v>
      </c>
      <c r="E346" s="4">
        <v>0</v>
      </c>
      <c r="F346" s="4">
        <v>0</v>
      </c>
      <c r="G346" s="4">
        <v>2</v>
      </c>
      <c r="H346" s="11">
        <v>0</v>
      </c>
      <c r="I346" s="10">
        <v>60</v>
      </c>
      <c r="J346" s="4">
        <v>70</v>
      </c>
      <c r="K346" s="4">
        <v>105</v>
      </c>
      <c r="L346" s="4">
        <v>70</v>
      </c>
      <c r="M346" s="4">
        <v>120</v>
      </c>
      <c r="N346" s="11">
        <v>75</v>
      </c>
    </row>
    <row r="347" spans="1:14" x14ac:dyDescent="0.45">
      <c r="A347" s="16" t="s">
        <v>1150</v>
      </c>
      <c r="B347" s="22">
        <v>71</v>
      </c>
      <c r="C347" s="10">
        <v>0</v>
      </c>
      <c r="D347" s="4">
        <v>0</v>
      </c>
      <c r="E347" s="4">
        <v>0</v>
      </c>
      <c r="F347" s="4">
        <v>0</v>
      </c>
      <c r="G347" s="4">
        <v>1</v>
      </c>
      <c r="H347" s="11">
        <v>0</v>
      </c>
      <c r="I347" s="10">
        <v>66</v>
      </c>
      <c r="J347" s="4">
        <v>41</v>
      </c>
      <c r="K347" s="4">
        <v>77</v>
      </c>
      <c r="L347" s="4">
        <v>61</v>
      </c>
      <c r="M347" s="4">
        <v>87</v>
      </c>
      <c r="N347" s="11">
        <v>23</v>
      </c>
    </row>
    <row r="348" spans="1:14" x14ac:dyDescent="0.45">
      <c r="A348" s="16" t="s">
        <v>1151</v>
      </c>
      <c r="B348" s="22">
        <v>173</v>
      </c>
      <c r="C348" s="10">
        <v>0</v>
      </c>
      <c r="D348" s="4">
        <v>0</v>
      </c>
      <c r="E348" s="4">
        <v>0</v>
      </c>
      <c r="F348" s="4">
        <v>0</v>
      </c>
      <c r="G348" s="4">
        <v>2</v>
      </c>
      <c r="H348" s="11">
        <v>0</v>
      </c>
      <c r="I348" s="10">
        <v>86</v>
      </c>
      <c r="J348" s="4">
        <v>81</v>
      </c>
      <c r="K348" s="4">
        <v>97</v>
      </c>
      <c r="L348" s="4">
        <v>81</v>
      </c>
      <c r="M348" s="4">
        <v>107</v>
      </c>
      <c r="N348" s="11">
        <v>43</v>
      </c>
    </row>
    <row r="349" spans="1:14" x14ac:dyDescent="0.45">
      <c r="A349" s="16" t="s">
        <v>1152</v>
      </c>
      <c r="B349" s="22">
        <v>71</v>
      </c>
      <c r="C349" s="10">
        <v>0</v>
      </c>
      <c r="D349" s="4">
        <v>1</v>
      </c>
      <c r="E349" s="4">
        <v>0</v>
      </c>
      <c r="F349" s="4">
        <v>0</v>
      </c>
      <c r="G349" s="4">
        <v>0</v>
      </c>
      <c r="H349" s="11">
        <v>0</v>
      </c>
      <c r="I349" s="10">
        <v>45</v>
      </c>
      <c r="J349" s="4">
        <v>95</v>
      </c>
      <c r="K349" s="4">
        <v>50</v>
      </c>
      <c r="L349" s="4">
        <v>40</v>
      </c>
      <c r="M349" s="4">
        <v>50</v>
      </c>
      <c r="N349" s="11">
        <v>75</v>
      </c>
    </row>
    <row r="350" spans="1:14" x14ac:dyDescent="0.45">
      <c r="A350" s="16" t="s">
        <v>1153</v>
      </c>
      <c r="B350" s="22">
        <v>173</v>
      </c>
      <c r="C350" s="10">
        <v>0</v>
      </c>
      <c r="D350" s="4">
        <v>2</v>
      </c>
      <c r="E350" s="4">
        <v>0</v>
      </c>
      <c r="F350" s="4">
        <v>0</v>
      </c>
      <c r="G350" s="4">
        <v>0</v>
      </c>
      <c r="H350" s="11">
        <v>0</v>
      </c>
      <c r="I350" s="10">
        <v>75</v>
      </c>
      <c r="J350" s="4">
        <v>125</v>
      </c>
      <c r="K350" s="4">
        <v>100</v>
      </c>
      <c r="L350" s="4">
        <v>70</v>
      </c>
      <c r="M350" s="4">
        <v>80</v>
      </c>
      <c r="N350" s="11">
        <v>45</v>
      </c>
    </row>
    <row r="351" spans="1:14" x14ac:dyDescent="0.45">
      <c r="A351" s="16" t="s">
        <v>1154</v>
      </c>
      <c r="B351" s="22">
        <v>40</v>
      </c>
      <c r="C351" s="10">
        <v>0</v>
      </c>
      <c r="D351" s="4">
        <v>0</v>
      </c>
      <c r="E351" s="4">
        <v>0</v>
      </c>
      <c r="F351" s="4">
        <v>0</v>
      </c>
      <c r="G351" s="4">
        <v>0</v>
      </c>
      <c r="H351" s="11">
        <v>1</v>
      </c>
      <c r="I351" s="10">
        <v>20</v>
      </c>
      <c r="J351" s="4">
        <v>15</v>
      </c>
      <c r="K351" s="4">
        <v>20</v>
      </c>
      <c r="L351" s="4">
        <v>10</v>
      </c>
      <c r="M351" s="4">
        <v>55</v>
      </c>
      <c r="N351" s="11">
        <v>80</v>
      </c>
    </row>
    <row r="352" spans="1:14" x14ac:dyDescent="0.45">
      <c r="A352" s="16" t="s">
        <v>1155</v>
      </c>
      <c r="B352" s="22">
        <v>189</v>
      </c>
      <c r="C352" s="10">
        <v>0</v>
      </c>
      <c r="D352" s="4">
        <v>0</v>
      </c>
      <c r="E352" s="4">
        <v>0</v>
      </c>
      <c r="F352" s="4">
        <v>0</v>
      </c>
      <c r="G352" s="4">
        <v>2</v>
      </c>
      <c r="H352" s="11">
        <v>0</v>
      </c>
      <c r="I352" s="10">
        <v>95</v>
      </c>
      <c r="J352" s="4">
        <v>60</v>
      </c>
      <c r="K352" s="4">
        <v>79</v>
      </c>
      <c r="L352" s="4">
        <v>100</v>
      </c>
      <c r="M352" s="4">
        <v>125</v>
      </c>
      <c r="N352" s="11">
        <v>81</v>
      </c>
    </row>
    <row r="353" spans="1:14" x14ac:dyDescent="0.45">
      <c r="A353" s="16" t="s">
        <v>1156</v>
      </c>
      <c r="B353" s="22">
        <v>147</v>
      </c>
      <c r="C353" s="10">
        <v>1</v>
      </c>
      <c r="D353" s="4">
        <v>0</v>
      </c>
      <c r="E353" s="4">
        <v>0</v>
      </c>
      <c r="F353" s="4">
        <v>0</v>
      </c>
      <c r="G353" s="4">
        <v>0</v>
      </c>
      <c r="H353" s="11">
        <v>0</v>
      </c>
      <c r="I353" s="10">
        <v>70</v>
      </c>
      <c r="J353" s="4">
        <v>70</v>
      </c>
      <c r="K353" s="4">
        <v>70</v>
      </c>
      <c r="L353" s="4">
        <v>70</v>
      </c>
      <c r="M353" s="4">
        <v>70</v>
      </c>
      <c r="N353" s="11">
        <v>70</v>
      </c>
    </row>
    <row r="354" spans="1:14" x14ac:dyDescent="0.45">
      <c r="A354" s="16" t="s">
        <v>1157</v>
      </c>
      <c r="B354" s="22">
        <v>154</v>
      </c>
      <c r="C354" s="10">
        <v>0</v>
      </c>
      <c r="D354" s="4">
        <v>0</v>
      </c>
      <c r="E354" s="4">
        <v>0</v>
      </c>
      <c r="F354" s="4">
        <v>0</v>
      </c>
      <c r="G354" s="4">
        <v>1</v>
      </c>
      <c r="H354" s="11">
        <v>0</v>
      </c>
      <c r="I354" s="10">
        <v>60</v>
      </c>
      <c r="J354" s="4">
        <v>90</v>
      </c>
      <c r="K354" s="4">
        <v>70</v>
      </c>
      <c r="L354" s="4">
        <v>60</v>
      </c>
      <c r="M354" s="4">
        <v>120</v>
      </c>
      <c r="N354" s="11">
        <v>40</v>
      </c>
    </row>
    <row r="355" spans="1:14" x14ac:dyDescent="0.45">
      <c r="A355" s="16" t="s">
        <v>1158</v>
      </c>
      <c r="B355" s="22">
        <v>59</v>
      </c>
      <c r="C355" s="10">
        <v>0</v>
      </c>
      <c r="D355" s="4">
        <v>1</v>
      </c>
      <c r="E355" s="4">
        <v>0</v>
      </c>
      <c r="F355" s="4">
        <v>0</v>
      </c>
      <c r="G355" s="4">
        <v>0</v>
      </c>
      <c r="H355" s="11">
        <v>0</v>
      </c>
      <c r="I355" s="10">
        <v>44</v>
      </c>
      <c r="J355" s="4">
        <v>75</v>
      </c>
      <c r="K355" s="4">
        <v>35</v>
      </c>
      <c r="L355" s="4">
        <v>63</v>
      </c>
      <c r="M355" s="4">
        <v>33</v>
      </c>
      <c r="N355" s="11">
        <v>45</v>
      </c>
    </row>
    <row r="356" spans="1:14" x14ac:dyDescent="0.45">
      <c r="A356" s="16" t="s">
        <v>1159</v>
      </c>
      <c r="B356" s="22">
        <v>159</v>
      </c>
      <c r="C356" s="10">
        <v>0</v>
      </c>
      <c r="D356" s="4">
        <v>2</v>
      </c>
      <c r="E356" s="4">
        <v>0</v>
      </c>
      <c r="F356" s="4">
        <v>0</v>
      </c>
      <c r="G356" s="4">
        <v>0</v>
      </c>
      <c r="H356" s="11">
        <v>0</v>
      </c>
      <c r="I356" s="10">
        <v>64</v>
      </c>
      <c r="J356" s="4">
        <v>115</v>
      </c>
      <c r="K356" s="4">
        <v>65</v>
      </c>
      <c r="L356" s="4">
        <v>83</v>
      </c>
      <c r="M356" s="4">
        <v>63</v>
      </c>
      <c r="N356" s="11">
        <v>65</v>
      </c>
    </row>
    <row r="357" spans="1:14" x14ac:dyDescent="0.45">
      <c r="A357" s="16" t="s">
        <v>1160</v>
      </c>
      <c r="B357" s="22">
        <v>59</v>
      </c>
      <c r="C357" s="10">
        <v>0</v>
      </c>
      <c r="D357" s="4">
        <v>0</v>
      </c>
      <c r="E357" s="4">
        <v>0</v>
      </c>
      <c r="F357" s="4">
        <v>0</v>
      </c>
      <c r="G357" s="4">
        <v>1</v>
      </c>
      <c r="H357" s="11">
        <v>0</v>
      </c>
      <c r="I357" s="10">
        <v>20</v>
      </c>
      <c r="J357" s="4">
        <v>40</v>
      </c>
      <c r="K357" s="4">
        <v>90</v>
      </c>
      <c r="L357" s="4">
        <v>30</v>
      </c>
      <c r="M357" s="4">
        <v>90</v>
      </c>
      <c r="N357" s="11">
        <v>25</v>
      </c>
    </row>
    <row r="358" spans="1:14" x14ac:dyDescent="0.45">
      <c r="A358" s="16" t="s">
        <v>1161</v>
      </c>
      <c r="B358" s="22">
        <v>159</v>
      </c>
      <c r="C358" s="10">
        <v>0</v>
      </c>
      <c r="D358" s="4">
        <v>0</v>
      </c>
      <c r="E358" s="4">
        <v>1</v>
      </c>
      <c r="F358" s="4">
        <v>0</v>
      </c>
      <c r="G358" s="4">
        <v>1</v>
      </c>
      <c r="H358" s="11">
        <v>0</v>
      </c>
      <c r="I358" s="10">
        <v>40</v>
      </c>
      <c r="J358" s="4">
        <v>70</v>
      </c>
      <c r="K358" s="4">
        <v>130</v>
      </c>
      <c r="L358" s="4">
        <v>60</v>
      </c>
      <c r="M358" s="4">
        <v>130</v>
      </c>
      <c r="N358" s="11">
        <v>25</v>
      </c>
    </row>
    <row r="359" spans="1:14" x14ac:dyDescent="0.45">
      <c r="A359" s="16" t="s">
        <v>1162</v>
      </c>
      <c r="B359" s="22">
        <v>161</v>
      </c>
      <c r="C359" s="10">
        <v>2</v>
      </c>
      <c r="D359" s="4">
        <v>0</v>
      </c>
      <c r="E359" s="4">
        <v>0</v>
      </c>
      <c r="F359" s="4">
        <v>0</v>
      </c>
      <c r="G359" s="4">
        <v>0</v>
      </c>
      <c r="H359" s="11">
        <v>0</v>
      </c>
      <c r="I359" s="10">
        <v>99</v>
      </c>
      <c r="J359" s="4">
        <v>68</v>
      </c>
      <c r="K359" s="4">
        <v>83</v>
      </c>
      <c r="L359" s="4">
        <v>72</v>
      </c>
      <c r="M359" s="4">
        <v>87</v>
      </c>
      <c r="N359" s="11">
        <v>51</v>
      </c>
    </row>
    <row r="360" spans="1:14" x14ac:dyDescent="0.45">
      <c r="A360" s="16" t="s">
        <v>1163</v>
      </c>
      <c r="B360" s="22">
        <v>149</v>
      </c>
      <c r="C360" s="10">
        <v>0</v>
      </c>
      <c r="D360" s="4">
        <v>0</v>
      </c>
      <c r="E360" s="4">
        <v>0</v>
      </c>
      <c r="F360" s="4">
        <v>1</v>
      </c>
      <c r="G360" s="4">
        <v>1</v>
      </c>
      <c r="H360" s="11">
        <v>0</v>
      </c>
      <c r="I360" s="10">
        <v>65</v>
      </c>
      <c r="J360" s="4">
        <v>50</v>
      </c>
      <c r="K360" s="4">
        <v>70</v>
      </c>
      <c r="L360" s="4">
        <v>95</v>
      </c>
      <c r="M360" s="4">
        <v>80</v>
      </c>
      <c r="N360" s="11">
        <v>65</v>
      </c>
    </row>
    <row r="361" spans="1:14" x14ac:dyDescent="0.45">
      <c r="A361" s="16" t="s">
        <v>1164</v>
      </c>
      <c r="B361" s="22">
        <v>163</v>
      </c>
      <c r="C361" s="10">
        <v>0</v>
      </c>
      <c r="D361" s="4">
        <v>2</v>
      </c>
      <c r="E361" s="4">
        <v>0</v>
      </c>
      <c r="F361" s="4">
        <v>0</v>
      </c>
      <c r="G361" s="4">
        <v>0</v>
      </c>
      <c r="H361" s="11">
        <v>0</v>
      </c>
      <c r="I361" s="10">
        <v>65</v>
      </c>
      <c r="J361" s="4">
        <v>130</v>
      </c>
      <c r="K361" s="4">
        <v>60</v>
      </c>
      <c r="L361" s="4">
        <v>75</v>
      </c>
      <c r="M361" s="4">
        <v>60</v>
      </c>
      <c r="N361" s="11">
        <v>75</v>
      </c>
    </row>
    <row r="362" spans="1:14" x14ac:dyDescent="0.45">
      <c r="A362" s="16" t="s">
        <v>1165</v>
      </c>
      <c r="B362" s="22">
        <v>52</v>
      </c>
      <c r="C362" s="10">
        <v>1</v>
      </c>
      <c r="D362" s="4">
        <v>0</v>
      </c>
      <c r="E362" s="4">
        <v>0</v>
      </c>
      <c r="F362" s="4">
        <v>0</v>
      </c>
      <c r="G362" s="4">
        <v>0</v>
      </c>
      <c r="H362" s="11">
        <v>0</v>
      </c>
      <c r="I362" s="10">
        <v>95</v>
      </c>
      <c r="J362" s="4">
        <v>23</v>
      </c>
      <c r="K362" s="4">
        <v>48</v>
      </c>
      <c r="L362" s="4">
        <v>23</v>
      </c>
      <c r="M362" s="4">
        <v>48</v>
      </c>
      <c r="N362" s="11">
        <v>23</v>
      </c>
    </row>
    <row r="363" spans="1:14" x14ac:dyDescent="0.45">
      <c r="A363" s="16" t="s">
        <v>1166</v>
      </c>
      <c r="B363" s="22">
        <v>60</v>
      </c>
      <c r="C363" s="10">
        <v>1</v>
      </c>
      <c r="D363" s="4">
        <v>0</v>
      </c>
      <c r="E363" s="4">
        <v>0</v>
      </c>
      <c r="F363" s="4">
        <v>0</v>
      </c>
      <c r="G363" s="4">
        <v>0</v>
      </c>
      <c r="H363" s="11">
        <v>0</v>
      </c>
      <c r="I363" s="10">
        <v>50</v>
      </c>
      <c r="J363" s="4">
        <v>50</v>
      </c>
      <c r="K363" s="4">
        <v>50</v>
      </c>
      <c r="L363" s="4">
        <v>50</v>
      </c>
      <c r="M363" s="4">
        <v>50</v>
      </c>
      <c r="N363" s="11">
        <v>50</v>
      </c>
    </row>
    <row r="364" spans="1:14" x14ac:dyDescent="0.45">
      <c r="A364" s="16" t="s">
        <v>1167</v>
      </c>
      <c r="B364" s="22">
        <v>168</v>
      </c>
      <c r="C364" s="10">
        <v>2</v>
      </c>
      <c r="D364" s="4">
        <v>0</v>
      </c>
      <c r="E364" s="4">
        <v>0</v>
      </c>
      <c r="F364" s="4">
        <v>0</v>
      </c>
      <c r="G364" s="4">
        <v>0</v>
      </c>
      <c r="H364" s="11">
        <v>0</v>
      </c>
      <c r="I364" s="10">
        <v>80</v>
      </c>
      <c r="J364" s="4">
        <v>80</v>
      </c>
      <c r="K364" s="4">
        <v>80</v>
      </c>
      <c r="L364" s="4">
        <v>80</v>
      </c>
      <c r="M364" s="4">
        <v>80</v>
      </c>
      <c r="N364" s="11">
        <v>80</v>
      </c>
    </row>
    <row r="365" spans="1:14" x14ac:dyDescent="0.45">
      <c r="A365" s="16" t="s">
        <v>1168</v>
      </c>
      <c r="B365" s="22">
        <v>58</v>
      </c>
      <c r="C365" s="10">
        <v>1</v>
      </c>
      <c r="D365" s="4">
        <v>0</v>
      </c>
      <c r="E365" s="4">
        <v>0</v>
      </c>
      <c r="F365" s="4">
        <v>0</v>
      </c>
      <c r="G365" s="4">
        <v>0</v>
      </c>
      <c r="H365" s="11">
        <v>0</v>
      </c>
      <c r="I365" s="10">
        <v>70</v>
      </c>
      <c r="J365" s="4">
        <v>40</v>
      </c>
      <c r="K365" s="4">
        <v>50</v>
      </c>
      <c r="L365" s="4">
        <v>55</v>
      </c>
      <c r="M365" s="4">
        <v>50</v>
      </c>
      <c r="N365" s="11">
        <v>25</v>
      </c>
    </row>
    <row r="366" spans="1:14" x14ac:dyDescent="0.45">
      <c r="A366" s="16" t="s">
        <v>1169</v>
      </c>
      <c r="B366" s="22">
        <v>144</v>
      </c>
      <c r="C366" s="10">
        <v>2</v>
      </c>
      <c r="D366" s="4">
        <v>0</v>
      </c>
      <c r="E366" s="4">
        <v>0</v>
      </c>
      <c r="F366" s="4">
        <v>0</v>
      </c>
      <c r="G366" s="4">
        <v>0</v>
      </c>
      <c r="H366" s="11">
        <v>0</v>
      </c>
      <c r="I366" s="10">
        <v>90</v>
      </c>
      <c r="J366" s="4">
        <v>60</v>
      </c>
      <c r="K366" s="4">
        <v>70</v>
      </c>
      <c r="L366" s="4">
        <v>75</v>
      </c>
      <c r="M366" s="4">
        <v>70</v>
      </c>
      <c r="N366" s="11">
        <v>45</v>
      </c>
    </row>
    <row r="367" spans="1:14" x14ac:dyDescent="0.45">
      <c r="A367" s="16" t="s">
        <v>1170</v>
      </c>
      <c r="B367" s="22">
        <v>239</v>
      </c>
      <c r="C367" s="10">
        <v>3</v>
      </c>
      <c r="D367" s="4">
        <v>0</v>
      </c>
      <c r="E367" s="4">
        <v>0</v>
      </c>
      <c r="F367" s="4">
        <v>0</v>
      </c>
      <c r="G367" s="4">
        <v>0</v>
      </c>
      <c r="H367" s="11">
        <v>0</v>
      </c>
      <c r="I367" s="10">
        <v>110</v>
      </c>
      <c r="J367" s="4">
        <v>80</v>
      </c>
      <c r="K367" s="4">
        <v>90</v>
      </c>
      <c r="L367" s="4">
        <v>95</v>
      </c>
      <c r="M367" s="4">
        <v>90</v>
      </c>
      <c r="N367" s="11">
        <v>65</v>
      </c>
    </row>
    <row r="368" spans="1:14" x14ac:dyDescent="0.45">
      <c r="A368" s="16" t="s">
        <v>1171</v>
      </c>
      <c r="B368" s="22">
        <v>69</v>
      </c>
      <c r="C368" s="10">
        <v>0</v>
      </c>
      <c r="D368" s="4">
        <v>0</v>
      </c>
      <c r="E368" s="4">
        <v>1</v>
      </c>
      <c r="F368" s="4">
        <v>0</v>
      </c>
      <c r="G368" s="4">
        <v>0</v>
      </c>
      <c r="H368" s="11">
        <v>0</v>
      </c>
      <c r="I368" s="10">
        <v>35</v>
      </c>
      <c r="J368" s="4">
        <v>64</v>
      </c>
      <c r="K368" s="4">
        <v>85</v>
      </c>
      <c r="L368" s="4">
        <v>74</v>
      </c>
      <c r="M368" s="4">
        <v>55</v>
      </c>
      <c r="N368" s="11">
        <v>32</v>
      </c>
    </row>
    <row r="369" spans="1:14" x14ac:dyDescent="0.45">
      <c r="A369" s="16" t="s">
        <v>1172</v>
      </c>
      <c r="B369" s="22">
        <v>170</v>
      </c>
      <c r="C369" s="10">
        <v>0</v>
      </c>
      <c r="D369" s="4">
        <v>1</v>
      </c>
      <c r="E369" s="4">
        <v>1</v>
      </c>
      <c r="F369" s="4">
        <v>0</v>
      </c>
      <c r="G369" s="4">
        <v>0</v>
      </c>
      <c r="H369" s="11">
        <v>0</v>
      </c>
      <c r="I369" s="10">
        <v>55</v>
      </c>
      <c r="J369" s="4">
        <v>104</v>
      </c>
      <c r="K369" s="4">
        <v>105</v>
      </c>
      <c r="L369" s="4">
        <v>94</v>
      </c>
      <c r="M369" s="4">
        <v>75</v>
      </c>
      <c r="N369" s="11">
        <v>52</v>
      </c>
    </row>
    <row r="370" spans="1:14" x14ac:dyDescent="0.45">
      <c r="A370" s="16" t="s">
        <v>1173</v>
      </c>
      <c r="B370" s="22">
        <v>170</v>
      </c>
      <c r="C370" s="10">
        <v>0</v>
      </c>
      <c r="D370" s="4">
        <v>0</v>
      </c>
      <c r="E370" s="4">
        <v>0</v>
      </c>
      <c r="F370" s="4">
        <v>2</v>
      </c>
      <c r="G370" s="4">
        <v>0</v>
      </c>
      <c r="H370" s="11">
        <v>0</v>
      </c>
      <c r="I370" s="10">
        <v>55</v>
      </c>
      <c r="J370" s="4">
        <v>84</v>
      </c>
      <c r="K370" s="4">
        <v>105</v>
      </c>
      <c r="L370" s="4">
        <v>114</v>
      </c>
      <c r="M370" s="4">
        <v>75</v>
      </c>
      <c r="N370" s="11">
        <v>52</v>
      </c>
    </row>
    <row r="371" spans="1:14" x14ac:dyDescent="0.45">
      <c r="A371" s="16" t="s">
        <v>1174</v>
      </c>
      <c r="B371" s="22">
        <v>170</v>
      </c>
      <c r="C371" s="10">
        <v>1</v>
      </c>
      <c r="D371" s="4">
        <v>0</v>
      </c>
      <c r="E371" s="4">
        <v>1</v>
      </c>
      <c r="F371" s="4">
        <v>0</v>
      </c>
      <c r="G371" s="4">
        <v>0</v>
      </c>
      <c r="H371" s="11">
        <v>0</v>
      </c>
      <c r="I371" s="10">
        <v>100</v>
      </c>
      <c r="J371" s="4">
        <v>90</v>
      </c>
      <c r="K371" s="4">
        <v>130</v>
      </c>
      <c r="L371" s="4">
        <v>45</v>
      </c>
      <c r="M371" s="4">
        <v>65</v>
      </c>
      <c r="N371" s="11">
        <v>55</v>
      </c>
    </row>
    <row r="372" spans="1:14" x14ac:dyDescent="0.45">
      <c r="A372" s="16" t="s">
        <v>1175</v>
      </c>
      <c r="B372" s="22">
        <v>116</v>
      </c>
      <c r="C372" s="10">
        <v>0</v>
      </c>
      <c r="D372" s="4">
        <v>0</v>
      </c>
      <c r="E372" s="4">
        <v>0</v>
      </c>
      <c r="F372" s="4">
        <v>0</v>
      </c>
      <c r="G372" s="4">
        <v>0</v>
      </c>
      <c r="H372" s="11">
        <v>1</v>
      </c>
      <c r="I372" s="10">
        <v>43</v>
      </c>
      <c r="J372" s="4">
        <v>30</v>
      </c>
      <c r="K372" s="4">
        <v>55</v>
      </c>
      <c r="L372" s="4">
        <v>40</v>
      </c>
      <c r="M372" s="4">
        <v>65</v>
      </c>
      <c r="N372" s="11">
        <v>97</v>
      </c>
    </row>
    <row r="373" spans="1:14" x14ac:dyDescent="0.45">
      <c r="A373" s="16" t="s">
        <v>1176</v>
      </c>
      <c r="B373" s="22">
        <v>60</v>
      </c>
      <c r="C373" s="10">
        <v>0</v>
      </c>
      <c r="D373" s="4">
        <v>1</v>
      </c>
      <c r="E373" s="4">
        <v>0</v>
      </c>
      <c r="F373" s="4">
        <v>0</v>
      </c>
      <c r="G373" s="4">
        <v>0</v>
      </c>
      <c r="H373" s="11">
        <v>0</v>
      </c>
      <c r="I373" s="10">
        <v>45</v>
      </c>
      <c r="J373" s="4">
        <v>75</v>
      </c>
      <c r="K373" s="4">
        <v>60</v>
      </c>
      <c r="L373" s="4">
        <v>40</v>
      </c>
      <c r="M373" s="4">
        <v>30</v>
      </c>
      <c r="N373" s="11">
        <v>50</v>
      </c>
    </row>
    <row r="374" spans="1:14" x14ac:dyDescent="0.45">
      <c r="A374" s="16" t="s">
        <v>1177</v>
      </c>
      <c r="B374" s="22">
        <v>147</v>
      </c>
      <c r="C374" s="10">
        <v>0</v>
      </c>
      <c r="D374" s="4">
        <v>0</v>
      </c>
      <c r="E374" s="4">
        <v>2</v>
      </c>
      <c r="F374" s="4">
        <v>0</v>
      </c>
      <c r="G374" s="4">
        <v>0</v>
      </c>
      <c r="H374" s="11">
        <v>0</v>
      </c>
      <c r="I374" s="10">
        <v>65</v>
      </c>
      <c r="J374" s="4">
        <v>95</v>
      </c>
      <c r="K374" s="4">
        <v>100</v>
      </c>
      <c r="L374" s="4">
        <v>60</v>
      </c>
      <c r="M374" s="4">
        <v>50</v>
      </c>
      <c r="N374" s="11">
        <v>50</v>
      </c>
    </row>
    <row r="375" spans="1:14" x14ac:dyDescent="0.45">
      <c r="A375" s="16" t="s">
        <v>1178</v>
      </c>
      <c r="B375" s="22">
        <v>270</v>
      </c>
      <c r="C375" s="10">
        <v>0</v>
      </c>
      <c r="D375" s="4">
        <v>3</v>
      </c>
      <c r="E375" s="4">
        <v>0</v>
      </c>
      <c r="F375" s="4">
        <v>0</v>
      </c>
      <c r="G375" s="4">
        <v>0</v>
      </c>
      <c r="H375" s="11">
        <v>0</v>
      </c>
      <c r="I375" s="10">
        <v>95</v>
      </c>
      <c r="J375" s="4">
        <v>135</v>
      </c>
      <c r="K375" s="4">
        <v>80</v>
      </c>
      <c r="L375" s="4">
        <v>110</v>
      </c>
      <c r="M375" s="4">
        <v>80</v>
      </c>
      <c r="N375" s="11">
        <v>100</v>
      </c>
    </row>
    <row r="376" spans="1:14" x14ac:dyDescent="0.45">
      <c r="A376" s="16" t="s">
        <v>1179</v>
      </c>
      <c r="B376" s="22">
        <v>60</v>
      </c>
      <c r="C376" s="10">
        <v>0</v>
      </c>
      <c r="D376" s="4">
        <v>0</v>
      </c>
      <c r="E376" s="4">
        <v>1</v>
      </c>
      <c r="F376" s="4">
        <v>0</v>
      </c>
      <c r="G376" s="4">
        <v>0</v>
      </c>
      <c r="H376" s="11">
        <v>0</v>
      </c>
      <c r="I376" s="10">
        <v>40</v>
      </c>
      <c r="J376" s="4">
        <v>55</v>
      </c>
      <c r="K376" s="4">
        <v>80</v>
      </c>
      <c r="L376" s="4">
        <v>35</v>
      </c>
      <c r="M376" s="4">
        <v>60</v>
      </c>
      <c r="N376" s="11">
        <v>30</v>
      </c>
    </row>
    <row r="377" spans="1:14" x14ac:dyDescent="0.45">
      <c r="A377" s="16" t="s">
        <v>1180</v>
      </c>
      <c r="B377" s="22">
        <v>147</v>
      </c>
      <c r="C377" s="10">
        <v>0</v>
      </c>
      <c r="D377" s="4">
        <v>0</v>
      </c>
      <c r="E377" s="4">
        <v>2</v>
      </c>
      <c r="F377" s="4">
        <v>0</v>
      </c>
      <c r="G377" s="4">
        <v>0</v>
      </c>
      <c r="H377" s="11">
        <v>0</v>
      </c>
      <c r="I377" s="10">
        <v>60</v>
      </c>
      <c r="J377" s="4">
        <v>75</v>
      </c>
      <c r="K377" s="4">
        <v>100</v>
      </c>
      <c r="L377" s="4">
        <v>55</v>
      </c>
      <c r="M377" s="4">
        <v>80</v>
      </c>
      <c r="N377" s="11">
        <v>50</v>
      </c>
    </row>
    <row r="378" spans="1:14" x14ac:dyDescent="0.45">
      <c r="A378" s="16" t="s">
        <v>1181</v>
      </c>
      <c r="B378" s="22">
        <v>270</v>
      </c>
      <c r="C378" s="10">
        <v>0</v>
      </c>
      <c r="D378" s="4">
        <v>0</v>
      </c>
      <c r="E378" s="4">
        <v>3</v>
      </c>
      <c r="F378" s="4">
        <v>0</v>
      </c>
      <c r="G378" s="4">
        <v>0</v>
      </c>
      <c r="H378" s="11">
        <v>0</v>
      </c>
      <c r="I378" s="10">
        <v>80</v>
      </c>
      <c r="J378" s="4">
        <v>135</v>
      </c>
      <c r="K378" s="4">
        <v>130</v>
      </c>
      <c r="L378" s="4">
        <v>95</v>
      </c>
      <c r="M378" s="4">
        <v>90</v>
      </c>
      <c r="N378" s="11">
        <v>70</v>
      </c>
    </row>
    <row r="379" spans="1:14" x14ac:dyDescent="0.45">
      <c r="A379" s="16" t="s">
        <v>1182</v>
      </c>
      <c r="B379" s="22">
        <v>261</v>
      </c>
      <c r="C379" s="10">
        <v>0</v>
      </c>
      <c r="D379" s="4">
        <v>0</v>
      </c>
      <c r="E379" s="4">
        <v>3</v>
      </c>
      <c r="F379" s="4">
        <v>0</v>
      </c>
      <c r="G379" s="4">
        <v>0</v>
      </c>
      <c r="H379" s="11">
        <v>0</v>
      </c>
      <c r="I379" s="10">
        <v>80</v>
      </c>
      <c r="J379" s="4">
        <v>100</v>
      </c>
      <c r="K379" s="4">
        <v>200</v>
      </c>
      <c r="L379" s="4">
        <v>50</v>
      </c>
      <c r="M379" s="4">
        <v>100</v>
      </c>
      <c r="N379" s="11">
        <v>50</v>
      </c>
    </row>
    <row r="380" spans="1:14" x14ac:dyDescent="0.45">
      <c r="A380" s="16" t="s">
        <v>1183</v>
      </c>
      <c r="B380" s="22">
        <v>261</v>
      </c>
      <c r="C380" s="10">
        <v>0</v>
      </c>
      <c r="D380" s="4">
        <v>0</v>
      </c>
      <c r="E380" s="4">
        <v>0</v>
      </c>
      <c r="F380" s="4">
        <v>0</v>
      </c>
      <c r="G380" s="4">
        <v>3</v>
      </c>
      <c r="H380" s="11">
        <v>0</v>
      </c>
      <c r="I380" s="10">
        <v>80</v>
      </c>
      <c r="J380" s="4">
        <v>50</v>
      </c>
      <c r="K380" s="4">
        <v>100</v>
      </c>
      <c r="L380" s="4">
        <v>100</v>
      </c>
      <c r="M380" s="4">
        <v>200</v>
      </c>
      <c r="N380" s="11">
        <v>50</v>
      </c>
    </row>
    <row r="381" spans="1:14" x14ac:dyDescent="0.45">
      <c r="A381" s="16" t="s">
        <v>1184</v>
      </c>
      <c r="B381" s="22">
        <v>261</v>
      </c>
      <c r="C381" s="10">
        <v>0</v>
      </c>
      <c r="D381" s="4">
        <v>0</v>
      </c>
      <c r="E381" s="4">
        <v>2</v>
      </c>
      <c r="F381" s="4">
        <v>0</v>
      </c>
      <c r="G381" s="4">
        <v>1</v>
      </c>
      <c r="H381" s="11">
        <v>0</v>
      </c>
      <c r="I381" s="10">
        <v>80</v>
      </c>
      <c r="J381" s="4">
        <v>75</v>
      </c>
      <c r="K381" s="4">
        <v>150</v>
      </c>
      <c r="L381" s="4">
        <v>75</v>
      </c>
      <c r="M381" s="4">
        <v>150</v>
      </c>
      <c r="N381" s="11">
        <v>50</v>
      </c>
    </row>
    <row r="382" spans="1:14" x14ac:dyDescent="0.45">
      <c r="A382" s="16" t="s">
        <v>1185</v>
      </c>
      <c r="B382" s="22">
        <v>270</v>
      </c>
      <c r="C382" s="10">
        <v>0</v>
      </c>
      <c r="D382" s="4">
        <v>0</v>
      </c>
      <c r="E382" s="4">
        <v>0</v>
      </c>
      <c r="F382" s="4">
        <v>0</v>
      </c>
      <c r="G382" s="4">
        <v>3</v>
      </c>
      <c r="H382" s="11">
        <v>0</v>
      </c>
      <c r="I382" s="10">
        <v>80</v>
      </c>
      <c r="J382" s="4">
        <v>80</v>
      </c>
      <c r="K382" s="4">
        <v>90</v>
      </c>
      <c r="L382" s="4">
        <v>110</v>
      </c>
      <c r="M382" s="4">
        <v>130</v>
      </c>
      <c r="N382" s="11">
        <v>110</v>
      </c>
    </row>
    <row r="383" spans="1:14" x14ac:dyDescent="0.45">
      <c r="A383" s="16" t="s">
        <v>1186</v>
      </c>
      <c r="B383" s="22">
        <v>270</v>
      </c>
      <c r="C383" s="10">
        <v>0</v>
      </c>
      <c r="D383" s="4">
        <v>0</v>
      </c>
      <c r="E383" s="4">
        <v>0</v>
      </c>
      <c r="F383" s="4">
        <v>3</v>
      </c>
      <c r="G383" s="4">
        <v>0</v>
      </c>
      <c r="H383" s="11">
        <v>0</v>
      </c>
      <c r="I383" s="10">
        <v>80</v>
      </c>
      <c r="J383" s="4">
        <v>90</v>
      </c>
      <c r="K383" s="4">
        <v>80</v>
      </c>
      <c r="L383" s="4">
        <v>130</v>
      </c>
      <c r="M383" s="4">
        <v>110</v>
      </c>
      <c r="N383" s="11">
        <v>110</v>
      </c>
    </row>
    <row r="384" spans="1:14" x14ac:dyDescent="0.45">
      <c r="A384" s="16" t="s">
        <v>1187</v>
      </c>
      <c r="B384" s="22">
        <v>302</v>
      </c>
      <c r="C384" s="10">
        <v>0</v>
      </c>
      <c r="D384" s="4">
        <v>0</v>
      </c>
      <c r="E384" s="4">
        <v>0</v>
      </c>
      <c r="F384" s="4">
        <v>3</v>
      </c>
      <c r="G384" s="4">
        <v>0</v>
      </c>
      <c r="H384" s="11">
        <v>0</v>
      </c>
      <c r="I384" s="10">
        <v>100</v>
      </c>
      <c r="J384" s="4">
        <v>100</v>
      </c>
      <c r="K384" s="4">
        <v>90</v>
      </c>
      <c r="L384" s="4">
        <v>150</v>
      </c>
      <c r="M384" s="4">
        <v>140</v>
      </c>
      <c r="N384" s="11">
        <v>90</v>
      </c>
    </row>
    <row r="385" spans="1:14" x14ac:dyDescent="0.45">
      <c r="A385" s="16" t="s">
        <v>1188</v>
      </c>
      <c r="B385" s="22">
        <v>302</v>
      </c>
      <c r="C385" s="10">
        <v>0</v>
      </c>
      <c r="D385" s="4">
        <v>3</v>
      </c>
      <c r="E385" s="4">
        <v>0</v>
      </c>
      <c r="F385" s="4">
        <v>0</v>
      </c>
      <c r="G385" s="4">
        <v>0</v>
      </c>
      <c r="H385" s="11">
        <v>0</v>
      </c>
      <c r="I385" s="10">
        <v>100</v>
      </c>
      <c r="J385" s="4">
        <v>150</v>
      </c>
      <c r="K385" s="4">
        <v>140</v>
      </c>
      <c r="L385" s="4">
        <v>100</v>
      </c>
      <c r="M385" s="4">
        <v>90</v>
      </c>
      <c r="N385" s="11">
        <v>90</v>
      </c>
    </row>
    <row r="386" spans="1:14" x14ac:dyDescent="0.45">
      <c r="A386" s="16" t="s">
        <v>1189</v>
      </c>
      <c r="B386" s="22">
        <v>306</v>
      </c>
      <c r="C386" s="10">
        <v>0</v>
      </c>
      <c r="D386" s="4">
        <v>2</v>
      </c>
      <c r="E386" s="4">
        <v>0</v>
      </c>
      <c r="F386" s="4">
        <v>1</v>
      </c>
      <c r="G386" s="4">
        <v>0</v>
      </c>
      <c r="H386" s="11">
        <v>0</v>
      </c>
      <c r="I386" s="10">
        <v>105</v>
      </c>
      <c r="J386" s="4">
        <v>150</v>
      </c>
      <c r="K386" s="4">
        <v>90</v>
      </c>
      <c r="L386" s="4">
        <v>150</v>
      </c>
      <c r="M386" s="4">
        <v>90</v>
      </c>
      <c r="N386" s="11">
        <v>95</v>
      </c>
    </row>
    <row r="387" spans="1:14" x14ac:dyDescent="0.45">
      <c r="A387" s="16" t="s">
        <v>1190</v>
      </c>
      <c r="B387" s="22">
        <v>270</v>
      </c>
      <c r="C387" s="10">
        <v>3</v>
      </c>
      <c r="D387" s="4">
        <v>0</v>
      </c>
      <c r="E387" s="4">
        <v>0</v>
      </c>
      <c r="F387" s="4">
        <v>0</v>
      </c>
      <c r="G387" s="4">
        <v>0</v>
      </c>
      <c r="H387" s="11">
        <v>0</v>
      </c>
      <c r="I387" s="10">
        <v>100</v>
      </c>
      <c r="J387" s="4">
        <v>100</v>
      </c>
      <c r="K387" s="4">
        <v>100</v>
      </c>
      <c r="L387" s="4">
        <v>100</v>
      </c>
      <c r="M387" s="4">
        <v>100</v>
      </c>
      <c r="N387" s="11">
        <v>100</v>
      </c>
    </row>
    <row r="388" spans="1:14" x14ac:dyDescent="0.45">
      <c r="A388" s="16" t="s">
        <v>1191</v>
      </c>
      <c r="B388" s="22">
        <v>270</v>
      </c>
      <c r="C388" s="10">
        <v>0</v>
      </c>
      <c r="D388" s="4">
        <v>1</v>
      </c>
      <c r="E388" s="4">
        <v>0</v>
      </c>
      <c r="F388" s="4">
        <v>1</v>
      </c>
      <c r="G388" s="4">
        <v>0</v>
      </c>
      <c r="H388" s="11">
        <v>1</v>
      </c>
      <c r="I388" s="10">
        <v>50</v>
      </c>
      <c r="J388" s="4">
        <v>150</v>
      </c>
      <c r="K388" s="4">
        <v>50</v>
      </c>
      <c r="L388" s="4">
        <v>150</v>
      </c>
      <c r="M388" s="4">
        <v>50</v>
      </c>
      <c r="N388" s="11">
        <v>150</v>
      </c>
    </row>
    <row r="389" spans="1:14" x14ac:dyDescent="0.45">
      <c r="A389" s="16" t="s">
        <v>1192</v>
      </c>
      <c r="B389" s="22">
        <v>270</v>
      </c>
      <c r="C389" s="10">
        <v>0</v>
      </c>
      <c r="D389" s="4">
        <v>2</v>
      </c>
      <c r="E389" s="4">
        <v>0</v>
      </c>
      <c r="F389" s="4">
        <v>1</v>
      </c>
      <c r="G389" s="4">
        <v>0</v>
      </c>
      <c r="H389" s="11">
        <v>0</v>
      </c>
      <c r="I389" s="10">
        <v>50</v>
      </c>
      <c r="J389" s="4">
        <v>180</v>
      </c>
      <c r="K389" s="4">
        <v>20</v>
      </c>
      <c r="L389" s="4">
        <v>180</v>
      </c>
      <c r="M389" s="4">
        <v>20</v>
      </c>
      <c r="N389" s="11">
        <v>150</v>
      </c>
    </row>
    <row r="390" spans="1:14" x14ac:dyDescent="0.45">
      <c r="A390" s="16" t="s">
        <v>1193</v>
      </c>
      <c r="B390" s="22">
        <v>270</v>
      </c>
      <c r="C390" s="10">
        <v>0</v>
      </c>
      <c r="D390" s="4">
        <v>0</v>
      </c>
      <c r="E390" s="4">
        <v>2</v>
      </c>
      <c r="F390" s="4">
        <v>0</v>
      </c>
      <c r="G390" s="4">
        <v>1</v>
      </c>
      <c r="H390" s="11">
        <v>0</v>
      </c>
      <c r="I390" s="10">
        <v>50</v>
      </c>
      <c r="J390" s="4">
        <v>70</v>
      </c>
      <c r="K390" s="4">
        <v>160</v>
      </c>
      <c r="L390" s="4">
        <v>70</v>
      </c>
      <c r="M390" s="4">
        <v>160</v>
      </c>
      <c r="N390" s="11">
        <v>90</v>
      </c>
    </row>
    <row r="391" spans="1:14" x14ac:dyDescent="0.45">
      <c r="A391" s="16" t="s">
        <v>1194</v>
      </c>
      <c r="B391" s="22">
        <v>270</v>
      </c>
      <c r="C391" s="10">
        <v>0</v>
      </c>
      <c r="D391" s="4">
        <v>0</v>
      </c>
      <c r="E391" s="4">
        <v>0</v>
      </c>
      <c r="F391" s="4">
        <v>0</v>
      </c>
      <c r="G391" s="4">
        <v>0</v>
      </c>
      <c r="H391" s="11">
        <v>3</v>
      </c>
      <c r="I391" s="10">
        <v>50</v>
      </c>
      <c r="J391" s="4">
        <v>95</v>
      </c>
      <c r="K391" s="4">
        <v>90</v>
      </c>
      <c r="L391" s="4">
        <v>95</v>
      </c>
      <c r="M391" s="4">
        <v>90</v>
      </c>
      <c r="N391" s="11">
        <v>180</v>
      </c>
    </row>
    <row r="392" spans="1:14" x14ac:dyDescent="0.45">
      <c r="A392" s="16" t="s">
        <v>1195</v>
      </c>
      <c r="B392" s="22">
        <v>64</v>
      </c>
      <c r="C392" s="10">
        <v>0</v>
      </c>
      <c r="D392" s="4">
        <v>1</v>
      </c>
      <c r="E392" s="4">
        <v>0</v>
      </c>
      <c r="F392" s="4">
        <v>0</v>
      </c>
      <c r="G392" s="4">
        <v>0</v>
      </c>
      <c r="H392" s="11">
        <v>0</v>
      </c>
      <c r="I392" s="10">
        <v>55</v>
      </c>
      <c r="J392" s="4">
        <v>68</v>
      </c>
      <c r="K392" s="4">
        <v>64</v>
      </c>
      <c r="L392" s="4">
        <v>45</v>
      </c>
      <c r="M392" s="4">
        <v>55</v>
      </c>
      <c r="N392" s="11">
        <v>31</v>
      </c>
    </row>
    <row r="393" spans="1:14" x14ac:dyDescent="0.45">
      <c r="A393" s="16" t="s">
        <v>1196</v>
      </c>
      <c r="B393" s="22">
        <v>142</v>
      </c>
      <c r="C393" s="10">
        <v>0</v>
      </c>
      <c r="D393" s="4">
        <v>1</v>
      </c>
      <c r="E393" s="4">
        <v>1</v>
      </c>
      <c r="F393" s="4">
        <v>0</v>
      </c>
      <c r="G393" s="4">
        <v>0</v>
      </c>
      <c r="H393" s="11">
        <v>0</v>
      </c>
      <c r="I393" s="10">
        <v>75</v>
      </c>
      <c r="J393" s="4">
        <v>89</v>
      </c>
      <c r="K393" s="4">
        <v>85</v>
      </c>
      <c r="L393" s="4">
        <v>55</v>
      </c>
      <c r="M393" s="4">
        <v>65</v>
      </c>
      <c r="N393" s="11">
        <v>36</v>
      </c>
    </row>
    <row r="394" spans="1:14" x14ac:dyDescent="0.45">
      <c r="A394" s="16" t="s">
        <v>1197</v>
      </c>
      <c r="B394" s="22">
        <v>236</v>
      </c>
      <c r="C394" s="10">
        <v>0</v>
      </c>
      <c r="D394" s="4">
        <v>2</v>
      </c>
      <c r="E394" s="4">
        <v>1</v>
      </c>
      <c r="F394" s="4">
        <v>0</v>
      </c>
      <c r="G394" s="4">
        <v>0</v>
      </c>
      <c r="H394" s="11">
        <v>0</v>
      </c>
      <c r="I394" s="10">
        <v>95</v>
      </c>
      <c r="J394" s="4">
        <v>109</v>
      </c>
      <c r="K394" s="4">
        <v>105</v>
      </c>
      <c r="L394" s="4">
        <v>75</v>
      </c>
      <c r="M394" s="4">
        <v>85</v>
      </c>
      <c r="N394" s="11">
        <v>56</v>
      </c>
    </row>
    <row r="395" spans="1:14" x14ac:dyDescent="0.45">
      <c r="A395" s="16" t="s">
        <v>1198</v>
      </c>
      <c r="B395" s="22">
        <v>62</v>
      </c>
      <c r="C395" s="10">
        <v>0</v>
      </c>
      <c r="D395" s="4">
        <v>0</v>
      </c>
      <c r="E395" s="4">
        <v>0</v>
      </c>
      <c r="F395" s="4">
        <v>0</v>
      </c>
      <c r="G395" s="4">
        <v>0</v>
      </c>
      <c r="H395" s="11">
        <v>1</v>
      </c>
      <c r="I395" s="10">
        <v>44</v>
      </c>
      <c r="J395" s="4">
        <v>58</v>
      </c>
      <c r="K395" s="4">
        <v>44</v>
      </c>
      <c r="L395" s="4">
        <v>58</v>
      </c>
      <c r="M395" s="4">
        <v>44</v>
      </c>
      <c r="N395" s="11">
        <v>61</v>
      </c>
    </row>
    <row r="396" spans="1:14" x14ac:dyDescent="0.45">
      <c r="A396" s="16" t="s">
        <v>1199</v>
      </c>
      <c r="B396" s="22">
        <v>142</v>
      </c>
      <c r="C396" s="10">
        <v>0</v>
      </c>
      <c r="D396" s="4">
        <v>0</v>
      </c>
      <c r="E396" s="4">
        <v>0</v>
      </c>
      <c r="F396" s="4">
        <v>1</v>
      </c>
      <c r="G396" s="4">
        <v>0</v>
      </c>
      <c r="H396" s="11">
        <v>1</v>
      </c>
      <c r="I396" s="10">
        <v>64</v>
      </c>
      <c r="J396" s="4">
        <v>78</v>
      </c>
      <c r="K396" s="4">
        <v>52</v>
      </c>
      <c r="L396" s="4">
        <v>78</v>
      </c>
      <c r="M396" s="4">
        <v>52</v>
      </c>
      <c r="N396" s="11">
        <v>81</v>
      </c>
    </row>
    <row r="397" spans="1:14" x14ac:dyDescent="0.45">
      <c r="A397" s="16" t="s">
        <v>1200</v>
      </c>
      <c r="B397" s="22">
        <v>240</v>
      </c>
      <c r="C397" s="10">
        <v>0</v>
      </c>
      <c r="D397" s="4">
        <v>1</v>
      </c>
      <c r="E397" s="4">
        <v>0</v>
      </c>
      <c r="F397" s="4">
        <v>1</v>
      </c>
      <c r="G397" s="4">
        <v>0</v>
      </c>
      <c r="H397" s="11">
        <v>1</v>
      </c>
      <c r="I397" s="10">
        <v>76</v>
      </c>
      <c r="J397" s="4">
        <v>104</v>
      </c>
      <c r="K397" s="4">
        <v>71</v>
      </c>
      <c r="L397" s="4">
        <v>104</v>
      </c>
      <c r="M397" s="4">
        <v>71</v>
      </c>
      <c r="N397" s="11">
        <v>108</v>
      </c>
    </row>
    <row r="398" spans="1:14" x14ac:dyDescent="0.45">
      <c r="A398" s="16" t="s">
        <v>1201</v>
      </c>
      <c r="B398" s="22">
        <v>63</v>
      </c>
      <c r="C398" s="10">
        <v>0</v>
      </c>
      <c r="D398" s="4">
        <v>0</v>
      </c>
      <c r="E398" s="4">
        <v>0</v>
      </c>
      <c r="F398" s="4">
        <v>1</v>
      </c>
      <c r="G398" s="4">
        <v>0</v>
      </c>
      <c r="H398" s="11">
        <v>0</v>
      </c>
      <c r="I398" s="10">
        <v>53</v>
      </c>
      <c r="J398" s="4">
        <v>51</v>
      </c>
      <c r="K398" s="4">
        <v>53</v>
      </c>
      <c r="L398" s="4">
        <v>61</v>
      </c>
      <c r="M398" s="4">
        <v>56</v>
      </c>
      <c r="N398" s="11">
        <v>40</v>
      </c>
    </row>
    <row r="399" spans="1:14" x14ac:dyDescent="0.45">
      <c r="A399" s="16" t="s">
        <v>1202</v>
      </c>
      <c r="B399" s="22">
        <v>142</v>
      </c>
      <c r="C399" s="10">
        <v>0</v>
      </c>
      <c r="D399" s="4">
        <v>0</v>
      </c>
      <c r="E399" s="4">
        <v>0</v>
      </c>
      <c r="F399" s="4">
        <v>2</v>
      </c>
      <c r="G399" s="4">
        <v>0</v>
      </c>
      <c r="H399" s="11">
        <v>0</v>
      </c>
      <c r="I399" s="10">
        <v>64</v>
      </c>
      <c r="J399" s="4">
        <v>66</v>
      </c>
      <c r="K399" s="4">
        <v>68</v>
      </c>
      <c r="L399" s="4">
        <v>81</v>
      </c>
      <c r="M399" s="4">
        <v>76</v>
      </c>
      <c r="N399" s="11">
        <v>50</v>
      </c>
    </row>
    <row r="400" spans="1:14" x14ac:dyDescent="0.45">
      <c r="A400" s="16" t="s">
        <v>1203</v>
      </c>
      <c r="B400" s="22">
        <v>239</v>
      </c>
      <c r="C400" s="10">
        <v>0</v>
      </c>
      <c r="D400" s="4">
        <v>0</v>
      </c>
      <c r="E400" s="4">
        <v>0</v>
      </c>
      <c r="F400" s="4">
        <v>3</v>
      </c>
      <c r="G400" s="4">
        <v>0</v>
      </c>
      <c r="H400" s="11">
        <v>0</v>
      </c>
      <c r="I400" s="10">
        <v>84</v>
      </c>
      <c r="J400" s="4">
        <v>86</v>
      </c>
      <c r="K400" s="4">
        <v>88</v>
      </c>
      <c r="L400" s="4">
        <v>111</v>
      </c>
      <c r="M400" s="4">
        <v>101</v>
      </c>
      <c r="N400" s="11">
        <v>60</v>
      </c>
    </row>
    <row r="401" spans="1:14" x14ac:dyDescent="0.45">
      <c r="A401" s="16" t="s">
        <v>1204</v>
      </c>
      <c r="B401" s="22">
        <v>49</v>
      </c>
      <c r="C401" s="10">
        <v>0</v>
      </c>
      <c r="D401" s="4">
        <v>0</v>
      </c>
      <c r="E401" s="4">
        <v>0</v>
      </c>
      <c r="F401" s="4">
        <v>0</v>
      </c>
      <c r="G401" s="4">
        <v>0</v>
      </c>
      <c r="H401" s="11">
        <v>1</v>
      </c>
      <c r="I401" s="10">
        <v>40</v>
      </c>
      <c r="J401" s="4">
        <v>55</v>
      </c>
      <c r="K401" s="4">
        <v>30</v>
      </c>
      <c r="L401" s="4">
        <v>30</v>
      </c>
      <c r="M401" s="4">
        <v>30</v>
      </c>
      <c r="N401" s="11">
        <v>60</v>
      </c>
    </row>
    <row r="402" spans="1:14" x14ac:dyDescent="0.45">
      <c r="A402" s="16" t="s">
        <v>1205</v>
      </c>
      <c r="B402" s="22">
        <v>119</v>
      </c>
      <c r="C402" s="10">
        <v>0</v>
      </c>
      <c r="D402" s="4">
        <v>0</v>
      </c>
      <c r="E402" s="4">
        <v>0</v>
      </c>
      <c r="F402" s="4">
        <v>0</v>
      </c>
      <c r="G402" s="4">
        <v>0</v>
      </c>
      <c r="H402" s="11">
        <v>2</v>
      </c>
      <c r="I402" s="10">
        <v>55</v>
      </c>
      <c r="J402" s="4">
        <v>75</v>
      </c>
      <c r="K402" s="4">
        <v>50</v>
      </c>
      <c r="L402" s="4">
        <v>40</v>
      </c>
      <c r="M402" s="4">
        <v>40</v>
      </c>
      <c r="N402" s="11">
        <v>80</v>
      </c>
    </row>
    <row r="403" spans="1:14" x14ac:dyDescent="0.45">
      <c r="A403" s="16" t="s">
        <v>1206</v>
      </c>
      <c r="B403" s="22">
        <v>214</v>
      </c>
      <c r="C403" s="10">
        <v>0</v>
      </c>
      <c r="D403" s="4">
        <v>3</v>
      </c>
      <c r="E403" s="4">
        <v>0</v>
      </c>
      <c r="F403" s="4">
        <v>0</v>
      </c>
      <c r="G403" s="4">
        <v>0</v>
      </c>
      <c r="H403" s="11">
        <v>0</v>
      </c>
      <c r="I403" s="10">
        <v>85</v>
      </c>
      <c r="J403" s="4">
        <v>120</v>
      </c>
      <c r="K403" s="4">
        <v>70</v>
      </c>
      <c r="L403" s="4">
        <v>50</v>
      </c>
      <c r="M403" s="4">
        <v>50</v>
      </c>
      <c r="N403" s="11">
        <v>100</v>
      </c>
    </row>
    <row r="404" spans="1:14" x14ac:dyDescent="0.45">
      <c r="A404" s="16" t="s">
        <v>1207</v>
      </c>
      <c r="B404" s="22">
        <v>50</v>
      </c>
      <c r="C404" s="10">
        <v>1</v>
      </c>
      <c r="D404" s="4">
        <v>0</v>
      </c>
      <c r="E404" s="4">
        <v>0</v>
      </c>
      <c r="F404" s="4">
        <v>0</v>
      </c>
      <c r="G404" s="4">
        <v>0</v>
      </c>
      <c r="H404" s="11">
        <v>0</v>
      </c>
      <c r="I404" s="10">
        <v>59</v>
      </c>
      <c r="J404" s="4">
        <v>45</v>
      </c>
      <c r="K404" s="4">
        <v>40</v>
      </c>
      <c r="L404" s="4">
        <v>35</v>
      </c>
      <c r="M404" s="4">
        <v>40</v>
      </c>
      <c r="N404" s="11">
        <v>31</v>
      </c>
    </row>
    <row r="405" spans="1:14" x14ac:dyDescent="0.45">
      <c r="A405" s="16" t="s">
        <v>1208</v>
      </c>
      <c r="B405" s="22">
        <v>144</v>
      </c>
      <c r="C405" s="10">
        <v>0</v>
      </c>
      <c r="D405" s="4">
        <v>2</v>
      </c>
      <c r="E405" s="4">
        <v>0</v>
      </c>
      <c r="F405" s="4">
        <v>0</v>
      </c>
      <c r="G405" s="4">
        <v>0</v>
      </c>
      <c r="H405" s="11">
        <v>0</v>
      </c>
      <c r="I405" s="10">
        <v>79</v>
      </c>
      <c r="J405" s="4">
        <v>85</v>
      </c>
      <c r="K405" s="4">
        <v>60</v>
      </c>
      <c r="L405" s="4">
        <v>55</v>
      </c>
      <c r="M405" s="4">
        <v>60</v>
      </c>
      <c r="N405" s="11">
        <v>71</v>
      </c>
    </row>
    <row r="406" spans="1:14" x14ac:dyDescent="0.45">
      <c r="A406" s="16" t="s">
        <v>1209</v>
      </c>
      <c r="B406" s="22">
        <v>39</v>
      </c>
      <c r="C406" s="10">
        <v>0</v>
      </c>
      <c r="D406" s="4">
        <v>0</v>
      </c>
      <c r="E406" s="4">
        <v>1</v>
      </c>
      <c r="F406" s="4">
        <v>0</v>
      </c>
      <c r="G406" s="4">
        <v>0</v>
      </c>
      <c r="H406" s="11">
        <v>0</v>
      </c>
      <c r="I406" s="10">
        <v>37</v>
      </c>
      <c r="J406" s="4">
        <v>25</v>
      </c>
      <c r="K406" s="4">
        <v>41</v>
      </c>
      <c r="L406" s="4">
        <v>25</v>
      </c>
      <c r="M406" s="4">
        <v>41</v>
      </c>
      <c r="N406" s="11">
        <v>25</v>
      </c>
    </row>
    <row r="407" spans="1:14" x14ac:dyDescent="0.45">
      <c r="A407" s="16" t="s">
        <v>1210</v>
      </c>
      <c r="B407" s="22">
        <v>134</v>
      </c>
      <c r="C407" s="10">
        <v>0</v>
      </c>
      <c r="D407" s="4">
        <v>2</v>
      </c>
      <c r="E407" s="4">
        <v>0</v>
      </c>
      <c r="F407" s="4">
        <v>0</v>
      </c>
      <c r="G407" s="4">
        <v>0</v>
      </c>
      <c r="H407" s="11">
        <v>0</v>
      </c>
      <c r="I407" s="10">
        <v>77</v>
      </c>
      <c r="J407" s="4">
        <v>85</v>
      </c>
      <c r="K407" s="4">
        <v>51</v>
      </c>
      <c r="L407" s="4">
        <v>55</v>
      </c>
      <c r="M407" s="4">
        <v>51</v>
      </c>
      <c r="N407" s="11">
        <v>65</v>
      </c>
    </row>
    <row r="408" spans="1:14" x14ac:dyDescent="0.45">
      <c r="A408" s="16" t="s">
        <v>1211</v>
      </c>
      <c r="B408" s="22">
        <v>53</v>
      </c>
      <c r="C408" s="10">
        <v>0</v>
      </c>
      <c r="D408" s="4">
        <v>1</v>
      </c>
      <c r="E408" s="4">
        <v>0</v>
      </c>
      <c r="F408" s="4">
        <v>0</v>
      </c>
      <c r="G408" s="4">
        <v>0</v>
      </c>
      <c r="H408" s="11">
        <v>0</v>
      </c>
      <c r="I408" s="10">
        <v>45</v>
      </c>
      <c r="J408" s="4">
        <v>65</v>
      </c>
      <c r="K408" s="4">
        <v>34</v>
      </c>
      <c r="L408" s="4">
        <v>40</v>
      </c>
      <c r="M408" s="4">
        <v>34</v>
      </c>
      <c r="N408" s="11">
        <v>45</v>
      </c>
    </row>
    <row r="409" spans="1:14" x14ac:dyDescent="0.45">
      <c r="A409" s="16" t="s">
        <v>1212</v>
      </c>
      <c r="B409" s="22">
        <v>127</v>
      </c>
      <c r="C409" s="10">
        <v>0</v>
      </c>
      <c r="D409" s="4">
        <v>2</v>
      </c>
      <c r="E409" s="4">
        <v>0</v>
      </c>
      <c r="F409" s="4">
        <v>0</v>
      </c>
      <c r="G409" s="4">
        <v>0</v>
      </c>
      <c r="H409" s="11">
        <v>0</v>
      </c>
      <c r="I409" s="10">
        <v>60</v>
      </c>
      <c r="J409" s="4">
        <v>85</v>
      </c>
      <c r="K409" s="4">
        <v>49</v>
      </c>
      <c r="L409" s="4">
        <v>60</v>
      </c>
      <c r="M409" s="4">
        <v>49</v>
      </c>
      <c r="N409" s="11">
        <v>60</v>
      </c>
    </row>
    <row r="410" spans="1:14" x14ac:dyDescent="0.45">
      <c r="A410" s="16" t="s">
        <v>1213</v>
      </c>
      <c r="B410" s="22">
        <v>235</v>
      </c>
      <c r="C410" s="10">
        <v>0</v>
      </c>
      <c r="D410" s="4">
        <v>3</v>
      </c>
      <c r="E410" s="4">
        <v>0</v>
      </c>
      <c r="F410" s="4">
        <v>0</v>
      </c>
      <c r="G410" s="4">
        <v>0</v>
      </c>
      <c r="H410" s="11">
        <v>0</v>
      </c>
      <c r="I410" s="10">
        <v>80</v>
      </c>
      <c r="J410" s="4">
        <v>120</v>
      </c>
      <c r="K410" s="4">
        <v>79</v>
      </c>
      <c r="L410" s="4">
        <v>95</v>
      </c>
      <c r="M410" s="4">
        <v>79</v>
      </c>
      <c r="N410" s="11">
        <v>70</v>
      </c>
    </row>
    <row r="411" spans="1:14" x14ac:dyDescent="0.45">
      <c r="A411" s="16" t="s">
        <v>1214</v>
      </c>
      <c r="B411" s="22">
        <v>56</v>
      </c>
      <c r="C411" s="10">
        <v>0</v>
      </c>
      <c r="D411" s="4">
        <v>0</v>
      </c>
      <c r="E411" s="4">
        <v>0</v>
      </c>
      <c r="F411" s="4">
        <v>1</v>
      </c>
      <c r="G411" s="4">
        <v>0</v>
      </c>
      <c r="H411" s="11">
        <v>0</v>
      </c>
      <c r="I411" s="10">
        <v>40</v>
      </c>
      <c r="J411" s="4">
        <v>30</v>
      </c>
      <c r="K411" s="4">
        <v>35</v>
      </c>
      <c r="L411" s="4">
        <v>50</v>
      </c>
      <c r="M411" s="4">
        <v>70</v>
      </c>
      <c r="N411" s="11">
        <v>55</v>
      </c>
    </row>
    <row r="412" spans="1:14" x14ac:dyDescent="0.45">
      <c r="A412" s="16" t="s">
        <v>1215</v>
      </c>
      <c r="B412" s="22">
        <v>227</v>
      </c>
      <c r="C412" s="10">
        <v>0</v>
      </c>
      <c r="D412" s="4">
        <v>0</v>
      </c>
      <c r="E412" s="4">
        <v>0</v>
      </c>
      <c r="F412" s="4">
        <v>3</v>
      </c>
      <c r="G412" s="4">
        <v>0</v>
      </c>
      <c r="H412" s="11">
        <v>0</v>
      </c>
      <c r="I412" s="10">
        <v>60</v>
      </c>
      <c r="J412" s="4">
        <v>70</v>
      </c>
      <c r="K412" s="4">
        <v>55</v>
      </c>
      <c r="L412" s="4">
        <v>125</v>
      </c>
      <c r="M412" s="4">
        <v>105</v>
      </c>
      <c r="N412" s="11">
        <v>90</v>
      </c>
    </row>
    <row r="413" spans="1:14" x14ac:dyDescent="0.45">
      <c r="A413" s="16" t="s">
        <v>1216</v>
      </c>
      <c r="B413" s="22">
        <v>70</v>
      </c>
      <c r="C413" s="10">
        <v>0</v>
      </c>
      <c r="D413" s="4">
        <v>1</v>
      </c>
      <c r="E413" s="4">
        <v>0</v>
      </c>
      <c r="F413" s="4">
        <v>0</v>
      </c>
      <c r="G413" s="4">
        <v>0</v>
      </c>
      <c r="H413" s="11">
        <v>0</v>
      </c>
      <c r="I413" s="10">
        <v>67</v>
      </c>
      <c r="J413" s="4">
        <v>125</v>
      </c>
      <c r="K413" s="4">
        <v>40</v>
      </c>
      <c r="L413" s="4">
        <v>30</v>
      </c>
      <c r="M413" s="4">
        <v>30</v>
      </c>
      <c r="N413" s="11">
        <v>58</v>
      </c>
    </row>
    <row r="414" spans="1:14" x14ac:dyDescent="0.45">
      <c r="A414" s="16" t="s">
        <v>1217</v>
      </c>
      <c r="B414" s="22">
        <v>173</v>
      </c>
      <c r="C414" s="10">
        <v>0</v>
      </c>
      <c r="D414" s="4">
        <v>2</v>
      </c>
      <c r="E414" s="4">
        <v>0</v>
      </c>
      <c r="F414" s="4">
        <v>0</v>
      </c>
      <c r="G414" s="4">
        <v>0</v>
      </c>
      <c r="H414" s="11">
        <v>0</v>
      </c>
      <c r="I414" s="10">
        <v>97</v>
      </c>
      <c r="J414" s="4">
        <v>165</v>
      </c>
      <c r="K414" s="4">
        <v>60</v>
      </c>
      <c r="L414" s="4">
        <v>65</v>
      </c>
      <c r="M414" s="4">
        <v>50</v>
      </c>
      <c r="N414" s="11">
        <v>58</v>
      </c>
    </row>
    <row r="415" spans="1:14" x14ac:dyDescent="0.45">
      <c r="A415" s="16" t="s">
        <v>1218</v>
      </c>
      <c r="B415" s="22">
        <v>70</v>
      </c>
      <c r="C415" s="10">
        <v>0</v>
      </c>
      <c r="D415" s="4">
        <v>0</v>
      </c>
      <c r="E415" s="4">
        <v>1</v>
      </c>
      <c r="F415" s="4">
        <v>0</v>
      </c>
      <c r="G415" s="4">
        <v>0</v>
      </c>
      <c r="H415" s="11">
        <v>0</v>
      </c>
      <c r="I415" s="10">
        <v>30</v>
      </c>
      <c r="J415" s="4">
        <v>42</v>
      </c>
      <c r="K415" s="4">
        <v>118</v>
      </c>
      <c r="L415" s="4">
        <v>42</v>
      </c>
      <c r="M415" s="4">
        <v>88</v>
      </c>
      <c r="N415" s="11">
        <v>30</v>
      </c>
    </row>
    <row r="416" spans="1:14" x14ac:dyDescent="0.45">
      <c r="A416" s="16" t="s">
        <v>1219</v>
      </c>
      <c r="B416" s="22">
        <v>173</v>
      </c>
      <c r="C416" s="10">
        <v>0</v>
      </c>
      <c r="D416" s="4">
        <v>0</v>
      </c>
      <c r="E416" s="4">
        <v>2</v>
      </c>
      <c r="F416" s="4">
        <v>0</v>
      </c>
      <c r="G416" s="4">
        <v>0</v>
      </c>
      <c r="H416" s="11">
        <v>0</v>
      </c>
      <c r="I416" s="10">
        <v>60</v>
      </c>
      <c r="J416" s="4">
        <v>52</v>
      </c>
      <c r="K416" s="4">
        <v>168</v>
      </c>
      <c r="L416" s="4">
        <v>47</v>
      </c>
      <c r="M416" s="4">
        <v>138</v>
      </c>
      <c r="N416" s="11">
        <v>30</v>
      </c>
    </row>
    <row r="417" spans="1:14" x14ac:dyDescent="0.45">
      <c r="A417" s="16" t="s">
        <v>1220</v>
      </c>
      <c r="B417" s="22">
        <v>45</v>
      </c>
      <c r="C417" s="10">
        <v>0</v>
      </c>
      <c r="D417" s="4">
        <v>0</v>
      </c>
      <c r="E417" s="4">
        <v>0</v>
      </c>
      <c r="F417" s="4">
        <v>0</v>
      </c>
      <c r="G417" s="4">
        <v>1</v>
      </c>
      <c r="H417" s="11">
        <v>0</v>
      </c>
      <c r="I417" s="10">
        <v>40</v>
      </c>
      <c r="J417" s="4">
        <v>29</v>
      </c>
      <c r="K417" s="4">
        <v>45</v>
      </c>
      <c r="L417" s="4">
        <v>29</v>
      </c>
      <c r="M417" s="4">
        <v>45</v>
      </c>
      <c r="N417" s="11">
        <v>36</v>
      </c>
    </row>
    <row r="418" spans="1:14" x14ac:dyDescent="0.45">
      <c r="A418" s="16" t="s">
        <v>1221</v>
      </c>
      <c r="B418" s="22">
        <v>148</v>
      </c>
      <c r="C418" s="10">
        <v>0</v>
      </c>
      <c r="D418" s="4">
        <v>0</v>
      </c>
      <c r="E418" s="4">
        <v>0</v>
      </c>
      <c r="F418" s="4">
        <v>0</v>
      </c>
      <c r="G418" s="4">
        <v>2</v>
      </c>
      <c r="H418" s="11">
        <v>0</v>
      </c>
      <c r="I418" s="10">
        <v>60</v>
      </c>
      <c r="J418" s="4">
        <v>59</v>
      </c>
      <c r="K418" s="4">
        <v>85</v>
      </c>
      <c r="L418" s="4">
        <v>79</v>
      </c>
      <c r="M418" s="4">
        <v>105</v>
      </c>
      <c r="N418" s="11">
        <v>36</v>
      </c>
    </row>
    <row r="419" spans="1:14" x14ac:dyDescent="0.45">
      <c r="A419" s="16" t="s">
        <v>1222</v>
      </c>
      <c r="B419" s="22">
        <v>148</v>
      </c>
      <c r="C419" s="10">
        <v>0</v>
      </c>
      <c r="D419" s="4">
        <v>0</v>
      </c>
      <c r="E419" s="4">
        <v>2</v>
      </c>
      <c r="F419" s="4">
        <v>0</v>
      </c>
      <c r="G419" s="4">
        <v>0</v>
      </c>
      <c r="H419" s="11">
        <v>0</v>
      </c>
      <c r="I419" s="10">
        <v>60</v>
      </c>
      <c r="J419" s="4">
        <v>79</v>
      </c>
      <c r="K419" s="4">
        <v>105</v>
      </c>
      <c r="L419" s="4">
        <v>59</v>
      </c>
      <c r="M419" s="4">
        <v>85</v>
      </c>
      <c r="N419" s="11">
        <v>36</v>
      </c>
    </row>
    <row r="420" spans="1:14" x14ac:dyDescent="0.45">
      <c r="A420" s="16" t="s">
        <v>1223</v>
      </c>
      <c r="B420" s="22">
        <v>148</v>
      </c>
      <c r="C420" s="10">
        <v>0</v>
      </c>
      <c r="D420" s="4">
        <v>0</v>
      </c>
      <c r="E420" s="4">
        <v>1</v>
      </c>
      <c r="F420" s="4">
        <v>0</v>
      </c>
      <c r="G420" s="4">
        <v>1</v>
      </c>
      <c r="H420" s="11">
        <v>0</v>
      </c>
      <c r="I420" s="10">
        <v>60</v>
      </c>
      <c r="J420" s="4">
        <v>69</v>
      </c>
      <c r="K420" s="4">
        <v>95</v>
      </c>
      <c r="L420" s="4">
        <v>69</v>
      </c>
      <c r="M420" s="4">
        <v>95</v>
      </c>
      <c r="N420" s="11">
        <v>36</v>
      </c>
    </row>
    <row r="421" spans="1:14" x14ac:dyDescent="0.45">
      <c r="A421" s="16" t="s">
        <v>1224</v>
      </c>
      <c r="B421" s="22">
        <v>148</v>
      </c>
      <c r="C421" s="10">
        <v>0</v>
      </c>
      <c r="D421" s="4">
        <v>1</v>
      </c>
      <c r="E421" s="4">
        <v>0</v>
      </c>
      <c r="F421" s="4">
        <v>1</v>
      </c>
      <c r="G421" s="4">
        <v>0</v>
      </c>
      <c r="H421" s="11">
        <v>0</v>
      </c>
      <c r="I421" s="10">
        <v>70</v>
      </c>
      <c r="J421" s="4">
        <v>94</v>
      </c>
      <c r="K421" s="4">
        <v>50</v>
      </c>
      <c r="L421" s="4">
        <v>94</v>
      </c>
      <c r="M421" s="4">
        <v>50</v>
      </c>
      <c r="N421" s="11">
        <v>66</v>
      </c>
    </row>
    <row r="422" spans="1:14" x14ac:dyDescent="0.45">
      <c r="A422" s="16" t="s">
        <v>1225</v>
      </c>
      <c r="B422" s="22">
        <v>49</v>
      </c>
      <c r="C422" s="10">
        <v>0</v>
      </c>
      <c r="D422" s="4">
        <v>0</v>
      </c>
      <c r="E422" s="4">
        <v>0</v>
      </c>
      <c r="F422" s="4">
        <v>0</v>
      </c>
      <c r="G422" s="4">
        <v>0</v>
      </c>
      <c r="H422" s="11">
        <v>1</v>
      </c>
      <c r="I422" s="10">
        <v>30</v>
      </c>
      <c r="J422" s="4">
        <v>30</v>
      </c>
      <c r="K422" s="4">
        <v>42</v>
      </c>
      <c r="L422" s="4">
        <v>30</v>
      </c>
      <c r="M422" s="4">
        <v>42</v>
      </c>
      <c r="N422" s="11">
        <v>70</v>
      </c>
    </row>
    <row r="423" spans="1:14" x14ac:dyDescent="0.45">
      <c r="A423" s="16" t="s">
        <v>1226</v>
      </c>
      <c r="B423" s="22">
        <v>166</v>
      </c>
      <c r="C423" s="10">
        <v>0</v>
      </c>
      <c r="D423" s="4">
        <v>0</v>
      </c>
      <c r="E423" s="4">
        <v>1</v>
      </c>
      <c r="F423" s="4">
        <v>0</v>
      </c>
      <c r="G423" s="4">
        <v>1</v>
      </c>
      <c r="H423" s="11">
        <v>0</v>
      </c>
      <c r="I423" s="10">
        <v>70</v>
      </c>
      <c r="J423" s="4">
        <v>80</v>
      </c>
      <c r="K423" s="4">
        <v>102</v>
      </c>
      <c r="L423" s="4">
        <v>80</v>
      </c>
      <c r="M423" s="4">
        <v>102</v>
      </c>
      <c r="N423" s="11">
        <v>40</v>
      </c>
    </row>
    <row r="424" spans="1:14" x14ac:dyDescent="0.45">
      <c r="A424" s="16" t="s">
        <v>1227</v>
      </c>
      <c r="B424" s="22">
        <v>142</v>
      </c>
      <c r="C424" s="10">
        <v>0</v>
      </c>
      <c r="D424" s="4">
        <v>0</v>
      </c>
      <c r="E424" s="4">
        <v>0</v>
      </c>
      <c r="F424" s="4">
        <v>0</v>
      </c>
      <c r="G424" s="4">
        <v>0</v>
      </c>
      <c r="H424" s="11">
        <v>1</v>
      </c>
      <c r="I424" s="10">
        <v>60</v>
      </c>
      <c r="J424" s="4">
        <v>45</v>
      </c>
      <c r="K424" s="4">
        <v>70</v>
      </c>
      <c r="L424" s="4">
        <v>45</v>
      </c>
      <c r="M424" s="4">
        <v>90</v>
      </c>
      <c r="N424" s="11">
        <v>95</v>
      </c>
    </row>
    <row r="425" spans="1:14" x14ac:dyDescent="0.45">
      <c r="A425" s="16" t="s">
        <v>1228</v>
      </c>
      <c r="B425" s="22">
        <v>66</v>
      </c>
      <c r="C425" s="10">
        <v>0</v>
      </c>
      <c r="D425" s="4">
        <v>0</v>
      </c>
      <c r="E425" s="4">
        <v>0</v>
      </c>
      <c r="F425" s="4">
        <v>0</v>
      </c>
      <c r="G425" s="4">
        <v>0</v>
      </c>
      <c r="H425" s="11">
        <v>1</v>
      </c>
      <c r="I425" s="10">
        <v>55</v>
      </c>
      <c r="J425" s="4">
        <v>65</v>
      </c>
      <c r="K425" s="4">
        <v>35</v>
      </c>
      <c r="L425" s="4">
        <v>60</v>
      </c>
      <c r="M425" s="4">
        <v>30</v>
      </c>
      <c r="N425" s="11">
        <v>85</v>
      </c>
    </row>
    <row r="426" spans="1:14" x14ac:dyDescent="0.45">
      <c r="A426" s="16" t="s">
        <v>1229</v>
      </c>
      <c r="B426" s="22">
        <v>173</v>
      </c>
      <c r="C426" s="10">
        <v>0</v>
      </c>
      <c r="D426" s="4">
        <v>0</v>
      </c>
      <c r="E426" s="4">
        <v>0</v>
      </c>
      <c r="F426" s="4">
        <v>0</v>
      </c>
      <c r="G426" s="4">
        <v>0</v>
      </c>
      <c r="H426" s="11">
        <v>2</v>
      </c>
      <c r="I426" s="10">
        <v>85</v>
      </c>
      <c r="J426" s="4">
        <v>105</v>
      </c>
      <c r="K426" s="4">
        <v>55</v>
      </c>
      <c r="L426" s="4">
        <v>85</v>
      </c>
      <c r="M426" s="4">
        <v>50</v>
      </c>
      <c r="N426" s="11">
        <v>115</v>
      </c>
    </row>
    <row r="427" spans="1:14" x14ac:dyDescent="0.45">
      <c r="A427" s="16" t="s">
        <v>1230</v>
      </c>
      <c r="B427" s="22">
        <v>55</v>
      </c>
      <c r="C427" s="10">
        <v>0</v>
      </c>
      <c r="D427" s="4">
        <v>0</v>
      </c>
      <c r="E427" s="4">
        <v>0</v>
      </c>
      <c r="F427" s="4">
        <v>1</v>
      </c>
      <c r="G427" s="4">
        <v>0</v>
      </c>
      <c r="H427" s="11">
        <v>0</v>
      </c>
      <c r="I427" s="10">
        <v>45</v>
      </c>
      <c r="J427" s="4">
        <v>35</v>
      </c>
      <c r="K427" s="4">
        <v>45</v>
      </c>
      <c r="L427" s="4">
        <v>62</v>
      </c>
      <c r="M427" s="4">
        <v>53</v>
      </c>
      <c r="N427" s="11">
        <v>35</v>
      </c>
    </row>
    <row r="428" spans="1:14" x14ac:dyDescent="0.45">
      <c r="A428" s="16" t="s">
        <v>1231</v>
      </c>
      <c r="B428" s="22">
        <v>158</v>
      </c>
      <c r="C428" s="10">
        <v>0</v>
      </c>
      <c r="D428" s="4">
        <v>0</v>
      </c>
      <c r="E428" s="4">
        <v>0</v>
      </c>
      <c r="F428" s="4">
        <v>2</v>
      </c>
      <c r="G428" s="4">
        <v>0</v>
      </c>
      <c r="H428" s="11">
        <v>0</v>
      </c>
      <c r="I428" s="10">
        <v>70</v>
      </c>
      <c r="J428" s="4">
        <v>60</v>
      </c>
      <c r="K428" s="4">
        <v>70</v>
      </c>
      <c r="L428" s="4">
        <v>87</v>
      </c>
      <c r="M428" s="4">
        <v>78</v>
      </c>
      <c r="N428" s="11">
        <v>85</v>
      </c>
    </row>
    <row r="429" spans="1:14" x14ac:dyDescent="0.45">
      <c r="A429" s="16" t="s">
        <v>1232</v>
      </c>
      <c r="B429" s="22">
        <v>65</v>
      </c>
      <c r="C429" s="10">
        <v>1</v>
      </c>
      <c r="D429" s="4">
        <v>0</v>
      </c>
      <c r="E429" s="4">
        <v>0</v>
      </c>
      <c r="F429" s="4">
        <v>0</v>
      </c>
      <c r="G429" s="4">
        <v>0</v>
      </c>
      <c r="H429" s="11">
        <v>0</v>
      </c>
      <c r="I429" s="10">
        <v>76</v>
      </c>
      <c r="J429" s="4">
        <v>48</v>
      </c>
      <c r="K429" s="4">
        <v>48</v>
      </c>
      <c r="L429" s="4">
        <v>57</v>
      </c>
      <c r="M429" s="4">
        <v>62</v>
      </c>
      <c r="N429" s="11">
        <v>34</v>
      </c>
    </row>
    <row r="430" spans="1:14" x14ac:dyDescent="0.45">
      <c r="A430" s="16" t="s">
        <v>1233</v>
      </c>
      <c r="B430" s="22">
        <v>166</v>
      </c>
      <c r="C430" s="10">
        <v>2</v>
      </c>
      <c r="D430" s="4">
        <v>0</v>
      </c>
      <c r="E430" s="4">
        <v>0</v>
      </c>
      <c r="F430" s="4">
        <v>0</v>
      </c>
      <c r="G430" s="4">
        <v>0</v>
      </c>
      <c r="H430" s="11">
        <v>0</v>
      </c>
      <c r="I430" s="10">
        <v>111</v>
      </c>
      <c r="J430" s="4">
        <v>83</v>
      </c>
      <c r="K430" s="4">
        <v>68</v>
      </c>
      <c r="L430" s="4">
        <v>92</v>
      </c>
      <c r="M430" s="4">
        <v>82</v>
      </c>
      <c r="N430" s="11">
        <v>39</v>
      </c>
    </row>
    <row r="431" spans="1:14" x14ac:dyDescent="0.45">
      <c r="A431" s="16" t="s">
        <v>1234</v>
      </c>
      <c r="B431" s="22">
        <v>169</v>
      </c>
      <c r="C431" s="10">
        <v>0</v>
      </c>
      <c r="D431" s="4">
        <v>0</v>
      </c>
      <c r="E431" s="4">
        <v>0</v>
      </c>
      <c r="F431" s="4">
        <v>0</v>
      </c>
      <c r="G431" s="4">
        <v>0</v>
      </c>
      <c r="H431" s="11">
        <v>2</v>
      </c>
      <c r="I431" s="10">
        <v>75</v>
      </c>
      <c r="J431" s="4">
        <v>100</v>
      </c>
      <c r="K431" s="4">
        <v>66</v>
      </c>
      <c r="L431" s="4">
        <v>60</v>
      </c>
      <c r="M431" s="4">
        <v>66</v>
      </c>
      <c r="N431" s="11">
        <v>115</v>
      </c>
    </row>
    <row r="432" spans="1:14" x14ac:dyDescent="0.45">
      <c r="A432" s="16" t="s">
        <v>1235</v>
      </c>
      <c r="B432" s="22">
        <v>70</v>
      </c>
      <c r="C432" s="10">
        <v>1</v>
      </c>
      <c r="D432" s="4">
        <v>0</v>
      </c>
      <c r="E432" s="4">
        <v>0</v>
      </c>
      <c r="F432" s="4">
        <v>0</v>
      </c>
      <c r="G432" s="4">
        <v>0</v>
      </c>
      <c r="H432" s="11">
        <v>0</v>
      </c>
      <c r="I432" s="10">
        <v>90</v>
      </c>
      <c r="J432" s="4">
        <v>50</v>
      </c>
      <c r="K432" s="4">
        <v>34</v>
      </c>
      <c r="L432" s="4">
        <v>60</v>
      </c>
      <c r="M432" s="4">
        <v>44</v>
      </c>
      <c r="N432" s="11">
        <v>70</v>
      </c>
    </row>
    <row r="433" spans="1:14" x14ac:dyDescent="0.45">
      <c r="A433" s="16" t="s">
        <v>1236</v>
      </c>
      <c r="B433" s="22">
        <v>174</v>
      </c>
      <c r="C433" s="10">
        <v>2</v>
      </c>
      <c r="D433" s="4">
        <v>0</v>
      </c>
      <c r="E433" s="4">
        <v>0</v>
      </c>
      <c r="F433" s="4">
        <v>0</v>
      </c>
      <c r="G433" s="4">
        <v>0</v>
      </c>
      <c r="H433" s="11">
        <v>0</v>
      </c>
      <c r="I433" s="10">
        <v>150</v>
      </c>
      <c r="J433" s="4">
        <v>80</v>
      </c>
      <c r="K433" s="4">
        <v>44</v>
      </c>
      <c r="L433" s="4">
        <v>90</v>
      </c>
      <c r="M433" s="4">
        <v>54</v>
      </c>
      <c r="N433" s="11">
        <v>80</v>
      </c>
    </row>
    <row r="434" spans="1:14" x14ac:dyDescent="0.45">
      <c r="A434" s="16" t="s">
        <v>1237</v>
      </c>
      <c r="B434" s="22">
        <v>70</v>
      </c>
      <c r="C434" s="10">
        <v>0</v>
      </c>
      <c r="D434" s="4">
        <v>0</v>
      </c>
      <c r="E434" s="4">
        <v>0</v>
      </c>
      <c r="F434" s="4">
        <v>0</v>
      </c>
      <c r="G434" s="4">
        <v>0</v>
      </c>
      <c r="H434" s="11">
        <v>1</v>
      </c>
      <c r="I434" s="10">
        <v>55</v>
      </c>
      <c r="J434" s="4">
        <v>66</v>
      </c>
      <c r="K434" s="4">
        <v>44</v>
      </c>
      <c r="L434" s="4">
        <v>44</v>
      </c>
      <c r="M434" s="4">
        <v>56</v>
      </c>
      <c r="N434" s="11">
        <v>85</v>
      </c>
    </row>
    <row r="435" spans="1:14" x14ac:dyDescent="0.45">
      <c r="A435" s="16" t="s">
        <v>1238</v>
      </c>
      <c r="B435" s="22">
        <v>168</v>
      </c>
      <c r="C435" s="10">
        <v>0</v>
      </c>
      <c r="D435" s="4">
        <v>0</v>
      </c>
      <c r="E435" s="4">
        <v>0</v>
      </c>
      <c r="F435" s="4">
        <v>0</v>
      </c>
      <c r="G435" s="4">
        <v>0</v>
      </c>
      <c r="H435" s="11">
        <v>2</v>
      </c>
      <c r="I435" s="10">
        <v>65</v>
      </c>
      <c r="J435" s="4">
        <v>76</v>
      </c>
      <c r="K435" s="4">
        <v>84</v>
      </c>
      <c r="L435" s="4">
        <v>54</v>
      </c>
      <c r="M435" s="4">
        <v>96</v>
      </c>
      <c r="N435" s="11">
        <v>105</v>
      </c>
    </row>
    <row r="436" spans="1:14" x14ac:dyDescent="0.45">
      <c r="A436" s="16" t="s">
        <v>1239</v>
      </c>
      <c r="B436" s="22">
        <v>173</v>
      </c>
      <c r="C436" s="10">
        <v>0</v>
      </c>
      <c r="D436" s="4">
        <v>0</v>
      </c>
      <c r="E436" s="4">
        <v>0</v>
      </c>
      <c r="F436" s="4">
        <v>1</v>
      </c>
      <c r="G436" s="4">
        <v>1</v>
      </c>
      <c r="H436" s="11">
        <v>0</v>
      </c>
      <c r="I436" s="10">
        <v>60</v>
      </c>
      <c r="J436" s="4">
        <v>60</v>
      </c>
      <c r="K436" s="4">
        <v>60</v>
      </c>
      <c r="L436" s="4">
        <v>105</v>
      </c>
      <c r="M436" s="4">
        <v>105</v>
      </c>
      <c r="N436" s="11">
        <v>105</v>
      </c>
    </row>
    <row r="437" spans="1:14" x14ac:dyDescent="0.45">
      <c r="A437" s="16" t="s">
        <v>1240</v>
      </c>
      <c r="B437" s="22">
        <v>177</v>
      </c>
      <c r="C437" s="10">
        <v>0</v>
      </c>
      <c r="D437" s="4">
        <v>2</v>
      </c>
      <c r="E437" s="4">
        <v>0</v>
      </c>
      <c r="F437" s="4">
        <v>0</v>
      </c>
      <c r="G437" s="4">
        <v>0</v>
      </c>
      <c r="H437" s="11">
        <v>0</v>
      </c>
      <c r="I437" s="10">
        <v>100</v>
      </c>
      <c r="J437" s="4">
        <v>125</v>
      </c>
      <c r="K437" s="4">
        <v>52</v>
      </c>
      <c r="L437" s="4">
        <v>105</v>
      </c>
      <c r="M437" s="4">
        <v>52</v>
      </c>
      <c r="N437" s="11">
        <v>71</v>
      </c>
    </row>
    <row r="438" spans="1:14" x14ac:dyDescent="0.45">
      <c r="A438" s="16" t="s">
        <v>1241</v>
      </c>
      <c r="B438" s="22">
        <v>62</v>
      </c>
      <c r="C438" s="10">
        <v>0</v>
      </c>
      <c r="D438" s="4">
        <v>0</v>
      </c>
      <c r="E438" s="4">
        <v>0</v>
      </c>
      <c r="F438" s="4">
        <v>0</v>
      </c>
      <c r="G438" s="4">
        <v>0</v>
      </c>
      <c r="H438" s="11">
        <v>1</v>
      </c>
      <c r="I438" s="10">
        <v>49</v>
      </c>
      <c r="J438" s="4">
        <v>55</v>
      </c>
      <c r="K438" s="4">
        <v>42</v>
      </c>
      <c r="L438" s="4">
        <v>42</v>
      </c>
      <c r="M438" s="4">
        <v>37</v>
      </c>
      <c r="N438" s="11">
        <v>85</v>
      </c>
    </row>
    <row r="439" spans="1:14" x14ac:dyDescent="0.45">
      <c r="A439" s="16" t="s">
        <v>1242</v>
      </c>
      <c r="B439" s="22">
        <v>158</v>
      </c>
      <c r="C439" s="10">
        <v>0</v>
      </c>
      <c r="D439" s="4">
        <v>0</v>
      </c>
      <c r="E439" s="4">
        <v>0</v>
      </c>
      <c r="F439" s="4">
        <v>0</v>
      </c>
      <c r="G439" s="4">
        <v>0</v>
      </c>
      <c r="H439" s="11">
        <v>2</v>
      </c>
      <c r="I439" s="10">
        <v>71</v>
      </c>
      <c r="J439" s="4">
        <v>82</v>
      </c>
      <c r="K439" s="4">
        <v>64</v>
      </c>
      <c r="L439" s="4">
        <v>64</v>
      </c>
      <c r="M439" s="4">
        <v>59</v>
      </c>
      <c r="N439" s="11">
        <v>112</v>
      </c>
    </row>
    <row r="440" spans="1:14" x14ac:dyDescent="0.45">
      <c r="A440" s="16" t="s">
        <v>1243</v>
      </c>
      <c r="B440" s="22">
        <v>57</v>
      </c>
      <c r="C440" s="10">
        <v>0</v>
      </c>
      <c r="D440" s="4">
        <v>0</v>
      </c>
      <c r="E440" s="4">
        <v>0</v>
      </c>
      <c r="F440" s="4">
        <v>1</v>
      </c>
      <c r="G440" s="4">
        <v>0</v>
      </c>
      <c r="H440" s="11">
        <v>0</v>
      </c>
      <c r="I440" s="10">
        <v>45</v>
      </c>
      <c r="J440" s="4">
        <v>30</v>
      </c>
      <c r="K440" s="4">
        <v>50</v>
      </c>
      <c r="L440" s="4">
        <v>65</v>
      </c>
      <c r="M440" s="4">
        <v>50</v>
      </c>
      <c r="N440" s="11">
        <v>45</v>
      </c>
    </row>
    <row r="441" spans="1:14" x14ac:dyDescent="0.45">
      <c r="A441" s="16" t="s">
        <v>1244</v>
      </c>
      <c r="B441" s="22">
        <v>66</v>
      </c>
      <c r="C441" s="10">
        <v>0</v>
      </c>
      <c r="D441" s="4">
        <v>0</v>
      </c>
      <c r="E441" s="4">
        <v>0</v>
      </c>
      <c r="F441" s="4">
        <v>0</v>
      </c>
      <c r="G441" s="4">
        <v>0</v>
      </c>
      <c r="H441" s="11">
        <v>1</v>
      </c>
      <c r="I441" s="10">
        <v>63</v>
      </c>
      <c r="J441" s="4">
        <v>63</v>
      </c>
      <c r="K441" s="4">
        <v>47</v>
      </c>
      <c r="L441" s="4">
        <v>41</v>
      </c>
      <c r="M441" s="4">
        <v>41</v>
      </c>
      <c r="N441" s="11">
        <v>74</v>
      </c>
    </row>
    <row r="442" spans="1:14" x14ac:dyDescent="0.45">
      <c r="A442" s="16" t="s">
        <v>1245</v>
      </c>
      <c r="B442" s="22">
        <v>168</v>
      </c>
      <c r="C442" s="10">
        <v>2</v>
      </c>
      <c r="D442" s="4">
        <v>0</v>
      </c>
      <c r="E442" s="4">
        <v>0</v>
      </c>
      <c r="F442" s="4">
        <v>0</v>
      </c>
      <c r="G442" s="4">
        <v>0</v>
      </c>
      <c r="H442" s="11">
        <v>0</v>
      </c>
      <c r="I442" s="10">
        <v>103</v>
      </c>
      <c r="J442" s="4">
        <v>93</v>
      </c>
      <c r="K442" s="4">
        <v>67</v>
      </c>
      <c r="L442" s="4">
        <v>71</v>
      </c>
      <c r="M442" s="4">
        <v>61</v>
      </c>
      <c r="N442" s="11">
        <v>84</v>
      </c>
    </row>
    <row r="443" spans="1:14" x14ac:dyDescent="0.45">
      <c r="A443" s="16" t="s">
        <v>1246</v>
      </c>
      <c r="B443" s="22">
        <v>60</v>
      </c>
      <c r="C443" s="10">
        <v>0</v>
      </c>
      <c r="D443" s="4">
        <v>0</v>
      </c>
      <c r="E443" s="4">
        <v>1</v>
      </c>
      <c r="F443" s="4">
        <v>0</v>
      </c>
      <c r="G443" s="4">
        <v>0</v>
      </c>
      <c r="H443" s="11">
        <v>0</v>
      </c>
      <c r="I443" s="10">
        <v>57</v>
      </c>
      <c r="J443" s="4">
        <v>24</v>
      </c>
      <c r="K443" s="4">
        <v>86</v>
      </c>
      <c r="L443" s="4">
        <v>24</v>
      </c>
      <c r="M443" s="4">
        <v>86</v>
      </c>
      <c r="N443" s="11">
        <v>23</v>
      </c>
    </row>
    <row r="444" spans="1:14" x14ac:dyDescent="0.45">
      <c r="A444" s="16" t="s">
        <v>1247</v>
      </c>
      <c r="B444" s="22">
        <v>175</v>
      </c>
      <c r="C444" s="10">
        <v>0</v>
      </c>
      <c r="D444" s="4">
        <v>0</v>
      </c>
      <c r="E444" s="4">
        <v>1</v>
      </c>
      <c r="F444" s="4">
        <v>0</v>
      </c>
      <c r="G444" s="4">
        <v>1</v>
      </c>
      <c r="H444" s="11">
        <v>0</v>
      </c>
      <c r="I444" s="10">
        <v>67</v>
      </c>
      <c r="J444" s="4">
        <v>89</v>
      </c>
      <c r="K444" s="4">
        <v>116</v>
      </c>
      <c r="L444" s="4">
        <v>79</v>
      </c>
      <c r="M444" s="4">
        <v>116</v>
      </c>
      <c r="N444" s="11">
        <v>33</v>
      </c>
    </row>
    <row r="445" spans="1:14" x14ac:dyDescent="0.45">
      <c r="A445" s="16" t="s">
        <v>1248</v>
      </c>
      <c r="B445" s="22">
        <v>58</v>
      </c>
      <c r="C445" s="10">
        <v>0</v>
      </c>
      <c r="D445" s="4">
        <v>0</v>
      </c>
      <c r="E445" s="4">
        <v>1</v>
      </c>
      <c r="F445" s="4">
        <v>0</v>
      </c>
      <c r="G445" s="4">
        <v>0</v>
      </c>
      <c r="H445" s="11">
        <v>0</v>
      </c>
      <c r="I445" s="10">
        <v>50</v>
      </c>
      <c r="J445" s="4">
        <v>80</v>
      </c>
      <c r="K445" s="4">
        <v>95</v>
      </c>
      <c r="L445" s="4">
        <v>10</v>
      </c>
      <c r="M445" s="4">
        <v>45</v>
      </c>
      <c r="N445" s="11">
        <v>10</v>
      </c>
    </row>
    <row r="446" spans="1:14" x14ac:dyDescent="0.45">
      <c r="A446" s="16" t="s">
        <v>1249</v>
      </c>
      <c r="B446" s="22">
        <v>62</v>
      </c>
      <c r="C446" s="10">
        <v>0</v>
      </c>
      <c r="D446" s="4">
        <v>0</v>
      </c>
      <c r="E446" s="4">
        <v>0</v>
      </c>
      <c r="F446" s="4">
        <v>0</v>
      </c>
      <c r="G446" s="4">
        <v>1</v>
      </c>
      <c r="H446" s="11">
        <v>0</v>
      </c>
      <c r="I446" s="10">
        <v>20</v>
      </c>
      <c r="J446" s="4">
        <v>25</v>
      </c>
      <c r="K446" s="4">
        <v>45</v>
      </c>
      <c r="L446" s="4">
        <v>70</v>
      </c>
      <c r="M446" s="4">
        <v>90</v>
      </c>
      <c r="N446" s="11">
        <v>60</v>
      </c>
    </row>
    <row r="447" spans="1:14" x14ac:dyDescent="0.45">
      <c r="A447" s="16" t="s">
        <v>1250</v>
      </c>
      <c r="B447" s="22">
        <v>110</v>
      </c>
      <c r="C447" s="10">
        <v>1</v>
      </c>
      <c r="D447" s="4">
        <v>0</v>
      </c>
      <c r="E447" s="4">
        <v>0</v>
      </c>
      <c r="F447" s="4">
        <v>0</v>
      </c>
      <c r="G447" s="4">
        <v>0</v>
      </c>
      <c r="H447" s="11">
        <v>0</v>
      </c>
      <c r="I447" s="10">
        <v>100</v>
      </c>
      <c r="J447" s="4">
        <v>5</v>
      </c>
      <c r="K447" s="4">
        <v>5</v>
      </c>
      <c r="L447" s="4">
        <v>15</v>
      </c>
      <c r="M447" s="4">
        <v>65</v>
      </c>
      <c r="N447" s="11">
        <v>30</v>
      </c>
    </row>
    <row r="448" spans="1:14" x14ac:dyDescent="0.45">
      <c r="A448" s="16" t="s">
        <v>1251</v>
      </c>
      <c r="B448" s="22">
        <v>144</v>
      </c>
      <c r="C448" s="10">
        <v>0</v>
      </c>
      <c r="D448" s="4">
        <v>1</v>
      </c>
      <c r="E448" s="4">
        <v>0</v>
      </c>
      <c r="F448" s="4">
        <v>0</v>
      </c>
      <c r="G448" s="4">
        <v>0</v>
      </c>
      <c r="H448" s="11">
        <v>0</v>
      </c>
      <c r="I448" s="10">
        <v>76</v>
      </c>
      <c r="J448" s="4">
        <v>65</v>
      </c>
      <c r="K448" s="4">
        <v>45</v>
      </c>
      <c r="L448" s="4">
        <v>92</v>
      </c>
      <c r="M448" s="4">
        <v>42</v>
      </c>
      <c r="N448" s="11">
        <v>91</v>
      </c>
    </row>
    <row r="449" spans="1:14" x14ac:dyDescent="0.45">
      <c r="A449" s="16" t="s">
        <v>1252</v>
      </c>
      <c r="B449" s="22">
        <v>170</v>
      </c>
      <c r="C449" s="10">
        <v>0</v>
      </c>
      <c r="D449" s="4">
        <v>0</v>
      </c>
      <c r="E449" s="4">
        <v>1</v>
      </c>
      <c r="F449" s="4">
        <v>0</v>
      </c>
      <c r="G449" s="4">
        <v>1</v>
      </c>
      <c r="H449" s="11">
        <v>0</v>
      </c>
      <c r="I449" s="10">
        <v>50</v>
      </c>
      <c r="J449" s="4">
        <v>92</v>
      </c>
      <c r="K449" s="4">
        <v>108</v>
      </c>
      <c r="L449" s="4">
        <v>92</v>
      </c>
      <c r="M449" s="4">
        <v>108</v>
      </c>
      <c r="N449" s="11">
        <v>35</v>
      </c>
    </row>
    <row r="450" spans="1:14" x14ac:dyDescent="0.45">
      <c r="A450" s="16" t="s">
        <v>1253</v>
      </c>
      <c r="B450" s="22">
        <v>60</v>
      </c>
      <c r="C450" s="10">
        <v>0</v>
      </c>
      <c r="D450" s="4">
        <v>1</v>
      </c>
      <c r="E450" s="4">
        <v>0</v>
      </c>
      <c r="F450" s="4">
        <v>0</v>
      </c>
      <c r="G450" s="4">
        <v>0</v>
      </c>
      <c r="H450" s="11">
        <v>0</v>
      </c>
      <c r="I450" s="10">
        <v>58</v>
      </c>
      <c r="J450" s="4">
        <v>70</v>
      </c>
      <c r="K450" s="4">
        <v>45</v>
      </c>
      <c r="L450" s="4">
        <v>40</v>
      </c>
      <c r="M450" s="4">
        <v>45</v>
      </c>
      <c r="N450" s="11">
        <v>42</v>
      </c>
    </row>
    <row r="451" spans="1:14" x14ac:dyDescent="0.45">
      <c r="A451" s="16" t="s">
        <v>1254</v>
      </c>
      <c r="B451" s="22">
        <v>144</v>
      </c>
      <c r="C451" s="10">
        <v>0</v>
      </c>
      <c r="D451" s="4">
        <v>2</v>
      </c>
      <c r="E451" s="4">
        <v>0</v>
      </c>
      <c r="F451" s="4">
        <v>0</v>
      </c>
      <c r="G451" s="4">
        <v>0</v>
      </c>
      <c r="H451" s="11">
        <v>0</v>
      </c>
      <c r="I451" s="10">
        <v>68</v>
      </c>
      <c r="J451" s="4">
        <v>90</v>
      </c>
      <c r="K451" s="4">
        <v>65</v>
      </c>
      <c r="L451" s="4">
        <v>50</v>
      </c>
      <c r="M451" s="4">
        <v>55</v>
      </c>
      <c r="N451" s="11">
        <v>82</v>
      </c>
    </row>
    <row r="452" spans="1:14" x14ac:dyDescent="0.45">
      <c r="A452" s="16" t="s">
        <v>1255</v>
      </c>
      <c r="B452" s="22">
        <v>270</v>
      </c>
      <c r="C452" s="10">
        <v>0</v>
      </c>
      <c r="D452" s="4">
        <v>3</v>
      </c>
      <c r="E452" s="4">
        <v>0</v>
      </c>
      <c r="F452" s="4">
        <v>0</v>
      </c>
      <c r="G452" s="4">
        <v>0</v>
      </c>
      <c r="H452" s="11">
        <v>0</v>
      </c>
      <c r="I452" s="10">
        <v>108</v>
      </c>
      <c r="J452" s="4">
        <v>130</v>
      </c>
      <c r="K452" s="4">
        <v>95</v>
      </c>
      <c r="L452" s="4">
        <v>80</v>
      </c>
      <c r="M452" s="4">
        <v>85</v>
      </c>
      <c r="N452" s="11">
        <v>102</v>
      </c>
    </row>
    <row r="453" spans="1:14" x14ac:dyDescent="0.45">
      <c r="A453" s="16" t="s">
        <v>1256</v>
      </c>
      <c r="B453" s="22">
        <v>78</v>
      </c>
      <c r="C453" s="10">
        <v>1</v>
      </c>
      <c r="D453" s="4">
        <v>0</v>
      </c>
      <c r="E453" s="4">
        <v>0</v>
      </c>
      <c r="F453" s="4">
        <v>0</v>
      </c>
      <c r="G453" s="4">
        <v>0</v>
      </c>
      <c r="H453" s="11">
        <v>0</v>
      </c>
      <c r="I453" s="10">
        <v>135</v>
      </c>
      <c r="J453" s="4">
        <v>85</v>
      </c>
      <c r="K453" s="4">
        <v>40</v>
      </c>
      <c r="L453" s="4">
        <v>40</v>
      </c>
      <c r="M453" s="4">
        <v>85</v>
      </c>
      <c r="N453" s="11">
        <v>5</v>
      </c>
    </row>
    <row r="454" spans="1:14" x14ac:dyDescent="0.45">
      <c r="A454" s="16" t="s">
        <v>1257</v>
      </c>
      <c r="B454" s="22">
        <v>57</v>
      </c>
      <c r="C454" s="10">
        <v>0</v>
      </c>
      <c r="D454" s="4">
        <v>1</v>
      </c>
      <c r="E454" s="4">
        <v>0</v>
      </c>
      <c r="F454" s="4">
        <v>0</v>
      </c>
      <c r="G454" s="4">
        <v>0</v>
      </c>
      <c r="H454" s="11">
        <v>0</v>
      </c>
      <c r="I454" s="10">
        <v>40</v>
      </c>
      <c r="J454" s="4">
        <v>70</v>
      </c>
      <c r="K454" s="4">
        <v>40</v>
      </c>
      <c r="L454" s="4">
        <v>35</v>
      </c>
      <c r="M454" s="4">
        <v>40</v>
      </c>
      <c r="N454" s="11">
        <v>60</v>
      </c>
    </row>
    <row r="455" spans="1:14" x14ac:dyDescent="0.45">
      <c r="A455" s="16" t="s">
        <v>1258</v>
      </c>
      <c r="B455" s="22">
        <v>184</v>
      </c>
      <c r="C455" s="10">
        <v>0</v>
      </c>
      <c r="D455" s="4">
        <v>1</v>
      </c>
      <c r="E455" s="4">
        <v>0</v>
      </c>
      <c r="F455" s="4">
        <v>1</v>
      </c>
      <c r="G455" s="4">
        <v>0</v>
      </c>
      <c r="H455" s="11">
        <v>0</v>
      </c>
      <c r="I455" s="10">
        <v>70</v>
      </c>
      <c r="J455" s="4">
        <v>110</v>
      </c>
      <c r="K455" s="4">
        <v>70</v>
      </c>
      <c r="L455" s="4">
        <v>115</v>
      </c>
      <c r="M455" s="4">
        <v>70</v>
      </c>
      <c r="N455" s="11">
        <v>90</v>
      </c>
    </row>
    <row r="456" spans="1:14" x14ac:dyDescent="0.45">
      <c r="A456" s="16" t="s">
        <v>1259</v>
      </c>
      <c r="B456" s="22">
        <v>66</v>
      </c>
      <c r="C456" s="10">
        <v>0</v>
      </c>
      <c r="D456" s="4">
        <v>0</v>
      </c>
      <c r="E456" s="4">
        <v>1</v>
      </c>
      <c r="F456" s="4">
        <v>0</v>
      </c>
      <c r="G456" s="4">
        <v>0</v>
      </c>
      <c r="H456" s="11">
        <v>0</v>
      </c>
      <c r="I456" s="10">
        <v>68</v>
      </c>
      <c r="J456" s="4">
        <v>72</v>
      </c>
      <c r="K456" s="4">
        <v>78</v>
      </c>
      <c r="L456" s="4">
        <v>38</v>
      </c>
      <c r="M456" s="4">
        <v>42</v>
      </c>
      <c r="N456" s="11">
        <v>32</v>
      </c>
    </row>
    <row r="457" spans="1:14" x14ac:dyDescent="0.45">
      <c r="A457" s="16" t="s">
        <v>1260</v>
      </c>
      <c r="B457" s="22">
        <v>184</v>
      </c>
      <c r="C457" s="10">
        <v>0</v>
      </c>
      <c r="D457" s="4">
        <v>0</v>
      </c>
      <c r="E457" s="4">
        <v>2</v>
      </c>
      <c r="F457" s="4">
        <v>0</v>
      </c>
      <c r="G457" s="4">
        <v>0</v>
      </c>
      <c r="H457" s="11">
        <v>0</v>
      </c>
      <c r="I457" s="10">
        <v>108</v>
      </c>
      <c r="J457" s="4">
        <v>112</v>
      </c>
      <c r="K457" s="4">
        <v>118</v>
      </c>
      <c r="L457" s="4">
        <v>68</v>
      </c>
      <c r="M457" s="4">
        <v>72</v>
      </c>
      <c r="N457" s="11">
        <v>47</v>
      </c>
    </row>
    <row r="458" spans="1:14" x14ac:dyDescent="0.45">
      <c r="A458" s="16" t="s">
        <v>1261</v>
      </c>
      <c r="B458" s="22">
        <v>66</v>
      </c>
      <c r="C458" s="10">
        <v>0</v>
      </c>
      <c r="D458" s="4">
        <v>0</v>
      </c>
      <c r="E458" s="4">
        <v>1</v>
      </c>
      <c r="F458" s="4">
        <v>0</v>
      </c>
      <c r="G458" s="4">
        <v>0</v>
      </c>
      <c r="H458" s="11">
        <v>0</v>
      </c>
      <c r="I458" s="10">
        <v>40</v>
      </c>
      <c r="J458" s="4">
        <v>50</v>
      </c>
      <c r="K458" s="4">
        <v>90</v>
      </c>
      <c r="L458" s="4">
        <v>30</v>
      </c>
      <c r="M458" s="4">
        <v>55</v>
      </c>
      <c r="N458" s="11">
        <v>65</v>
      </c>
    </row>
    <row r="459" spans="1:14" x14ac:dyDescent="0.45">
      <c r="A459" s="16" t="s">
        <v>1262</v>
      </c>
      <c r="B459" s="22">
        <v>175</v>
      </c>
      <c r="C459" s="10">
        <v>0</v>
      </c>
      <c r="D459" s="4">
        <v>0</v>
      </c>
      <c r="E459" s="4">
        <v>2</v>
      </c>
      <c r="F459" s="4">
        <v>0</v>
      </c>
      <c r="G459" s="4">
        <v>0</v>
      </c>
      <c r="H459" s="11">
        <v>0</v>
      </c>
      <c r="I459" s="10">
        <v>70</v>
      </c>
      <c r="J459" s="4">
        <v>90</v>
      </c>
      <c r="K459" s="4">
        <v>110</v>
      </c>
      <c r="L459" s="4">
        <v>60</v>
      </c>
      <c r="M459" s="4">
        <v>75</v>
      </c>
      <c r="N459" s="11">
        <v>95</v>
      </c>
    </row>
    <row r="460" spans="1:14" x14ac:dyDescent="0.45">
      <c r="A460" s="16" t="s">
        <v>1263</v>
      </c>
      <c r="B460" s="22">
        <v>60</v>
      </c>
      <c r="C460" s="10">
        <v>0</v>
      </c>
      <c r="D460" s="4">
        <v>1</v>
      </c>
      <c r="E460" s="4">
        <v>0</v>
      </c>
      <c r="F460" s="4">
        <v>0</v>
      </c>
      <c r="G460" s="4">
        <v>0</v>
      </c>
      <c r="H460" s="11">
        <v>0</v>
      </c>
      <c r="I460" s="10">
        <v>48</v>
      </c>
      <c r="J460" s="4">
        <v>61</v>
      </c>
      <c r="K460" s="4">
        <v>40</v>
      </c>
      <c r="L460" s="4">
        <v>61</v>
      </c>
      <c r="M460" s="4">
        <v>40</v>
      </c>
      <c r="N460" s="11">
        <v>50</v>
      </c>
    </row>
    <row r="461" spans="1:14" x14ac:dyDescent="0.45">
      <c r="A461" s="16" t="s">
        <v>1264</v>
      </c>
      <c r="B461" s="22">
        <v>172</v>
      </c>
      <c r="C461" s="10">
        <v>0</v>
      </c>
      <c r="D461" s="4">
        <v>2</v>
      </c>
      <c r="E461" s="4">
        <v>0</v>
      </c>
      <c r="F461" s="4">
        <v>0</v>
      </c>
      <c r="G461" s="4">
        <v>0</v>
      </c>
      <c r="H461" s="11">
        <v>0</v>
      </c>
      <c r="I461" s="10">
        <v>83</v>
      </c>
      <c r="J461" s="4">
        <v>106</v>
      </c>
      <c r="K461" s="4">
        <v>65</v>
      </c>
      <c r="L461" s="4">
        <v>86</v>
      </c>
      <c r="M461" s="4">
        <v>65</v>
      </c>
      <c r="N461" s="11">
        <v>85</v>
      </c>
    </row>
    <row r="462" spans="1:14" x14ac:dyDescent="0.45">
      <c r="A462" s="16" t="s">
        <v>1265</v>
      </c>
      <c r="B462" s="22">
        <v>159</v>
      </c>
      <c r="C462" s="10">
        <v>0</v>
      </c>
      <c r="D462" s="4">
        <v>2</v>
      </c>
      <c r="E462" s="4">
        <v>0</v>
      </c>
      <c r="F462" s="4">
        <v>0</v>
      </c>
      <c r="G462" s="4">
        <v>0</v>
      </c>
      <c r="H462" s="11">
        <v>0</v>
      </c>
      <c r="I462" s="10">
        <v>74</v>
      </c>
      <c r="J462" s="4">
        <v>100</v>
      </c>
      <c r="K462" s="4">
        <v>72</v>
      </c>
      <c r="L462" s="4">
        <v>90</v>
      </c>
      <c r="M462" s="4">
        <v>72</v>
      </c>
      <c r="N462" s="11">
        <v>46</v>
      </c>
    </row>
    <row r="463" spans="1:14" x14ac:dyDescent="0.45">
      <c r="A463" s="16" t="s">
        <v>1266</v>
      </c>
      <c r="B463" s="22">
        <v>66</v>
      </c>
      <c r="C463" s="10">
        <v>0</v>
      </c>
      <c r="D463" s="4">
        <v>0</v>
      </c>
      <c r="E463" s="4">
        <v>0</v>
      </c>
      <c r="F463" s="4">
        <v>0</v>
      </c>
      <c r="G463" s="4">
        <v>0</v>
      </c>
      <c r="H463" s="11">
        <v>1</v>
      </c>
      <c r="I463" s="10">
        <v>49</v>
      </c>
      <c r="J463" s="4">
        <v>49</v>
      </c>
      <c r="K463" s="4">
        <v>56</v>
      </c>
      <c r="L463" s="4">
        <v>49</v>
      </c>
      <c r="M463" s="4">
        <v>61</v>
      </c>
      <c r="N463" s="11">
        <v>66</v>
      </c>
    </row>
    <row r="464" spans="1:14" x14ac:dyDescent="0.45">
      <c r="A464" s="16" t="s">
        <v>1267</v>
      </c>
      <c r="B464" s="22">
        <v>161</v>
      </c>
      <c r="C464" s="10">
        <v>0</v>
      </c>
      <c r="D464" s="4">
        <v>0</v>
      </c>
      <c r="E464" s="4">
        <v>0</v>
      </c>
      <c r="F464" s="4">
        <v>0</v>
      </c>
      <c r="G464" s="4">
        <v>0</v>
      </c>
      <c r="H464" s="11">
        <v>2</v>
      </c>
      <c r="I464" s="10">
        <v>69</v>
      </c>
      <c r="J464" s="4">
        <v>69</v>
      </c>
      <c r="K464" s="4">
        <v>76</v>
      </c>
      <c r="L464" s="4">
        <v>69</v>
      </c>
      <c r="M464" s="4">
        <v>86</v>
      </c>
      <c r="N464" s="11">
        <v>91</v>
      </c>
    </row>
    <row r="465" spans="1:14" x14ac:dyDescent="0.45">
      <c r="A465" s="16" t="s">
        <v>1268</v>
      </c>
      <c r="B465" s="22">
        <v>69</v>
      </c>
      <c r="C465" s="10">
        <v>0</v>
      </c>
      <c r="D465" s="4">
        <v>0</v>
      </c>
      <c r="E465" s="4">
        <v>0</v>
      </c>
      <c r="F465" s="4">
        <v>0</v>
      </c>
      <c r="G465" s="4">
        <v>1</v>
      </c>
      <c r="H465" s="11">
        <v>0</v>
      </c>
      <c r="I465" s="10">
        <v>45</v>
      </c>
      <c r="J465" s="4">
        <v>20</v>
      </c>
      <c r="K465" s="4">
        <v>50</v>
      </c>
      <c r="L465" s="4">
        <v>60</v>
      </c>
      <c r="M465" s="4">
        <v>120</v>
      </c>
      <c r="N465" s="11">
        <v>50</v>
      </c>
    </row>
    <row r="466" spans="1:14" x14ac:dyDescent="0.45">
      <c r="A466" s="16" t="s">
        <v>1269</v>
      </c>
      <c r="B466" s="22">
        <v>67</v>
      </c>
      <c r="C466" s="10">
        <v>0</v>
      </c>
      <c r="D466" s="4">
        <v>1</v>
      </c>
      <c r="E466" s="4">
        <v>0</v>
      </c>
      <c r="F466" s="4">
        <v>0</v>
      </c>
      <c r="G466" s="4">
        <v>0</v>
      </c>
      <c r="H466" s="11">
        <v>0</v>
      </c>
      <c r="I466" s="10">
        <v>60</v>
      </c>
      <c r="J466" s="4">
        <v>62</v>
      </c>
      <c r="K466" s="4">
        <v>50</v>
      </c>
      <c r="L466" s="4">
        <v>62</v>
      </c>
      <c r="M466" s="4">
        <v>60</v>
      </c>
      <c r="N466" s="11">
        <v>40</v>
      </c>
    </row>
    <row r="467" spans="1:14" x14ac:dyDescent="0.45">
      <c r="A467" s="16" t="s">
        <v>1270</v>
      </c>
      <c r="B467" s="22">
        <v>173</v>
      </c>
      <c r="C467" s="10">
        <v>0</v>
      </c>
      <c r="D467" s="4">
        <v>1</v>
      </c>
      <c r="E467" s="4">
        <v>0</v>
      </c>
      <c r="F467" s="4">
        <v>1</v>
      </c>
      <c r="G467" s="4">
        <v>0</v>
      </c>
      <c r="H467" s="11">
        <v>0</v>
      </c>
      <c r="I467" s="10">
        <v>90</v>
      </c>
      <c r="J467" s="4">
        <v>92</v>
      </c>
      <c r="K467" s="4">
        <v>75</v>
      </c>
      <c r="L467" s="4">
        <v>92</v>
      </c>
      <c r="M467" s="4">
        <v>85</v>
      </c>
      <c r="N467" s="11">
        <v>60</v>
      </c>
    </row>
    <row r="468" spans="1:14" x14ac:dyDescent="0.45">
      <c r="A468" s="16" t="s">
        <v>1271</v>
      </c>
      <c r="B468" s="22">
        <v>179</v>
      </c>
      <c r="C468" s="10">
        <v>0</v>
      </c>
      <c r="D468" s="4">
        <v>1</v>
      </c>
      <c r="E468" s="4">
        <v>0</v>
      </c>
      <c r="F468" s="4">
        <v>0</v>
      </c>
      <c r="G468" s="4">
        <v>0</v>
      </c>
      <c r="H468" s="11">
        <v>1</v>
      </c>
      <c r="I468" s="10">
        <v>70</v>
      </c>
      <c r="J468" s="4">
        <v>120</v>
      </c>
      <c r="K468" s="4">
        <v>65</v>
      </c>
      <c r="L468" s="4">
        <v>45</v>
      </c>
      <c r="M468" s="4">
        <v>85</v>
      </c>
      <c r="N468" s="11">
        <v>125</v>
      </c>
    </row>
    <row r="469" spans="1:14" x14ac:dyDescent="0.45">
      <c r="A469" s="16" t="s">
        <v>1272</v>
      </c>
      <c r="B469" s="22">
        <v>241</v>
      </c>
      <c r="C469" s="10">
        <v>0</v>
      </c>
      <c r="D469" s="4">
        <v>0</v>
      </c>
      <c r="E469" s="4">
        <v>0</v>
      </c>
      <c r="F469" s="4">
        <v>3</v>
      </c>
      <c r="G469" s="4">
        <v>0</v>
      </c>
      <c r="H469" s="11">
        <v>0</v>
      </c>
      <c r="I469" s="10">
        <v>70</v>
      </c>
      <c r="J469" s="4">
        <v>70</v>
      </c>
      <c r="K469" s="4">
        <v>115</v>
      </c>
      <c r="L469" s="4">
        <v>130</v>
      </c>
      <c r="M469" s="4">
        <v>90</v>
      </c>
      <c r="N469" s="11">
        <v>60</v>
      </c>
    </row>
    <row r="470" spans="1:14" x14ac:dyDescent="0.45">
      <c r="A470" s="16" t="s">
        <v>1273</v>
      </c>
      <c r="B470" s="22">
        <v>180</v>
      </c>
      <c r="C470" s="10">
        <v>3</v>
      </c>
      <c r="D470" s="4">
        <v>0</v>
      </c>
      <c r="E470" s="4">
        <v>0</v>
      </c>
      <c r="F470" s="4">
        <v>0</v>
      </c>
      <c r="G470" s="4">
        <v>0</v>
      </c>
      <c r="H470" s="11">
        <v>0</v>
      </c>
      <c r="I470" s="10">
        <v>110</v>
      </c>
      <c r="J470" s="4">
        <v>85</v>
      </c>
      <c r="K470" s="4">
        <v>95</v>
      </c>
      <c r="L470" s="4">
        <v>80</v>
      </c>
      <c r="M470" s="4">
        <v>95</v>
      </c>
      <c r="N470" s="11">
        <v>50</v>
      </c>
    </row>
    <row r="471" spans="1:14" x14ac:dyDescent="0.45">
      <c r="A471" s="16" t="s">
        <v>1274</v>
      </c>
      <c r="B471" s="22">
        <v>241</v>
      </c>
      <c r="C471" s="10">
        <v>0</v>
      </c>
      <c r="D471" s="4">
        <v>3</v>
      </c>
      <c r="E471" s="4">
        <v>0</v>
      </c>
      <c r="F471" s="4">
        <v>0</v>
      </c>
      <c r="G471" s="4">
        <v>0</v>
      </c>
      <c r="H471" s="11">
        <v>0</v>
      </c>
      <c r="I471" s="10">
        <v>115</v>
      </c>
      <c r="J471" s="4">
        <v>140</v>
      </c>
      <c r="K471" s="4">
        <v>130</v>
      </c>
      <c r="L471" s="4">
        <v>55</v>
      </c>
      <c r="M471" s="4">
        <v>55</v>
      </c>
      <c r="N471" s="11">
        <v>40</v>
      </c>
    </row>
    <row r="472" spans="1:14" x14ac:dyDescent="0.45">
      <c r="A472" s="16" t="s">
        <v>1275</v>
      </c>
      <c r="B472" s="22">
        <v>187</v>
      </c>
      <c r="C472" s="10">
        <v>0</v>
      </c>
      <c r="D472" s="4">
        <v>0</v>
      </c>
      <c r="E472" s="4">
        <v>2</v>
      </c>
      <c r="F472" s="4">
        <v>0</v>
      </c>
      <c r="G472" s="4">
        <v>0</v>
      </c>
      <c r="H472" s="11">
        <v>0</v>
      </c>
      <c r="I472" s="10">
        <v>100</v>
      </c>
      <c r="J472" s="4">
        <v>100</v>
      </c>
      <c r="K472" s="4">
        <v>125</v>
      </c>
      <c r="L472" s="4">
        <v>110</v>
      </c>
      <c r="M472" s="4">
        <v>50</v>
      </c>
      <c r="N472" s="11">
        <v>50</v>
      </c>
    </row>
    <row r="473" spans="1:14" x14ac:dyDescent="0.45">
      <c r="A473" s="16" t="s">
        <v>1276</v>
      </c>
      <c r="B473" s="22">
        <v>243</v>
      </c>
      <c r="C473" s="10">
        <v>0</v>
      </c>
      <c r="D473" s="4">
        <v>3</v>
      </c>
      <c r="E473" s="4">
        <v>0</v>
      </c>
      <c r="F473" s="4">
        <v>0</v>
      </c>
      <c r="G473" s="4">
        <v>0</v>
      </c>
      <c r="H473" s="11">
        <v>0</v>
      </c>
      <c r="I473" s="10">
        <v>75</v>
      </c>
      <c r="J473" s="4">
        <v>123</v>
      </c>
      <c r="K473" s="4">
        <v>67</v>
      </c>
      <c r="L473" s="4">
        <v>95</v>
      </c>
      <c r="M473" s="4">
        <v>85</v>
      </c>
      <c r="N473" s="11">
        <v>95</v>
      </c>
    </row>
    <row r="474" spans="1:14" x14ac:dyDescent="0.45">
      <c r="A474" s="16" t="s">
        <v>1277</v>
      </c>
      <c r="B474" s="22">
        <v>243</v>
      </c>
      <c r="C474" s="10">
        <v>0</v>
      </c>
      <c r="D474" s="4">
        <v>0</v>
      </c>
      <c r="E474" s="4">
        <v>0</v>
      </c>
      <c r="F474" s="4">
        <v>3</v>
      </c>
      <c r="G474" s="4">
        <v>0</v>
      </c>
      <c r="H474" s="11">
        <v>0</v>
      </c>
      <c r="I474" s="10">
        <v>75</v>
      </c>
      <c r="J474" s="4">
        <v>95</v>
      </c>
      <c r="K474" s="4">
        <v>67</v>
      </c>
      <c r="L474" s="4">
        <v>125</v>
      </c>
      <c r="M474" s="4">
        <v>95</v>
      </c>
      <c r="N474" s="11">
        <v>83</v>
      </c>
    </row>
    <row r="475" spans="1:14" x14ac:dyDescent="0.45">
      <c r="A475" s="16" t="s">
        <v>1278</v>
      </c>
      <c r="B475" s="22">
        <v>245</v>
      </c>
      <c r="C475" s="10">
        <v>0</v>
      </c>
      <c r="D475" s="4">
        <v>0</v>
      </c>
      <c r="E475" s="4">
        <v>0</v>
      </c>
      <c r="F475" s="4">
        <v>2</v>
      </c>
      <c r="G475" s="4">
        <v>1</v>
      </c>
      <c r="H475" s="11">
        <v>0</v>
      </c>
      <c r="I475" s="10">
        <v>85</v>
      </c>
      <c r="J475" s="4">
        <v>50</v>
      </c>
      <c r="K475" s="4">
        <v>95</v>
      </c>
      <c r="L475" s="4">
        <v>120</v>
      </c>
      <c r="M475" s="4">
        <v>115</v>
      </c>
      <c r="N475" s="11">
        <v>80</v>
      </c>
    </row>
    <row r="476" spans="1:14" x14ac:dyDescent="0.45">
      <c r="A476" s="16" t="s">
        <v>1279</v>
      </c>
      <c r="B476" s="22">
        <v>180</v>
      </c>
      <c r="C476" s="10">
        <v>0</v>
      </c>
      <c r="D476" s="4">
        <v>2</v>
      </c>
      <c r="E476" s="4">
        <v>0</v>
      </c>
      <c r="F476" s="4">
        <v>0</v>
      </c>
      <c r="G476" s="4">
        <v>0</v>
      </c>
      <c r="H476" s="11">
        <v>0</v>
      </c>
      <c r="I476" s="10">
        <v>86</v>
      </c>
      <c r="J476" s="4">
        <v>76</v>
      </c>
      <c r="K476" s="4">
        <v>86</v>
      </c>
      <c r="L476" s="4">
        <v>116</v>
      </c>
      <c r="M476" s="4">
        <v>56</v>
      </c>
      <c r="N476" s="11">
        <v>95</v>
      </c>
    </row>
    <row r="477" spans="1:14" x14ac:dyDescent="0.45">
      <c r="A477" s="16" t="s">
        <v>1280</v>
      </c>
      <c r="B477" s="22">
        <v>184</v>
      </c>
      <c r="C477" s="10">
        <v>0</v>
      </c>
      <c r="D477" s="4">
        <v>0</v>
      </c>
      <c r="E477" s="4">
        <v>2</v>
      </c>
      <c r="F477" s="4">
        <v>0</v>
      </c>
      <c r="G477" s="4">
        <v>0</v>
      </c>
      <c r="H477" s="11">
        <v>0</v>
      </c>
      <c r="I477" s="10">
        <v>65</v>
      </c>
      <c r="J477" s="4">
        <v>110</v>
      </c>
      <c r="K477" s="4">
        <v>130</v>
      </c>
      <c r="L477" s="4">
        <v>60</v>
      </c>
      <c r="M477" s="4">
        <v>65</v>
      </c>
      <c r="N477" s="11">
        <v>95</v>
      </c>
    </row>
    <row r="478" spans="1:14" x14ac:dyDescent="0.45">
      <c r="A478" s="16" t="s">
        <v>1281</v>
      </c>
      <c r="B478" s="22">
        <v>184</v>
      </c>
      <c r="C478" s="10">
        <v>0</v>
      </c>
      <c r="D478" s="4">
        <v>0</v>
      </c>
      <c r="E478" s="4">
        <v>0</v>
      </c>
      <c r="F478" s="4">
        <v>2</v>
      </c>
      <c r="G478" s="4">
        <v>0</v>
      </c>
      <c r="H478" s="11">
        <v>0</v>
      </c>
      <c r="I478" s="10">
        <v>65</v>
      </c>
      <c r="J478" s="4">
        <v>60</v>
      </c>
      <c r="K478" s="4">
        <v>110</v>
      </c>
      <c r="L478" s="4">
        <v>130</v>
      </c>
      <c r="M478" s="4">
        <v>95</v>
      </c>
      <c r="N478" s="11">
        <v>65</v>
      </c>
    </row>
    <row r="479" spans="1:14" x14ac:dyDescent="0.45">
      <c r="A479" s="16" t="s">
        <v>1282</v>
      </c>
      <c r="B479" s="22">
        <v>179</v>
      </c>
      <c r="C479" s="10">
        <v>0</v>
      </c>
      <c r="D479" s="4">
        <v>0</v>
      </c>
      <c r="E479" s="4">
        <v>2</v>
      </c>
      <c r="F479" s="4">
        <v>0</v>
      </c>
      <c r="G479" s="4">
        <v>0</v>
      </c>
      <c r="H479" s="11">
        <v>0</v>
      </c>
      <c r="I479" s="10">
        <v>75</v>
      </c>
      <c r="J479" s="4">
        <v>95</v>
      </c>
      <c r="K479" s="4">
        <v>125</v>
      </c>
      <c r="L479" s="4">
        <v>45</v>
      </c>
      <c r="M479" s="4">
        <v>75</v>
      </c>
      <c r="N479" s="11">
        <v>95</v>
      </c>
    </row>
    <row r="480" spans="1:14" x14ac:dyDescent="0.45">
      <c r="A480" s="16" t="s">
        <v>1283</v>
      </c>
      <c r="B480" s="22">
        <v>239</v>
      </c>
      <c r="C480" s="10">
        <v>0</v>
      </c>
      <c r="D480" s="4">
        <v>3</v>
      </c>
      <c r="E480" s="4">
        <v>0</v>
      </c>
      <c r="F480" s="4">
        <v>0</v>
      </c>
      <c r="G480" s="4">
        <v>0</v>
      </c>
      <c r="H480" s="11">
        <v>0</v>
      </c>
      <c r="I480" s="10">
        <v>110</v>
      </c>
      <c r="J480" s="4">
        <v>130</v>
      </c>
      <c r="K480" s="4">
        <v>80</v>
      </c>
      <c r="L480" s="4">
        <v>70</v>
      </c>
      <c r="M480" s="4">
        <v>60</v>
      </c>
      <c r="N480" s="11">
        <v>80</v>
      </c>
    </row>
    <row r="481" spans="1:14" x14ac:dyDescent="0.45">
      <c r="A481" s="16" t="s">
        <v>1284</v>
      </c>
      <c r="B481" s="22">
        <v>241</v>
      </c>
      <c r="C481" s="10">
        <v>0</v>
      </c>
      <c r="D481" s="4">
        <v>0</v>
      </c>
      <c r="E481" s="4">
        <v>0</v>
      </c>
      <c r="F481" s="4">
        <v>3</v>
      </c>
      <c r="G481" s="4">
        <v>0</v>
      </c>
      <c r="H481" s="11">
        <v>0</v>
      </c>
      <c r="I481" s="10">
        <v>85</v>
      </c>
      <c r="J481" s="4">
        <v>80</v>
      </c>
      <c r="K481" s="4">
        <v>70</v>
      </c>
      <c r="L481" s="4">
        <v>135</v>
      </c>
      <c r="M481" s="4">
        <v>75</v>
      </c>
      <c r="N481" s="11">
        <v>90</v>
      </c>
    </row>
    <row r="482" spans="1:14" x14ac:dyDescent="0.45">
      <c r="A482" s="16" t="s">
        <v>1285</v>
      </c>
      <c r="B482" s="22">
        <v>233</v>
      </c>
      <c r="C482" s="10">
        <v>0</v>
      </c>
      <c r="D482" s="4">
        <v>3</v>
      </c>
      <c r="E482" s="4">
        <v>0</v>
      </c>
      <c r="F482" s="4">
        <v>0</v>
      </c>
      <c r="G482" s="4">
        <v>0</v>
      </c>
      <c r="H482" s="11">
        <v>0</v>
      </c>
      <c r="I482" s="10">
        <v>68</v>
      </c>
      <c r="J482" s="4">
        <v>125</v>
      </c>
      <c r="K482" s="4">
        <v>65</v>
      </c>
      <c r="L482" s="4">
        <v>65</v>
      </c>
      <c r="M482" s="4">
        <v>115</v>
      </c>
      <c r="N482" s="11">
        <v>80</v>
      </c>
    </row>
    <row r="483" spans="1:14" x14ac:dyDescent="0.45">
      <c r="A483" s="16" t="s">
        <v>1286</v>
      </c>
      <c r="B483" s="22">
        <v>184</v>
      </c>
      <c r="C483" s="10">
        <v>0</v>
      </c>
      <c r="D483" s="4">
        <v>0</v>
      </c>
      <c r="E483" s="4">
        <v>1</v>
      </c>
      <c r="F483" s="4">
        <v>0</v>
      </c>
      <c r="G483" s="4">
        <v>2</v>
      </c>
      <c r="H483" s="11">
        <v>0</v>
      </c>
      <c r="I483" s="10">
        <v>60</v>
      </c>
      <c r="J483" s="4">
        <v>55</v>
      </c>
      <c r="K483" s="4">
        <v>145</v>
      </c>
      <c r="L483" s="4">
        <v>75</v>
      </c>
      <c r="M483" s="4">
        <v>150</v>
      </c>
      <c r="N483" s="11">
        <v>40</v>
      </c>
    </row>
    <row r="484" spans="1:14" x14ac:dyDescent="0.45">
      <c r="A484" s="16" t="s">
        <v>1287</v>
      </c>
      <c r="B484" s="22">
        <v>236</v>
      </c>
      <c r="C484" s="10">
        <v>0</v>
      </c>
      <c r="D484" s="4">
        <v>0</v>
      </c>
      <c r="E484" s="4">
        <v>1</v>
      </c>
      <c r="F484" s="4">
        <v>0</v>
      </c>
      <c r="G484" s="4">
        <v>2</v>
      </c>
      <c r="H484" s="11">
        <v>0</v>
      </c>
      <c r="I484" s="10">
        <v>45</v>
      </c>
      <c r="J484" s="4">
        <v>100</v>
      </c>
      <c r="K484" s="4">
        <v>135</v>
      </c>
      <c r="L484" s="4">
        <v>65</v>
      </c>
      <c r="M484" s="4">
        <v>135</v>
      </c>
      <c r="N484" s="11">
        <v>45</v>
      </c>
    </row>
    <row r="485" spans="1:14" x14ac:dyDescent="0.45">
      <c r="A485" s="16" t="s">
        <v>1288</v>
      </c>
      <c r="B485" s="22">
        <v>168</v>
      </c>
      <c r="C485" s="10">
        <v>0</v>
      </c>
      <c r="D485" s="4">
        <v>0</v>
      </c>
      <c r="E485" s="4">
        <v>0</v>
      </c>
      <c r="F485" s="4">
        <v>0</v>
      </c>
      <c r="G485" s="4">
        <v>0</v>
      </c>
      <c r="H485" s="11">
        <v>2</v>
      </c>
      <c r="I485" s="10">
        <v>70</v>
      </c>
      <c r="J485" s="4">
        <v>80</v>
      </c>
      <c r="K485" s="4">
        <v>70</v>
      </c>
      <c r="L485" s="4">
        <v>80</v>
      </c>
      <c r="M485" s="4">
        <v>70</v>
      </c>
      <c r="N485" s="11">
        <v>110</v>
      </c>
    </row>
    <row r="486" spans="1:14" x14ac:dyDescent="0.45">
      <c r="A486" s="16" t="s">
        <v>1289</v>
      </c>
      <c r="B486" s="22">
        <v>154</v>
      </c>
      <c r="C486" s="10">
        <v>0</v>
      </c>
      <c r="D486" s="4">
        <v>0</v>
      </c>
      <c r="E486" s="4">
        <v>0</v>
      </c>
      <c r="F486" s="4">
        <v>1</v>
      </c>
      <c r="G486" s="4">
        <v>0</v>
      </c>
      <c r="H486" s="11">
        <v>1</v>
      </c>
      <c r="I486" s="10">
        <v>50</v>
      </c>
      <c r="J486" s="4">
        <v>50</v>
      </c>
      <c r="K486" s="4">
        <v>77</v>
      </c>
      <c r="L486" s="4">
        <v>95</v>
      </c>
      <c r="M486" s="4">
        <v>77</v>
      </c>
      <c r="N486" s="11">
        <v>91</v>
      </c>
    </row>
    <row r="487" spans="1:14" x14ac:dyDescent="0.45">
      <c r="A487" s="16" t="s">
        <v>1290</v>
      </c>
      <c r="B487" s="22">
        <v>154</v>
      </c>
      <c r="C487" s="10">
        <v>0</v>
      </c>
      <c r="D487" s="4">
        <v>0</v>
      </c>
      <c r="E487" s="4">
        <v>0</v>
      </c>
      <c r="F487" s="4">
        <v>1</v>
      </c>
      <c r="G487" s="4">
        <v>0</v>
      </c>
      <c r="H487" s="11">
        <v>1</v>
      </c>
      <c r="I487" s="10">
        <v>50</v>
      </c>
      <c r="J487" s="4">
        <v>65</v>
      </c>
      <c r="K487" s="4">
        <v>107</v>
      </c>
      <c r="L487" s="4">
        <v>105</v>
      </c>
      <c r="M487" s="4">
        <v>107</v>
      </c>
      <c r="N487" s="11">
        <v>86</v>
      </c>
    </row>
    <row r="488" spans="1:14" x14ac:dyDescent="0.45">
      <c r="A488" s="16" t="s">
        <v>1291</v>
      </c>
      <c r="B488" s="22">
        <v>154</v>
      </c>
      <c r="C488" s="10">
        <v>0</v>
      </c>
      <c r="D488" s="4">
        <v>0</v>
      </c>
      <c r="E488" s="4">
        <v>0</v>
      </c>
      <c r="F488" s="4">
        <v>1</v>
      </c>
      <c r="G488" s="4">
        <v>0</v>
      </c>
      <c r="H488" s="11">
        <v>1</v>
      </c>
      <c r="I488" s="10">
        <v>50</v>
      </c>
      <c r="J488" s="4">
        <v>65</v>
      </c>
      <c r="K488" s="4">
        <v>107</v>
      </c>
      <c r="L488" s="4">
        <v>105</v>
      </c>
      <c r="M488" s="4">
        <v>107</v>
      </c>
      <c r="N488" s="11">
        <v>86</v>
      </c>
    </row>
    <row r="489" spans="1:14" x14ac:dyDescent="0.45">
      <c r="A489" s="16" t="s">
        <v>1292</v>
      </c>
      <c r="B489" s="22">
        <v>154</v>
      </c>
      <c r="C489" s="10">
        <v>0</v>
      </c>
      <c r="D489" s="4">
        <v>0</v>
      </c>
      <c r="E489" s="4">
        <v>0</v>
      </c>
      <c r="F489" s="4">
        <v>1</v>
      </c>
      <c r="G489" s="4">
        <v>0</v>
      </c>
      <c r="H489" s="11">
        <v>1</v>
      </c>
      <c r="I489" s="10">
        <v>50</v>
      </c>
      <c r="J489" s="4">
        <v>65</v>
      </c>
      <c r="K489" s="4">
        <v>107</v>
      </c>
      <c r="L489" s="4">
        <v>105</v>
      </c>
      <c r="M489" s="4">
        <v>107</v>
      </c>
      <c r="N489" s="11">
        <v>86</v>
      </c>
    </row>
    <row r="490" spans="1:14" x14ac:dyDescent="0.45">
      <c r="A490" s="16" t="s">
        <v>1293</v>
      </c>
      <c r="B490" s="22">
        <v>154</v>
      </c>
      <c r="C490" s="10">
        <v>0</v>
      </c>
      <c r="D490" s="4">
        <v>0</v>
      </c>
      <c r="E490" s="4">
        <v>0</v>
      </c>
      <c r="F490" s="4">
        <v>1</v>
      </c>
      <c r="G490" s="4">
        <v>0</v>
      </c>
      <c r="H490" s="11">
        <v>1</v>
      </c>
      <c r="I490" s="10">
        <v>50</v>
      </c>
      <c r="J490" s="4">
        <v>65</v>
      </c>
      <c r="K490" s="4">
        <v>107</v>
      </c>
      <c r="L490" s="4">
        <v>105</v>
      </c>
      <c r="M490" s="4">
        <v>107</v>
      </c>
      <c r="N490" s="11">
        <v>86</v>
      </c>
    </row>
    <row r="491" spans="1:14" x14ac:dyDescent="0.45">
      <c r="A491" s="16" t="s">
        <v>1294</v>
      </c>
      <c r="B491" s="22">
        <v>154</v>
      </c>
      <c r="C491" s="10">
        <v>0</v>
      </c>
      <c r="D491" s="4">
        <v>0</v>
      </c>
      <c r="E491" s="4">
        <v>0</v>
      </c>
      <c r="F491" s="4">
        <v>1</v>
      </c>
      <c r="G491" s="4">
        <v>0</v>
      </c>
      <c r="H491" s="11">
        <v>1</v>
      </c>
      <c r="I491" s="10">
        <v>50</v>
      </c>
      <c r="J491" s="4">
        <v>65</v>
      </c>
      <c r="K491" s="4">
        <v>107</v>
      </c>
      <c r="L491" s="4">
        <v>105</v>
      </c>
      <c r="M491" s="4">
        <v>107</v>
      </c>
      <c r="N491" s="11">
        <v>86</v>
      </c>
    </row>
    <row r="492" spans="1:14" x14ac:dyDescent="0.45">
      <c r="A492" s="16" t="s">
        <v>1295</v>
      </c>
      <c r="B492" s="22">
        <v>261</v>
      </c>
      <c r="C492" s="10">
        <v>0</v>
      </c>
      <c r="D492" s="4">
        <v>0</v>
      </c>
      <c r="E492" s="4">
        <v>2</v>
      </c>
      <c r="F492" s="4">
        <v>0</v>
      </c>
      <c r="G492" s="4">
        <v>1</v>
      </c>
      <c r="H492" s="11">
        <v>0</v>
      </c>
      <c r="I492" s="10">
        <v>75</v>
      </c>
      <c r="J492" s="4">
        <v>75</v>
      </c>
      <c r="K492" s="4">
        <v>130</v>
      </c>
      <c r="L492" s="4">
        <v>75</v>
      </c>
      <c r="M492" s="4">
        <v>130</v>
      </c>
      <c r="N492" s="11">
        <v>95</v>
      </c>
    </row>
    <row r="493" spans="1:14" x14ac:dyDescent="0.45">
      <c r="A493" s="16" t="s">
        <v>1296</v>
      </c>
      <c r="B493" s="22">
        <v>261</v>
      </c>
      <c r="C493" s="10">
        <v>0</v>
      </c>
      <c r="D493" s="4">
        <v>1</v>
      </c>
      <c r="E493" s="4">
        <v>0</v>
      </c>
      <c r="F493" s="4">
        <v>1</v>
      </c>
      <c r="G493" s="4">
        <v>1</v>
      </c>
      <c r="H493" s="11">
        <v>0</v>
      </c>
      <c r="I493" s="10">
        <v>80</v>
      </c>
      <c r="J493" s="4">
        <v>105</v>
      </c>
      <c r="K493" s="4">
        <v>105</v>
      </c>
      <c r="L493" s="4">
        <v>105</v>
      </c>
      <c r="M493" s="4">
        <v>105</v>
      </c>
      <c r="N493" s="11">
        <v>80</v>
      </c>
    </row>
    <row r="494" spans="1:14" x14ac:dyDescent="0.45">
      <c r="A494" s="16" t="s">
        <v>1297</v>
      </c>
      <c r="B494" s="22">
        <v>261</v>
      </c>
      <c r="C494" s="10">
        <v>0</v>
      </c>
      <c r="D494" s="4">
        <v>2</v>
      </c>
      <c r="E494" s="4">
        <v>0</v>
      </c>
      <c r="F494" s="4">
        <v>1</v>
      </c>
      <c r="G494" s="4">
        <v>0</v>
      </c>
      <c r="H494" s="11">
        <v>0</v>
      </c>
      <c r="I494" s="10">
        <v>75</v>
      </c>
      <c r="J494" s="4">
        <v>125</v>
      </c>
      <c r="K494" s="4">
        <v>70</v>
      </c>
      <c r="L494" s="4">
        <v>125</v>
      </c>
      <c r="M494" s="4">
        <v>70</v>
      </c>
      <c r="N494" s="11">
        <v>115</v>
      </c>
    </row>
    <row r="495" spans="1:14" x14ac:dyDescent="0.45">
      <c r="A495" s="16" t="s">
        <v>1298</v>
      </c>
      <c r="B495" s="22">
        <v>306</v>
      </c>
      <c r="C495" s="10">
        <v>0</v>
      </c>
      <c r="D495" s="4">
        <v>0</v>
      </c>
      <c r="E495" s="4">
        <v>0</v>
      </c>
      <c r="F495" s="4">
        <v>3</v>
      </c>
      <c r="G495" s="4">
        <v>0</v>
      </c>
      <c r="H495" s="11">
        <v>0</v>
      </c>
      <c r="I495" s="10">
        <v>100</v>
      </c>
      <c r="J495" s="4">
        <v>120</v>
      </c>
      <c r="K495" s="4">
        <v>120</v>
      </c>
      <c r="L495" s="4">
        <v>150</v>
      </c>
      <c r="M495" s="4">
        <v>100</v>
      </c>
      <c r="N495" s="11">
        <v>90</v>
      </c>
    </row>
    <row r="496" spans="1:14" x14ac:dyDescent="0.45">
      <c r="A496" s="16" t="s">
        <v>1299</v>
      </c>
      <c r="B496" s="22">
        <v>306</v>
      </c>
      <c r="C496" s="10">
        <v>0</v>
      </c>
      <c r="D496" s="4">
        <v>0</v>
      </c>
      <c r="E496" s="4">
        <v>0</v>
      </c>
      <c r="F496" s="4">
        <v>3</v>
      </c>
      <c r="G496" s="4">
        <v>0</v>
      </c>
      <c r="H496" s="11">
        <v>0</v>
      </c>
      <c r="I496" s="10">
        <v>90</v>
      </c>
      <c r="J496" s="4">
        <v>120</v>
      </c>
      <c r="K496" s="4">
        <v>100</v>
      </c>
      <c r="L496" s="4">
        <v>150</v>
      </c>
      <c r="M496" s="4">
        <v>120</v>
      </c>
      <c r="N496" s="11">
        <v>100</v>
      </c>
    </row>
    <row r="497" spans="1:14" x14ac:dyDescent="0.45">
      <c r="A497" s="16" t="s">
        <v>1300</v>
      </c>
      <c r="B497" s="22">
        <v>270</v>
      </c>
      <c r="C497" s="10">
        <v>0</v>
      </c>
      <c r="D497" s="4">
        <v>0</v>
      </c>
      <c r="E497" s="4">
        <v>0</v>
      </c>
      <c r="F497" s="4">
        <v>3</v>
      </c>
      <c r="G497" s="4">
        <v>0</v>
      </c>
      <c r="H497" s="11">
        <v>0</v>
      </c>
      <c r="I497" s="10">
        <v>91</v>
      </c>
      <c r="J497" s="4">
        <v>90</v>
      </c>
      <c r="K497" s="4">
        <v>106</v>
      </c>
      <c r="L497" s="4">
        <v>130</v>
      </c>
      <c r="M497" s="4">
        <v>106</v>
      </c>
      <c r="N497" s="11">
        <v>77</v>
      </c>
    </row>
    <row r="498" spans="1:14" x14ac:dyDescent="0.45">
      <c r="A498" s="16" t="s">
        <v>1301</v>
      </c>
      <c r="B498" s="22">
        <v>302</v>
      </c>
      <c r="C498" s="10">
        <v>0</v>
      </c>
      <c r="D498" s="4">
        <v>3</v>
      </c>
      <c r="E498" s="4">
        <v>0</v>
      </c>
      <c r="F498" s="4">
        <v>0</v>
      </c>
      <c r="G498" s="4">
        <v>0</v>
      </c>
      <c r="H498" s="11">
        <v>0</v>
      </c>
      <c r="I498" s="10">
        <v>110</v>
      </c>
      <c r="J498" s="4">
        <v>160</v>
      </c>
      <c r="K498" s="4">
        <v>110</v>
      </c>
      <c r="L498" s="4">
        <v>80</v>
      </c>
      <c r="M498" s="4">
        <v>110</v>
      </c>
      <c r="N498" s="11">
        <v>100</v>
      </c>
    </row>
    <row r="499" spans="1:14" x14ac:dyDescent="0.45">
      <c r="A499" s="16" t="s">
        <v>1302</v>
      </c>
      <c r="B499" s="22">
        <v>306</v>
      </c>
      <c r="C499" s="10">
        <v>3</v>
      </c>
      <c r="D499" s="4">
        <v>0</v>
      </c>
      <c r="E499" s="4">
        <v>0</v>
      </c>
      <c r="F499" s="4">
        <v>0</v>
      </c>
      <c r="G499" s="4">
        <v>0</v>
      </c>
      <c r="H499" s="11">
        <v>0</v>
      </c>
      <c r="I499" s="10">
        <v>150</v>
      </c>
      <c r="J499" s="4">
        <v>100</v>
      </c>
      <c r="K499" s="4">
        <v>120</v>
      </c>
      <c r="L499" s="4">
        <v>100</v>
      </c>
      <c r="M499" s="4">
        <v>120</v>
      </c>
      <c r="N499" s="11">
        <v>90</v>
      </c>
    </row>
    <row r="500" spans="1:14" x14ac:dyDescent="0.45">
      <c r="A500" s="16" t="s">
        <v>1303</v>
      </c>
      <c r="B500" s="22">
        <v>306</v>
      </c>
      <c r="C500" s="10">
        <v>3</v>
      </c>
      <c r="D500" s="4">
        <v>0</v>
      </c>
      <c r="E500" s="4">
        <v>0</v>
      </c>
      <c r="F500" s="4">
        <v>0</v>
      </c>
      <c r="G500" s="4">
        <v>0</v>
      </c>
      <c r="H500" s="11">
        <v>0</v>
      </c>
      <c r="I500" s="10">
        <v>150</v>
      </c>
      <c r="J500" s="4">
        <v>120</v>
      </c>
      <c r="K500" s="4">
        <v>100</v>
      </c>
      <c r="L500" s="4">
        <v>120</v>
      </c>
      <c r="M500" s="4">
        <v>100</v>
      </c>
      <c r="N500" s="11">
        <v>90</v>
      </c>
    </row>
    <row r="501" spans="1:14" x14ac:dyDescent="0.45">
      <c r="A501" s="16" t="s">
        <v>1304</v>
      </c>
      <c r="B501" s="22">
        <v>270</v>
      </c>
      <c r="C501" s="10">
        <v>0</v>
      </c>
      <c r="D501" s="4">
        <v>0</v>
      </c>
      <c r="E501" s="4">
        <v>0</v>
      </c>
      <c r="F501" s="4">
        <v>0</v>
      </c>
      <c r="G501" s="4">
        <v>3</v>
      </c>
      <c r="H501" s="11">
        <v>0</v>
      </c>
      <c r="I501" s="10">
        <v>120</v>
      </c>
      <c r="J501" s="4">
        <v>70</v>
      </c>
      <c r="K501" s="4">
        <v>120</v>
      </c>
      <c r="L501" s="4">
        <v>75</v>
      </c>
      <c r="M501" s="4">
        <v>130</v>
      </c>
      <c r="N501" s="11">
        <v>85</v>
      </c>
    </row>
    <row r="502" spans="1:14" x14ac:dyDescent="0.45">
      <c r="A502" s="16" t="s">
        <v>1305</v>
      </c>
      <c r="B502" s="22">
        <v>216</v>
      </c>
      <c r="C502" s="10">
        <v>1</v>
      </c>
      <c r="D502" s="4">
        <v>0</v>
      </c>
      <c r="E502" s="4">
        <v>0</v>
      </c>
      <c r="F502" s="4">
        <v>0</v>
      </c>
      <c r="G502" s="4">
        <v>0</v>
      </c>
      <c r="H502" s="11">
        <v>0</v>
      </c>
      <c r="I502" s="10">
        <v>80</v>
      </c>
      <c r="J502" s="4">
        <v>80</v>
      </c>
      <c r="K502" s="4">
        <v>80</v>
      </c>
      <c r="L502" s="4">
        <v>80</v>
      </c>
      <c r="M502" s="4">
        <v>80</v>
      </c>
      <c r="N502" s="11">
        <v>80</v>
      </c>
    </row>
    <row r="503" spans="1:14" x14ac:dyDescent="0.45">
      <c r="A503" s="16" t="s">
        <v>1306</v>
      </c>
      <c r="B503" s="22">
        <v>270</v>
      </c>
      <c r="C503" s="10">
        <v>3</v>
      </c>
      <c r="D503" s="4">
        <v>0</v>
      </c>
      <c r="E503" s="4">
        <v>0</v>
      </c>
      <c r="F503" s="4">
        <v>0</v>
      </c>
      <c r="G503" s="4">
        <v>0</v>
      </c>
      <c r="H503" s="11">
        <v>0</v>
      </c>
      <c r="I503" s="10">
        <v>100</v>
      </c>
      <c r="J503" s="4">
        <v>100</v>
      </c>
      <c r="K503" s="4">
        <v>100</v>
      </c>
      <c r="L503" s="4">
        <v>100</v>
      </c>
      <c r="M503" s="4">
        <v>100</v>
      </c>
      <c r="N503" s="11">
        <v>100</v>
      </c>
    </row>
    <row r="504" spans="1:14" x14ac:dyDescent="0.45">
      <c r="A504" s="16" t="s">
        <v>1307</v>
      </c>
      <c r="B504" s="22">
        <v>270</v>
      </c>
      <c r="C504" s="10">
        <v>0</v>
      </c>
      <c r="D504" s="4">
        <v>0</v>
      </c>
      <c r="E504" s="4">
        <v>0</v>
      </c>
      <c r="F504" s="4">
        <v>2</v>
      </c>
      <c r="G504" s="4">
        <v>0</v>
      </c>
      <c r="H504" s="11">
        <v>1</v>
      </c>
      <c r="I504" s="10">
        <v>70</v>
      </c>
      <c r="J504" s="4">
        <v>90</v>
      </c>
      <c r="K504" s="4">
        <v>90</v>
      </c>
      <c r="L504" s="4">
        <v>135</v>
      </c>
      <c r="M504" s="4">
        <v>90</v>
      </c>
      <c r="N504" s="11">
        <v>125</v>
      </c>
    </row>
    <row r="505" spans="1:14" x14ac:dyDescent="0.45">
      <c r="A505" s="16" t="s">
        <v>1308</v>
      </c>
      <c r="B505" s="22">
        <v>270</v>
      </c>
      <c r="C505" s="10">
        <v>3</v>
      </c>
      <c r="D505" s="4">
        <v>0</v>
      </c>
      <c r="E505" s="4">
        <v>0</v>
      </c>
      <c r="F505" s="4">
        <v>0</v>
      </c>
      <c r="G505" s="4">
        <v>0</v>
      </c>
      <c r="H505" s="11">
        <v>0</v>
      </c>
      <c r="I505" s="10">
        <v>100</v>
      </c>
      <c r="J505" s="4">
        <v>100</v>
      </c>
      <c r="K505" s="4">
        <v>100</v>
      </c>
      <c r="L505" s="4">
        <v>100</v>
      </c>
      <c r="M505" s="4">
        <v>100</v>
      </c>
      <c r="N505" s="11">
        <v>100</v>
      </c>
    </row>
    <row r="506" spans="1:14" x14ac:dyDescent="0.45">
      <c r="A506" s="16" t="s">
        <v>1309</v>
      </c>
      <c r="B506" s="22">
        <v>270</v>
      </c>
      <c r="C506" s="10">
        <v>0</v>
      </c>
      <c r="D506" s="4">
        <v>0</v>
      </c>
      <c r="E506" s="4">
        <v>0</v>
      </c>
      <c r="F506" s="4">
        <v>0</v>
      </c>
      <c r="G506" s="4">
        <v>0</v>
      </c>
      <c r="H506" s="11">
        <v>3</v>
      </c>
      <c r="I506" s="10">
        <v>100</v>
      </c>
      <c r="J506" s="4">
        <v>103</v>
      </c>
      <c r="K506" s="4">
        <v>75</v>
      </c>
      <c r="L506" s="4">
        <v>120</v>
      </c>
      <c r="M506" s="4">
        <v>75</v>
      </c>
      <c r="N506" s="11">
        <v>127</v>
      </c>
    </row>
    <row r="507" spans="1:14" x14ac:dyDescent="0.45">
      <c r="A507" s="16" t="s">
        <v>1310</v>
      </c>
      <c r="B507" s="22">
        <v>324</v>
      </c>
      <c r="C507" s="10">
        <v>3</v>
      </c>
      <c r="D507" s="4">
        <v>0</v>
      </c>
      <c r="E507" s="4">
        <v>0</v>
      </c>
      <c r="F507" s="4">
        <v>0</v>
      </c>
      <c r="G507" s="4">
        <v>0</v>
      </c>
      <c r="H507" s="11">
        <v>0</v>
      </c>
      <c r="I507" s="10">
        <v>120</v>
      </c>
      <c r="J507" s="4">
        <v>120</v>
      </c>
      <c r="K507" s="4">
        <v>120</v>
      </c>
      <c r="L507" s="4">
        <v>120</v>
      </c>
      <c r="M507" s="4">
        <v>120</v>
      </c>
      <c r="N507" s="11">
        <v>120</v>
      </c>
    </row>
    <row r="508" spans="1:14" x14ac:dyDescent="0.45">
      <c r="A508" s="16" t="s">
        <v>1311</v>
      </c>
      <c r="B508" s="22">
        <v>270</v>
      </c>
      <c r="C508" s="10">
        <v>3</v>
      </c>
      <c r="D508" s="4">
        <v>0</v>
      </c>
      <c r="E508" s="4">
        <v>0</v>
      </c>
      <c r="F508" s="4">
        <v>0</v>
      </c>
      <c r="G508" s="4">
        <v>0</v>
      </c>
      <c r="H508" s="11">
        <v>0</v>
      </c>
      <c r="I508" s="10">
        <v>100</v>
      </c>
      <c r="J508" s="4">
        <v>100</v>
      </c>
      <c r="K508" s="4">
        <v>100</v>
      </c>
      <c r="L508" s="4">
        <v>100</v>
      </c>
      <c r="M508" s="4">
        <v>100</v>
      </c>
      <c r="N508" s="11">
        <v>100</v>
      </c>
    </row>
    <row r="509" spans="1:14" x14ac:dyDescent="0.45">
      <c r="A509" s="16" t="s">
        <v>1312</v>
      </c>
      <c r="B509" s="22">
        <v>28</v>
      </c>
      <c r="C509" s="10">
        <v>0</v>
      </c>
      <c r="D509" s="4">
        <v>0</v>
      </c>
      <c r="E509" s="4">
        <v>0</v>
      </c>
      <c r="F509" s="4">
        <v>0</v>
      </c>
      <c r="G509" s="4">
        <v>0</v>
      </c>
      <c r="H509" s="11">
        <v>1</v>
      </c>
      <c r="I509" s="10">
        <v>45</v>
      </c>
      <c r="J509" s="4">
        <v>45</v>
      </c>
      <c r="K509" s="4">
        <v>55</v>
      </c>
      <c r="L509" s="4">
        <v>45</v>
      </c>
      <c r="M509" s="4">
        <v>55</v>
      </c>
      <c r="N509" s="11">
        <v>63</v>
      </c>
    </row>
    <row r="510" spans="1:14" x14ac:dyDescent="0.45">
      <c r="A510" s="16" t="s">
        <v>1313</v>
      </c>
      <c r="B510" s="22">
        <v>145</v>
      </c>
      <c r="C510" s="10">
        <v>0</v>
      </c>
      <c r="D510" s="4">
        <v>0</v>
      </c>
      <c r="E510" s="4">
        <v>0</v>
      </c>
      <c r="F510" s="4">
        <v>0</v>
      </c>
      <c r="G510" s="4">
        <v>0</v>
      </c>
      <c r="H510" s="11">
        <v>2</v>
      </c>
      <c r="I510" s="10">
        <v>60</v>
      </c>
      <c r="J510" s="4">
        <v>60</v>
      </c>
      <c r="K510" s="4">
        <v>75</v>
      </c>
      <c r="L510" s="4">
        <v>60</v>
      </c>
      <c r="M510" s="4">
        <v>75</v>
      </c>
      <c r="N510" s="11">
        <v>83</v>
      </c>
    </row>
    <row r="511" spans="1:14" x14ac:dyDescent="0.45">
      <c r="A511" s="16" t="s">
        <v>1314</v>
      </c>
      <c r="B511" s="22">
        <v>238</v>
      </c>
      <c r="C511" s="10">
        <v>0</v>
      </c>
      <c r="D511" s="4">
        <v>0</v>
      </c>
      <c r="E511" s="4">
        <v>0</v>
      </c>
      <c r="F511" s="4">
        <v>0</v>
      </c>
      <c r="G511" s="4">
        <v>0</v>
      </c>
      <c r="H511" s="11">
        <v>3</v>
      </c>
      <c r="I511" s="10">
        <v>75</v>
      </c>
      <c r="J511" s="4">
        <v>75</v>
      </c>
      <c r="K511" s="4">
        <v>95</v>
      </c>
      <c r="L511" s="4">
        <v>75</v>
      </c>
      <c r="M511" s="4">
        <v>95</v>
      </c>
      <c r="N511" s="11">
        <v>113</v>
      </c>
    </row>
    <row r="512" spans="1:14" x14ac:dyDescent="0.45">
      <c r="A512" s="16" t="s">
        <v>35</v>
      </c>
      <c r="B512" s="22">
        <v>28</v>
      </c>
      <c r="C512" s="10">
        <v>1</v>
      </c>
      <c r="D512" s="4">
        <v>0</v>
      </c>
      <c r="E512" s="4">
        <v>0</v>
      </c>
      <c r="F512" s="4">
        <v>0</v>
      </c>
      <c r="G512" s="4">
        <v>0</v>
      </c>
      <c r="H512" s="11">
        <v>0</v>
      </c>
      <c r="I512" s="10">
        <v>65</v>
      </c>
      <c r="J512" s="4">
        <v>63</v>
      </c>
      <c r="K512" s="4">
        <v>45</v>
      </c>
      <c r="L512" s="4">
        <v>45</v>
      </c>
      <c r="M512" s="4">
        <v>45</v>
      </c>
      <c r="N512" s="11">
        <v>45</v>
      </c>
    </row>
    <row r="513" spans="1:14" x14ac:dyDescent="0.45">
      <c r="A513" s="16" t="s">
        <v>286</v>
      </c>
      <c r="B513" s="22">
        <v>146</v>
      </c>
      <c r="C513" s="10">
        <v>0</v>
      </c>
      <c r="D513" s="4">
        <v>2</v>
      </c>
      <c r="E513" s="4">
        <v>0</v>
      </c>
      <c r="F513" s="4">
        <v>0</v>
      </c>
      <c r="G513" s="4">
        <v>0</v>
      </c>
      <c r="H513" s="11">
        <v>0</v>
      </c>
      <c r="I513" s="10">
        <v>90</v>
      </c>
      <c r="J513" s="4">
        <v>93</v>
      </c>
      <c r="K513" s="4">
        <v>55</v>
      </c>
      <c r="L513" s="4">
        <v>70</v>
      </c>
      <c r="M513" s="4">
        <v>55</v>
      </c>
      <c r="N513" s="11">
        <v>55</v>
      </c>
    </row>
    <row r="514" spans="1:14" x14ac:dyDescent="0.45">
      <c r="A514" s="16" t="s">
        <v>711</v>
      </c>
      <c r="B514" s="22">
        <v>238</v>
      </c>
      <c r="C514" s="10">
        <v>0</v>
      </c>
      <c r="D514" s="4">
        <v>3</v>
      </c>
      <c r="E514" s="4">
        <v>0</v>
      </c>
      <c r="F514" s="4">
        <v>0</v>
      </c>
      <c r="G514" s="4">
        <v>0</v>
      </c>
      <c r="H514" s="11">
        <v>0</v>
      </c>
      <c r="I514" s="10">
        <v>110</v>
      </c>
      <c r="J514" s="4">
        <v>123</v>
      </c>
      <c r="K514" s="4">
        <v>65</v>
      </c>
      <c r="L514" s="4">
        <v>100</v>
      </c>
      <c r="M514" s="4">
        <v>65</v>
      </c>
      <c r="N514" s="11">
        <v>65</v>
      </c>
    </row>
    <row r="515" spans="1:14" x14ac:dyDescent="0.45">
      <c r="A515" s="16" t="s">
        <v>26</v>
      </c>
      <c r="B515" s="22">
        <v>28</v>
      </c>
      <c r="C515" s="10">
        <v>0</v>
      </c>
      <c r="D515" s="4">
        <v>0</v>
      </c>
      <c r="E515" s="4">
        <v>0</v>
      </c>
      <c r="F515" s="4">
        <v>1</v>
      </c>
      <c r="G515" s="4">
        <v>0</v>
      </c>
      <c r="H515" s="11">
        <v>0</v>
      </c>
      <c r="I515" s="10">
        <v>55</v>
      </c>
      <c r="J515" s="4">
        <v>55</v>
      </c>
      <c r="K515" s="4">
        <v>45</v>
      </c>
      <c r="L515" s="4">
        <v>63</v>
      </c>
      <c r="M515" s="4">
        <v>45</v>
      </c>
      <c r="N515" s="11">
        <v>45</v>
      </c>
    </row>
    <row r="516" spans="1:14" x14ac:dyDescent="0.45">
      <c r="A516" s="16" t="s">
        <v>273</v>
      </c>
      <c r="B516" s="22">
        <v>145</v>
      </c>
      <c r="C516" s="10">
        <v>0</v>
      </c>
      <c r="D516" s="4">
        <v>0</v>
      </c>
      <c r="E516" s="4">
        <v>0</v>
      </c>
      <c r="F516" s="4">
        <v>2</v>
      </c>
      <c r="G516" s="4">
        <v>0</v>
      </c>
      <c r="H516" s="11">
        <v>0</v>
      </c>
      <c r="I516" s="10">
        <v>75</v>
      </c>
      <c r="J516" s="4">
        <v>75</v>
      </c>
      <c r="K516" s="4">
        <v>60</v>
      </c>
      <c r="L516" s="4">
        <v>83</v>
      </c>
      <c r="M516" s="4">
        <v>60</v>
      </c>
      <c r="N516" s="11">
        <v>60</v>
      </c>
    </row>
    <row r="517" spans="1:14" x14ac:dyDescent="0.45">
      <c r="A517" s="16" t="s">
        <v>658</v>
      </c>
      <c r="B517" s="22">
        <v>238</v>
      </c>
      <c r="C517" s="10">
        <v>0</v>
      </c>
      <c r="D517" s="4">
        <v>0</v>
      </c>
      <c r="E517" s="4">
        <v>0</v>
      </c>
      <c r="F517" s="4">
        <v>3</v>
      </c>
      <c r="G517" s="4">
        <v>0</v>
      </c>
      <c r="H517" s="11">
        <v>0</v>
      </c>
      <c r="I517" s="10">
        <v>95</v>
      </c>
      <c r="J517" s="4">
        <v>100</v>
      </c>
      <c r="K517" s="4">
        <v>85</v>
      </c>
      <c r="L517" s="4">
        <v>108</v>
      </c>
      <c r="M517" s="4">
        <v>70</v>
      </c>
      <c r="N517" s="11">
        <v>70</v>
      </c>
    </row>
    <row r="518" spans="1:14" x14ac:dyDescent="0.45">
      <c r="A518" s="16" t="s">
        <v>47</v>
      </c>
      <c r="B518" s="22">
        <v>51</v>
      </c>
      <c r="C518" s="10">
        <v>0</v>
      </c>
      <c r="D518" s="4">
        <v>1</v>
      </c>
      <c r="E518" s="4">
        <v>0</v>
      </c>
      <c r="F518" s="4">
        <v>0</v>
      </c>
      <c r="G518" s="4">
        <v>0</v>
      </c>
      <c r="H518" s="11">
        <v>0</v>
      </c>
      <c r="I518" s="10">
        <v>45</v>
      </c>
      <c r="J518" s="4">
        <v>55</v>
      </c>
      <c r="K518" s="4">
        <v>39</v>
      </c>
      <c r="L518" s="4">
        <v>35</v>
      </c>
      <c r="M518" s="4">
        <v>39</v>
      </c>
      <c r="N518" s="11">
        <v>42</v>
      </c>
    </row>
    <row r="519" spans="1:14" x14ac:dyDescent="0.45">
      <c r="A519" s="16" t="s">
        <v>163</v>
      </c>
      <c r="B519" s="22">
        <v>147</v>
      </c>
      <c r="C519" s="10">
        <v>0</v>
      </c>
      <c r="D519" s="4">
        <v>1</v>
      </c>
      <c r="E519" s="4">
        <v>0</v>
      </c>
      <c r="F519" s="4">
        <v>0</v>
      </c>
      <c r="G519" s="4">
        <v>0</v>
      </c>
      <c r="H519" s="11">
        <v>0</v>
      </c>
      <c r="I519" s="10">
        <v>60</v>
      </c>
      <c r="J519" s="4">
        <v>85</v>
      </c>
      <c r="K519" s="4">
        <v>69</v>
      </c>
      <c r="L519" s="4">
        <v>60</v>
      </c>
      <c r="M519" s="4">
        <v>69</v>
      </c>
      <c r="N519" s="11">
        <v>77</v>
      </c>
    </row>
    <row r="520" spans="1:14" x14ac:dyDescent="0.45">
      <c r="A520" s="16" t="s">
        <v>57</v>
      </c>
      <c r="B520" s="22">
        <v>55</v>
      </c>
      <c r="C520" s="10">
        <v>0</v>
      </c>
      <c r="D520" s="4">
        <v>1</v>
      </c>
      <c r="E520" s="4">
        <v>0</v>
      </c>
      <c r="F520" s="4">
        <v>0</v>
      </c>
      <c r="G520" s="4">
        <v>0</v>
      </c>
      <c r="H520" s="11">
        <v>0</v>
      </c>
      <c r="I520" s="10">
        <v>45</v>
      </c>
      <c r="J520" s="4">
        <v>60</v>
      </c>
      <c r="K520" s="4">
        <v>45</v>
      </c>
      <c r="L520" s="4">
        <v>25</v>
      </c>
      <c r="M520" s="4">
        <v>45</v>
      </c>
      <c r="N520" s="11">
        <v>55</v>
      </c>
    </row>
    <row r="521" spans="1:14" x14ac:dyDescent="0.45">
      <c r="A521" s="16" t="s">
        <v>155</v>
      </c>
      <c r="B521" s="22">
        <v>130</v>
      </c>
      <c r="C521" s="10">
        <v>0</v>
      </c>
      <c r="D521" s="4">
        <v>2</v>
      </c>
      <c r="E521" s="4">
        <v>0</v>
      </c>
      <c r="F521" s="4">
        <v>0</v>
      </c>
      <c r="G521" s="4">
        <v>0</v>
      </c>
      <c r="H521" s="11">
        <v>0</v>
      </c>
      <c r="I521" s="10">
        <v>65</v>
      </c>
      <c r="J521" s="4">
        <v>80</v>
      </c>
      <c r="K521" s="4">
        <v>65</v>
      </c>
      <c r="L521" s="4">
        <v>35</v>
      </c>
      <c r="M521" s="4">
        <v>65</v>
      </c>
      <c r="N521" s="11">
        <v>60</v>
      </c>
    </row>
    <row r="522" spans="1:14" x14ac:dyDescent="0.45">
      <c r="A522" s="16" t="s">
        <v>544</v>
      </c>
      <c r="B522" s="22">
        <v>221</v>
      </c>
      <c r="C522" s="10">
        <v>0</v>
      </c>
      <c r="D522" s="4">
        <v>3</v>
      </c>
      <c r="E522" s="4">
        <v>0</v>
      </c>
      <c r="F522" s="4">
        <v>0</v>
      </c>
      <c r="G522" s="4">
        <v>0</v>
      </c>
      <c r="H522" s="11">
        <v>0</v>
      </c>
      <c r="I522" s="10">
        <v>85</v>
      </c>
      <c r="J522" s="4">
        <v>100</v>
      </c>
      <c r="K522" s="4">
        <v>90</v>
      </c>
      <c r="L522" s="4">
        <v>45</v>
      </c>
      <c r="M522" s="4">
        <v>90</v>
      </c>
      <c r="N522" s="11">
        <v>80</v>
      </c>
    </row>
    <row r="523" spans="1:14" x14ac:dyDescent="0.45">
      <c r="A523" s="16" t="s">
        <v>40</v>
      </c>
      <c r="B523" s="22">
        <v>56</v>
      </c>
      <c r="C523" s="10">
        <v>0</v>
      </c>
      <c r="D523" s="4">
        <v>0</v>
      </c>
      <c r="E523" s="4">
        <v>0</v>
      </c>
      <c r="F523" s="4">
        <v>0</v>
      </c>
      <c r="G523" s="4">
        <v>0</v>
      </c>
      <c r="H523" s="11">
        <v>1</v>
      </c>
      <c r="I523" s="10">
        <v>41</v>
      </c>
      <c r="J523" s="4">
        <v>50</v>
      </c>
      <c r="K523" s="4">
        <v>37</v>
      </c>
      <c r="L523" s="4">
        <v>50</v>
      </c>
      <c r="M523" s="4">
        <v>37</v>
      </c>
      <c r="N523" s="11">
        <v>66</v>
      </c>
    </row>
    <row r="524" spans="1:14" x14ac:dyDescent="0.45">
      <c r="A524" s="16" t="s">
        <v>291</v>
      </c>
      <c r="B524" s="22">
        <v>156</v>
      </c>
      <c r="C524" s="10">
        <v>0</v>
      </c>
      <c r="D524" s="4">
        <v>0</v>
      </c>
      <c r="E524" s="4">
        <v>0</v>
      </c>
      <c r="F524" s="4">
        <v>0</v>
      </c>
      <c r="G524" s="4">
        <v>0</v>
      </c>
      <c r="H524" s="11">
        <v>2</v>
      </c>
      <c r="I524" s="10">
        <v>64</v>
      </c>
      <c r="J524" s="4">
        <v>88</v>
      </c>
      <c r="K524" s="4">
        <v>50</v>
      </c>
      <c r="L524" s="4">
        <v>88</v>
      </c>
      <c r="M524" s="4">
        <v>50</v>
      </c>
      <c r="N524" s="11">
        <v>106</v>
      </c>
    </row>
    <row r="525" spans="1:14" x14ac:dyDescent="0.45">
      <c r="A525" s="16" t="s">
        <v>107</v>
      </c>
      <c r="B525" s="22">
        <v>63</v>
      </c>
      <c r="C525" s="10">
        <v>0</v>
      </c>
      <c r="D525" s="4">
        <v>0</v>
      </c>
      <c r="E525" s="4">
        <v>0</v>
      </c>
      <c r="F525" s="4">
        <v>0</v>
      </c>
      <c r="G525" s="4">
        <v>0</v>
      </c>
      <c r="H525" s="11">
        <v>1</v>
      </c>
      <c r="I525" s="10">
        <v>50</v>
      </c>
      <c r="J525" s="4">
        <v>53</v>
      </c>
      <c r="K525" s="4">
        <v>48</v>
      </c>
      <c r="L525" s="4">
        <v>53</v>
      </c>
      <c r="M525" s="4">
        <v>48</v>
      </c>
      <c r="N525" s="11">
        <v>64</v>
      </c>
    </row>
    <row r="526" spans="1:14" x14ac:dyDescent="0.45">
      <c r="A526" s="16" t="s">
        <v>483</v>
      </c>
      <c r="B526" s="22">
        <v>174</v>
      </c>
      <c r="C526" s="10">
        <v>0</v>
      </c>
      <c r="D526" s="4">
        <v>0</v>
      </c>
      <c r="E526" s="4">
        <v>0</v>
      </c>
      <c r="F526" s="4">
        <v>0</v>
      </c>
      <c r="G526" s="4">
        <v>0</v>
      </c>
      <c r="H526" s="11">
        <v>2</v>
      </c>
      <c r="I526" s="10">
        <v>75</v>
      </c>
      <c r="J526" s="4">
        <v>98</v>
      </c>
      <c r="K526" s="4">
        <v>63</v>
      </c>
      <c r="L526" s="4">
        <v>98</v>
      </c>
      <c r="M526" s="4">
        <v>63</v>
      </c>
      <c r="N526" s="11">
        <v>101</v>
      </c>
    </row>
    <row r="527" spans="1:14" x14ac:dyDescent="0.45">
      <c r="A527" s="16" t="s">
        <v>81</v>
      </c>
      <c r="B527" s="22">
        <v>63</v>
      </c>
      <c r="C527" s="10">
        <v>0</v>
      </c>
      <c r="D527" s="4">
        <v>0</v>
      </c>
      <c r="E527" s="4">
        <v>0</v>
      </c>
      <c r="F527" s="4">
        <v>0</v>
      </c>
      <c r="G527" s="4">
        <v>0</v>
      </c>
      <c r="H527" s="11">
        <v>1</v>
      </c>
      <c r="I527" s="10">
        <v>50</v>
      </c>
      <c r="J527" s="4">
        <v>53</v>
      </c>
      <c r="K527" s="4">
        <v>48</v>
      </c>
      <c r="L527" s="4">
        <v>53</v>
      </c>
      <c r="M527" s="4">
        <v>48</v>
      </c>
      <c r="N527" s="11">
        <v>64</v>
      </c>
    </row>
    <row r="528" spans="1:14" x14ac:dyDescent="0.45">
      <c r="A528" s="16" t="s">
        <v>481</v>
      </c>
      <c r="B528" s="22">
        <v>174</v>
      </c>
      <c r="C528" s="10">
        <v>0</v>
      </c>
      <c r="D528" s="4">
        <v>0</v>
      </c>
      <c r="E528" s="4">
        <v>0</v>
      </c>
      <c r="F528" s="4">
        <v>0</v>
      </c>
      <c r="G528" s="4">
        <v>0</v>
      </c>
      <c r="H528" s="11">
        <v>2</v>
      </c>
      <c r="I528" s="10">
        <v>75</v>
      </c>
      <c r="J528" s="4">
        <v>98</v>
      </c>
      <c r="K528" s="4">
        <v>63</v>
      </c>
      <c r="L528" s="4">
        <v>98</v>
      </c>
      <c r="M528" s="4">
        <v>63</v>
      </c>
      <c r="N528" s="11">
        <v>101</v>
      </c>
    </row>
    <row r="529" spans="1:14" x14ac:dyDescent="0.45">
      <c r="A529" s="16" t="s">
        <v>103</v>
      </c>
      <c r="B529" s="22">
        <v>63</v>
      </c>
      <c r="C529" s="10">
        <v>0</v>
      </c>
      <c r="D529" s="4">
        <v>0</v>
      </c>
      <c r="E529" s="4">
        <v>0</v>
      </c>
      <c r="F529" s="4">
        <v>0</v>
      </c>
      <c r="G529" s="4">
        <v>0</v>
      </c>
      <c r="H529" s="11">
        <v>1</v>
      </c>
      <c r="I529" s="10">
        <v>50</v>
      </c>
      <c r="J529" s="4">
        <v>53</v>
      </c>
      <c r="K529" s="4">
        <v>48</v>
      </c>
      <c r="L529" s="4">
        <v>53</v>
      </c>
      <c r="M529" s="4">
        <v>48</v>
      </c>
      <c r="N529" s="11">
        <v>64</v>
      </c>
    </row>
    <row r="530" spans="1:14" x14ac:dyDescent="0.45">
      <c r="A530" s="16" t="s">
        <v>496</v>
      </c>
      <c r="B530" s="22">
        <v>174</v>
      </c>
      <c r="C530" s="10">
        <v>0</v>
      </c>
      <c r="D530" s="4">
        <v>0</v>
      </c>
      <c r="E530" s="4">
        <v>0</v>
      </c>
      <c r="F530" s="4">
        <v>0</v>
      </c>
      <c r="G530" s="4">
        <v>0</v>
      </c>
      <c r="H530" s="11">
        <v>2</v>
      </c>
      <c r="I530" s="10">
        <v>75</v>
      </c>
      <c r="J530" s="4">
        <v>98</v>
      </c>
      <c r="K530" s="4">
        <v>63</v>
      </c>
      <c r="L530" s="4">
        <v>98</v>
      </c>
      <c r="M530" s="4">
        <v>63</v>
      </c>
      <c r="N530" s="11">
        <v>101</v>
      </c>
    </row>
    <row r="531" spans="1:14" x14ac:dyDescent="0.45">
      <c r="A531" s="16" t="s">
        <v>95</v>
      </c>
      <c r="B531" s="22">
        <v>58</v>
      </c>
      <c r="C531" s="10">
        <v>1</v>
      </c>
      <c r="D531" s="4">
        <v>0</v>
      </c>
      <c r="E531" s="4">
        <v>0</v>
      </c>
      <c r="F531" s="4">
        <v>0</v>
      </c>
      <c r="G531" s="4">
        <v>0</v>
      </c>
      <c r="H531" s="11">
        <v>0</v>
      </c>
      <c r="I531" s="10">
        <v>76</v>
      </c>
      <c r="J531" s="4">
        <v>25</v>
      </c>
      <c r="K531" s="4">
        <v>45</v>
      </c>
      <c r="L531" s="4">
        <v>67</v>
      </c>
      <c r="M531" s="4">
        <v>55</v>
      </c>
      <c r="N531" s="11">
        <v>24</v>
      </c>
    </row>
    <row r="532" spans="1:14" x14ac:dyDescent="0.45">
      <c r="A532" s="16" t="s">
        <v>406</v>
      </c>
      <c r="B532" s="22">
        <v>170</v>
      </c>
      <c r="C532" s="10">
        <v>2</v>
      </c>
      <c r="D532" s="4">
        <v>0</v>
      </c>
      <c r="E532" s="4">
        <v>0</v>
      </c>
      <c r="F532" s="4">
        <v>0</v>
      </c>
      <c r="G532" s="4">
        <v>0</v>
      </c>
      <c r="H532" s="11">
        <v>0</v>
      </c>
      <c r="I532" s="10">
        <v>116</v>
      </c>
      <c r="J532" s="4">
        <v>55</v>
      </c>
      <c r="K532" s="4">
        <v>85</v>
      </c>
      <c r="L532" s="4">
        <v>107</v>
      </c>
      <c r="M532" s="4">
        <v>95</v>
      </c>
      <c r="N532" s="11">
        <v>29</v>
      </c>
    </row>
    <row r="533" spans="1:14" x14ac:dyDescent="0.45">
      <c r="A533" s="16" t="s">
        <v>114</v>
      </c>
      <c r="B533" s="22">
        <v>53</v>
      </c>
      <c r="C533" s="10">
        <v>0</v>
      </c>
      <c r="D533" s="4">
        <v>1</v>
      </c>
      <c r="E533" s="4">
        <v>0</v>
      </c>
      <c r="F533" s="4">
        <v>0</v>
      </c>
      <c r="G533" s="4">
        <v>0</v>
      </c>
      <c r="H533" s="11">
        <v>0</v>
      </c>
      <c r="I533" s="10">
        <v>50</v>
      </c>
      <c r="J533" s="4">
        <v>55</v>
      </c>
      <c r="K533" s="4">
        <v>50</v>
      </c>
      <c r="L533" s="4">
        <v>36</v>
      </c>
      <c r="M533" s="4">
        <v>30</v>
      </c>
      <c r="N533" s="11">
        <v>43</v>
      </c>
    </row>
    <row r="534" spans="1:14" x14ac:dyDescent="0.45">
      <c r="A534" s="16" t="s">
        <v>335</v>
      </c>
      <c r="B534" s="22">
        <v>125</v>
      </c>
      <c r="C534" s="10">
        <v>0</v>
      </c>
      <c r="D534" s="4">
        <v>2</v>
      </c>
      <c r="E534" s="4">
        <v>0</v>
      </c>
      <c r="F534" s="4">
        <v>0</v>
      </c>
      <c r="G534" s="4">
        <v>0</v>
      </c>
      <c r="H534" s="11">
        <v>0</v>
      </c>
      <c r="I534" s="10">
        <v>62</v>
      </c>
      <c r="J534" s="4">
        <v>77</v>
      </c>
      <c r="K534" s="4">
        <v>62</v>
      </c>
      <c r="L534" s="4">
        <v>50</v>
      </c>
      <c r="M534" s="4">
        <v>42</v>
      </c>
      <c r="N534" s="11">
        <v>65</v>
      </c>
    </row>
    <row r="535" spans="1:14" x14ac:dyDescent="0.45">
      <c r="A535" s="16" t="s">
        <v>555</v>
      </c>
      <c r="B535" s="22">
        <v>215</v>
      </c>
      <c r="C535" s="10">
        <v>0</v>
      </c>
      <c r="D535" s="4">
        <v>3</v>
      </c>
      <c r="E535" s="4">
        <v>0</v>
      </c>
      <c r="F535" s="4">
        <v>0</v>
      </c>
      <c r="G535" s="4">
        <v>0</v>
      </c>
      <c r="H535" s="11">
        <v>0</v>
      </c>
      <c r="I535" s="10">
        <v>80</v>
      </c>
      <c r="J535" s="4">
        <v>105</v>
      </c>
      <c r="K535" s="4">
        <v>80</v>
      </c>
      <c r="L535" s="4">
        <v>65</v>
      </c>
      <c r="M535" s="4">
        <v>55</v>
      </c>
      <c r="N535" s="11">
        <v>93</v>
      </c>
    </row>
    <row r="536" spans="1:14" x14ac:dyDescent="0.45">
      <c r="A536" s="16" t="s">
        <v>121</v>
      </c>
      <c r="B536" s="22">
        <v>59</v>
      </c>
      <c r="C536" s="10">
        <v>0</v>
      </c>
      <c r="D536" s="4">
        <v>0</v>
      </c>
      <c r="E536" s="4">
        <v>0</v>
      </c>
      <c r="F536" s="4">
        <v>0</v>
      </c>
      <c r="G536" s="4">
        <v>0</v>
      </c>
      <c r="H536" s="11">
        <v>1</v>
      </c>
      <c r="I536" s="10">
        <v>45</v>
      </c>
      <c r="J536" s="4">
        <v>60</v>
      </c>
      <c r="K536" s="4">
        <v>32</v>
      </c>
      <c r="L536" s="4">
        <v>50</v>
      </c>
      <c r="M536" s="4">
        <v>32</v>
      </c>
      <c r="N536" s="11">
        <v>76</v>
      </c>
    </row>
    <row r="537" spans="1:14" x14ac:dyDescent="0.45">
      <c r="A537" s="16" t="s">
        <v>331</v>
      </c>
      <c r="B537" s="22">
        <v>174</v>
      </c>
      <c r="C537" s="10">
        <v>0</v>
      </c>
      <c r="D537" s="4">
        <v>0</v>
      </c>
      <c r="E537" s="4">
        <v>0</v>
      </c>
      <c r="F537" s="4">
        <v>0</v>
      </c>
      <c r="G537" s="4">
        <v>0</v>
      </c>
      <c r="H537" s="11">
        <v>2</v>
      </c>
      <c r="I537" s="10">
        <v>75</v>
      </c>
      <c r="J537" s="4">
        <v>100</v>
      </c>
      <c r="K537" s="4">
        <v>63</v>
      </c>
      <c r="L537" s="4">
        <v>80</v>
      </c>
      <c r="M537" s="4">
        <v>63</v>
      </c>
      <c r="N537" s="11">
        <v>116</v>
      </c>
    </row>
    <row r="538" spans="1:14" x14ac:dyDescent="0.45">
      <c r="A538" s="16" t="s">
        <v>135</v>
      </c>
      <c r="B538" s="22">
        <v>56</v>
      </c>
      <c r="C538" s="10">
        <v>0</v>
      </c>
      <c r="D538" s="4">
        <v>0</v>
      </c>
      <c r="E538" s="4">
        <v>1</v>
      </c>
      <c r="F538" s="4">
        <v>0</v>
      </c>
      <c r="G538" s="4">
        <v>0</v>
      </c>
      <c r="H538" s="11">
        <v>0</v>
      </c>
      <c r="I538" s="10">
        <v>55</v>
      </c>
      <c r="J538" s="4">
        <v>75</v>
      </c>
      <c r="K538" s="4">
        <v>85</v>
      </c>
      <c r="L538" s="4">
        <v>25</v>
      </c>
      <c r="M538" s="4">
        <v>25</v>
      </c>
      <c r="N538" s="11">
        <v>15</v>
      </c>
    </row>
    <row r="539" spans="1:14" x14ac:dyDescent="0.45">
      <c r="A539" s="16" t="s">
        <v>446</v>
      </c>
      <c r="B539" s="22">
        <v>137</v>
      </c>
      <c r="C539" s="10">
        <v>0</v>
      </c>
      <c r="D539" s="4">
        <v>1</v>
      </c>
      <c r="E539" s="4">
        <v>1</v>
      </c>
      <c r="F539" s="4">
        <v>0</v>
      </c>
      <c r="G539" s="4">
        <v>0</v>
      </c>
      <c r="H539" s="11">
        <v>0</v>
      </c>
      <c r="I539" s="10">
        <v>70</v>
      </c>
      <c r="J539" s="4">
        <v>105</v>
      </c>
      <c r="K539" s="4">
        <v>105</v>
      </c>
      <c r="L539" s="4">
        <v>50</v>
      </c>
      <c r="M539" s="4">
        <v>40</v>
      </c>
      <c r="N539" s="11">
        <v>20</v>
      </c>
    </row>
    <row r="540" spans="1:14" x14ac:dyDescent="0.45">
      <c r="A540" s="16" t="s">
        <v>753</v>
      </c>
      <c r="B540" s="22">
        <v>227</v>
      </c>
      <c r="C540" s="10">
        <v>0</v>
      </c>
      <c r="D540" s="4">
        <v>3</v>
      </c>
      <c r="E540" s="4">
        <v>0</v>
      </c>
      <c r="F540" s="4">
        <v>0</v>
      </c>
      <c r="G540" s="4">
        <v>0</v>
      </c>
      <c r="H540" s="11">
        <v>0</v>
      </c>
      <c r="I540" s="10">
        <v>85</v>
      </c>
      <c r="J540" s="4">
        <v>135</v>
      </c>
      <c r="K540" s="4">
        <v>130</v>
      </c>
      <c r="L540" s="4">
        <v>60</v>
      </c>
      <c r="M540" s="4">
        <v>70</v>
      </c>
      <c r="N540" s="11">
        <v>25</v>
      </c>
    </row>
    <row r="541" spans="1:14" x14ac:dyDescent="0.45">
      <c r="A541" s="16" t="s">
        <v>127</v>
      </c>
      <c r="B541" s="22">
        <v>63</v>
      </c>
      <c r="C541" s="10">
        <v>0</v>
      </c>
      <c r="D541" s="4">
        <v>0</v>
      </c>
      <c r="E541" s="4">
        <v>0</v>
      </c>
      <c r="F541" s="4">
        <v>0</v>
      </c>
      <c r="G541" s="4">
        <v>0</v>
      </c>
      <c r="H541" s="11">
        <v>1</v>
      </c>
      <c r="I541" s="10">
        <v>55</v>
      </c>
      <c r="J541" s="4">
        <v>45</v>
      </c>
      <c r="K541" s="4">
        <v>43</v>
      </c>
      <c r="L541" s="4">
        <v>55</v>
      </c>
      <c r="M541" s="4">
        <v>43</v>
      </c>
      <c r="N541" s="11">
        <v>72</v>
      </c>
    </row>
    <row r="542" spans="1:14" x14ac:dyDescent="0.45">
      <c r="A542" s="16" t="s">
        <v>489</v>
      </c>
      <c r="B542" s="22">
        <v>149</v>
      </c>
      <c r="C542" s="10">
        <v>0</v>
      </c>
      <c r="D542" s="4">
        <v>0</v>
      </c>
      <c r="E542" s="4">
        <v>0</v>
      </c>
      <c r="F542" s="4">
        <v>0</v>
      </c>
      <c r="G542" s="4">
        <v>0</v>
      </c>
      <c r="H542" s="11">
        <v>2</v>
      </c>
      <c r="I542" s="10">
        <v>67</v>
      </c>
      <c r="J542" s="4">
        <v>57</v>
      </c>
      <c r="K542" s="4">
        <v>55</v>
      </c>
      <c r="L542" s="4">
        <v>77</v>
      </c>
      <c r="M542" s="4">
        <v>55</v>
      </c>
      <c r="N542" s="11">
        <v>114</v>
      </c>
    </row>
    <row r="543" spans="1:14" x14ac:dyDescent="0.45">
      <c r="A543" s="16" t="s">
        <v>389</v>
      </c>
      <c r="B543" s="22">
        <v>66</v>
      </c>
      <c r="C543" s="10">
        <v>0</v>
      </c>
      <c r="D543" s="4">
        <v>1</v>
      </c>
      <c r="E543" s="4">
        <v>0</v>
      </c>
      <c r="F543" s="4">
        <v>0</v>
      </c>
      <c r="G543" s="4">
        <v>0</v>
      </c>
      <c r="H543" s="11">
        <v>0</v>
      </c>
      <c r="I543" s="10">
        <v>60</v>
      </c>
      <c r="J543" s="4">
        <v>85</v>
      </c>
      <c r="K543" s="4">
        <v>40</v>
      </c>
      <c r="L543" s="4">
        <v>30</v>
      </c>
      <c r="M543" s="4">
        <v>45</v>
      </c>
      <c r="N543" s="11">
        <v>68</v>
      </c>
    </row>
    <row r="544" spans="1:14" x14ac:dyDescent="0.45">
      <c r="A544" s="16" t="s">
        <v>402</v>
      </c>
      <c r="B544" s="22">
        <v>178</v>
      </c>
      <c r="C544" s="10">
        <v>0</v>
      </c>
      <c r="D544" s="4">
        <v>2</v>
      </c>
      <c r="E544" s="4">
        <v>0</v>
      </c>
      <c r="F544" s="4">
        <v>0</v>
      </c>
      <c r="G544" s="4">
        <v>0</v>
      </c>
      <c r="H544" s="11">
        <v>0</v>
      </c>
      <c r="I544" s="10">
        <v>110</v>
      </c>
      <c r="J544" s="4">
        <v>135</v>
      </c>
      <c r="K544" s="4">
        <v>60</v>
      </c>
      <c r="L544" s="4">
        <v>50</v>
      </c>
      <c r="M544" s="4">
        <v>65</v>
      </c>
      <c r="N544" s="11">
        <v>88</v>
      </c>
    </row>
    <row r="545" spans="1:14" x14ac:dyDescent="0.45">
      <c r="A545" s="16" t="s">
        <v>1315</v>
      </c>
      <c r="B545" s="22">
        <v>390</v>
      </c>
      <c r="C545" s="10">
        <v>2</v>
      </c>
      <c r="D545" s="4">
        <v>0</v>
      </c>
      <c r="E545" s="4">
        <v>0</v>
      </c>
      <c r="F545" s="4">
        <v>0</v>
      </c>
      <c r="G545" s="4">
        <v>0</v>
      </c>
      <c r="H545" s="11">
        <v>0</v>
      </c>
      <c r="I545" s="10">
        <v>103</v>
      </c>
      <c r="J545" s="4">
        <v>60</v>
      </c>
      <c r="K545" s="4">
        <v>86</v>
      </c>
      <c r="L545" s="4">
        <v>60</v>
      </c>
      <c r="M545" s="4">
        <v>86</v>
      </c>
      <c r="N545" s="11">
        <v>50</v>
      </c>
    </row>
    <row r="546" spans="1:14" x14ac:dyDescent="0.45">
      <c r="A546" s="16" t="s">
        <v>142</v>
      </c>
      <c r="B546" s="22">
        <v>61</v>
      </c>
      <c r="C546" s="10">
        <v>0</v>
      </c>
      <c r="D546" s="4">
        <v>1</v>
      </c>
      <c r="E546" s="4">
        <v>0</v>
      </c>
      <c r="F546" s="4">
        <v>0</v>
      </c>
      <c r="G546" s="4">
        <v>0</v>
      </c>
      <c r="H546" s="11">
        <v>0</v>
      </c>
      <c r="I546" s="10">
        <v>75</v>
      </c>
      <c r="J546" s="4">
        <v>80</v>
      </c>
      <c r="K546" s="4">
        <v>55</v>
      </c>
      <c r="L546" s="4">
        <v>25</v>
      </c>
      <c r="M546" s="4">
        <v>35</v>
      </c>
      <c r="N546" s="11">
        <v>35</v>
      </c>
    </row>
    <row r="547" spans="1:14" x14ac:dyDescent="0.45">
      <c r="A547" s="16" t="s">
        <v>372</v>
      </c>
      <c r="B547" s="22">
        <v>142</v>
      </c>
      <c r="C547" s="10">
        <v>0</v>
      </c>
      <c r="D547" s="4">
        <v>2</v>
      </c>
      <c r="E547" s="4">
        <v>0</v>
      </c>
      <c r="F547" s="4">
        <v>0</v>
      </c>
      <c r="G547" s="4">
        <v>0</v>
      </c>
      <c r="H547" s="11">
        <v>0</v>
      </c>
      <c r="I547" s="10">
        <v>85</v>
      </c>
      <c r="J547" s="4">
        <v>105</v>
      </c>
      <c r="K547" s="4">
        <v>85</v>
      </c>
      <c r="L547" s="4">
        <v>40</v>
      </c>
      <c r="M547" s="4">
        <v>50</v>
      </c>
      <c r="N547" s="11">
        <v>40</v>
      </c>
    </row>
    <row r="548" spans="1:14" x14ac:dyDescent="0.45">
      <c r="A548" s="16" t="s">
        <v>740</v>
      </c>
      <c r="B548" s="22">
        <v>227</v>
      </c>
      <c r="C548" s="10">
        <v>0</v>
      </c>
      <c r="D548" s="4">
        <v>3</v>
      </c>
      <c r="E548" s="4">
        <v>0</v>
      </c>
      <c r="F548" s="4">
        <v>0</v>
      </c>
      <c r="G548" s="4">
        <v>0</v>
      </c>
      <c r="H548" s="11">
        <v>0</v>
      </c>
      <c r="I548" s="10">
        <v>105</v>
      </c>
      <c r="J548" s="4">
        <v>140</v>
      </c>
      <c r="K548" s="4">
        <v>95</v>
      </c>
      <c r="L548" s="4">
        <v>55</v>
      </c>
      <c r="M548" s="4">
        <v>65</v>
      </c>
      <c r="N548" s="11">
        <v>45</v>
      </c>
    </row>
    <row r="549" spans="1:14" x14ac:dyDescent="0.45">
      <c r="A549" s="16" t="s">
        <v>146</v>
      </c>
      <c r="B549" s="22">
        <v>59</v>
      </c>
      <c r="C549" s="10">
        <v>0</v>
      </c>
      <c r="D549" s="4">
        <v>0</v>
      </c>
      <c r="E549" s="4">
        <v>0</v>
      </c>
      <c r="F549" s="4">
        <v>0</v>
      </c>
      <c r="G549" s="4">
        <v>0</v>
      </c>
      <c r="H549" s="11">
        <v>1</v>
      </c>
      <c r="I549" s="10">
        <v>50</v>
      </c>
      <c r="J549" s="4">
        <v>50</v>
      </c>
      <c r="K549" s="4">
        <v>40</v>
      </c>
      <c r="L549" s="4">
        <v>50</v>
      </c>
      <c r="M549" s="4">
        <v>40</v>
      </c>
      <c r="N549" s="11">
        <v>64</v>
      </c>
    </row>
    <row r="550" spans="1:14" x14ac:dyDescent="0.45">
      <c r="A550" s="16" t="s">
        <v>348</v>
      </c>
      <c r="B550" s="22">
        <v>134</v>
      </c>
      <c r="C550" s="10">
        <v>2</v>
      </c>
      <c r="D550" s="4">
        <v>0</v>
      </c>
      <c r="E550" s="4">
        <v>0</v>
      </c>
      <c r="F550" s="4">
        <v>0</v>
      </c>
      <c r="G550" s="4">
        <v>0</v>
      </c>
      <c r="H550" s="11">
        <v>0</v>
      </c>
      <c r="I550" s="10">
        <v>75</v>
      </c>
      <c r="J550" s="4">
        <v>65</v>
      </c>
      <c r="K550" s="4">
        <v>55</v>
      </c>
      <c r="L550" s="4">
        <v>65</v>
      </c>
      <c r="M550" s="4">
        <v>55</v>
      </c>
      <c r="N550" s="11">
        <v>69</v>
      </c>
    </row>
    <row r="551" spans="1:14" x14ac:dyDescent="0.45">
      <c r="A551" s="16" t="s">
        <v>721</v>
      </c>
      <c r="B551" s="22">
        <v>225</v>
      </c>
      <c r="C551" s="10">
        <v>3</v>
      </c>
      <c r="D551" s="4">
        <v>0</v>
      </c>
      <c r="E551" s="4">
        <v>0</v>
      </c>
      <c r="F551" s="4">
        <v>0</v>
      </c>
      <c r="G551" s="4">
        <v>0</v>
      </c>
      <c r="H551" s="11">
        <v>0</v>
      </c>
      <c r="I551" s="10">
        <v>105</v>
      </c>
      <c r="J551" s="4">
        <v>85</v>
      </c>
      <c r="K551" s="4">
        <v>75</v>
      </c>
      <c r="L551" s="4">
        <v>85</v>
      </c>
      <c r="M551" s="4">
        <v>75</v>
      </c>
      <c r="N551" s="11">
        <v>74</v>
      </c>
    </row>
    <row r="552" spans="1:14" x14ac:dyDescent="0.45">
      <c r="A552" s="16" t="s">
        <v>578</v>
      </c>
      <c r="B552" s="22">
        <v>163</v>
      </c>
      <c r="C552" s="10">
        <v>2</v>
      </c>
      <c r="D552" s="4">
        <v>0</v>
      </c>
      <c r="E552" s="4">
        <v>0</v>
      </c>
      <c r="F552" s="4">
        <v>0</v>
      </c>
      <c r="G552" s="4">
        <v>0</v>
      </c>
      <c r="H552" s="11">
        <v>0</v>
      </c>
      <c r="I552" s="10">
        <v>120</v>
      </c>
      <c r="J552" s="4">
        <v>100</v>
      </c>
      <c r="K552" s="4">
        <v>85</v>
      </c>
      <c r="L552" s="4">
        <v>30</v>
      </c>
      <c r="M552" s="4">
        <v>85</v>
      </c>
      <c r="N552" s="11">
        <v>45</v>
      </c>
    </row>
    <row r="553" spans="1:14" x14ac:dyDescent="0.45">
      <c r="A553" s="16" t="s">
        <v>590</v>
      </c>
      <c r="B553" s="22">
        <v>163</v>
      </c>
      <c r="C553" s="10">
        <v>0</v>
      </c>
      <c r="D553" s="4">
        <v>2</v>
      </c>
      <c r="E553" s="4">
        <v>0</v>
      </c>
      <c r="F553" s="4">
        <v>0</v>
      </c>
      <c r="G553" s="4">
        <v>0</v>
      </c>
      <c r="H553" s="11">
        <v>0</v>
      </c>
      <c r="I553" s="10">
        <v>75</v>
      </c>
      <c r="J553" s="4">
        <v>125</v>
      </c>
      <c r="K553" s="4">
        <v>75</v>
      </c>
      <c r="L553" s="4">
        <v>30</v>
      </c>
      <c r="M553" s="4">
        <v>75</v>
      </c>
      <c r="N553" s="11">
        <v>85</v>
      </c>
    </row>
    <row r="554" spans="1:14" x14ac:dyDescent="0.45">
      <c r="A554" s="16" t="s">
        <v>198</v>
      </c>
      <c r="B554" s="22">
        <v>62</v>
      </c>
      <c r="C554" s="10">
        <v>0</v>
      </c>
      <c r="D554" s="4">
        <v>0</v>
      </c>
      <c r="E554" s="4">
        <v>1</v>
      </c>
      <c r="F554" s="4">
        <v>0</v>
      </c>
      <c r="G554" s="4">
        <v>0</v>
      </c>
      <c r="H554" s="11">
        <v>0</v>
      </c>
      <c r="I554" s="10">
        <v>45</v>
      </c>
      <c r="J554" s="4">
        <v>53</v>
      </c>
      <c r="K554" s="4">
        <v>70</v>
      </c>
      <c r="L554" s="4">
        <v>40</v>
      </c>
      <c r="M554" s="4">
        <v>60</v>
      </c>
      <c r="N554" s="11">
        <v>42</v>
      </c>
    </row>
    <row r="555" spans="1:14" x14ac:dyDescent="0.45">
      <c r="A555" s="16" t="s">
        <v>450</v>
      </c>
      <c r="B555" s="22">
        <v>133</v>
      </c>
      <c r="C555" s="10">
        <v>0</v>
      </c>
      <c r="D555" s="4">
        <v>0</v>
      </c>
      <c r="E555" s="4">
        <v>2</v>
      </c>
      <c r="F555" s="4">
        <v>0</v>
      </c>
      <c r="G555" s="4">
        <v>0</v>
      </c>
      <c r="H555" s="11">
        <v>0</v>
      </c>
      <c r="I555" s="10">
        <v>55</v>
      </c>
      <c r="J555" s="4">
        <v>63</v>
      </c>
      <c r="K555" s="4">
        <v>90</v>
      </c>
      <c r="L555" s="4">
        <v>50</v>
      </c>
      <c r="M555" s="4">
        <v>80</v>
      </c>
      <c r="N555" s="11">
        <v>42</v>
      </c>
    </row>
    <row r="556" spans="1:14" x14ac:dyDescent="0.45">
      <c r="A556" s="16" t="s">
        <v>272</v>
      </c>
      <c r="B556" s="22">
        <v>221</v>
      </c>
      <c r="C556" s="10">
        <v>0</v>
      </c>
      <c r="D556" s="4">
        <v>3</v>
      </c>
      <c r="E556" s="4">
        <v>0</v>
      </c>
      <c r="F556" s="4">
        <v>0</v>
      </c>
      <c r="G556" s="4">
        <v>0</v>
      </c>
      <c r="H556" s="11">
        <v>0</v>
      </c>
      <c r="I556" s="10">
        <v>75</v>
      </c>
      <c r="J556" s="4">
        <v>103</v>
      </c>
      <c r="K556" s="4">
        <v>80</v>
      </c>
      <c r="L556" s="4">
        <v>70</v>
      </c>
      <c r="M556" s="4">
        <v>70</v>
      </c>
      <c r="N556" s="11">
        <v>92</v>
      </c>
    </row>
    <row r="557" spans="1:14" x14ac:dyDescent="0.45">
      <c r="A557" s="16" t="s">
        <v>186</v>
      </c>
      <c r="B557" s="22">
        <v>52</v>
      </c>
      <c r="C557" s="10">
        <v>0</v>
      </c>
      <c r="D557" s="4">
        <v>0</v>
      </c>
      <c r="E557" s="4">
        <v>1</v>
      </c>
      <c r="F557" s="4">
        <v>0</v>
      </c>
      <c r="G557" s="4">
        <v>0</v>
      </c>
      <c r="H557" s="11">
        <v>0</v>
      </c>
      <c r="I557" s="10">
        <v>30</v>
      </c>
      <c r="J557" s="4">
        <v>45</v>
      </c>
      <c r="K557" s="4">
        <v>59</v>
      </c>
      <c r="L557" s="4">
        <v>30</v>
      </c>
      <c r="M557" s="4">
        <v>39</v>
      </c>
      <c r="N557" s="11">
        <v>57</v>
      </c>
    </row>
    <row r="558" spans="1:14" x14ac:dyDescent="0.45">
      <c r="A558" s="16" t="s">
        <v>268</v>
      </c>
      <c r="B558" s="22">
        <v>126</v>
      </c>
      <c r="C558" s="10">
        <v>0</v>
      </c>
      <c r="D558" s="4">
        <v>0</v>
      </c>
      <c r="E558" s="4">
        <v>2</v>
      </c>
      <c r="F558" s="4">
        <v>0</v>
      </c>
      <c r="G558" s="4">
        <v>0</v>
      </c>
      <c r="H558" s="11">
        <v>0</v>
      </c>
      <c r="I558" s="10">
        <v>40</v>
      </c>
      <c r="J558" s="4">
        <v>55</v>
      </c>
      <c r="K558" s="4">
        <v>99</v>
      </c>
      <c r="L558" s="4">
        <v>40</v>
      </c>
      <c r="M558" s="4">
        <v>79</v>
      </c>
      <c r="N558" s="11">
        <v>47</v>
      </c>
    </row>
    <row r="559" spans="1:14" x14ac:dyDescent="0.45">
      <c r="A559" s="16" t="s">
        <v>485</v>
      </c>
      <c r="B559" s="22">
        <v>214</v>
      </c>
      <c r="C559" s="10">
        <v>0</v>
      </c>
      <c r="D559" s="4">
        <v>0</v>
      </c>
      <c r="E559" s="4">
        <v>0</v>
      </c>
      <c r="F559" s="4">
        <v>0</v>
      </c>
      <c r="G559" s="4">
        <v>0</v>
      </c>
      <c r="H559" s="11">
        <v>3</v>
      </c>
      <c r="I559" s="10">
        <v>60</v>
      </c>
      <c r="J559" s="4">
        <v>90</v>
      </c>
      <c r="K559" s="4">
        <v>89</v>
      </c>
      <c r="L559" s="4">
        <v>55</v>
      </c>
      <c r="M559" s="4">
        <v>69</v>
      </c>
      <c r="N559" s="11">
        <v>112</v>
      </c>
    </row>
    <row r="560" spans="1:14" x14ac:dyDescent="0.45">
      <c r="A560" s="16" t="s">
        <v>172</v>
      </c>
      <c r="B560" s="22">
        <v>56</v>
      </c>
      <c r="C560" s="10">
        <v>0</v>
      </c>
      <c r="D560" s="4">
        <v>0</v>
      </c>
      <c r="E560" s="4">
        <v>0</v>
      </c>
      <c r="F560" s="4">
        <v>0</v>
      </c>
      <c r="G560" s="4">
        <v>0</v>
      </c>
      <c r="H560" s="11">
        <v>1</v>
      </c>
      <c r="I560" s="10">
        <v>40</v>
      </c>
      <c r="J560" s="4">
        <v>27</v>
      </c>
      <c r="K560" s="4">
        <v>60</v>
      </c>
      <c r="L560" s="4">
        <v>37</v>
      </c>
      <c r="M560" s="4">
        <v>50</v>
      </c>
      <c r="N560" s="11">
        <v>66</v>
      </c>
    </row>
    <row r="561" spans="1:14" x14ac:dyDescent="0.45">
      <c r="A561" s="16" t="s">
        <v>467</v>
      </c>
      <c r="B561" s="22">
        <v>168</v>
      </c>
      <c r="C561" s="10">
        <v>0</v>
      </c>
      <c r="D561" s="4">
        <v>0</v>
      </c>
      <c r="E561" s="4">
        <v>0</v>
      </c>
      <c r="F561" s="4">
        <v>0</v>
      </c>
      <c r="G561" s="4">
        <v>0</v>
      </c>
      <c r="H561" s="11">
        <v>2</v>
      </c>
      <c r="I561" s="10">
        <v>60</v>
      </c>
      <c r="J561" s="4">
        <v>67</v>
      </c>
      <c r="K561" s="4">
        <v>85</v>
      </c>
      <c r="L561" s="4">
        <v>77</v>
      </c>
      <c r="M561" s="4">
        <v>75</v>
      </c>
      <c r="N561" s="11">
        <v>116</v>
      </c>
    </row>
    <row r="562" spans="1:14" x14ac:dyDescent="0.45">
      <c r="A562" s="16" t="s">
        <v>179</v>
      </c>
      <c r="B562" s="22">
        <v>56</v>
      </c>
      <c r="C562" s="10">
        <v>0</v>
      </c>
      <c r="D562" s="4">
        <v>0</v>
      </c>
      <c r="E562" s="4">
        <v>0</v>
      </c>
      <c r="F562" s="4">
        <v>1</v>
      </c>
      <c r="G562" s="4">
        <v>0</v>
      </c>
      <c r="H562" s="11">
        <v>0</v>
      </c>
      <c r="I562" s="10">
        <v>45</v>
      </c>
      <c r="J562" s="4">
        <v>35</v>
      </c>
      <c r="K562" s="4">
        <v>50</v>
      </c>
      <c r="L562" s="4">
        <v>70</v>
      </c>
      <c r="M562" s="4">
        <v>50</v>
      </c>
      <c r="N562" s="11">
        <v>30</v>
      </c>
    </row>
    <row r="563" spans="1:14" x14ac:dyDescent="0.45">
      <c r="A563" s="16" t="s">
        <v>461</v>
      </c>
      <c r="B563" s="22">
        <v>168</v>
      </c>
      <c r="C563" s="10">
        <v>0</v>
      </c>
      <c r="D563" s="4">
        <v>0</v>
      </c>
      <c r="E563" s="4">
        <v>0</v>
      </c>
      <c r="F563" s="4">
        <v>2</v>
      </c>
      <c r="G563" s="4">
        <v>0</v>
      </c>
      <c r="H563" s="11">
        <v>0</v>
      </c>
      <c r="I563" s="10">
        <v>70</v>
      </c>
      <c r="J563" s="4">
        <v>60</v>
      </c>
      <c r="K563" s="4">
        <v>75</v>
      </c>
      <c r="L563" s="4">
        <v>110</v>
      </c>
      <c r="M563" s="4">
        <v>75</v>
      </c>
      <c r="N563" s="11">
        <v>90</v>
      </c>
    </row>
    <row r="564" spans="1:14" x14ac:dyDescent="0.45">
      <c r="A564" s="16" t="s">
        <v>227</v>
      </c>
      <c r="B564" s="22">
        <v>161</v>
      </c>
      <c r="C564" s="10">
        <v>0</v>
      </c>
      <c r="D564" s="4">
        <v>0</v>
      </c>
      <c r="E564" s="4">
        <v>0</v>
      </c>
      <c r="F564" s="4">
        <v>0</v>
      </c>
      <c r="G564" s="4">
        <v>0</v>
      </c>
      <c r="H564" s="11">
        <v>2</v>
      </c>
      <c r="I564" s="10">
        <v>70</v>
      </c>
      <c r="J564" s="4">
        <v>92</v>
      </c>
      <c r="K564" s="4">
        <v>65</v>
      </c>
      <c r="L564" s="4">
        <v>80</v>
      </c>
      <c r="M564" s="4">
        <v>55</v>
      </c>
      <c r="N564" s="11">
        <v>98</v>
      </c>
    </row>
    <row r="565" spans="1:14" x14ac:dyDescent="0.45">
      <c r="A565" s="16" t="s">
        <v>231</v>
      </c>
      <c r="B565" s="22">
        <v>161</v>
      </c>
      <c r="C565" s="10">
        <v>0</v>
      </c>
      <c r="D565" s="4">
        <v>0</v>
      </c>
      <c r="E565" s="4">
        <v>0</v>
      </c>
      <c r="F565" s="4">
        <v>0</v>
      </c>
      <c r="G565" s="4">
        <v>0</v>
      </c>
      <c r="H565" s="11">
        <v>2</v>
      </c>
      <c r="I565" s="10">
        <v>70</v>
      </c>
      <c r="J565" s="4">
        <v>92</v>
      </c>
      <c r="K565" s="4">
        <v>65</v>
      </c>
      <c r="L565" s="4">
        <v>80</v>
      </c>
      <c r="M565" s="4">
        <v>55</v>
      </c>
      <c r="N565" s="11">
        <v>98</v>
      </c>
    </row>
    <row r="566" spans="1:14" x14ac:dyDescent="0.45">
      <c r="A566" s="16" t="s">
        <v>210</v>
      </c>
      <c r="B566" s="22">
        <v>58</v>
      </c>
      <c r="C566" s="10">
        <v>0</v>
      </c>
      <c r="D566" s="4">
        <v>1</v>
      </c>
      <c r="E566" s="4">
        <v>0</v>
      </c>
      <c r="F566" s="4">
        <v>0</v>
      </c>
      <c r="G566" s="4">
        <v>0</v>
      </c>
      <c r="H566" s="11">
        <v>0</v>
      </c>
      <c r="I566" s="10">
        <v>50</v>
      </c>
      <c r="J566" s="4">
        <v>72</v>
      </c>
      <c r="K566" s="4">
        <v>35</v>
      </c>
      <c r="L566" s="4">
        <v>35</v>
      </c>
      <c r="M566" s="4">
        <v>35</v>
      </c>
      <c r="N566" s="11">
        <v>65</v>
      </c>
    </row>
    <row r="567" spans="1:14" x14ac:dyDescent="0.45">
      <c r="A567" s="16" t="s">
        <v>354</v>
      </c>
      <c r="B567" s="22">
        <v>123</v>
      </c>
      <c r="C567" s="10">
        <v>0</v>
      </c>
      <c r="D567" s="4">
        <v>2</v>
      </c>
      <c r="E567" s="4">
        <v>0</v>
      </c>
      <c r="F567" s="4">
        <v>0</v>
      </c>
      <c r="G567" s="4">
        <v>0</v>
      </c>
      <c r="H567" s="11">
        <v>0</v>
      </c>
      <c r="I567" s="10">
        <v>60</v>
      </c>
      <c r="J567" s="4">
        <v>82</v>
      </c>
      <c r="K567" s="4">
        <v>45</v>
      </c>
      <c r="L567" s="4">
        <v>45</v>
      </c>
      <c r="M567" s="4">
        <v>45</v>
      </c>
      <c r="N567" s="11">
        <v>74</v>
      </c>
    </row>
    <row r="568" spans="1:14" x14ac:dyDescent="0.45">
      <c r="A568" s="16" t="s">
        <v>761</v>
      </c>
      <c r="B568" s="22">
        <v>229</v>
      </c>
      <c r="C568" s="10">
        <v>0</v>
      </c>
      <c r="D568" s="4">
        <v>3</v>
      </c>
      <c r="E568" s="4">
        <v>0</v>
      </c>
      <c r="F568" s="4">
        <v>0</v>
      </c>
      <c r="G568" s="4">
        <v>0</v>
      </c>
      <c r="H568" s="11">
        <v>0</v>
      </c>
      <c r="I568" s="10">
        <v>95</v>
      </c>
      <c r="J568" s="4">
        <v>117</v>
      </c>
      <c r="K568" s="4">
        <v>70</v>
      </c>
      <c r="L568" s="4">
        <v>65</v>
      </c>
      <c r="M568" s="4">
        <v>70</v>
      </c>
      <c r="N568" s="11">
        <v>92</v>
      </c>
    </row>
    <row r="569" spans="1:14" x14ac:dyDescent="0.45">
      <c r="A569" s="16" t="s">
        <v>293</v>
      </c>
      <c r="B569" s="22">
        <v>63</v>
      </c>
      <c r="C569" s="10">
        <v>0</v>
      </c>
      <c r="D569" s="4">
        <v>1</v>
      </c>
      <c r="E569" s="4">
        <v>0</v>
      </c>
      <c r="F569" s="4">
        <v>0</v>
      </c>
      <c r="G569" s="4">
        <v>0</v>
      </c>
      <c r="H569" s="11">
        <v>0</v>
      </c>
      <c r="I569" s="10">
        <v>70</v>
      </c>
      <c r="J569" s="4">
        <v>90</v>
      </c>
      <c r="K569" s="4">
        <v>45</v>
      </c>
      <c r="L569" s="4">
        <v>15</v>
      </c>
      <c r="M569" s="4">
        <v>45</v>
      </c>
      <c r="N569" s="11">
        <v>50</v>
      </c>
    </row>
    <row r="570" spans="1:14" x14ac:dyDescent="0.45">
      <c r="A570" s="16" t="s">
        <v>747</v>
      </c>
      <c r="B570" s="22">
        <v>168</v>
      </c>
      <c r="C570" s="10">
        <v>0</v>
      </c>
      <c r="D570" s="4">
        <v>2</v>
      </c>
      <c r="E570" s="4">
        <v>0</v>
      </c>
      <c r="F570" s="4">
        <v>0</v>
      </c>
      <c r="G570" s="4">
        <v>0</v>
      </c>
      <c r="H570" s="11">
        <v>0</v>
      </c>
      <c r="I570" s="10">
        <v>105</v>
      </c>
      <c r="J570" s="4">
        <v>140</v>
      </c>
      <c r="K570" s="4">
        <v>55</v>
      </c>
      <c r="L570" s="4">
        <v>30</v>
      </c>
      <c r="M570" s="4">
        <v>55</v>
      </c>
      <c r="N570" s="11">
        <v>95</v>
      </c>
    </row>
    <row r="571" spans="1:14" x14ac:dyDescent="0.45">
      <c r="A571" s="16" t="s">
        <v>1316</v>
      </c>
      <c r="B571" s="22">
        <v>168</v>
      </c>
      <c r="C571" s="10">
        <v>0</v>
      </c>
      <c r="D571" s="4">
        <v>0</v>
      </c>
      <c r="E571" s="4">
        <v>0</v>
      </c>
      <c r="F571" s="4">
        <v>2</v>
      </c>
      <c r="G571" s="4">
        <v>0</v>
      </c>
      <c r="H571" s="11">
        <v>0</v>
      </c>
      <c r="I571" s="10">
        <v>105</v>
      </c>
      <c r="J571" s="4">
        <v>30</v>
      </c>
      <c r="K571" s="4">
        <v>105</v>
      </c>
      <c r="L571" s="4">
        <v>140</v>
      </c>
      <c r="M571" s="4">
        <v>105</v>
      </c>
      <c r="N571" s="11">
        <v>55</v>
      </c>
    </row>
    <row r="572" spans="1:14" x14ac:dyDescent="0.45">
      <c r="A572" s="16" t="s">
        <v>632</v>
      </c>
      <c r="B572" s="22">
        <v>161</v>
      </c>
      <c r="C572" s="10">
        <v>0</v>
      </c>
      <c r="D572" s="4">
        <v>0</v>
      </c>
      <c r="E572" s="4">
        <v>0</v>
      </c>
      <c r="F572" s="4">
        <v>2</v>
      </c>
      <c r="G572" s="4">
        <v>0</v>
      </c>
      <c r="H572" s="11">
        <v>0</v>
      </c>
      <c r="I572" s="10">
        <v>75</v>
      </c>
      <c r="J572" s="4">
        <v>86</v>
      </c>
      <c r="K572" s="4">
        <v>67</v>
      </c>
      <c r="L572" s="4">
        <v>106</v>
      </c>
      <c r="M572" s="4">
        <v>67</v>
      </c>
      <c r="N572" s="11">
        <v>60</v>
      </c>
    </row>
    <row r="573" spans="1:14" x14ac:dyDescent="0.45">
      <c r="A573" s="16" t="s">
        <v>262</v>
      </c>
      <c r="B573" s="22">
        <v>65</v>
      </c>
      <c r="C573" s="10">
        <v>0</v>
      </c>
      <c r="D573" s="4">
        <v>0</v>
      </c>
      <c r="E573" s="4">
        <v>1</v>
      </c>
      <c r="F573" s="4">
        <v>0</v>
      </c>
      <c r="G573" s="4">
        <v>0</v>
      </c>
      <c r="H573" s="11">
        <v>0</v>
      </c>
      <c r="I573" s="10">
        <v>50</v>
      </c>
      <c r="J573" s="4">
        <v>65</v>
      </c>
      <c r="K573" s="4">
        <v>85</v>
      </c>
      <c r="L573" s="4">
        <v>35</v>
      </c>
      <c r="M573" s="4">
        <v>35</v>
      </c>
      <c r="N573" s="11">
        <v>55</v>
      </c>
    </row>
    <row r="574" spans="1:14" x14ac:dyDescent="0.45">
      <c r="A574" s="16" t="s">
        <v>1317</v>
      </c>
      <c r="B574" s="22">
        <v>166</v>
      </c>
      <c r="C574" s="10">
        <v>0</v>
      </c>
      <c r="D574" s="4">
        <v>0</v>
      </c>
      <c r="E574" s="4">
        <v>2</v>
      </c>
      <c r="F574" s="4">
        <v>0</v>
      </c>
      <c r="G574" s="4">
        <v>0</v>
      </c>
      <c r="H574" s="11">
        <v>0</v>
      </c>
      <c r="I574" s="10">
        <v>70</v>
      </c>
      <c r="J574" s="4">
        <v>95</v>
      </c>
      <c r="K574" s="4">
        <v>125</v>
      </c>
      <c r="L574" s="4">
        <v>65</v>
      </c>
      <c r="M574" s="4">
        <v>75</v>
      </c>
      <c r="N574" s="11">
        <v>45</v>
      </c>
    </row>
    <row r="575" spans="1:14" x14ac:dyDescent="0.45">
      <c r="A575" s="16" t="s">
        <v>310</v>
      </c>
      <c r="B575" s="22">
        <v>70</v>
      </c>
      <c r="C575" s="10">
        <v>0</v>
      </c>
      <c r="D575" s="4">
        <v>1</v>
      </c>
      <c r="E575" s="4">
        <v>0</v>
      </c>
      <c r="F575" s="4">
        <v>0</v>
      </c>
      <c r="G575" s="4">
        <v>0</v>
      </c>
      <c r="H575" s="11">
        <v>0</v>
      </c>
      <c r="I575" s="10">
        <v>50</v>
      </c>
      <c r="J575" s="4">
        <v>75</v>
      </c>
      <c r="K575" s="4">
        <v>70</v>
      </c>
      <c r="L575" s="4">
        <v>35</v>
      </c>
      <c r="M575" s="4">
        <v>70</v>
      </c>
      <c r="N575" s="11">
        <v>48</v>
      </c>
    </row>
    <row r="576" spans="1:14" x14ac:dyDescent="0.45">
      <c r="A576" s="16" t="s">
        <v>691</v>
      </c>
      <c r="B576" s="22">
        <v>171</v>
      </c>
      <c r="C576" s="10">
        <v>0</v>
      </c>
      <c r="D576" s="4">
        <v>0</v>
      </c>
      <c r="E576" s="4">
        <v>1</v>
      </c>
      <c r="F576" s="4">
        <v>0</v>
      </c>
      <c r="G576" s="4">
        <v>1</v>
      </c>
      <c r="H576" s="11">
        <v>0</v>
      </c>
      <c r="I576" s="10">
        <v>65</v>
      </c>
      <c r="J576" s="4">
        <v>90</v>
      </c>
      <c r="K576" s="4">
        <v>115</v>
      </c>
      <c r="L576" s="4">
        <v>45</v>
      </c>
      <c r="M576" s="4">
        <v>115</v>
      </c>
      <c r="N576" s="11">
        <v>58</v>
      </c>
    </row>
    <row r="577" spans="1:14" x14ac:dyDescent="0.45">
      <c r="A577" s="16" t="s">
        <v>315</v>
      </c>
      <c r="B577" s="22">
        <v>172</v>
      </c>
      <c r="C577" s="10">
        <v>0</v>
      </c>
      <c r="D577" s="4">
        <v>0</v>
      </c>
      <c r="E577" s="4">
        <v>0</v>
      </c>
      <c r="F577" s="4">
        <v>2</v>
      </c>
      <c r="G577" s="4">
        <v>0</v>
      </c>
      <c r="H577" s="11">
        <v>0</v>
      </c>
      <c r="I577" s="10">
        <v>72</v>
      </c>
      <c r="J577" s="4">
        <v>58</v>
      </c>
      <c r="K577" s="4">
        <v>80</v>
      </c>
      <c r="L577" s="4">
        <v>103</v>
      </c>
      <c r="M577" s="4">
        <v>80</v>
      </c>
      <c r="N577" s="11">
        <v>97</v>
      </c>
    </row>
    <row r="578" spans="1:14" x14ac:dyDescent="0.45">
      <c r="A578" s="16" t="s">
        <v>524</v>
      </c>
      <c r="B578" s="22">
        <v>61</v>
      </c>
      <c r="C578" s="10">
        <v>0</v>
      </c>
      <c r="D578" s="4">
        <v>0</v>
      </c>
      <c r="E578" s="4">
        <v>1</v>
      </c>
      <c r="F578" s="4">
        <v>0</v>
      </c>
      <c r="G578" s="4">
        <v>0</v>
      </c>
      <c r="H578" s="11">
        <v>0</v>
      </c>
      <c r="I578" s="10">
        <v>38</v>
      </c>
      <c r="J578" s="4">
        <v>30</v>
      </c>
      <c r="K578" s="4">
        <v>85</v>
      </c>
      <c r="L578" s="4">
        <v>55</v>
      </c>
      <c r="M578" s="4">
        <v>65</v>
      </c>
      <c r="N578" s="11">
        <v>30</v>
      </c>
    </row>
    <row r="579" spans="1:14" x14ac:dyDescent="0.45">
      <c r="A579" s="16" t="s">
        <v>771</v>
      </c>
      <c r="B579" s="22">
        <v>169</v>
      </c>
      <c r="C579" s="10">
        <v>0</v>
      </c>
      <c r="D579" s="4">
        <v>0</v>
      </c>
      <c r="E579" s="4">
        <v>2</v>
      </c>
      <c r="F579" s="4">
        <v>0</v>
      </c>
      <c r="G579" s="4">
        <v>0</v>
      </c>
      <c r="H579" s="11">
        <v>0</v>
      </c>
      <c r="I579" s="10">
        <v>58</v>
      </c>
      <c r="J579" s="4">
        <v>50</v>
      </c>
      <c r="K579" s="4">
        <v>145</v>
      </c>
      <c r="L579" s="4">
        <v>95</v>
      </c>
      <c r="M579" s="4">
        <v>105</v>
      </c>
      <c r="N579" s="11">
        <v>30</v>
      </c>
    </row>
    <row r="580" spans="1:14" x14ac:dyDescent="0.45">
      <c r="A580" s="16" t="s">
        <v>468</v>
      </c>
      <c r="B580" s="22">
        <v>71</v>
      </c>
      <c r="C580" s="10">
        <v>0</v>
      </c>
      <c r="D580" s="4">
        <v>0</v>
      </c>
      <c r="E580" s="4">
        <v>1</v>
      </c>
      <c r="F580" s="4">
        <v>0</v>
      </c>
      <c r="G580" s="4">
        <v>0</v>
      </c>
      <c r="H580" s="11">
        <v>0</v>
      </c>
      <c r="I580" s="10">
        <v>54</v>
      </c>
      <c r="J580" s="4">
        <v>78</v>
      </c>
      <c r="K580" s="4">
        <v>103</v>
      </c>
      <c r="L580" s="4">
        <v>53</v>
      </c>
      <c r="M580" s="4">
        <v>45</v>
      </c>
      <c r="N580" s="11">
        <v>22</v>
      </c>
    </row>
    <row r="581" spans="1:14" x14ac:dyDescent="0.45">
      <c r="A581" s="16" t="s">
        <v>785</v>
      </c>
      <c r="B581" s="22">
        <v>173</v>
      </c>
      <c r="C581" s="10">
        <v>0</v>
      </c>
      <c r="D581" s="4">
        <v>0</v>
      </c>
      <c r="E581" s="4">
        <v>2</v>
      </c>
      <c r="F581" s="4">
        <v>0</v>
      </c>
      <c r="G581" s="4">
        <v>0</v>
      </c>
      <c r="H581" s="11">
        <v>0</v>
      </c>
      <c r="I581" s="10">
        <v>74</v>
      </c>
      <c r="J581" s="4">
        <v>108</v>
      </c>
      <c r="K581" s="4">
        <v>133</v>
      </c>
      <c r="L581" s="4">
        <v>83</v>
      </c>
      <c r="M581" s="4">
        <v>65</v>
      </c>
      <c r="N581" s="11">
        <v>32</v>
      </c>
    </row>
    <row r="582" spans="1:14" x14ac:dyDescent="0.45">
      <c r="A582" s="16" t="s">
        <v>439</v>
      </c>
      <c r="B582" s="22">
        <v>71</v>
      </c>
      <c r="C582" s="10">
        <v>0</v>
      </c>
      <c r="D582" s="4">
        <v>1</v>
      </c>
      <c r="E582" s="4">
        <v>0</v>
      </c>
      <c r="F582" s="4">
        <v>0</v>
      </c>
      <c r="G582" s="4">
        <v>0</v>
      </c>
      <c r="H582" s="11">
        <v>0</v>
      </c>
      <c r="I582" s="10">
        <v>55</v>
      </c>
      <c r="J582" s="4">
        <v>112</v>
      </c>
      <c r="K582" s="4">
        <v>45</v>
      </c>
      <c r="L582" s="4">
        <v>74</v>
      </c>
      <c r="M582" s="4">
        <v>45</v>
      </c>
      <c r="N582" s="11">
        <v>70</v>
      </c>
    </row>
    <row r="583" spans="1:14" x14ac:dyDescent="0.45">
      <c r="A583" s="16" t="s">
        <v>791</v>
      </c>
      <c r="B583" s="22">
        <v>177</v>
      </c>
      <c r="C583" s="10">
        <v>0</v>
      </c>
      <c r="D583" s="4">
        <v>2</v>
      </c>
      <c r="E583" s="4">
        <v>0</v>
      </c>
      <c r="F583" s="4">
        <v>0</v>
      </c>
      <c r="G583" s="4">
        <v>0</v>
      </c>
      <c r="H583" s="11">
        <v>0</v>
      </c>
      <c r="I583" s="10">
        <v>75</v>
      </c>
      <c r="J583" s="4">
        <v>140</v>
      </c>
      <c r="K583" s="4">
        <v>65</v>
      </c>
      <c r="L583" s="4">
        <v>112</v>
      </c>
      <c r="M583" s="4">
        <v>65</v>
      </c>
      <c r="N583" s="11">
        <v>110</v>
      </c>
    </row>
    <row r="584" spans="1:14" x14ac:dyDescent="0.45">
      <c r="A584" s="16" t="s">
        <v>243</v>
      </c>
      <c r="B584" s="22">
        <v>66</v>
      </c>
      <c r="C584" s="10">
        <v>0</v>
      </c>
      <c r="D584" s="4">
        <v>0</v>
      </c>
      <c r="E584" s="4">
        <v>0</v>
      </c>
      <c r="F584" s="4">
        <v>0</v>
      </c>
      <c r="G584" s="4">
        <v>0</v>
      </c>
      <c r="H584" s="11">
        <v>1</v>
      </c>
      <c r="I584" s="10">
        <v>50</v>
      </c>
      <c r="J584" s="4">
        <v>50</v>
      </c>
      <c r="K584" s="4">
        <v>62</v>
      </c>
      <c r="L584" s="4">
        <v>40</v>
      </c>
      <c r="M584" s="4">
        <v>62</v>
      </c>
      <c r="N584" s="11">
        <v>65</v>
      </c>
    </row>
    <row r="585" spans="1:14" x14ac:dyDescent="0.45">
      <c r="A585" s="16" t="s">
        <v>641</v>
      </c>
      <c r="B585" s="22">
        <v>166</v>
      </c>
      <c r="C585" s="10">
        <v>0</v>
      </c>
      <c r="D585" s="4">
        <v>2</v>
      </c>
      <c r="E585" s="4">
        <v>0</v>
      </c>
      <c r="F585" s="4">
        <v>0</v>
      </c>
      <c r="G585" s="4">
        <v>0</v>
      </c>
      <c r="H585" s="11">
        <v>0</v>
      </c>
      <c r="I585" s="10">
        <v>80</v>
      </c>
      <c r="J585" s="4">
        <v>95</v>
      </c>
      <c r="K585" s="4">
        <v>82</v>
      </c>
      <c r="L585" s="4">
        <v>60</v>
      </c>
      <c r="M585" s="4">
        <v>82</v>
      </c>
      <c r="N585" s="11">
        <v>75</v>
      </c>
    </row>
    <row r="586" spans="1:14" x14ac:dyDescent="0.45">
      <c r="A586" s="16" t="s">
        <v>1318</v>
      </c>
      <c r="B586" s="22">
        <v>66</v>
      </c>
      <c r="C586" s="10">
        <v>0</v>
      </c>
      <c r="D586" s="4">
        <v>0</v>
      </c>
      <c r="E586" s="4">
        <v>0</v>
      </c>
      <c r="F586" s="4">
        <v>1</v>
      </c>
      <c r="G586" s="4">
        <v>0</v>
      </c>
      <c r="H586" s="11">
        <v>0</v>
      </c>
      <c r="I586" s="10">
        <v>40</v>
      </c>
      <c r="J586" s="4">
        <v>65</v>
      </c>
      <c r="K586" s="4">
        <v>40</v>
      </c>
      <c r="L586" s="4">
        <v>80</v>
      </c>
      <c r="M586" s="4">
        <v>40</v>
      </c>
      <c r="N586" s="11">
        <v>65</v>
      </c>
    </row>
    <row r="587" spans="1:14" x14ac:dyDescent="0.45">
      <c r="A587" s="16" t="s">
        <v>789</v>
      </c>
      <c r="B587" s="22">
        <v>179</v>
      </c>
      <c r="C587" s="10">
        <v>0</v>
      </c>
      <c r="D587" s="4">
        <v>0</v>
      </c>
      <c r="E587" s="4">
        <v>0</v>
      </c>
      <c r="F587" s="4">
        <v>2</v>
      </c>
      <c r="G587" s="4">
        <v>0</v>
      </c>
      <c r="H587" s="11">
        <v>0</v>
      </c>
      <c r="I587" s="10">
        <v>60</v>
      </c>
      <c r="J587" s="4">
        <v>105</v>
      </c>
      <c r="K587" s="4">
        <v>60</v>
      </c>
      <c r="L587" s="4">
        <v>120</v>
      </c>
      <c r="M587" s="4">
        <v>60</v>
      </c>
      <c r="N587" s="11">
        <v>105</v>
      </c>
    </row>
    <row r="588" spans="1:14" x14ac:dyDescent="0.45">
      <c r="A588" s="16" t="s">
        <v>249</v>
      </c>
      <c r="B588" s="22">
        <v>60</v>
      </c>
      <c r="C588" s="10">
        <v>0</v>
      </c>
      <c r="D588" s="4">
        <v>0</v>
      </c>
      <c r="E588" s="4">
        <v>0</v>
      </c>
      <c r="F588" s="4">
        <v>0</v>
      </c>
      <c r="G588" s="4">
        <v>0</v>
      </c>
      <c r="H588" s="11">
        <v>1</v>
      </c>
      <c r="I588" s="10">
        <v>55</v>
      </c>
      <c r="J588" s="4">
        <v>50</v>
      </c>
      <c r="K588" s="4">
        <v>40</v>
      </c>
      <c r="L588" s="4">
        <v>40</v>
      </c>
      <c r="M588" s="4">
        <v>40</v>
      </c>
      <c r="N588" s="11">
        <v>75</v>
      </c>
    </row>
    <row r="589" spans="1:14" x14ac:dyDescent="0.45">
      <c r="A589" s="16" t="s">
        <v>652</v>
      </c>
      <c r="B589" s="22">
        <v>165</v>
      </c>
      <c r="C589" s="10">
        <v>0</v>
      </c>
      <c r="D589" s="4">
        <v>0</v>
      </c>
      <c r="E589" s="4">
        <v>0</v>
      </c>
      <c r="F589" s="4">
        <v>0</v>
      </c>
      <c r="G589" s="4">
        <v>0</v>
      </c>
      <c r="H589" s="11">
        <v>2</v>
      </c>
      <c r="I589" s="10">
        <v>75</v>
      </c>
      <c r="J589" s="4">
        <v>95</v>
      </c>
      <c r="K589" s="4">
        <v>60</v>
      </c>
      <c r="L589" s="4">
        <v>65</v>
      </c>
      <c r="M589" s="4">
        <v>60</v>
      </c>
      <c r="N589" s="11">
        <v>115</v>
      </c>
    </row>
    <row r="590" spans="1:14" x14ac:dyDescent="0.45">
      <c r="A590" s="16" t="s">
        <v>454</v>
      </c>
      <c r="B590" s="22">
        <v>58</v>
      </c>
      <c r="C590" s="10">
        <v>0</v>
      </c>
      <c r="D590" s="4">
        <v>0</v>
      </c>
      <c r="E590" s="4">
        <v>0</v>
      </c>
      <c r="F590" s="4">
        <v>0</v>
      </c>
      <c r="G590" s="4">
        <v>1</v>
      </c>
      <c r="H590" s="11">
        <v>0</v>
      </c>
      <c r="I590" s="10">
        <v>45</v>
      </c>
      <c r="J590" s="4">
        <v>30</v>
      </c>
      <c r="K590" s="4">
        <v>50</v>
      </c>
      <c r="L590" s="4">
        <v>55</v>
      </c>
      <c r="M590" s="4">
        <v>65</v>
      </c>
      <c r="N590" s="11">
        <v>45</v>
      </c>
    </row>
    <row r="591" spans="1:14" x14ac:dyDescent="0.45">
      <c r="A591" s="16" t="s">
        <v>548</v>
      </c>
      <c r="B591" s="22">
        <v>137</v>
      </c>
      <c r="C591" s="10">
        <v>0</v>
      </c>
      <c r="D591" s="4">
        <v>0</v>
      </c>
      <c r="E591" s="4">
        <v>0</v>
      </c>
      <c r="F591" s="4">
        <v>0</v>
      </c>
      <c r="G591" s="4">
        <v>2</v>
      </c>
      <c r="H591" s="11">
        <v>0</v>
      </c>
      <c r="I591" s="10">
        <v>60</v>
      </c>
      <c r="J591" s="4">
        <v>45</v>
      </c>
      <c r="K591" s="4">
        <v>70</v>
      </c>
      <c r="L591" s="4">
        <v>75</v>
      </c>
      <c r="M591" s="4">
        <v>85</v>
      </c>
      <c r="N591" s="11">
        <v>55</v>
      </c>
    </row>
    <row r="592" spans="1:14" x14ac:dyDescent="0.45">
      <c r="A592" s="16" t="s">
        <v>769</v>
      </c>
      <c r="B592" s="22">
        <v>221</v>
      </c>
      <c r="C592" s="10">
        <v>0</v>
      </c>
      <c r="D592" s="4">
        <v>0</v>
      </c>
      <c r="E592" s="4">
        <v>0</v>
      </c>
      <c r="F592" s="4">
        <v>0</v>
      </c>
      <c r="G592" s="4">
        <v>3</v>
      </c>
      <c r="H592" s="11">
        <v>0</v>
      </c>
      <c r="I592" s="10">
        <v>70</v>
      </c>
      <c r="J592" s="4">
        <v>55</v>
      </c>
      <c r="K592" s="4">
        <v>95</v>
      </c>
      <c r="L592" s="4">
        <v>95</v>
      </c>
      <c r="M592" s="4">
        <v>110</v>
      </c>
      <c r="N592" s="11">
        <v>65</v>
      </c>
    </row>
    <row r="593" spans="1:14" x14ac:dyDescent="0.45">
      <c r="A593" s="16" t="s">
        <v>498</v>
      </c>
      <c r="B593" s="22">
        <v>58</v>
      </c>
      <c r="C593" s="10">
        <v>0</v>
      </c>
      <c r="D593" s="4">
        <v>0</v>
      </c>
      <c r="E593" s="4">
        <v>0</v>
      </c>
      <c r="F593" s="4">
        <v>1</v>
      </c>
      <c r="G593" s="4">
        <v>0</v>
      </c>
      <c r="H593" s="11">
        <v>0</v>
      </c>
      <c r="I593" s="10">
        <v>45</v>
      </c>
      <c r="J593" s="4">
        <v>30</v>
      </c>
      <c r="K593" s="4">
        <v>40</v>
      </c>
      <c r="L593" s="4">
        <v>105</v>
      </c>
      <c r="M593" s="4">
        <v>50</v>
      </c>
      <c r="N593" s="11">
        <v>20</v>
      </c>
    </row>
    <row r="594" spans="1:14" x14ac:dyDescent="0.45">
      <c r="A594" s="16" t="s">
        <v>538</v>
      </c>
      <c r="B594" s="22">
        <v>130</v>
      </c>
      <c r="C594" s="10">
        <v>0</v>
      </c>
      <c r="D594" s="4">
        <v>0</v>
      </c>
      <c r="E594" s="4">
        <v>0</v>
      </c>
      <c r="F594" s="4">
        <v>2</v>
      </c>
      <c r="G594" s="4">
        <v>0</v>
      </c>
      <c r="H594" s="11">
        <v>0</v>
      </c>
      <c r="I594" s="10">
        <v>65</v>
      </c>
      <c r="J594" s="4">
        <v>40</v>
      </c>
      <c r="K594" s="4">
        <v>50</v>
      </c>
      <c r="L594" s="4">
        <v>125</v>
      </c>
      <c r="M594" s="4">
        <v>60</v>
      </c>
      <c r="N594" s="11">
        <v>30</v>
      </c>
    </row>
    <row r="595" spans="1:14" x14ac:dyDescent="0.45">
      <c r="A595" s="16" t="s">
        <v>766</v>
      </c>
      <c r="B595" s="22">
        <v>221</v>
      </c>
      <c r="C595" s="10">
        <v>0</v>
      </c>
      <c r="D595" s="4">
        <v>0</v>
      </c>
      <c r="E595" s="4">
        <v>0</v>
      </c>
      <c r="F595" s="4">
        <v>3</v>
      </c>
      <c r="G595" s="4">
        <v>0</v>
      </c>
      <c r="H595" s="11">
        <v>0</v>
      </c>
      <c r="I595" s="10">
        <v>110</v>
      </c>
      <c r="J595" s="4">
        <v>65</v>
      </c>
      <c r="K595" s="4">
        <v>75</v>
      </c>
      <c r="L595" s="4">
        <v>125</v>
      </c>
      <c r="M595" s="4">
        <v>85</v>
      </c>
      <c r="N595" s="11">
        <v>30</v>
      </c>
    </row>
    <row r="596" spans="1:14" x14ac:dyDescent="0.45">
      <c r="A596" s="16" t="s">
        <v>458</v>
      </c>
      <c r="B596" s="22">
        <v>61</v>
      </c>
      <c r="C596" s="10">
        <v>1</v>
      </c>
      <c r="D596" s="4">
        <v>0</v>
      </c>
      <c r="E596" s="4">
        <v>0</v>
      </c>
      <c r="F596" s="4">
        <v>0</v>
      </c>
      <c r="G596" s="4">
        <v>0</v>
      </c>
      <c r="H596" s="11">
        <v>0</v>
      </c>
      <c r="I596" s="10">
        <v>62</v>
      </c>
      <c r="J596" s="4">
        <v>44</v>
      </c>
      <c r="K596" s="4">
        <v>50</v>
      </c>
      <c r="L596" s="4">
        <v>44</v>
      </c>
      <c r="M596" s="4">
        <v>50</v>
      </c>
      <c r="N596" s="11">
        <v>55</v>
      </c>
    </row>
    <row r="597" spans="1:14" x14ac:dyDescent="0.45">
      <c r="A597" s="16" t="s">
        <v>559</v>
      </c>
      <c r="B597" s="22">
        <v>166</v>
      </c>
      <c r="C597" s="10">
        <v>0</v>
      </c>
      <c r="D597" s="4">
        <v>0</v>
      </c>
      <c r="E597" s="4">
        <v>0</v>
      </c>
      <c r="F597" s="4">
        <v>0</v>
      </c>
      <c r="G597" s="4">
        <v>0</v>
      </c>
      <c r="H597" s="11">
        <v>2</v>
      </c>
      <c r="I597" s="10">
        <v>75</v>
      </c>
      <c r="J597" s="4">
        <v>87</v>
      </c>
      <c r="K597" s="4">
        <v>63</v>
      </c>
      <c r="L597" s="4">
        <v>87</v>
      </c>
      <c r="M597" s="4">
        <v>63</v>
      </c>
      <c r="N597" s="11">
        <v>98</v>
      </c>
    </row>
    <row r="598" spans="1:14" x14ac:dyDescent="0.45">
      <c r="A598" s="16" t="s">
        <v>374</v>
      </c>
      <c r="B598" s="22">
        <v>61</v>
      </c>
      <c r="C598" s="10">
        <v>0</v>
      </c>
      <c r="D598" s="4">
        <v>0</v>
      </c>
      <c r="E598" s="4">
        <v>0</v>
      </c>
      <c r="F598" s="4">
        <v>1</v>
      </c>
      <c r="G598" s="4">
        <v>0</v>
      </c>
      <c r="H598" s="11">
        <v>0</v>
      </c>
      <c r="I598" s="10">
        <v>36</v>
      </c>
      <c r="J598" s="4">
        <v>50</v>
      </c>
      <c r="K598" s="4">
        <v>50</v>
      </c>
      <c r="L598" s="4">
        <v>65</v>
      </c>
      <c r="M598" s="4">
        <v>60</v>
      </c>
      <c r="N598" s="11">
        <v>44</v>
      </c>
    </row>
    <row r="599" spans="1:14" x14ac:dyDescent="0.45">
      <c r="A599" s="16" t="s">
        <v>573</v>
      </c>
      <c r="B599" s="22">
        <v>138</v>
      </c>
      <c r="C599" s="10">
        <v>0</v>
      </c>
      <c r="D599" s="4">
        <v>0</v>
      </c>
      <c r="E599" s="4">
        <v>0</v>
      </c>
      <c r="F599" s="4">
        <v>2</v>
      </c>
      <c r="G599" s="4">
        <v>0</v>
      </c>
      <c r="H599" s="11">
        <v>0</v>
      </c>
      <c r="I599" s="10">
        <v>51</v>
      </c>
      <c r="J599" s="4">
        <v>65</v>
      </c>
      <c r="K599" s="4">
        <v>65</v>
      </c>
      <c r="L599" s="4">
        <v>80</v>
      </c>
      <c r="M599" s="4">
        <v>75</v>
      </c>
      <c r="N599" s="11">
        <v>59</v>
      </c>
    </row>
    <row r="600" spans="1:14" x14ac:dyDescent="0.45">
      <c r="A600" s="16" t="s">
        <v>792</v>
      </c>
      <c r="B600" s="22">
        <v>241</v>
      </c>
      <c r="C600" s="10">
        <v>0</v>
      </c>
      <c r="D600" s="4">
        <v>0</v>
      </c>
      <c r="E600" s="4">
        <v>0</v>
      </c>
      <c r="F600" s="4">
        <v>3</v>
      </c>
      <c r="G600" s="4">
        <v>0</v>
      </c>
      <c r="H600" s="11">
        <v>0</v>
      </c>
      <c r="I600" s="10">
        <v>71</v>
      </c>
      <c r="J600" s="4">
        <v>95</v>
      </c>
      <c r="K600" s="4">
        <v>85</v>
      </c>
      <c r="L600" s="4">
        <v>110</v>
      </c>
      <c r="M600" s="4">
        <v>95</v>
      </c>
      <c r="N600" s="11">
        <v>79</v>
      </c>
    </row>
    <row r="601" spans="1:14" x14ac:dyDescent="0.45">
      <c r="A601" s="16" t="s">
        <v>409</v>
      </c>
      <c r="B601" s="22">
        <v>67</v>
      </c>
      <c r="C601" s="10">
        <v>0</v>
      </c>
      <c r="D601" s="4">
        <v>0</v>
      </c>
      <c r="E601" s="4">
        <v>0</v>
      </c>
      <c r="F601" s="4">
        <v>0</v>
      </c>
      <c r="G601" s="4">
        <v>0</v>
      </c>
      <c r="H601" s="11">
        <v>1</v>
      </c>
      <c r="I601" s="10">
        <v>60</v>
      </c>
      <c r="J601" s="4">
        <v>60</v>
      </c>
      <c r="K601" s="4">
        <v>50</v>
      </c>
      <c r="L601" s="4">
        <v>40</v>
      </c>
      <c r="M601" s="4">
        <v>50</v>
      </c>
      <c r="N601" s="11">
        <v>75</v>
      </c>
    </row>
    <row r="602" spans="1:14" x14ac:dyDescent="0.45">
      <c r="A602" s="16" t="s">
        <v>716</v>
      </c>
      <c r="B602" s="22">
        <v>166</v>
      </c>
      <c r="C602" s="10">
        <v>0</v>
      </c>
      <c r="D602" s="4">
        <v>2</v>
      </c>
      <c r="E602" s="4">
        <v>0</v>
      </c>
      <c r="F602" s="4">
        <v>0</v>
      </c>
      <c r="G602" s="4">
        <v>0</v>
      </c>
      <c r="H602" s="11">
        <v>0</v>
      </c>
      <c r="I602" s="10">
        <v>80</v>
      </c>
      <c r="J602" s="4">
        <v>100</v>
      </c>
      <c r="K602" s="4">
        <v>70</v>
      </c>
      <c r="L602" s="4">
        <v>60</v>
      </c>
      <c r="M602" s="4">
        <v>70</v>
      </c>
      <c r="N602" s="11">
        <v>95</v>
      </c>
    </row>
    <row r="603" spans="1:14" x14ac:dyDescent="0.45">
      <c r="A603" s="16" t="s">
        <v>321</v>
      </c>
      <c r="B603" s="22">
        <v>150</v>
      </c>
      <c r="C603" s="10">
        <v>0</v>
      </c>
      <c r="D603" s="4">
        <v>0</v>
      </c>
      <c r="E603" s="4">
        <v>0</v>
      </c>
      <c r="F603" s="4">
        <v>0</v>
      </c>
      <c r="G603" s="4">
        <v>0</v>
      </c>
      <c r="H603" s="11">
        <v>2</v>
      </c>
      <c r="I603" s="10">
        <v>55</v>
      </c>
      <c r="J603" s="4">
        <v>75</v>
      </c>
      <c r="K603" s="4">
        <v>60</v>
      </c>
      <c r="L603" s="4">
        <v>75</v>
      </c>
      <c r="M603" s="4">
        <v>60</v>
      </c>
      <c r="N603" s="11">
        <v>103</v>
      </c>
    </row>
    <row r="604" spans="1:14" x14ac:dyDescent="0.45">
      <c r="A604" s="16" t="s">
        <v>357</v>
      </c>
      <c r="B604" s="22">
        <v>63</v>
      </c>
      <c r="C604" s="10">
        <v>0</v>
      </c>
      <c r="D604" s="4">
        <v>1</v>
      </c>
      <c r="E604" s="4">
        <v>0</v>
      </c>
      <c r="F604" s="4">
        <v>0</v>
      </c>
      <c r="G604" s="4">
        <v>0</v>
      </c>
      <c r="H604" s="11">
        <v>0</v>
      </c>
      <c r="I604" s="10">
        <v>50</v>
      </c>
      <c r="J604" s="4">
        <v>75</v>
      </c>
      <c r="K604" s="4">
        <v>45</v>
      </c>
      <c r="L604" s="4">
        <v>40</v>
      </c>
      <c r="M604" s="4">
        <v>45</v>
      </c>
      <c r="N604" s="11">
        <v>60</v>
      </c>
    </row>
    <row r="605" spans="1:14" x14ac:dyDescent="0.45">
      <c r="A605" s="16" t="s">
        <v>723</v>
      </c>
      <c r="B605" s="22">
        <v>173</v>
      </c>
      <c r="C605" s="10">
        <v>0</v>
      </c>
      <c r="D605" s="4">
        <v>2</v>
      </c>
      <c r="E605" s="4">
        <v>0</v>
      </c>
      <c r="F605" s="4">
        <v>0</v>
      </c>
      <c r="G605" s="4">
        <v>0</v>
      </c>
      <c r="H605" s="11">
        <v>0</v>
      </c>
      <c r="I605" s="10">
        <v>70</v>
      </c>
      <c r="J605" s="4">
        <v>135</v>
      </c>
      <c r="K605" s="4">
        <v>105</v>
      </c>
      <c r="L605" s="4">
        <v>60</v>
      </c>
      <c r="M605" s="4">
        <v>105</v>
      </c>
      <c r="N605" s="11">
        <v>20</v>
      </c>
    </row>
    <row r="606" spans="1:14" x14ac:dyDescent="0.45">
      <c r="A606" s="16" t="s">
        <v>1319</v>
      </c>
      <c r="B606" s="22">
        <v>59</v>
      </c>
      <c r="C606" s="10">
        <v>1</v>
      </c>
      <c r="D606" s="4">
        <v>0</v>
      </c>
      <c r="E606" s="4">
        <v>0</v>
      </c>
      <c r="F606" s="4">
        <v>0</v>
      </c>
      <c r="G606" s="4">
        <v>0</v>
      </c>
      <c r="H606" s="11">
        <v>0</v>
      </c>
      <c r="I606" s="10">
        <v>69</v>
      </c>
      <c r="J606" s="4">
        <v>55</v>
      </c>
      <c r="K606" s="4">
        <v>45</v>
      </c>
      <c r="L606" s="4">
        <v>55</v>
      </c>
      <c r="M606" s="4">
        <v>55</v>
      </c>
      <c r="N606" s="11">
        <v>15</v>
      </c>
    </row>
    <row r="607" spans="1:14" x14ac:dyDescent="0.45">
      <c r="A607" s="16" t="s">
        <v>1320</v>
      </c>
      <c r="B607" s="22">
        <v>162</v>
      </c>
      <c r="C607" s="10">
        <v>2</v>
      </c>
      <c r="D607" s="4">
        <v>0</v>
      </c>
      <c r="E607" s="4">
        <v>0</v>
      </c>
      <c r="F607" s="4">
        <v>0</v>
      </c>
      <c r="G607" s="4">
        <v>0</v>
      </c>
      <c r="H607" s="11">
        <v>0</v>
      </c>
      <c r="I607" s="10">
        <v>114</v>
      </c>
      <c r="J607" s="4">
        <v>85</v>
      </c>
      <c r="K607" s="4">
        <v>70</v>
      </c>
      <c r="L607" s="4">
        <v>85</v>
      </c>
      <c r="M607" s="4">
        <v>80</v>
      </c>
      <c r="N607" s="11">
        <v>30</v>
      </c>
    </row>
    <row r="608" spans="1:14" x14ac:dyDescent="0.45">
      <c r="A608" s="16" t="s">
        <v>422</v>
      </c>
      <c r="B608" s="22">
        <v>67</v>
      </c>
      <c r="C608" s="10">
        <v>0</v>
      </c>
      <c r="D608" s="4">
        <v>0</v>
      </c>
      <c r="E608" s="4">
        <v>0</v>
      </c>
      <c r="F608" s="4">
        <v>0</v>
      </c>
      <c r="G608" s="4">
        <v>1</v>
      </c>
      <c r="H608" s="11">
        <v>0</v>
      </c>
      <c r="I608" s="10">
        <v>55</v>
      </c>
      <c r="J608" s="4">
        <v>40</v>
      </c>
      <c r="K608" s="4">
        <v>50</v>
      </c>
      <c r="L608" s="4">
        <v>65</v>
      </c>
      <c r="M608" s="4">
        <v>85</v>
      </c>
      <c r="N608" s="11">
        <v>40</v>
      </c>
    </row>
    <row r="609" spans="1:14" x14ac:dyDescent="0.45">
      <c r="A609" s="16" t="s">
        <v>719</v>
      </c>
      <c r="B609" s="22">
        <v>168</v>
      </c>
      <c r="C609" s="10">
        <v>0</v>
      </c>
      <c r="D609" s="4">
        <v>0</v>
      </c>
      <c r="E609" s="4">
        <v>0</v>
      </c>
      <c r="F609" s="4">
        <v>0</v>
      </c>
      <c r="G609" s="4">
        <v>2</v>
      </c>
      <c r="H609" s="11">
        <v>0</v>
      </c>
      <c r="I609" s="10">
        <v>100</v>
      </c>
      <c r="J609" s="4">
        <v>60</v>
      </c>
      <c r="K609" s="4">
        <v>70</v>
      </c>
      <c r="L609" s="4">
        <v>85</v>
      </c>
      <c r="M609" s="4">
        <v>105</v>
      </c>
      <c r="N609" s="11">
        <v>60</v>
      </c>
    </row>
    <row r="610" spans="1:14" x14ac:dyDescent="0.45">
      <c r="A610" s="16" t="s">
        <v>540</v>
      </c>
      <c r="B610" s="22">
        <v>165</v>
      </c>
      <c r="C610" s="10">
        <v>2</v>
      </c>
      <c r="D610" s="4">
        <v>0</v>
      </c>
      <c r="E610" s="4">
        <v>0</v>
      </c>
      <c r="F610" s="4">
        <v>0</v>
      </c>
      <c r="G610" s="4">
        <v>0</v>
      </c>
      <c r="H610" s="11">
        <v>0</v>
      </c>
      <c r="I610" s="10">
        <v>165</v>
      </c>
      <c r="J610" s="4">
        <v>75</v>
      </c>
      <c r="K610" s="4">
        <v>80</v>
      </c>
      <c r="L610" s="4">
        <v>40</v>
      </c>
      <c r="M610" s="4">
        <v>45</v>
      </c>
      <c r="N610" s="11">
        <v>65</v>
      </c>
    </row>
    <row r="611" spans="1:14" x14ac:dyDescent="0.45">
      <c r="A611" s="16" t="s">
        <v>361</v>
      </c>
      <c r="B611" s="22">
        <v>64</v>
      </c>
      <c r="C611" s="10">
        <v>0</v>
      </c>
      <c r="D611" s="4">
        <v>0</v>
      </c>
      <c r="E611" s="4">
        <v>0</v>
      </c>
      <c r="F611" s="4">
        <v>0</v>
      </c>
      <c r="G611" s="4">
        <v>0</v>
      </c>
      <c r="H611" s="11">
        <v>1</v>
      </c>
      <c r="I611" s="10">
        <v>50</v>
      </c>
      <c r="J611" s="4">
        <v>47</v>
      </c>
      <c r="K611" s="4">
        <v>50</v>
      </c>
      <c r="L611" s="4">
        <v>57</v>
      </c>
      <c r="M611" s="4">
        <v>50</v>
      </c>
      <c r="N611" s="11">
        <v>65</v>
      </c>
    </row>
    <row r="612" spans="1:14" x14ac:dyDescent="0.45">
      <c r="A612" s="16" t="s">
        <v>1321</v>
      </c>
      <c r="B612" s="22">
        <v>165</v>
      </c>
      <c r="C612" s="10">
        <v>0</v>
      </c>
      <c r="D612" s="4">
        <v>0</v>
      </c>
      <c r="E612" s="4">
        <v>0</v>
      </c>
      <c r="F612" s="4">
        <v>0</v>
      </c>
      <c r="G612" s="4">
        <v>0</v>
      </c>
      <c r="H612" s="11">
        <v>2</v>
      </c>
      <c r="I612" s="10">
        <v>70</v>
      </c>
      <c r="J612" s="4">
        <v>77</v>
      </c>
      <c r="K612" s="4">
        <v>60</v>
      </c>
      <c r="L612" s="4">
        <v>97</v>
      </c>
      <c r="M612" s="4">
        <v>60</v>
      </c>
      <c r="N612" s="11">
        <v>108</v>
      </c>
    </row>
    <row r="613" spans="1:14" x14ac:dyDescent="0.45">
      <c r="A613" s="16" t="s">
        <v>475</v>
      </c>
      <c r="B613" s="22">
        <v>61</v>
      </c>
      <c r="C613" s="10">
        <v>0</v>
      </c>
      <c r="D613" s="4">
        <v>0</v>
      </c>
      <c r="E613" s="4">
        <v>1</v>
      </c>
      <c r="F613" s="4">
        <v>0</v>
      </c>
      <c r="G613" s="4">
        <v>0</v>
      </c>
      <c r="H613" s="11">
        <v>0</v>
      </c>
      <c r="I613" s="10">
        <v>44</v>
      </c>
      <c r="J613" s="4">
        <v>50</v>
      </c>
      <c r="K613" s="4">
        <v>91</v>
      </c>
      <c r="L613" s="4">
        <v>24</v>
      </c>
      <c r="M613" s="4">
        <v>86</v>
      </c>
      <c r="N613" s="11">
        <v>10</v>
      </c>
    </row>
    <row r="614" spans="1:14" x14ac:dyDescent="0.45">
      <c r="A614" s="16" t="s">
        <v>1322</v>
      </c>
      <c r="B614" s="22">
        <v>171</v>
      </c>
      <c r="C614" s="10">
        <v>0</v>
      </c>
      <c r="D614" s="4">
        <v>0</v>
      </c>
      <c r="E614" s="4">
        <v>2</v>
      </c>
      <c r="F614" s="4">
        <v>0</v>
      </c>
      <c r="G614" s="4">
        <v>0</v>
      </c>
      <c r="H614" s="11">
        <v>0</v>
      </c>
      <c r="I614" s="10">
        <v>74</v>
      </c>
      <c r="J614" s="4">
        <v>94</v>
      </c>
      <c r="K614" s="4">
        <v>131</v>
      </c>
      <c r="L614" s="4">
        <v>54</v>
      </c>
      <c r="M614" s="4">
        <v>116</v>
      </c>
      <c r="N614" s="11">
        <v>20</v>
      </c>
    </row>
    <row r="615" spans="1:14" x14ac:dyDescent="0.45">
      <c r="A615" s="16" t="s">
        <v>432</v>
      </c>
      <c r="B615" s="22">
        <v>60</v>
      </c>
      <c r="C615" s="10">
        <v>0</v>
      </c>
      <c r="D615" s="4">
        <v>0</v>
      </c>
      <c r="E615" s="4">
        <v>1</v>
      </c>
      <c r="F615" s="4">
        <v>0</v>
      </c>
      <c r="G615" s="4">
        <v>0</v>
      </c>
      <c r="H615" s="11">
        <v>0</v>
      </c>
      <c r="I615" s="10">
        <v>40</v>
      </c>
      <c r="J615" s="4">
        <v>55</v>
      </c>
      <c r="K615" s="4">
        <v>70</v>
      </c>
      <c r="L615" s="4">
        <v>45</v>
      </c>
      <c r="M615" s="4">
        <v>60</v>
      </c>
      <c r="N615" s="11">
        <v>30</v>
      </c>
    </row>
    <row r="616" spans="1:14" x14ac:dyDescent="0.45">
      <c r="A616" s="16" t="s">
        <v>598</v>
      </c>
      <c r="B616" s="22">
        <v>154</v>
      </c>
      <c r="C616" s="10">
        <v>0</v>
      </c>
      <c r="D616" s="4">
        <v>0</v>
      </c>
      <c r="E616" s="4">
        <v>2</v>
      </c>
      <c r="F616" s="4">
        <v>0</v>
      </c>
      <c r="G616" s="4">
        <v>0</v>
      </c>
      <c r="H616" s="11">
        <v>0</v>
      </c>
      <c r="I616" s="10">
        <v>60</v>
      </c>
      <c r="J616" s="4">
        <v>80</v>
      </c>
      <c r="K616" s="4">
        <v>95</v>
      </c>
      <c r="L616" s="4">
        <v>70</v>
      </c>
      <c r="M616" s="4">
        <v>85</v>
      </c>
      <c r="N616" s="11">
        <v>50</v>
      </c>
    </row>
    <row r="617" spans="1:14" x14ac:dyDescent="0.45">
      <c r="A617" s="16" t="s">
        <v>787</v>
      </c>
      <c r="B617" s="22">
        <v>234</v>
      </c>
      <c r="C617" s="10">
        <v>0</v>
      </c>
      <c r="D617" s="4">
        <v>0</v>
      </c>
      <c r="E617" s="4">
        <v>3</v>
      </c>
      <c r="F617" s="4">
        <v>0</v>
      </c>
      <c r="G617" s="4">
        <v>0</v>
      </c>
      <c r="H617" s="11">
        <v>0</v>
      </c>
      <c r="I617" s="10">
        <v>60</v>
      </c>
      <c r="J617" s="4">
        <v>100</v>
      </c>
      <c r="K617" s="4">
        <v>115</v>
      </c>
      <c r="L617" s="4">
        <v>70</v>
      </c>
      <c r="M617" s="4">
        <v>85</v>
      </c>
      <c r="N617" s="11">
        <v>90</v>
      </c>
    </row>
    <row r="618" spans="1:14" x14ac:dyDescent="0.45">
      <c r="A618" s="16" t="s">
        <v>562</v>
      </c>
      <c r="B618" s="22">
        <v>55</v>
      </c>
      <c r="C618" s="10">
        <v>0</v>
      </c>
      <c r="D618" s="4">
        <v>0</v>
      </c>
      <c r="E618" s="4">
        <v>0</v>
      </c>
      <c r="F618" s="4">
        <v>0</v>
      </c>
      <c r="G618" s="4">
        <v>0</v>
      </c>
      <c r="H618" s="11">
        <v>1</v>
      </c>
      <c r="I618" s="10">
        <v>35</v>
      </c>
      <c r="J618" s="4">
        <v>55</v>
      </c>
      <c r="K618" s="4">
        <v>40</v>
      </c>
      <c r="L618" s="4">
        <v>45</v>
      </c>
      <c r="M618" s="4">
        <v>40</v>
      </c>
      <c r="N618" s="11">
        <v>60</v>
      </c>
    </row>
    <row r="619" spans="1:14" x14ac:dyDescent="0.45">
      <c r="A619" s="16" t="s">
        <v>696</v>
      </c>
      <c r="B619" s="22">
        <v>142</v>
      </c>
      <c r="C619" s="10">
        <v>0</v>
      </c>
      <c r="D619" s="4">
        <v>2</v>
      </c>
      <c r="E619" s="4">
        <v>0</v>
      </c>
      <c r="F619" s="4">
        <v>0</v>
      </c>
      <c r="G619" s="4">
        <v>0</v>
      </c>
      <c r="H619" s="11">
        <v>0</v>
      </c>
      <c r="I619" s="10">
        <v>65</v>
      </c>
      <c r="J619" s="4">
        <v>85</v>
      </c>
      <c r="K619" s="4">
        <v>70</v>
      </c>
      <c r="L619" s="4">
        <v>75</v>
      </c>
      <c r="M619" s="4">
        <v>70</v>
      </c>
      <c r="N619" s="11">
        <v>40</v>
      </c>
    </row>
    <row r="620" spans="1:14" x14ac:dyDescent="0.45">
      <c r="A620" s="16" t="s">
        <v>756</v>
      </c>
      <c r="B620" s="22">
        <v>232</v>
      </c>
      <c r="C620" s="10">
        <v>0</v>
      </c>
      <c r="D620" s="4">
        <v>3</v>
      </c>
      <c r="E620" s="4">
        <v>0</v>
      </c>
      <c r="F620" s="4">
        <v>0</v>
      </c>
      <c r="G620" s="4">
        <v>0</v>
      </c>
      <c r="H620" s="11">
        <v>0</v>
      </c>
      <c r="I620" s="10">
        <v>85</v>
      </c>
      <c r="J620" s="4">
        <v>115</v>
      </c>
      <c r="K620" s="4">
        <v>80</v>
      </c>
      <c r="L620" s="4">
        <v>105</v>
      </c>
      <c r="M620" s="4">
        <v>80</v>
      </c>
      <c r="N620" s="11">
        <v>50</v>
      </c>
    </row>
    <row r="621" spans="1:14" x14ac:dyDescent="0.45">
      <c r="A621" s="16" t="s">
        <v>509</v>
      </c>
      <c r="B621" s="22">
        <v>67</v>
      </c>
      <c r="C621" s="10">
        <v>0</v>
      </c>
      <c r="D621" s="4">
        <v>0</v>
      </c>
      <c r="E621" s="4">
        <v>0</v>
      </c>
      <c r="F621" s="4">
        <v>1</v>
      </c>
      <c r="G621" s="4">
        <v>0</v>
      </c>
      <c r="H621" s="11">
        <v>0</v>
      </c>
      <c r="I621" s="10">
        <v>55</v>
      </c>
      <c r="J621" s="4">
        <v>55</v>
      </c>
      <c r="K621" s="4">
        <v>55</v>
      </c>
      <c r="L621" s="4">
        <v>85</v>
      </c>
      <c r="M621" s="4">
        <v>55</v>
      </c>
      <c r="N621" s="11">
        <v>30</v>
      </c>
    </row>
    <row r="622" spans="1:14" x14ac:dyDescent="0.45">
      <c r="A622" s="16" t="s">
        <v>734</v>
      </c>
      <c r="B622" s="22">
        <v>170</v>
      </c>
      <c r="C622" s="10">
        <v>0</v>
      </c>
      <c r="D622" s="4">
        <v>0</v>
      </c>
      <c r="E622" s="4">
        <v>0</v>
      </c>
      <c r="F622" s="4">
        <v>2</v>
      </c>
      <c r="G622" s="4">
        <v>0</v>
      </c>
      <c r="H622" s="11">
        <v>0</v>
      </c>
      <c r="I622" s="10">
        <v>75</v>
      </c>
      <c r="J622" s="4">
        <v>75</v>
      </c>
      <c r="K622" s="4">
        <v>75</v>
      </c>
      <c r="L622" s="4">
        <v>125</v>
      </c>
      <c r="M622" s="4">
        <v>95</v>
      </c>
      <c r="N622" s="11">
        <v>40</v>
      </c>
    </row>
    <row r="623" spans="1:14" x14ac:dyDescent="0.45">
      <c r="A623" s="16" t="s">
        <v>535</v>
      </c>
      <c r="B623" s="22">
        <v>55</v>
      </c>
      <c r="C623" s="10">
        <v>0</v>
      </c>
      <c r="D623" s="4">
        <v>0</v>
      </c>
      <c r="E623" s="4">
        <v>0</v>
      </c>
      <c r="F623" s="4">
        <v>1</v>
      </c>
      <c r="G623" s="4">
        <v>0</v>
      </c>
      <c r="H623" s="11">
        <v>0</v>
      </c>
      <c r="I623" s="10">
        <v>50</v>
      </c>
      <c r="J623" s="4">
        <v>30</v>
      </c>
      <c r="K623" s="4">
        <v>55</v>
      </c>
      <c r="L623" s="4">
        <v>65</v>
      </c>
      <c r="M623" s="4">
        <v>55</v>
      </c>
      <c r="N623" s="11">
        <v>20</v>
      </c>
    </row>
    <row r="624" spans="1:14" x14ac:dyDescent="0.45">
      <c r="A624" s="16" t="s">
        <v>1323</v>
      </c>
      <c r="B624" s="22">
        <v>130</v>
      </c>
      <c r="C624" s="10">
        <v>0</v>
      </c>
      <c r="D624" s="4">
        <v>0</v>
      </c>
      <c r="E624" s="4">
        <v>0</v>
      </c>
      <c r="F624" s="4">
        <v>2</v>
      </c>
      <c r="G624" s="4">
        <v>0</v>
      </c>
      <c r="H624" s="11">
        <v>0</v>
      </c>
      <c r="I624" s="10">
        <v>60</v>
      </c>
      <c r="J624" s="4">
        <v>40</v>
      </c>
      <c r="K624" s="4">
        <v>60</v>
      </c>
      <c r="L624" s="4">
        <v>95</v>
      </c>
      <c r="M624" s="4">
        <v>60</v>
      </c>
      <c r="N624" s="11">
        <v>55</v>
      </c>
    </row>
    <row r="625" spans="1:14" x14ac:dyDescent="0.45">
      <c r="A625" s="16" t="s">
        <v>777</v>
      </c>
      <c r="B625" s="22">
        <v>234</v>
      </c>
      <c r="C625" s="10">
        <v>0</v>
      </c>
      <c r="D625" s="4">
        <v>0</v>
      </c>
      <c r="E625" s="4">
        <v>0</v>
      </c>
      <c r="F625" s="4">
        <v>3</v>
      </c>
      <c r="G625" s="4">
        <v>0</v>
      </c>
      <c r="H625" s="11">
        <v>0</v>
      </c>
      <c r="I625" s="10">
        <v>60</v>
      </c>
      <c r="J625" s="4">
        <v>55</v>
      </c>
      <c r="K625" s="4">
        <v>90</v>
      </c>
      <c r="L625" s="4">
        <v>145</v>
      </c>
      <c r="M625" s="4">
        <v>90</v>
      </c>
      <c r="N625" s="11">
        <v>80</v>
      </c>
    </row>
    <row r="626" spans="1:14" x14ac:dyDescent="0.45">
      <c r="A626" s="16" t="s">
        <v>502</v>
      </c>
      <c r="B626" s="22">
        <v>64</v>
      </c>
      <c r="C626" s="10">
        <v>0</v>
      </c>
      <c r="D626" s="4">
        <v>1</v>
      </c>
      <c r="E626" s="4">
        <v>0</v>
      </c>
      <c r="F626" s="4">
        <v>0</v>
      </c>
      <c r="G626" s="4">
        <v>0</v>
      </c>
      <c r="H626" s="11">
        <v>0</v>
      </c>
      <c r="I626" s="10">
        <v>46</v>
      </c>
      <c r="J626" s="4">
        <v>87</v>
      </c>
      <c r="K626" s="4">
        <v>60</v>
      </c>
      <c r="L626" s="4">
        <v>30</v>
      </c>
      <c r="M626" s="4">
        <v>40</v>
      </c>
      <c r="N626" s="11">
        <v>57</v>
      </c>
    </row>
    <row r="627" spans="1:14" x14ac:dyDescent="0.45">
      <c r="A627" s="16" t="s">
        <v>669</v>
      </c>
      <c r="B627" s="22">
        <v>144</v>
      </c>
      <c r="C627" s="10">
        <v>0</v>
      </c>
      <c r="D627" s="4">
        <v>2</v>
      </c>
      <c r="E627" s="4">
        <v>0</v>
      </c>
      <c r="F627" s="4">
        <v>0</v>
      </c>
      <c r="G627" s="4">
        <v>0</v>
      </c>
      <c r="H627" s="11">
        <v>0</v>
      </c>
      <c r="I627" s="10">
        <v>66</v>
      </c>
      <c r="J627" s="4">
        <v>117</v>
      </c>
      <c r="K627" s="4">
        <v>70</v>
      </c>
      <c r="L627" s="4">
        <v>40</v>
      </c>
      <c r="M627" s="4">
        <v>50</v>
      </c>
      <c r="N627" s="11">
        <v>67</v>
      </c>
    </row>
    <row r="628" spans="1:14" x14ac:dyDescent="0.45">
      <c r="A628" s="16" t="s">
        <v>688</v>
      </c>
      <c r="B628" s="22">
        <v>243</v>
      </c>
      <c r="C628" s="10">
        <v>0</v>
      </c>
      <c r="D628" s="4">
        <v>3</v>
      </c>
      <c r="E628" s="4">
        <v>0</v>
      </c>
      <c r="F628" s="4">
        <v>0</v>
      </c>
      <c r="G628" s="4">
        <v>0</v>
      </c>
      <c r="H628" s="11">
        <v>0</v>
      </c>
      <c r="I628" s="10">
        <v>76</v>
      </c>
      <c r="J628" s="4">
        <v>147</v>
      </c>
      <c r="K628" s="4">
        <v>90</v>
      </c>
      <c r="L628" s="4">
        <v>60</v>
      </c>
      <c r="M628" s="4">
        <v>70</v>
      </c>
      <c r="N628" s="11">
        <v>97</v>
      </c>
    </row>
    <row r="629" spans="1:14" x14ac:dyDescent="0.45">
      <c r="A629" s="16" t="s">
        <v>602</v>
      </c>
      <c r="B629" s="22">
        <v>61</v>
      </c>
      <c r="C629" s="10">
        <v>0</v>
      </c>
      <c r="D629" s="4">
        <v>1</v>
      </c>
      <c r="E629" s="4">
        <v>0</v>
      </c>
      <c r="F629" s="4">
        <v>0</v>
      </c>
      <c r="G629" s="4">
        <v>0</v>
      </c>
      <c r="H629" s="11">
        <v>0</v>
      </c>
      <c r="I629" s="10">
        <v>55</v>
      </c>
      <c r="J629" s="4">
        <v>70</v>
      </c>
      <c r="K629" s="4">
        <v>40</v>
      </c>
      <c r="L629" s="4">
        <v>60</v>
      </c>
      <c r="M629" s="4">
        <v>40</v>
      </c>
      <c r="N629" s="11">
        <v>40</v>
      </c>
    </row>
    <row r="630" spans="1:14" x14ac:dyDescent="0.45">
      <c r="A630" s="16" t="s">
        <v>617</v>
      </c>
      <c r="B630" s="22">
        <v>170</v>
      </c>
      <c r="C630" s="10">
        <v>0</v>
      </c>
      <c r="D630" s="4">
        <v>2</v>
      </c>
      <c r="E630" s="4">
        <v>0</v>
      </c>
      <c r="F630" s="4">
        <v>0</v>
      </c>
      <c r="G630" s="4">
        <v>0</v>
      </c>
      <c r="H630" s="11">
        <v>0</v>
      </c>
      <c r="I630" s="10">
        <v>95</v>
      </c>
      <c r="J630" s="4">
        <v>110</v>
      </c>
      <c r="K630" s="4">
        <v>80</v>
      </c>
      <c r="L630" s="4">
        <v>70</v>
      </c>
      <c r="M630" s="4">
        <v>80</v>
      </c>
      <c r="N630" s="11">
        <v>50</v>
      </c>
    </row>
    <row r="631" spans="1:14" x14ac:dyDescent="0.45">
      <c r="A631" s="16" t="s">
        <v>604</v>
      </c>
      <c r="B631" s="22">
        <v>170</v>
      </c>
      <c r="C631" s="10">
        <v>0</v>
      </c>
      <c r="D631" s="4">
        <v>0</v>
      </c>
      <c r="E631" s="4">
        <v>0</v>
      </c>
      <c r="F631" s="4">
        <v>0</v>
      </c>
      <c r="G631" s="4">
        <v>2</v>
      </c>
      <c r="H631" s="11">
        <v>0</v>
      </c>
      <c r="I631" s="10">
        <v>70</v>
      </c>
      <c r="J631" s="4">
        <v>50</v>
      </c>
      <c r="K631" s="4">
        <v>30</v>
      </c>
      <c r="L631" s="4">
        <v>95</v>
      </c>
      <c r="M631" s="4">
        <v>135</v>
      </c>
      <c r="N631" s="11">
        <v>105</v>
      </c>
    </row>
    <row r="632" spans="1:14" x14ac:dyDescent="0.45">
      <c r="A632" s="16" t="s">
        <v>487</v>
      </c>
      <c r="B632" s="22">
        <v>61</v>
      </c>
      <c r="C632" s="10">
        <v>0</v>
      </c>
      <c r="D632" s="4">
        <v>0</v>
      </c>
      <c r="E632" s="4">
        <v>1</v>
      </c>
      <c r="F632" s="4">
        <v>0</v>
      </c>
      <c r="G632" s="4">
        <v>0</v>
      </c>
      <c r="H632" s="11">
        <v>0</v>
      </c>
      <c r="I632" s="10">
        <v>50</v>
      </c>
      <c r="J632" s="4">
        <v>40</v>
      </c>
      <c r="K632" s="4">
        <v>85</v>
      </c>
      <c r="L632" s="4">
        <v>40</v>
      </c>
      <c r="M632" s="4">
        <v>65</v>
      </c>
      <c r="N632" s="11">
        <v>25</v>
      </c>
    </row>
    <row r="633" spans="1:14" x14ac:dyDescent="0.45">
      <c r="A633" s="16" t="s">
        <v>699</v>
      </c>
      <c r="B633" s="22">
        <v>173</v>
      </c>
      <c r="C633" s="10">
        <v>0</v>
      </c>
      <c r="D633" s="4">
        <v>0</v>
      </c>
      <c r="E633" s="4">
        <v>0</v>
      </c>
      <c r="F633" s="4">
        <v>0</v>
      </c>
      <c r="G633" s="4">
        <v>0</v>
      </c>
      <c r="H633" s="11">
        <v>2</v>
      </c>
      <c r="I633" s="10">
        <v>80</v>
      </c>
      <c r="J633" s="4">
        <v>70</v>
      </c>
      <c r="K633" s="4">
        <v>40</v>
      </c>
      <c r="L633" s="4">
        <v>100</v>
      </c>
      <c r="M633" s="4">
        <v>60</v>
      </c>
      <c r="N633" s="11">
        <v>145</v>
      </c>
    </row>
    <row r="634" spans="1:14" x14ac:dyDescent="0.45">
      <c r="A634" s="16" t="s">
        <v>1324</v>
      </c>
      <c r="B634" s="22">
        <v>165</v>
      </c>
      <c r="C634" s="10">
        <v>2</v>
      </c>
      <c r="D634" s="4">
        <v>0</v>
      </c>
      <c r="E634" s="4">
        <v>0</v>
      </c>
      <c r="F634" s="4">
        <v>0</v>
      </c>
      <c r="G634" s="4">
        <v>0</v>
      </c>
      <c r="H634" s="11">
        <v>0</v>
      </c>
      <c r="I634" s="10">
        <v>109</v>
      </c>
      <c r="J634" s="4">
        <v>66</v>
      </c>
      <c r="K634" s="4">
        <v>84</v>
      </c>
      <c r="L634" s="4">
        <v>81</v>
      </c>
      <c r="M634" s="4">
        <v>99</v>
      </c>
      <c r="N634" s="11">
        <v>32</v>
      </c>
    </row>
    <row r="635" spans="1:14" x14ac:dyDescent="0.45">
      <c r="A635" s="16" t="s">
        <v>692</v>
      </c>
      <c r="B635" s="22">
        <v>70</v>
      </c>
      <c r="C635" s="10">
        <v>0</v>
      </c>
      <c r="D635" s="4">
        <v>1</v>
      </c>
      <c r="E635" s="4">
        <v>0</v>
      </c>
      <c r="F635" s="4">
        <v>0</v>
      </c>
      <c r="G635" s="4">
        <v>0</v>
      </c>
      <c r="H635" s="11">
        <v>0</v>
      </c>
      <c r="I635" s="10">
        <v>45</v>
      </c>
      <c r="J635" s="4">
        <v>85</v>
      </c>
      <c r="K635" s="4">
        <v>50</v>
      </c>
      <c r="L635" s="4">
        <v>55</v>
      </c>
      <c r="M635" s="4">
        <v>50</v>
      </c>
      <c r="N635" s="11">
        <v>65</v>
      </c>
    </row>
    <row r="636" spans="1:14" x14ac:dyDescent="0.45">
      <c r="A636" s="16" t="s">
        <v>781</v>
      </c>
      <c r="B636" s="22">
        <v>179</v>
      </c>
      <c r="C636" s="10">
        <v>0</v>
      </c>
      <c r="D636" s="4">
        <v>2</v>
      </c>
      <c r="E636" s="4">
        <v>0</v>
      </c>
      <c r="F636" s="4">
        <v>0</v>
      </c>
      <c r="G636" s="4">
        <v>0</v>
      </c>
      <c r="H636" s="11">
        <v>0</v>
      </c>
      <c r="I636" s="10">
        <v>65</v>
      </c>
      <c r="J636" s="4">
        <v>125</v>
      </c>
      <c r="K636" s="4">
        <v>60</v>
      </c>
      <c r="L636" s="4">
        <v>95</v>
      </c>
      <c r="M636" s="4">
        <v>60</v>
      </c>
      <c r="N636" s="11">
        <v>105</v>
      </c>
    </row>
    <row r="637" spans="1:14" x14ac:dyDescent="0.45">
      <c r="A637" s="16" t="s">
        <v>679</v>
      </c>
      <c r="B637" s="22">
        <v>170</v>
      </c>
      <c r="C637" s="10">
        <v>0</v>
      </c>
      <c r="D637" s="4">
        <v>2</v>
      </c>
      <c r="E637" s="4">
        <v>0</v>
      </c>
      <c r="F637" s="4">
        <v>0</v>
      </c>
      <c r="G637" s="4">
        <v>0</v>
      </c>
      <c r="H637" s="11">
        <v>0</v>
      </c>
      <c r="I637" s="10">
        <v>77</v>
      </c>
      <c r="J637" s="4">
        <v>120</v>
      </c>
      <c r="K637" s="4">
        <v>90</v>
      </c>
      <c r="L637" s="4">
        <v>60</v>
      </c>
      <c r="M637" s="4">
        <v>90</v>
      </c>
      <c r="N637" s="11">
        <v>48</v>
      </c>
    </row>
    <row r="638" spans="1:14" x14ac:dyDescent="0.45">
      <c r="A638" s="16" t="s">
        <v>530</v>
      </c>
      <c r="B638" s="22">
        <v>61</v>
      </c>
      <c r="C638" s="10">
        <v>0</v>
      </c>
      <c r="D638" s="4">
        <v>1</v>
      </c>
      <c r="E638" s="4">
        <v>0</v>
      </c>
      <c r="F638" s="4">
        <v>0</v>
      </c>
      <c r="G638" s="4">
        <v>0</v>
      </c>
      <c r="H638" s="11">
        <v>0</v>
      </c>
      <c r="I638" s="10">
        <v>59</v>
      </c>
      <c r="J638" s="4">
        <v>74</v>
      </c>
      <c r="K638" s="4">
        <v>50</v>
      </c>
      <c r="L638" s="4">
        <v>35</v>
      </c>
      <c r="M638" s="4">
        <v>50</v>
      </c>
      <c r="N638" s="11">
        <v>35</v>
      </c>
    </row>
    <row r="639" spans="1:14" x14ac:dyDescent="0.45">
      <c r="A639" s="16" t="s">
        <v>773</v>
      </c>
      <c r="B639" s="22">
        <v>169</v>
      </c>
      <c r="C639" s="10">
        <v>0</v>
      </c>
      <c r="D639" s="4">
        <v>2</v>
      </c>
      <c r="E639" s="4">
        <v>0</v>
      </c>
      <c r="F639" s="4">
        <v>0</v>
      </c>
      <c r="G639" s="4">
        <v>0</v>
      </c>
      <c r="H639" s="11">
        <v>0</v>
      </c>
      <c r="I639" s="10">
        <v>89</v>
      </c>
      <c r="J639" s="4">
        <v>124</v>
      </c>
      <c r="K639" s="4">
        <v>80</v>
      </c>
      <c r="L639" s="4">
        <v>55</v>
      </c>
      <c r="M639" s="4">
        <v>80</v>
      </c>
      <c r="N639" s="11">
        <v>55</v>
      </c>
    </row>
    <row r="640" spans="1:14" x14ac:dyDescent="0.45">
      <c r="A640" s="16" t="s">
        <v>665</v>
      </c>
      <c r="B640" s="22">
        <v>68</v>
      </c>
      <c r="C640" s="10">
        <v>0</v>
      </c>
      <c r="D640" s="4">
        <v>1</v>
      </c>
      <c r="E640" s="4">
        <v>0</v>
      </c>
      <c r="F640" s="4">
        <v>0</v>
      </c>
      <c r="G640" s="4">
        <v>0</v>
      </c>
      <c r="H640" s="11">
        <v>0</v>
      </c>
      <c r="I640" s="10">
        <v>45</v>
      </c>
      <c r="J640" s="4">
        <v>85</v>
      </c>
      <c r="K640" s="4">
        <v>70</v>
      </c>
      <c r="L640" s="4">
        <v>40</v>
      </c>
      <c r="M640" s="4">
        <v>40</v>
      </c>
      <c r="N640" s="11">
        <v>60</v>
      </c>
    </row>
    <row r="641" spans="1:14" x14ac:dyDescent="0.45">
      <c r="A641" s="16" t="s">
        <v>763</v>
      </c>
      <c r="B641" s="22">
        <v>172</v>
      </c>
      <c r="C641" s="10">
        <v>0</v>
      </c>
      <c r="D641" s="4">
        <v>2</v>
      </c>
      <c r="E641" s="4">
        <v>0</v>
      </c>
      <c r="F641" s="4">
        <v>0</v>
      </c>
      <c r="G641" s="4">
        <v>0</v>
      </c>
      <c r="H641" s="11">
        <v>0</v>
      </c>
      <c r="I641" s="10">
        <v>65</v>
      </c>
      <c r="J641" s="4">
        <v>125</v>
      </c>
      <c r="K641" s="4">
        <v>100</v>
      </c>
      <c r="L641" s="4">
        <v>60</v>
      </c>
      <c r="M641" s="4">
        <v>70</v>
      </c>
      <c r="N641" s="11">
        <v>70</v>
      </c>
    </row>
    <row r="642" spans="1:14" x14ac:dyDescent="0.45">
      <c r="A642" s="16" t="s">
        <v>796</v>
      </c>
      <c r="B642" s="22">
        <v>172</v>
      </c>
      <c r="C642" s="10">
        <v>0</v>
      </c>
      <c r="D642" s="4">
        <v>2</v>
      </c>
      <c r="E642" s="4">
        <v>0</v>
      </c>
      <c r="F642" s="4">
        <v>0</v>
      </c>
      <c r="G642" s="4">
        <v>0</v>
      </c>
      <c r="H642" s="11">
        <v>0</v>
      </c>
      <c r="I642" s="10">
        <v>95</v>
      </c>
      <c r="J642" s="4">
        <v>110</v>
      </c>
      <c r="K642" s="4">
        <v>95</v>
      </c>
      <c r="L642" s="4">
        <v>40</v>
      </c>
      <c r="M642" s="4">
        <v>95</v>
      </c>
      <c r="N642" s="11">
        <v>55</v>
      </c>
    </row>
    <row r="643" spans="1:14" x14ac:dyDescent="0.45">
      <c r="A643" s="16" t="s">
        <v>1325</v>
      </c>
      <c r="B643" s="22">
        <v>70</v>
      </c>
      <c r="C643" s="10">
        <v>0</v>
      </c>
      <c r="D643" s="4">
        <v>1</v>
      </c>
      <c r="E643" s="4">
        <v>0</v>
      </c>
      <c r="F643" s="4">
        <v>0</v>
      </c>
      <c r="G643" s="4">
        <v>0</v>
      </c>
      <c r="H643" s="11">
        <v>0</v>
      </c>
      <c r="I643" s="10">
        <v>70</v>
      </c>
      <c r="J643" s="4">
        <v>83</v>
      </c>
      <c r="K643" s="4">
        <v>50</v>
      </c>
      <c r="L643" s="4">
        <v>37</v>
      </c>
      <c r="M643" s="4">
        <v>50</v>
      </c>
      <c r="N643" s="11">
        <v>60</v>
      </c>
    </row>
    <row r="644" spans="1:14" x14ac:dyDescent="0.45">
      <c r="A644" s="16" t="s">
        <v>1326</v>
      </c>
      <c r="B644" s="22">
        <v>179</v>
      </c>
      <c r="C644" s="10">
        <v>0</v>
      </c>
      <c r="D644" s="4">
        <v>2</v>
      </c>
      <c r="E644" s="4">
        <v>0</v>
      </c>
      <c r="F644" s="4">
        <v>0</v>
      </c>
      <c r="G644" s="4">
        <v>0</v>
      </c>
      <c r="H644" s="11">
        <v>0</v>
      </c>
      <c r="I644" s="10">
        <v>100</v>
      </c>
      <c r="J644" s="4">
        <v>123</v>
      </c>
      <c r="K644" s="4">
        <v>75</v>
      </c>
      <c r="L644" s="4">
        <v>57</v>
      </c>
      <c r="M644" s="4">
        <v>75</v>
      </c>
      <c r="N644" s="11">
        <v>80</v>
      </c>
    </row>
    <row r="645" spans="1:14" x14ac:dyDescent="0.45">
      <c r="A645" s="16" t="s">
        <v>1327</v>
      </c>
      <c r="B645" s="22">
        <v>74</v>
      </c>
      <c r="C645" s="10">
        <v>0</v>
      </c>
      <c r="D645" s="4">
        <v>0</v>
      </c>
      <c r="E645" s="4">
        <v>1</v>
      </c>
      <c r="F645" s="4">
        <v>0</v>
      </c>
      <c r="G645" s="4">
        <v>0</v>
      </c>
      <c r="H645" s="11">
        <v>0</v>
      </c>
      <c r="I645" s="10">
        <v>70</v>
      </c>
      <c r="J645" s="4">
        <v>55</v>
      </c>
      <c r="K645" s="4">
        <v>75</v>
      </c>
      <c r="L645" s="4">
        <v>45</v>
      </c>
      <c r="M645" s="4">
        <v>65</v>
      </c>
      <c r="N645" s="11">
        <v>60</v>
      </c>
    </row>
    <row r="646" spans="1:14" x14ac:dyDescent="0.45">
      <c r="A646" s="16" t="s">
        <v>1328</v>
      </c>
      <c r="B646" s="22">
        <v>179</v>
      </c>
      <c r="C646" s="10">
        <v>0</v>
      </c>
      <c r="D646" s="4">
        <v>0</v>
      </c>
      <c r="E646" s="4">
        <v>0</v>
      </c>
      <c r="F646" s="4">
        <v>2</v>
      </c>
      <c r="G646" s="4">
        <v>0</v>
      </c>
      <c r="H646" s="11">
        <v>0</v>
      </c>
      <c r="I646" s="10">
        <v>110</v>
      </c>
      <c r="J646" s="4">
        <v>65</v>
      </c>
      <c r="K646" s="4">
        <v>105</v>
      </c>
      <c r="L646" s="4">
        <v>55</v>
      </c>
      <c r="M646" s="4">
        <v>95</v>
      </c>
      <c r="N646" s="11">
        <v>80</v>
      </c>
    </row>
    <row r="647" spans="1:14" x14ac:dyDescent="0.45">
      <c r="A647" s="16" t="s">
        <v>736</v>
      </c>
      <c r="B647" s="22">
        <v>169</v>
      </c>
      <c r="C647" s="10">
        <v>0</v>
      </c>
      <c r="D647" s="4">
        <v>0</v>
      </c>
      <c r="E647" s="4">
        <v>0</v>
      </c>
      <c r="F647" s="4">
        <v>2</v>
      </c>
      <c r="G647" s="4">
        <v>0</v>
      </c>
      <c r="H647" s="11">
        <v>0</v>
      </c>
      <c r="I647" s="10">
        <v>85</v>
      </c>
      <c r="J647" s="4">
        <v>97</v>
      </c>
      <c r="K647" s="4">
        <v>66</v>
      </c>
      <c r="L647" s="4">
        <v>105</v>
      </c>
      <c r="M647" s="4">
        <v>66</v>
      </c>
      <c r="N647" s="11">
        <v>65</v>
      </c>
    </row>
    <row r="648" spans="1:14" x14ac:dyDescent="0.45">
      <c r="A648" s="16" t="s">
        <v>1329</v>
      </c>
      <c r="B648" s="22">
        <v>169</v>
      </c>
      <c r="C648" s="10">
        <v>0</v>
      </c>
      <c r="D648" s="4">
        <v>0</v>
      </c>
      <c r="E648" s="4">
        <v>2</v>
      </c>
      <c r="F648" s="4">
        <v>0</v>
      </c>
      <c r="G648" s="4">
        <v>0</v>
      </c>
      <c r="H648" s="11">
        <v>0</v>
      </c>
      <c r="I648" s="10">
        <v>58</v>
      </c>
      <c r="J648" s="4">
        <v>109</v>
      </c>
      <c r="K648" s="4">
        <v>112</v>
      </c>
      <c r="L648" s="4">
        <v>48</v>
      </c>
      <c r="M648" s="4">
        <v>48</v>
      </c>
      <c r="N648" s="11">
        <v>109</v>
      </c>
    </row>
    <row r="649" spans="1:14" x14ac:dyDescent="0.45">
      <c r="A649" s="16" t="s">
        <v>672</v>
      </c>
      <c r="B649" s="22">
        <v>60</v>
      </c>
      <c r="C649" s="10">
        <v>0</v>
      </c>
      <c r="D649" s="4">
        <v>1</v>
      </c>
      <c r="E649" s="4">
        <v>0</v>
      </c>
      <c r="F649" s="4">
        <v>0</v>
      </c>
      <c r="G649" s="4">
        <v>0</v>
      </c>
      <c r="H649" s="11">
        <v>0</v>
      </c>
      <c r="I649" s="10">
        <v>52</v>
      </c>
      <c r="J649" s="4">
        <v>65</v>
      </c>
      <c r="K649" s="4">
        <v>50</v>
      </c>
      <c r="L649" s="4">
        <v>45</v>
      </c>
      <c r="M649" s="4">
        <v>50</v>
      </c>
      <c r="N649" s="11">
        <v>38</v>
      </c>
    </row>
    <row r="650" spans="1:14" x14ac:dyDescent="0.45">
      <c r="A650" s="16" t="s">
        <v>1330</v>
      </c>
      <c r="B650" s="22">
        <v>147</v>
      </c>
      <c r="C650" s="10">
        <v>0</v>
      </c>
      <c r="D650" s="4">
        <v>2</v>
      </c>
      <c r="E650" s="4">
        <v>0</v>
      </c>
      <c r="F650" s="4">
        <v>0</v>
      </c>
      <c r="G650" s="4">
        <v>0</v>
      </c>
      <c r="H650" s="11">
        <v>0</v>
      </c>
      <c r="I650" s="10">
        <v>72</v>
      </c>
      <c r="J650" s="4">
        <v>85</v>
      </c>
      <c r="K650" s="4">
        <v>70</v>
      </c>
      <c r="L650" s="4">
        <v>65</v>
      </c>
      <c r="M650" s="4">
        <v>70</v>
      </c>
      <c r="N650" s="11">
        <v>58</v>
      </c>
    </row>
    <row r="651" spans="1:14" x14ac:dyDescent="0.45">
      <c r="A651" s="16" t="s">
        <v>799</v>
      </c>
      <c r="B651" s="22">
        <v>270</v>
      </c>
      <c r="C651" s="10">
        <v>0</v>
      </c>
      <c r="D651" s="4">
        <v>0</v>
      </c>
      <c r="E651" s="4">
        <v>0</v>
      </c>
      <c r="F651" s="4">
        <v>3</v>
      </c>
      <c r="G651" s="4">
        <v>0</v>
      </c>
      <c r="H651" s="11">
        <v>0</v>
      </c>
      <c r="I651" s="10">
        <v>92</v>
      </c>
      <c r="J651" s="4">
        <v>105</v>
      </c>
      <c r="K651" s="4">
        <v>90</v>
      </c>
      <c r="L651" s="4">
        <v>125</v>
      </c>
      <c r="M651" s="4">
        <v>90</v>
      </c>
      <c r="N651" s="11">
        <v>98</v>
      </c>
    </row>
    <row r="652" spans="1:14" x14ac:dyDescent="0.45">
      <c r="A652" s="16" t="s">
        <v>1331</v>
      </c>
      <c r="B652" s="22">
        <v>72</v>
      </c>
      <c r="C652" s="10">
        <v>0</v>
      </c>
      <c r="D652" s="4">
        <v>1</v>
      </c>
      <c r="E652" s="4">
        <v>0</v>
      </c>
      <c r="F652" s="4">
        <v>0</v>
      </c>
      <c r="G652" s="4">
        <v>0</v>
      </c>
      <c r="H652" s="11">
        <v>0</v>
      </c>
      <c r="I652" s="10">
        <v>55</v>
      </c>
      <c r="J652" s="4">
        <v>85</v>
      </c>
      <c r="K652" s="4">
        <v>55</v>
      </c>
      <c r="L652" s="4">
        <v>50</v>
      </c>
      <c r="M652" s="4">
        <v>55</v>
      </c>
      <c r="N652" s="11">
        <v>60</v>
      </c>
    </row>
    <row r="653" spans="1:14" x14ac:dyDescent="0.45">
      <c r="A653" s="16" t="s">
        <v>1332</v>
      </c>
      <c r="B653" s="22">
        <v>248</v>
      </c>
      <c r="C653" s="10">
        <v>0</v>
      </c>
      <c r="D653" s="4">
        <v>0</v>
      </c>
      <c r="E653" s="4">
        <v>0</v>
      </c>
      <c r="F653" s="4">
        <v>3</v>
      </c>
      <c r="G653" s="4">
        <v>0</v>
      </c>
      <c r="H653" s="11">
        <v>0</v>
      </c>
      <c r="I653" s="10">
        <v>85</v>
      </c>
      <c r="J653" s="4">
        <v>60</v>
      </c>
      <c r="K653" s="4">
        <v>65</v>
      </c>
      <c r="L653" s="4">
        <v>135</v>
      </c>
      <c r="M653" s="4">
        <v>105</v>
      </c>
      <c r="N653" s="11">
        <v>100</v>
      </c>
    </row>
    <row r="654" spans="1:14" x14ac:dyDescent="0.45">
      <c r="A654" s="16" t="s">
        <v>1333</v>
      </c>
      <c r="B654" s="22">
        <v>261</v>
      </c>
      <c r="C654" s="10">
        <v>0</v>
      </c>
      <c r="D654" s="4">
        <v>0</v>
      </c>
      <c r="E654" s="4">
        <v>3</v>
      </c>
      <c r="F654" s="4">
        <v>0</v>
      </c>
      <c r="G654" s="4">
        <v>0</v>
      </c>
      <c r="H654" s="11">
        <v>0</v>
      </c>
      <c r="I654" s="10">
        <v>91</v>
      </c>
      <c r="J654" s="4">
        <v>90</v>
      </c>
      <c r="K654" s="4">
        <v>129</v>
      </c>
      <c r="L654" s="4">
        <v>90</v>
      </c>
      <c r="M654" s="4">
        <v>72</v>
      </c>
      <c r="N654" s="11">
        <v>108</v>
      </c>
    </row>
    <row r="655" spans="1:14" x14ac:dyDescent="0.45">
      <c r="A655" s="16" t="s">
        <v>1334</v>
      </c>
      <c r="B655" s="22">
        <v>261</v>
      </c>
      <c r="C655" s="10">
        <v>0</v>
      </c>
      <c r="D655" s="4">
        <v>3</v>
      </c>
      <c r="E655" s="4">
        <v>0</v>
      </c>
      <c r="F655" s="4">
        <v>0</v>
      </c>
      <c r="G655" s="4">
        <v>0</v>
      </c>
      <c r="H655" s="11">
        <v>0</v>
      </c>
      <c r="I655" s="10">
        <v>91</v>
      </c>
      <c r="J655" s="4">
        <v>129</v>
      </c>
      <c r="K655" s="4">
        <v>90</v>
      </c>
      <c r="L655" s="4">
        <v>72</v>
      </c>
      <c r="M655" s="4">
        <v>90</v>
      </c>
      <c r="N655" s="11">
        <v>108</v>
      </c>
    </row>
    <row r="656" spans="1:14" x14ac:dyDescent="0.45">
      <c r="A656" s="16" t="s">
        <v>1335</v>
      </c>
      <c r="B656" s="22">
        <v>261</v>
      </c>
      <c r="C656" s="10">
        <v>0</v>
      </c>
      <c r="D656" s="4">
        <v>0</v>
      </c>
      <c r="E656" s="4">
        <v>0</v>
      </c>
      <c r="F656" s="4">
        <v>0</v>
      </c>
      <c r="G656" s="4">
        <v>3</v>
      </c>
      <c r="H656" s="11">
        <v>0</v>
      </c>
      <c r="I656" s="10">
        <v>91</v>
      </c>
      <c r="J656" s="4">
        <v>90</v>
      </c>
      <c r="K656" s="4">
        <v>72</v>
      </c>
      <c r="L656" s="4">
        <v>90</v>
      </c>
      <c r="M656" s="4">
        <v>129</v>
      </c>
      <c r="N656" s="11">
        <v>108</v>
      </c>
    </row>
    <row r="657" spans="1:14" x14ac:dyDescent="0.45">
      <c r="A657" s="16" t="s">
        <v>1336</v>
      </c>
      <c r="B657" s="22">
        <v>261</v>
      </c>
      <c r="C657" s="10">
        <v>0</v>
      </c>
      <c r="D657" s="4">
        <v>3</v>
      </c>
      <c r="E657" s="4">
        <v>0</v>
      </c>
      <c r="F657" s="4">
        <v>0</v>
      </c>
      <c r="G657" s="4">
        <v>0</v>
      </c>
      <c r="H657" s="11">
        <v>0</v>
      </c>
      <c r="I657" s="10">
        <v>79</v>
      </c>
      <c r="J657" s="4">
        <v>115</v>
      </c>
      <c r="K657" s="4">
        <v>70</v>
      </c>
      <c r="L657" s="4">
        <v>125</v>
      </c>
      <c r="M657" s="4">
        <v>80</v>
      </c>
      <c r="N657" s="11">
        <v>111</v>
      </c>
    </row>
    <row r="658" spans="1:14" x14ac:dyDescent="0.45">
      <c r="A658" s="16" t="s">
        <v>1337</v>
      </c>
      <c r="B658" s="22">
        <v>261</v>
      </c>
      <c r="C658" s="10">
        <v>0</v>
      </c>
      <c r="D658" s="4">
        <v>0</v>
      </c>
      <c r="E658" s="4">
        <v>0</v>
      </c>
      <c r="F658" s="4">
        <v>0</v>
      </c>
      <c r="G658" s="4">
        <v>0</v>
      </c>
      <c r="H658" s="11">
        <v>3</v>
      </c>
      <c r="I658" s="10">
        <v>79</v>
      </c>
      <c r="J658" s="4">
        <v>100</v>
      </c>
      <c r="K658" s="4">
        <v>80</v>
      </c>
      <c r="L658" s="4">
        <v>110</v>
      </c>
      <c r="M658" s="4">
        <v>90</v>
      </c>
      <c r="N658" s="11">
        <v>121</v>
      </c>
    </row>
    <row r="659" spans="1:14" x14ac:dyDescent="0.45">
      <c r="A659" s="16" t="s">
        <v>1338</v>
      </c>
      <c r="B659" s="22">
        <v>261</v>
      </c>
      <c r="C659" s="10">
        <v>0</v>
      </c>
      <c r="D659" s="4">
        <v>3</v>
      </c>
      <c r="E659" s="4">
        <v>0</v>
      </c>
      <c r="F659" s="4">
        <v>0</v>
      </c>
      <c r="G659" s="4">
        <v>0</v>
      </c>
      <c r="H659" s="11">
        <v>0</v>
      </c>
      <c r="I659" s="10">
        <v>79</v>
      </c>
      <c r="J659" s="4">
        <v>115</v>
      </c>
      <c r="K659" s="4">
        <v>70</v>
      </c>
      <c r="L659" s="4">
        <v>125</v>
      </c>
      <c r="M659" s="4">
        <v>80</v>
      </c>
      <c r="N659" s="11">
        <v>111</v>
      </c>
    </row>
    <row r="660" spans="1:14" x14ac:dyDescent="0.45">
      <c r="A660" s="16" t="s">
        <v>1339</v>
      </c>
      <c r="B660" s="22">
        <v>261</v>
      </c>
      <c r="C660" s="10">
        <v>0</v>
      </c>
      <c r="D660" s="4">
        <v>0</v>
      </c>
      <c r="E660" s="4">
        <v>0</v>
      </c>
      <c r="F660" s="4">
        <v>3</v>
      </c>
      <c r="G660" s="4">
        <v>0</v>
      </c>
      <c r="H660" s="11">
        <v>0</v>
      </c>
      <c r="I660" s="10">
        <v>79</v>
      </c>
      <c r="J660" s="4">
        <v>105</v>
      </c>
      <c r="K660" s="4">
        <v>70</v>
      </c>
      <c r="L660" s="4">
        <v>145</v>
      </c>
      <c r="M660" s="4">
        <v>80</v>
      </c>
      <c r="N660" s="11">
        <v>101</v>
      </c>
    </row>
    <row r="661" spans="1:14" x14ac:dyDescent="0.45">
      <c r="A661" s="16" t="s">
        <v>801</v>
      </c>
      <c r="B661" s="22">
        <v>306</v>
      </c>
      <c r="C661" s="10">
        <v>0</v>
      </c>
      <c r="D661" s="4">
        <v>0</v>
      </c>
      <c r="E661" s="4">
        <v>0</v>
      </c>
      <c r="F661" s="4">
        <v>3</v>
      </c>
      <c r="G661" s="4">
        <v>0</v>
      </c>
      <c r="H661" s="11">
        <v>0</v>
      </c>
      <c r="I661" s="10">
        <v>100</v>
      </c>
      <c r="J661" s="4">
        <v>120</v>
      </c>
      <c r="K661" s="4">
        <v>100</v>
      </c>
      <c r="L661" s="4">
        <v>150</v>
      </c>
      <c r="M661" s="4">
        <v>120</v>
      </c>
      <c r="N661" s="11">
        <v>90</v>
      </c>
    </row>
    <row r="662" spans="1:14" x14ac:dyDescent="0.45">
      <c r="A662" s="16" t="s">
        <v>782</v>
      </c>
      <c r="B662" s="22">
        <v>306</v>
      </c>
      <c r="C662" s="10">
        <v>0</v>
      </c>
      <c r="D662" s="4">
        <v>3</v>
      </c>
      <c r="E662" s="4">
        <v>0</v>
      </c>
      <c r="F662" s="4">
        <v>0</v>
      </c>
      <c r="G662" s="4">
        <v>0</v>
      </c>
      <c r="H662" s="11">
        <v>0</v>
      </c>
      <c r="I662" s="10">
        <v>100</v>
      </c>
      <c r="J662" s="4">
        <v>150</v>
      </c>
      <c r="K662" s="4">
        <v>120</v>
      </c>
      <c r="L662" s="4">
        <v>120</v>
      </c>
      <c r="M662" s="4">
        <v>100</v>
      </c>
      <c r="N662" s="11">
        <v>90</v>
      </c>
    </row>
    <row r="663" spans="1:14" x14ac:dyDescent="0.45">
      <c r="A663" s="16" t="s">
        <v>1340</v>
      </c>
      <c r="B663" s="22">
        <v>270</v>
      </c>
      <c r="C663" s="10">
        <v>0</v>
      </c>
      <c r="D663" s="4">
        <v>0</v>
      </c>
      <c r="E663" s="4">
        <v>0</v>
      </c>
      <c r="F663" s="4">
        <v>3</v>
      </c>
      <c r="G663" s="4">
        <v>0</v>
      </c>
      <c r="H663" s="11">
        <v>0</v>
      </c>
      <c r="I663" s="10">
        <v>89</v>
      </c>
      <c r="J663" s="4">
        <v>125</v>
      </c>
      <c r="K663" s="4">
        <v>90</v>
      </c>
      <c r="L663" s="4">
        <v>115</v>
      </c>
      <c r="M663" s="4">
        <v>80</v>
      </c>
      <c r="N663" s="11">
        <v>101</v>
      </c>
    </row>
    <row r="664" spans="1:14" x14ac:dyDescent="0.45">
      <c r="A664" s="16" t="s">
        <v>1341</v>
      </c>
      <c r="B664" s="22">
        <v>270</v>
      </c>
      <c r="C664" s="10">
        <v>0</v>
      </c>
      <c r="D664" s="4">
        <v>3</v>
      </c>
      <c r="E664" s="4">
        <v>0</v>
      </c>
      <c r="F664" s="4">
        <v>0</v>
      </c>
      <c r="G664" s="4">
        <v>0</v>
      </c>
      <c r="H664" s="11">
        <v>0</v>
      </c>
      <c r="I664" s="10">
        <v>89</v>
      </c>
      <c r="J664" s="4">
        <v>145</v>
      </c>
      <c r="K664" s="4">
        <v>90</v>
      </c>
      <c r="L664" s="4">
        <v>105</v>
      </c>
      <c r="M664" s="4">
        <v>80</v>
      </c>
      <c r="N664" s="11">
        <v>91</v>
      </c>
    </row>
    <row r="665" spans="1:14" x14ac:dyDescent="0.45">
      <c r="A665" s="16" t="s">
        <v>1342</v>
      </c>
      <c r="B665" s="22">
        <v>297</v>
      </c>
      <c r="C665" s="10">
        <v>1</v>
      </c>
      <c r="D665" s="4">
        <v>1</v>
      </c>
      <c r="E665" s="4">
        <v>0</v>
      </c>
      <c r="F665" s="4">
        <v>1</v>
      </c>
      <c r="G665" s="4">
        <v>0</v>
      </c>
      <c r="H665" s="11">
        <v>0</v>
      </c>
      <c r="I665" s="10">
        <v>125</v>
      </c>
      <c r="J665" s="4">
        <v>130</v>
      </c>
      <c r="K665" s="4">
        <v>90</v>
      </c>
      <c r="L665" s="4">
        <v>130</v>
      </c>
      <c r="M665" s="4">
        <v>90</v>
      </c>
      <c r="N665" s="11">
        <v>95</v>
      </c>
    </row>
    <row r="666" spans="1:14" x14ac:dyDescent="0.45">
      <c r="A666" s="16" t="s">
        <v>1343</v>
      </c>
      <c r="B666" s="22">
        <v>297</v>
      </c>
      <c r="C666" s="10">
        <v>0</v>
      </c>
      <c r="D666" s="4">
        <v>3</v>
      </c>
      <c r="E666" s="4">
        <v>0</v>
      </c>
      <c r="F666" s="4">
        <v>0</v>
      </c>
      <c r="G666" s="4">
        <v>0</v>
      </c>
      <c r="H666" s="11">
        <v>0</v>
      </c>
      <c r="I666" s="10">
        <v>125</v>
      </c>
      <c r="J666" s="4">
        <v>170</v>
      </c>
      <c r="K666" s="4">
        <v>100</v>
      </c>
      <c r="L666" s="4">
        <v>120</v>
      </c>
      <c r="M666" s="4">
        <v>90</v>
      </c>
      <c r="N666" s="11">
        <v>95</v>
      </c>
    </row>
    <row r="667" spans="1:14" x14ac:dyDescent="0.45">
      <c r="A667" s="16" t="s">
        <v>1344</v>
      </c>
      <c r="B667" s="22">
        <v>297</v>
      </c>
      <c r="C667" s="10">
        <v>0</v>
      </c>
      <c r="D667" s="4">
        <v>0</v>
      </c>
      <c r="E667" s="4">
        <v>0</v>
      </c>
      <c r="F667" s="4">
        <v>3</v>
      </c>
      <c r="G667" s="4">
        <v>0</v>
      </c>
      <c r="H667" s="11">
        <v>0</v>
      </c>
      <c r="I667" s="10">
        <v>125</v>
      </c>
      <c r="J667" s="4">
        <v>120</v>
      </c>
      <c r="K667" s="4">
        <v>90</v>
      </c>
      <c r="L667" s="4">
        <v>170</v>
      </c>
      <c r="M667" s="4">
        <v>100</v>
      </c>
      <c r="N667" s="11">
        <v>95</v>
      </c>
    </row>
    <row r="668" spans="1:14" x14ac:dyDescent="0.45">
      <c r="A668" s="16" t="s">
        <v>1345</v>
      </c>
      <c r="B668" s="22">
        <v>261</v>
      </c>
      <c r="C668" s="10">
        <v>0</v>
      </c>
      <c r="D668" s="4">
        <v>0</v>
      </c>
      <c r="E668" s="4">
        <v>0</v>
      </c>
      <c r="F668" s="4">
        <v>3</v>
      </c>
      <c r="G668" s="4">
        <v>0</v>
      </c>
      <c r="H668" s="11">
        <v>0</v>
      </c>
      <c r="I668" s="10">
        <v>91</v>
      </c>
      <c r="J668" s="4">
        <v>72</v>
      </c>
      <c r="K668" s="4">
        <v>90</v>
      </c>
      <c r="L668" s="4">
        <v>129</v>
      </c>
      <c r="M668" s="4">
        <v>90</v>
      </c>
      <c r="N668" s="11">
        <v>108</v>
      </c>
    </row>
    <row r="669" spans="1:14" x14ac:dyDescent="0.45">
      <c r="A669" s="16" t="s">
        <v>1346</v>
      </c>
      <c r="B669" s="22">
        <v>270</v>
      </c>
      <c r="C669" s="10">
        <v>0</v>
      </c>
      <c r="D669" s="4">
        <v>0</v>
      </c>
      <c r="E669" s="4">
        <v>0</v>
      </c>
      <c r="F669" s="4">
        <v>1</v>
      </c>
      <c r="G669" s="4">
        <v>1</v>
      </c>
      <c r="H669" s="11">
        <v>1</v>
      </c>
      <c r="I669" s="10">
        <v>100</v>
      </c>
      <c r="J669" s="4">
        <v>77</v>
      </c>
      <c r="K669" s="4">
        <v>77</v>
      </c>
      <c r="L669" s="4">
        <v>128</v>
      </c>
      <c r="M669" s="4">
        <v>128</v>
      </c>
      <c r="N669" s="11">
        <v>90</v>
      </c>
    </row>
    <row r="670" spans="1:14" x14ac:dyDescent="0.45">
      <c r="A670" s="16" t="s">
        <v>1347</v>
      </c>
      <c r="B670" s="22">
        <v>270</v>
      </c>
      <c r="C670" s="10">
        <v>0</v>
      </c>
      <c r="D670" s="4">
        <v>1</v>
      </c>
      <c r="E670" s="4">
        <v>1</v>
      </c>
      <c r="F670" s="4">
        <v>0</v>
      </c>
      <c r="G670" s="4">
        <v>0</v>
      </c>
      <c r="H670" s="11">
        <v>1</v>
      </c>
      <c r="I670" s="10">
        <v>100</v>
      </c>
      <c r="J670" s="4">
        <v>128</v>
      </c>
      <c r="K670" s="4">
        <v>90</v>
      </c>
      <c r="L670" s="4">
        <v>77</v>
      </c>
      <c r="M670" s="4">
        <v>77</v>
      </c>
      <c r="N670" s="11">
        <v>128</v>
      </c>
    </row>
    <row r="671" spans="1:14" ht="14.65" thickBot="1" x14ac:dyDescent="0.5">
      <c r="A671" s="17" t="s">
        <v>1348</v>
      </c>
      <c r="B671" s="23">
        <v>270</v>
      </c>
      <c r="C671" s="12">
        <v>0</v>
      </c>
      <c r="D671" s="13">
        <v>1</v>
      </c>
      <c r="E671" s="13">
        <v>0</v>
      </c>
      <c r="F671" s="13">
        <v>1</v>
      </c>
      <c r="G671" s="13">
        <v>0</v>
      </c>
      <c r="H671" s="14">
        <v>1</v>
      </c>
      <c r="I671" s="12">
        <v>71</v>
      </c>
      <c r="J671" s="13">
        <v>120</v>
      </c>
      <c r="K671" s="13">
        <v>95</v>
      </c>
      <c r="L671" s="13">
        <v>120</v>
      </c>
      <c r="M671" s="13">
        <v>95</v>
      </c>
      <c r="N671" s="14">
        <v>99</v>
      </c>
    </row>
  </sheetData>
  <mergeCells count="4">
    <mergeCell ref="A1:A2"/>
    <mergeCell ref="C1:H1"/>
    <mergeCell ref="I1:N1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8B0A-3B0C-4D0D-BFF5-220B52463370}">
  <dimension ref="A1:B101"/>
  <sheetViews>
    <sheetView workbookViewId="0"/>
  </sheetViews>
  <sheetFormatPr defaultRowHeight="14.25" x14ac:dyDescent="0.45"/>
  <cols>
    <col min="1" max="1" width="13.265625" bestFit="1" customWidth="1"/>
    <col min="2" max="2" width="5.73046875" bestFit="1" customWidth="1"/>
  </cols>
  <sheetData>
    <row r="1" spans="1:2" x14ac:dyDescent="0.45">
      <c r="A1" t="s">
        <v>1349</v>
      </c>
      <c r="B1" t="s">
        <v>7</v>
      </c>
    </row>
    <row r="2" spans="1:2" x14ac:dyDescent="0.45">
      <c r="A2">
        <v>0</v>
      </c>
      <c r="B2">
        <v>1</v>
      </c>
    </row>
    <row r="3" spans="1:2" x14ac:dyDescent="0.45">
      <c r="A3">
        <v>9</v>
      </c>
      <c r="B3">
        <v>2</v>
      </c>
    </row>
    <row r="4" spans="1:2" x14ac:dyDescent="0.45">
      <c r="A4">
        <v>57</v>
      </c>
      <c r="B4">
        <v>3</v>
      </c>
    </row>
    <row r="5" spans="1:2" x14ac:dyDescent="0.45">
      <c r="A5">
        <v>96</v>
      </c>
      <c r="B5">
        <v>4</v>
      </c>
    </row>
    <row r="6" spans="1:2" x14ac:dyDescent="0.45">
      <c r="A6">
        <v>135</v>
      </c>
      <c r="B6">
        <v>5</v>
      </c>
    </row>
    <row r="7" spans="1:2" x14ac:dyDescent="0.45">
      <c r="A7">
        <v>179</v>
      </c>
      <c r="B7">
        <v>6</v>
      </c>
    </row>
    <row r="8" spans="1:2" x14ac:dyDescent="0.45">
      <c r="A8">
        <v>236</v>
      </c>
      <c r="B8">
        <v>7</v>
      </c>
    </row>
    <row r="9" spans="1:2" x14ac:dyDescent="0.45">
      <c r="A9">
        <v>314</v>
      </c>
      <c r="B9">
        <v>8</v>
      </c>
    </row>
    <row r="10" spans="1:2" x14ac:dyDescent="0.45">
      <c r="A10">
        <v>419</v>
      </c>
      <c r="B10">
        <v>9</v>
      </c>
    </row>
    <row r="11" spans="1:2" x14ac:dyDescent="0.45">
      <c r="A11">
        <v>560</v>
      </c>
      <c r="B11">
        <v>10</v>
      </c>
    </row>
    <row r="12" spans="1:2" x14ac:dyDescent="0.45">
      <c r="A12">
        <v>742</v>
      </c>
      <c r="B12">
        <v>11</v>
      </c>
    </row>
    <row r="13" spans="1:2" x14ac:dyDescent="0.45">
      <c r="A13">
        <v>973</v>
      </c>
      <c r="B13">
        <v>12</v>
      </c>
    </row>
    <row r="14" spans="1:2" x14ac:dyDescent="0.45">
      <c r="A14" s="24">
        <v>1261</v>
      </c>
      <c r="B14">
        <v>13</v>
      </c>
    </row>
    <row r="15" spans="1:2" x14ac:dyDescent="0.45">
      <c r="A15" s="24">
        <v>1612</v>
      </c>
      <c r="B15">
        <v>14</v>
      </c>
    </row>
    <row r="16" spans="1:2" x14ac:dyDescent="0.45">
      <c r="A16" s="24">
        <v>2035</v>
      </c>
      <c r="B16">
        <v>15</v>
      </c>
    </row>
    <row r="17" spans="1:2" x14ac:dyDescent="0.45">
      <c r="A17" s="24">
        <v>2535</v>
      </c>
      <c r="B17">
        <v>16</v>
      </c>
    </row>
    <row r="18" spans="1:2" x14ac:dyDescent="0.45">
      <c r="A18" s="24">
        <v>3120</v>
      </c>
      <c r="B18">
        <v>17</v>
      </c>
    </row>
    <row r="19" spans="1:2" x14ac:dyDescent="0.45">
      <c r="A19" s="24">
        <v>3798</v>
      </c>
      <c r="B19">
        <v>18</v>
      </c>
    </row>
    <row r="20" spans="1:2" x14ac:dyDescent="0.45">
      <c r="A20" s="24">
        <v>4575</v>
      </c>
      <c r="B20">
        <v>19</v>
      </c>
    </row>
    <row r="21" spans="1:2" x14ac:dyDescent="0.45">
      <c r="A21" s="24">
        <v>5460</v>
      </c>
      <c r="B21">
        <v>20</v>
      </c>
    </row>
    <row r="22" spans="1:2" x14ac:dyDescent="0.45">
      <c r="A22" s="24">
        <v>6458</v>
      </c>
      <c r="B22">
        <v>21</v>
      </c>
    </row>
    <row r="23" spans="1:2" x14ac:dyDescent="0.45">
      <c r="A23" s="24">
        <v>7577</v>
      </c>
      <c r="B23">
        <v>22</v>
      </c>
    </row>
    <row r="24" spans="1:2" x14ac:dyDescent="0.45">
      <c r="A24" s="24">
        <v>8825</v>
      </c>
      <c r="B24">
        <v>23</v>
      </c>
    </row>
    <row r="25" spans="1:2" x14ac:dyDescent="0.45">
      <c r="A25" s="24">
        <v>10208</v>
      </c>
      <c r="B25">
        <v>24</v>
      </c>
    </row>
    <row r="26" spans="1:2" x14ac:dyDescent="0.45">
      <c r="A26" s="24">
        <v>11735</v>
      </c>
      <c r="B26">
        <v>25</v>
      </c>
    </row>
    <row r="27" spans="1:2" x14ac:dyDescent="0.45">
      <c r="A27" s="24">
        <v>13411</v>
      </c>
      <c r="B27">
        <v>26</v>
      </c>
    </row>
    <row r="28" spans="1:2" x14ac:dyDescent="0.45">
      <c r="A28" s="24">
        <v>15244</v>
      </c>
      <c r="B28">
        <v>27</v>
      </c>
    </row>
    <row r="29" spans="1:2" x14ac:dyDescent="0.45">
      <c r="A29" s="24">
        <v>17242</v>
      </c>
      <c r="B29">
        <v>28</v>
      </c>
    </row>
    <row r="30" spans="1:2" x14ac:dyDescent="0.45">
      <c r="A30" s="24">
        <v>19411</v>
      </c>
      <c r="B30">
        <v>29</v>
      </c>
    </row>
    <row r="31" spans="1:2" x14ac:dyDescent="0.45">
      <c r="A31" s="24">
        <v>21760</v>
      </c>
      <c r="B31">
        <v>30</v>
      </c>
    </row>
    <row r="32" spans="1:2" x14ac:dyDescent="0.45">
      <c r="A32" s="24">
        <v>24294</v>
      </c>
      <c r="B32">
        <v>31</v>
      </c>
    </row>
    <row r="33" spans="1:2" x14ac:dyDescent="0.45">
      <c r="A33" s="24">
        <v>27021</v>
      </c>
      <c r="B33">
        <v>32</v>
      </c>
    </row>
    <row r="34" spans="1:2" x14ac:dyDescent="0.45">
      <c r="A34" s="24">
        <v>29949</v>
      </c>
      <c r="B34">
        <v>33</v>
      </c>
    </row>
    <row r="35" spans="1:2" x14ac:dyDescent="0.45">
      <c r="A35" s="24">
        <v>33084</v>
      </c>
      <c r="B35">
        <v>34</v>
      </c>
    </row>
    <row r="36" spans="1:2" x14ac:dyDescent="0.45">
      <c r="A36" s="24">
        <v>36435</v>
      </c>
      <c r="B36">
        <v>35</v>
      </c>
    </row>
    <row r="37" spans="1:2" x14ac:dyDescent="0.45">
      <c r="A37" s="24">
        <v>40007</v>
      </c>
      <c r="B37">
        <v>36</v>
      </c>
    </row>
    <row r="38" spans="1:2" x14ac:dyDescent="0.45">
      <c r="A38" s="24">
        <v>43808</v>
      </c>
      <c r="B38">
        <v>37</v>
      </c>
    </row>
    <row r="39" spans="1:2" x14ac:dyDescent="0.45">
      <c r="A39" s="24">
        <v>47846</v>
      </c>
      <c r="B39">
        <v>38</v>
      </c>
    </row>
    <row r="40" spans="1:2" x14ac:dyDescent="0.45">
      <c r="A40" s="24">
        <v>52127</v>
      </c>
      <c r="B40">
        <v>39</v>
      </c>
    </row>
    <row r="41" spans="1:2" x14ac:dyDescent="0.45">
      <c r="A41" s="24">
        <v>56660</v>
      </c>
      <c r="B41">
        <v>40</v>
      </c>
    </row>
    <row r="42" spans="1:2" x14ac:dyDescent="0.45">
      <c r="A42" s="24">
        <v>61450</v>
      </c>
      <c r="B42">
        <v>41</v>
      </c>
    </row>
    <row r="43" spans="1:2" x14ac:dyDescent="0.45">
      <c r="A43" s="24">
        <v>66505</v>
      </c>
      <c r="B43">
        <v>42</v>
      </c>
    </row>
    <row r="44" spans="1:2" x14ac:dyDescent="0.45">
      <c r="A44" s="24">
        <v>71833</v>
      </c>
      <c r="B44">
        <v>43</v>
      </c>
    </row>
    <row r="45" spans="1:2" x14ac:dyDescent="0.45">
      <c r="A45" s="24">
        <v>77440</v>
      </c>
      <c r="B45">
        <v>44</v>
      </c>
    </row>
    <row r="46" spans="1:2" x14ac:dyDescent="0.45">
      <c r="A46" s="24">
        <v>83335</v>
      </c>
      <c r="B46">
        <v>45</v>
      </c>
    </row>
    <row r="47" spans="1:2" x14ac:dyDescent="0.45">
      <c r="A47" s="24">
        <v>89523</v>
      </c>
      <c r="B47">
        <v>46</v>
      </c>
    </row>
    <row r="48" spans="1:2" x14ac:dyDescent="0.45">
      <c r="A48" s="24">
        <v>96012</v>
      </c>
      <c r="B48">
        <v>47</v>
      </c>
    </row>
    <row r="49" spans="1:2" x14ac:dyDescent="0.45">
      <c r="A49" s="24">
        <v>102810</v>
      </c>
      <c r="B49">
        <v>48</v>
      </c>
    </row>
    <row r="50" spans="1:2" x14ac:dyDescent="0.45">
      <c r="A50" s="24">
        <v>109923</v>
      </c>
      <c r="B50">
        <v>49</v>
      </c>
    </row>
    <row r="51" spans="1:2" x14ac:dyDescent="0.45">
      <c r="A51" s="24">
        <v>117360</v>
      </c>
      <c r="B51">
        <v>50</v>
      </c>
    </row>
    <row r="52" spans="1:2" x14ac:dyDescent="0.45">
      <c r="A52" s="24">
        <v>125126</v>
      </c>
      <c r="B52">
        <v>51</v>
      </c>
    </row>
    <row r="53" spans="1:2" x14ac:dyDescent="0.45">
      <c r="A53" s="24">
        <v>133229</v>
      </c>
      <c r="B53">
        <v>52</v>
      </c>
    </row>
    <row r="54" spans="1:2" x14ac:dyDescent="0.45">
      <c r="A54" s="24">
        <v>141677</v>
      </c>
      <c r="B54">
        <v>53</v>
      </c>
    </row>
    <row r="55" spans="1:2" x14ac:dyDescent="0.45">
      <c r="A55" s="24">
        <v>150476</v>
      </c>
      <c r="B55">
        <v>54</v>
      </c>
    </row>
    <row r="56" spans="1:2" x14ac:dyDescent="0.45">
      <c r="A56" s="24">
        <v>159635</v>
      </c>
      <c r="B56">
        <v>55</v>
      </c>
    </row>
    <row r="57" spans="1:2" x14ac:dyDescent="0.45">
      <c r="A57" s="24">
        <v>169159</v>
      </c>
      <c r="B57">
        <v>56</v>
      </c>
    </row>
    <row r="58" spans="1:2" x14ac:dyDescent="0.45">
      <c r="A58" s="24">
        <v>179056</v>
      </c>
      <c r="B58">
        <v>57</v>
      </c>
    </row>
    <row r="59" spans="1:2" x14ac:dyDescent="0.45">
      <c r="A59" s="24">
        <v>189334</v>
      </c>
      <c r="B59">
        <v>58</v>
      </c>
    </row>
    <row r="60" spans="1:2" x14ac:dyDescent="0.45">
      <c r="A60" s="24">
        <v>199999</v>
      </c>
      <c r="B60">
        <v>59</v>
      </c>
    </row>
    <row r="61" spans="1:2" x14ac:dyDescent="0.45">
      <c r="A61" s="24">
        <v>211060</v>
      </c>
      <c r="B61">
        <v>60</v>
      </c>
    </row>
    <row r="62" spans="1:2" x14ac:dyDescent="0.45">
      <c r="A62" s="24">
        <v>222522</v>
      </c>
      <c r="B62">
        <v>61</v>
      </c>
    </row>
    <row r="63" spans="1:2" x14ac:dyDescent="0.45">
      <c r="A63" s="24">
        <v>234393</v>
      </c>
      <c r="B63">
        <v>62</v>
      </c>
    </row>
    <row r="64" spans="1:2" x14ac:dyDescent="0.45">
      <c r="A64" s="24">
        <v>246681</v>
      </c>
      <c r="B64">
        <v>63</v>
      </c>
    </row>
    <row r="65" spans="1:2" x14ac:dyDescent="0.45">
      <c r="A65" s="24">
        <v>259392</v>
      </c>
      <c r="B65">
        <v>64</v>
      </c>
    </row>
    <row r="66" spans="1:2" x14ac:dyDescent="0.45">
      <c r="A66" s="24">
        <v>272535</v>
      </c>
      <c r="B66">
        <v>65</v>
      </c>
    </row>
    <row r="67" spans="1:2" x14ac:dyDescent="0.45">
      <c r="A67" s="24">
        <v>286115</v>
      </c>
      <c r="B67">
        <v>66</v>
      </c>
    </row>
    <row r="68" spans="1:2" x14ac:dyDescent="0.45">
      <c r="A68" s="24">
        <v>300140</v>
      </c>
      <c r="B68">
        <v>67</v>
      </c>
    </row>
    <row r="69" spans="1:2" x14ac:dyDescent="0.45">
      <c r="A69" s="24">
        <v>314618</v>
      </c>
      <c r="B69">
        <v>68</v>
      </c>
    </row>
    <row r="70" spans="1:2" x14ac:dyDescent="0.45">
      <c r="A70" s="24">
        <v>329555</v>
      </c>
      <c r="B70">
        <v>69</v>
      </c>
    </row>
    <row r="71" spans="1:2" x14ac:dyDescent="0.45">
      <c r="A71" s="24">
        <v>344960</v>
      </c>
      <c r="B71">
        <v>70</v>
      </c>
    </row>
    <row r="72" spans="1:2" x14ac:dyDescent="0.45">
      <c r="A72" s="24">
        <v>360838</v>
      </c>
      <c r="B72">
        <v>71</v>
      </c>
    </row>
    <row r="73" spans="1:2" x14ac:dyDescent="0.45">
      <c r="A73" s="24">
        <v>377197</v>
      </c>
      <c r="B73">
        <v>72</v>
      </c>
    </row>
    <row r="74" spans="1:2" x14ac:dyDescent="0.45">
      <c r="A74" s="24">
        <v>394045</v>
      </c>
      <c r="B74">
        <v>73</v>
      </c>
    </row>
    <row r="75" spans="1:2" x14ac:dyDescent="0.45">
      <c r="A75" s="24">
        <v>411388</v>
      </c>
      <c r="B75">
        <v>74</v>
      </c>
    </row>
    <row r="76" spans="1:2" x14ac:dyDescent="0.45">
      <c r="A76" s="24">
        <v>429235</v>
      </c>
      <c r="B76">
        <v>75</v>
      </c>
    </row>
    <row r="77" spans="1:2" x14ac:dyDescent="0.45">
      <c r="A77" s="24">
        <v>447591</v>
      </c>
      <c r="B77">
        <v>76</v>
      </c>
    </row>
    <row r="78" spans="1:2" x14ac:dyDescent="0.45">
      <c r="A78" s="24">
        <v>466464</v>
      </c>
      <c r="B78">
        <v>77</v>
      </c>
    </row>
    <row r="79" spans="1:2" x14ac:dyDescent="0.45">
      <c r="A79" s="24">
        <v>485862</v>
      </c>
      <c r="B79">
        <v>78</v>
      </c>
    </row>
    <row r="80" spans="1:2" x14ac:dyDescent="0.45">
      <c r="A80" s="24">
        <v>505791</v>
      </c>
      <c r="B80">
        <v>79</v>
      </c>
    </row>
    <row r="81" spans="1:2" x14ac:dyDescent="0.45">
      <c r="A81" s="24">
        <v>526260</v>
      </c>
      <c r="B81">
        <v>80</v>
      </c>
    </row>
    <row r="82" spans="1:2" x14ac:dyDescent="0.45">
      <c r="A82" s="24">
        <v>547274</v>
      </c>
      <c r="B82">
        <v>81</v>
      </c>
    </row>
    <row r="83" spans="1:2" x14ac:dyDescent="0.45">
      <c r="A83" s="24">
        <v>568841</v>
      </c>
      <c r="B83">
        <v>82</v>
      </c>
    </row>
    <row r="84" spans="1:2" x14ac:dyDescent="0.45">
      <c r="A84" s="24">
        <v>590969</v>
      </c>
      <c r="B84">
        <v>83</v>
      </c>
    </row>
    <row r="85" spans="1:2" x14ac:dyDescent="0.45">
      <c r="A85" s="24">
        <v>613664</v>
      </c>
      <c r="B85">
        <v>84</v>
      </c>
    </row>
    <row r="86" spans="1:2" x14ac:dyDescent="0.45">
      <c r="A86" s="24">
        <v>636935</v>
      </c>
      <c r="B86">
        <v>85</v>
      </c>
    </row>
    <row r="87" spans="1:2" x14ac:dyDescent="0.45">
      <c r="A87" s="24">
        <v>660787</v>
      </c>
      <c r="B87">
        <v>86</v>
      </c>
    </row>
    <row r="88" spans="1:2" x14ac:dyDescent="0.45">
      <c r="A88" s="24">
        <v>685228</v>
      </c>
      <c r="B88">
        <v>87</v>
      </c>
    </row>
    <row r="89" spans="1:2" x14ac:dyDescent="0.45">
      <c r="A89" s="24">
        <v>710266</v>
      </c>
      <c r="B89">
        <v>88</v>
      </c>
    </row>
    <row r="90" spans="1:2" x14ac:dyDescent="0.45">
      <c r="A90" s="24">
        <v>735907</v>
      </c>
      <c r="B90">
        <v>89</v>
      </c>
    </row>
    <row r="91" spans="1:2" x14ac:dyDescent="0.45">
      <c r="A91" s="24">
        <v>762160</v>
      </c>
      <c r="B91">
        <v>90</v>
      </c>
    </row>
    <row r="92" spans="1:2" x14ac:dyDescent="0.45">
      <c r="A92" s="24">
        <v>789030</v>
      </c>
      <c r="B92">
        <v>91</v>
      </c>
    </row>
    <row r="93" spans="1:2" x14ac:dyDescent="0.45">
      <c r="A93" s="24">
        <v>816525</v>
      </c>
      <c r="B93">
        <v>92</v>
      </c>
    </row>
    <row r="94" spans="1:2" x14ac:dyDescent="0.45">
      <c r="A94" s="24">
        <v>844653</v>
      </c>
      <c r="B94">
        <v>93</v>
      </c>
    </row>
    <row r="95" spans="1:2" x14ac:dyDescent="0.45">
      <c r="A95" s="24">
        <v>873420</v>
      </c>
      <c r="B95">
        <v>94</v>
      </c>
    </row>
    <row r="96" spans="1:2" x14ac:dyDescent="0.45">
      <c r="A96" s="24">
        <v>902835</v>
      </c>
      <c r="B96">
        <v>95</v>
      </c>
    </row>
    <row r="97" spans="1:2" x14ac:dyDescent="0.45">
      <c r="A97" s="24">
        <v>932903</v>
      </c>
      <c r="B97">
        <v>96</v>
      </c>
    </row>
    <row r="98" spans="1:2" x14ac:dyDescent="0.45">
      <c r="A98" s="24">
        <v>963632</v>
      </c>
      <c r="B98">
        <v>97</v>
      </c>
    </row>
    <row r="99" spans="1:2" x14ac:dyDescent="0.45">
      <c r="A99" s="24">
        <v>995030</v>
      </c>
      <c r="B99">
        <v>98</v>
      </c>
    </row>
    <row r="100" spans="1:2" x14ac:dyDescent="0.45">
      <c r="A100" s="24">
        <v>1027103</v>
      </c>
      <c r="B100">
        <v>99</v>
      </c>
    </row>
    <row r="101" spans="1:2" x14ac:dyDescent="0.45">
      <c r="A101" s="24">
        <v>1059860</v>
      </c>
      <c r="B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EE88-46F3-4ACE-B092-3F62E82C5099}">
  <dimension ref="A1:F101"/>
  <sheetViews>
    <sheetView workbookViewId="0">
      <selection activeCell="I24" sqref="I24"/>
    </sheetView>
  </sheetViews>
  <sheetFormatPr defaultRowHeight="14.25" x14ac:dyDescent="0.45"/>
  <sheetData>
    <row r="1" spans="1:6" x14ac:dyDescent="0.45">
      <c r="A1" t="s">
        <v>1350</v>
      </c>
      <c r="B1" t="s">
        <v>1351</v>
      </c>
      <c r="C1" t="s">
        <v>1352</v>
      </c>
      <c r="E1" t="s">
        <v>1353</v>
      </c>
      <c r="F1" t="s">
        <v>1354</v>
      </c>
    </row>
    <row r="2" spans="1:6" x14ac:dyDescent="0.45">
      <c r="A2">
        <v>0</v>
      </c>
      <c r="B2">
        <v>0</v>
      </c>
      <c r="C2">
        <v>0</v>
      </c>
      <c r="E2">
        <v>0</v>
      </c>
      <c r="F2">
        <v>0</v>
      </c>
    </row>
    <row r="3" spans="1:6" x14ac:dyDescent="0.45">
      <c r="A3">
        <v>15</v>
      </c>
      <c r="B3">
        <v>6</v>
      </c>
      <c r="C3">
        <v>8</v>
      </c>
      <c r="E3">
        <v>10</v>
      </c>
      <c r="F3">
        <v>4</v>
      </c>
    </row>
    <row r="4" spans="1:6" x14ac:dyDescent="0.45">
      <c r="A4">
        <v>52</v>
      </c>
      <c r="B4">
        <v>21</v>
      </c>
      <c r="C4">
        <v>27</v>
      </c>
      <c r="E4">
        <v>33</v>
      </c>
      <c r="F4">
        <v>13</v>
      </c>
    </row>
    <row r="5" spans="1:6" x14ac:dyDescent="0.45">
      <c r="A5">
        <v>122</v>
      </c>
      <c r="B5">
        <v>51</v>
      </c>
      <c r="C5">
        <v>64</v>
      </c>
      <c r="E5">
        <v>80</v>
      </c>
      <c r="F5">
        <v>32</v>
      </c>
    </row>
    <row r="6" spans="1:6" x14ac:dyDescent="0.45">
      <c r="A6">
        <v>237</v>
      </c>
      <c r="B6">
        <v>100</v>
      </c>
      <c r="C6">
        <v>125</v>
      </c>
      <c r="E6">
        <v>156</v>
      </c>
      <c r="F6">
        <v>65</v>
      </c>
    </row>
    <row r="7" spans="1:6" x14ac:dyDescent="0.45">
      <c r="A7">
        <v>406</v>
      </c>
      <c r="B7">
        <v>172</v>
      </c>
      <c r="C7">
        <v>216</v>
      </c>
      <c r="E7">
        <v>270</v>
      </c>
      <c r="F7">
        <v>112</v>
      </c>
    </row>
    <row r="8" spans="1:6" x14ac:dyDescent="0.45">
      <c r="A8">
        <v>637</v>
      </c>
      <c r="B8">
        <v>274</v>
      </c>
      <c r="C8">
        <v>343</v>
      </c>
      <c r="E8">
        <v>428</v>
      </c>
      <c r="F8">
        <v>178</v>
      </c>
    </row>
    <row r="9" spans="1:6" x14ac:dyDescent="0.45">
      <c r="A9">
        <v>942</v>
      </c>
      <c r="B9">
        <v>409</v>
      </c>
      <c r="C9">
        <v>512</v>
      </c>
      <c r="E9">
        <v>640</v>
      </c>
      <c r="F9">
        <v>276</v>
      </c>
    </row>
    <row r="10" spans="1:6" x14ac:dyDescent="0.45">
      <c r="A10" s="24">
        <v>1326</v>
      </c>
      <c r="B10">
        <v>583</v>
      </c>
      <c r="C10">
        <v>729</v>
      </c>
      <c r="E10">
        <v>911</v>
      </c>
      <c r="F10">
        <v>393</v>
      </c>
    </row>
    <row r="11" spans="1:6" x14ac:dyDescent="0.45">
      <c r="A11" s="24">
        <v>1800</v>
      </c>
      <c r="B11">
        <v>800</v>
      </c>
      <c r="C11" s="24">
        <v>1000</v>
      </c>
      <c r="E11" s="24">
        <v>1250</v>
      </c>
      <c r="F11">
        <v>540</v>
      </c>
    </row>
    <row r="12" spans="1:6" x14ac:dyDescent="0.45">
      <c r="A12" s="24">
        <v>2369</v>
      </c>
      <c r="B12" s="24">
        <v>1064</v>
      </c>
      <c r="C12" s="24">
        <v>1331</v>
      </c>
      <c r="E12" s="24">
        <v>1663</v>
      </c>
      <c r="F12">
        <v>745</v>
      </c>
    </row>
    <row r="13" spans="1:6" x14ac:dyDescent="0.45">
      <c r="A13" s="24">
        <v>3041</v>
      </c>
      <c r="B13" s="24">
        <v>1382</v>
      </c>
      <c r="C13" s="24">
        <v>1728</v>
      </c>
      <c r="E13" s="24">
        <v>2160</v>
      </c>
      <c r="F13">
        <v>967</v>
      </c>
    </row>
    <row r="14" spans="1:6" x14ac:dyDescent="0.45">
      <c r="A14" s="24">
        <v>3822</v>
      </c>
      <c r="B14" s="24">
        <v>1757</v>
      </c>
      <c r="C14" s="24">
        <v>2197</v>
      </c>
      <c r="E14" s="24">
        <v>2746</v>
      </c>
      <c r="F14" s="24">
        <v>1230</v>
      </c>
    </row>
    <row r="15" spans="1:6" x14ac:dyDescent="0.45">
      <c r="A15" s="24">
        <v>4719</v>
      </c>
      <c r="B15" s="24">
        <v>2195</v>
      </c>
      <c r="C15" s="24">
        <v>2744</v>
      </c>
      <c r="E15" s="24">
        <v>3430</v>
      </c>
      <c r="F15" s="24">
        <v>1591</v>
      </c>
    </row>
    <row r="16" spans="1:6" x14ac:dyDescent="0.45">
      <c r="A16" s="24">
        <v>5737</v>
      </c>
      <c r="B16" s="24">
        <v>2700</v>
      </c>
      <c r="C16" s="24">
        <v>3375</v>
      </c>
      <c r="E16" s="24">
        <v>4218</v>
      </c>
      <c r="F16" s="24">
        <v>1957</v>
      </c>
    </row>
    <row r="17" spans="1:6" x14ac:dyDescent="0.45">
      <c r="A17" s="24">
        <v>6881</v>
      </c>
      <c r="B17" s="24">
        <v>3276</v>
      </c>
      <c r="C17" s="24">
        <v>4096</v>
      </c>
      <c r="E17" s="24">
        <v>5120</v>
      </c>
      <c r="F17" s="24">
        <v>2457</v>
      </c>
    </row>
    <row r="18" spans="1:6" x14ac:dyDescent="0.45">
      <c r="A18" s="24">
        <v>8155</v>
      </c>
      <c r="B18" s="24">
        <v>3930</v>
      </c>
      <c r="C18" s="24">
        <v>4913</v>
      </c>
      <c r="E18" s="24">
        <v>6141</v>
      </c>
      <c r="F18" s="24">
        <v>3046</v>
      </c>
    </row>
    <row r="19" spans="1:6" x14ac:dyDescent="0.45">
      <c r="A19" s="24">
        <v>9564</v>
      </c>
      <c r="B19" s="24">
        <v>4665</v>
      </c>
      <c r="C19" s="24">
        <v>5832</v>
      </c>
      <c r="E19" s="24">
        <v>7290</v>
      </c>
      <c r="F19" s="24">
        <v>3732</v>
      </c>
    </row>
    <row r="20" spans="1:6" x14ac:dyDescent="0.45">
      <c r="A20" s="24">
        <v>11111</v>
      </c>
      <c r="B20" s="24">
        <v>5487</v>
      </c>
      <c r="C20" s="24">
        <v>6859</v>
      </c>
      <c r="E20" s="24">
        <v>8573</v>
      </c>
      <c r="F20" s="24">
        <v>4526</v>
      </c>
    </row>
    <row r="21" spans="1:6" x14ac:dyDescent="0.45">
      <c r="A21" s="24">
        <v>12800</v>
      </c>
      <c r="B21" s="24">
        <v>6400</v>
      </c>
      <c r="C21" s="24">
        <v>8000</v>
      </c>
      <c r="E21" s="24">
        <v>10000</v>
      </c>
      <c r="F21" s="24">
        <v>5440</v>
      </c>
    </row>
    <row r="22" spans="1:6" x14ac:dyDescent="0.45">
      <c r="A22" s="24">
        <v>14632</v>
      </c>
      <c r="B22" s="24">
        <v>7408</v>
      </c>
      <c r="C22" s="24">
        <v>9261</v>
      </c>
      <c r="E22" s="24">
        <v>11576</v>
      </c>
      <c r="F22" s="24">
        <v>6482</v>
      </c>
    </row>
    <row r="23" spans="1:6" x14ac:dyDescent="0.45">
      <c r="A23" s="24">
        <v>16610</v>
      </c>
      <c r="B23" s="24">
        <v>8518</v>
      </c>
      <c r="C23" s="24">
        <v>10648</v>
      </c>
      <c r="E23" s="24">
        <v>13310</v>
      </c>
      <c r="F23" s="24">
        <v>7666</v>
      </c>
    </row>
    <row r="24" spans="1:6" x14ac:dyDescent="0.45">
      <c r="A24" s="24">
        <v>18737</v>
      </c>
      <c r="B24" s="24">
        <v>9733</v>
      </c>
      <c r="C24" s="24">
        <v>12167</v>
      </c>
      <c r="E24" s="24">
        <v>15208</v>
      </c>
      <c r="F24" s="24">
        <v>9003</v>
      </c>
    </row>
    <row r="25" spans="1:6" x14ac:dyDescent="0.45">
      <c r="A25" s="24">
        <v>21012</v>
      </c>
      <c r="B25" s="24">
        <v>11059</v>
      </c>
      <c r="C25" s="24">
        <v>13824</v>
      </c>
      <c r="E25" s="24">
        <v>17280</v>
      </c>
      <c r="F25" s="24">
        <v>10506</v>
      </c>
    </row>
    <row r="26" spans="1:6" x14ac:dyDescent="0.45">
      <c r="A26" s="24">
        <v>23437</v>
      </c>
      <c r="B26" s="24">
        <v>12500</v>
      </c>
      <c r="C26" s="24">
        <v>15625</v>
      </c>
      <c r="E26" s="24">
        <v>19531</v>
      </c>
      <c r="F26" s="24">
        <v>12187</v>
      </c>
    </row>
    <row r="27" spans="1:6" x14ac:dyDescent="0.45">
      <c r="A27" s="24">
        <v>26012</v>
      </c>
      <c r="B27" s="24">
        <v>14060</v>
      </c>
      <c r="C27" s="24">
        <v>17576</v>
      </c>
      <c r="E27" s="24">
        <v>21970</v>
      </c>
      <c r="F27" s="24">
        <v>14060</v>
      </c>
    </row>
    <row r="28" spans="1:6" x14ac:dyDescent="0.45">
      <c r="A28" s="24">
        <v>28737</v>
      </c>
      <c r="B28" s="24">
        <v>15746</v>
      </c>
      <c r="C28" s="24">
        <v>19683</v>
      </c>
      <c r="E28" s="24">
        <v>24603</v>
      </c>
      <c r="F28" s="24">
        <v>16140</v>
      </c>
    </row>
    <row r="29" spans="1:6" x14ac:dyDescent="0.45">
      <c r="A29" s="24">
        <v>31610</v>
      </c>
      <c r="B29" s="24">
        <v>17561</v>
      </c>
      <c r="C29" s="24">
        <v>21952</v>
      </c>
      <c r="E29" s="24">
        <v>27440</v>
      </c>
      <c r="F29" s="24">
        <v>18439</v>
      </c>
    </row>
    <row r="30" spans="1:6" x14ac:dyDescent="0.45">
      <c r="A30" s="24">
        <v>34632</v>
      </c>
      <c r="B30" s="24">
        <v>19511</v>
      </c>
      <c r="C30" s="24">
        <v>24389</v>
      </c>
      <c r="E30" s="24">
        <v>30486</v>
      </c>
      <c r="F30" s="24">
        <v>20974</v>
      </c>
    </row>
    <row r="31" spans="1:6" x14ac:dyDescent="0.45">
      <c r="A31" s="24">
        <v>37800</v>
      </c>
      <c r="B31" s="24">
        <v>21600</v>
      </c>
      <c r="C31" s="24">
        <v>27000</v>
      </c>
      <c r="E31" s="24">
        <v>33750</v>
      </c>
      <c r="F31" s="24">
        <v>23760</v>
      </c>
    </row>
    <row r="32" spans="1:6" x14ac:dyDescent="0.45">
      <c r="A32" s="24">
        <v>41111</v>
      </c>
      <c r="B32" s="24">
        <v>23832</v>
      </c>
      <c r="C32" s="24">
        <v>29791</v>
      </c>
      <c r="E32" s="24">
        <v>37238</v>
      </c>
      <c r="F32" s="24">
        <v>26811</v>
      </c>
    </row>
    <row r="33" spans="1:6" x14ac:dyDescent="0.45">
      <c r="A33" s="24">
        <v>44564</v>
      </c>
      <c r="B33" s="24">
        <v>26214</v>
      </c>
      <c r="C33" s="24">
        <v>32768</v>
      </c>
      <c r="E33" s="24">
        <v>40960</v>
      </c>
      <c r="F33" s="24">
        <v>30146</v>
      </c>
    </row>
    <row r="34" spans="1:6" x14ac:dyDescent="0.45">
      <c r="A34" s="24">
        <v>48155</v>
      </c>
      <c r="B34" s="24">
        <v>28749</v>
      </c>
      <c r="C34" s="24">
        <v>35937</v>
      </c>
      <c r="E34" s="24">
        <v>44921</v>
      </c>
      <c r="F34" s="24">
        <v>33780</v>
      </c>
    </row>
    <row r="35" spans="1:6" x14ac:dyDescent="0.45">
      <c r="A35" s="24">
        <v>51881</v>
      </c>
      <c r="B35" s="24">
        <v>31443</v>
      </c>
      <c r="C35" s="24">
        <v>39304</v>
      </c>
      <c r="E35" s="24">
        <v>49130</v>
      </c>
      <c r="F35" s="24">
        <v>37731</v>
      </c>
    </row>
    <row r="36" spans="1:6" x14ac:dyDescent="0.45">
      <c r="A36" s="24">
        <v>55737</v>
      </c>
      <c r="B36" s="24">
        <v>34300</v>
      </c>
      <c r="C36" s="24">
        <v>42875</v>
      </c>
      <c r="E36" s="24">
        <v>53593</v>
      </c>
      <c r="F36" s="24">
        <v>42017</v>
      </c>
    </row>
    <row r="37" spans="1:6" x14ac:dyDescent="0.45">
      <c r="A37" s="24">
        <v>59719</v>
      </c>
      <c r="B37" s="24">
        <v>37324</v>
      </c>
      <c r="C37" s="24">
        <v>46656</v>
      </c>
      <c r="E37" s="24">
        <v>58320</v>
      </c>
      <c r="F37" s="24">
        <v>46656</v>
      </c>
    </row>
    <row r="38" spans="1:6" x14ac:dyDescent="0.45">
      <c r="A38" s="24">
        <v>63822</v>
      </c>
      <c r="B38" s="24">
        <v>40522</v>
      </c>
      <c r="C38" s="24">
        <v>50653</v>
      </c>
      <c r="E38" s="24">
        <v>63316</v>
      </c>
      <c r="F38" s="24">
        <v>50653</v>
      </c>
    </row>
    <row r="39" spans="1:6" x14ac:dyDescent="0.45">
      <c r="A39" s="24">
        <v>68041</v>
      </c>
      <c r="B39" s="24">
        <v>43897</v>
      </c>
      <c r="C39" s="24">
        <v>54872</v>
      </c>
      <c r="E39" s="24">
        <v>68590</v>
      </c>
      <c r="F39" s="24">
        <v>55969</v>
      </c>
    </row>
    <row r="40" spans="1:6" x14ac:dyDescent="0.45">
      <c r="A40" s="24">
        <v>72369</v>
      </c>
      <c r="B40" s="24">
        <v>47455</v>
      </c>
      <c r="C40" s="24">
        <v>59319</v>
      </c>
      <c r="E40" s="24">
        <v>74148</v>
      </c>
      <c r="F40" s="24">
        <v>60505</v>
      </c>
    </row>
    <row r="41" spans="1:6" x14ac:dyDescent="0.45">
      <c r="A41" s="24">
        <v>76800</v>
      </c>
      <c r="B41" s="24">
        <v>51200</v>
      </c>
      <c r="C41" s="24">
        <v>64000</v>
      </c>
      <c r="E41" s="24">
        <v>80000</v>
      </c>
      <c r="F41" s="24">
        <v>66560</v>
      </c>
    </row>
    <row r="42" spans="1:6" x14ac:dyDescent="0.45">
      <c r="A42" s="24">
        <v>81326</v>
      </c>
      <c r="B42" s="24">
        <v>55136</v>
      </c>
      <c r="C42" s="24">
        <v>68921</v>
      </c>
      <c r="E42" s="24">
        <v>86151</v>
      </c>
      <c r="F42" s="24">
        <v>71677</v>
      </c>
    </row>
    <row r="43" spans="1:6" x14ac:dyDescent="0.45">
      <c r="A43" s="24">
        <v>85942</v>
      </c>
      <c r="B43" s="24">
        <v>59270</v>
      </c>
      <c r="C43" s="24">
        <v>74088</v>
      </c>
      <c r="E43" s="24">
        <v>92610</v>
      </c>
      <c r="F43" s="24">
        <v>78533</v>
      </c>
    </row>
    <row r="44" spans="1:6" x14ac:dyDescent="0.45">
      <c r="A44" s="24">
        <v>90637</v>
      </c>
      <c r="B44" s="24">
        <v>63605</v>
      </c>
      <c r="C44" s="24">
        <v>79507</v>
      </c>
      <c r="E44" s="24">
        <v>99383</v>
      </c>
      <c r="F44" s="24">
        <v>84277</v>
      </c>
    </row>
    <row r="45" spans="1:6" x14ac:dyDescent="0.45">
      <c r="A45" s="24">
        <v>95406</v>
      </c>
      <c r="B45" s="24">
        <v>68147</v>
      </c>
      <c r="C45" s="24">
        <v>85184</v>
      </c>
      <c r="E45" s="24">
        <v>106480</v>
      </c>
      <c r="F45" s="24">
        <v>91998</v>
      </c>
    </row>
    <row r="46" spans="1:6" x14ac:dyDescent="0.45">
      <c r="A46" s="24">
        <v>100237</v>
      </c>
      <c r="B46" s="24">
        <v>72900</v>
      </c>
      <c r="C46" s="24">
        <v>91125</v>
      </c>
      <c r="E46" s="24">
        <v>113906</v>
      </c>
      <c r="F46" s="24">
        <v>98415</v>
      </c>
    </row>
    <row r="47" spans="1:6" x14ac:dyDescent="0.45">
      <c r="A47" s="24">
        <v>105122</v>
      </c>
      <c r="B47" s="24">
        <v>77868</v>
      </c>
      <c r="C47" s="24">
        <v>97336</v>
      </c>
      <c r="E47" s="24">
        <v>121670</v>
      </c>
      <c r="F47" s="24">
        <v>107069</v>
      </c>
    </row>
    <row r="48" spans="1:6" x14ac:dyDescent="0.45">
      <c r="A48" s="24">
        <v>110052</v>
      </c>
      <c r="B48" s="24">
        <v>83058</v>
      </c>
      <c r="C48" s="24">
        <v>103823</v>
      </c>
      <c r="E48" s="24">
        <v>129778</v>
      </c>
      <c r="F48" s="24">
        <v>114205</v>
      </c>
    </row>
    <row r="49" spans="1:6" x14ac:dyDescent="0.45">
      <c r="A49" s="24">
        <v>115015</v>
      </c>
      <c r="B49" s="24">
        <v>88473</v>
      </c>
      <c r="C49" s="24">
        <v>110592</v>
      </c>
      <c r="E49" s="24">
        <v>138240</v>
      </c>
      <c r="F49" s="24">
        <v>123863</v>
      </c>
    </row>
    <row r="50" spans="1:6" x14ac:dyDescent="0.45">
      <c r="A50" s="24">
        <v>120001</v>
      </c>
      <c r="B50" s="24">
        <v>94119</v>
      </c>
      <c r="C50" s="24">
        <v>117649</v>
      </c>
      <c r="E50" s="24">
        <v>147061</v>
      </c>
      <c r="F50" s="24">
        <v>131766</v>
      </c>
    </row>
    <row r="51" spans="1:6" x14ac:dyDescent="0.45">
      <c r="A51" s="24">
        <v>125000</v>
      </c>
      <c r="B51" s="24">
        <v>100000</v>
      </c>
      <c r="C51" s="24">
        <v>125000</v>
      </c>
      <c r="E51" s="24">
        <v>156250</v>
      </c>
      <c r="F51" s="24">
        <v>142500</v>
      </c>
    </row>
    <row r="52" spans="1:6" x14ac:dyDescent="0.45">
      <c r="A52" s="24">
        <v>131324</v>
      </c>
      <c r="B52" s="24">
        <v>106120</v>
      </c>
      <c r="C52" s="24">
        <v>132651</v>
      </c>
      <c r="E52" s="24">
        <v>165813</v>
      </c>
      <c r="F52" s="24">
        <v>151222</v>
      </c>
    </row>
    <row r="53" spans="1:6" x14ac:dyDescent="0.45">
      <c r="A53" s="24">
        <v>137795</v>
      </c>
      <c r="B53" s="24">
        <v>112486</v>
      </c>
      <c r="C53" s="24">
        <v>140608</v>
      </c>
      <c r="E53" s="24">
        <v>175760</v>
      </c>
      <c r="F53" s="24">
        <v>163105</v>
      </c>
    </row>
    <row r="54" spans="1:6" x14ac:dyDescent="0.45">
      <c r="A54" s="24">
        <v>144410</v>
      </c>
      <c r="B54" s="24">
        <v>119101</v>
      </c>
      <c r="C54" s="24">
        <v>148877</v>
      </c>
      <c r="E54" s="24">
        <v>186096</v>
      </c>
      <c r="F54" s="24">
        <v>172697</v>
      </c>
    </row>
    <row r="55" spans="1:6" x14ac:dyDescent="0.45">
      <c r="A55" s="24">
        <v>151165</v>
      </c>
      <c r="B55" s="24">
        <v>125971</v>
      </c>
      <c r="C55" s="24">
        <v>157464</v>
      </c>
      <c r="E55" s="24">
        <v>196830</v>
      </c>
      <c r="F55" s="24">
        <v>185807</v>
      </c>
    </row>
    <row r="56" spans="1:6" x14ac:dyDescent="0.45">
      <c r="A56" s="24">
        <v>158056</v>
      </c>
      <c r="B56" s="24">
        <v>133100</v>
      </c>
      <c r="C56" s="24">
        <v>166375</v>
      </c>
      <c r="E56" s="24">
        <v>207968</v>
      </c>
      <c r="F56" s="24">
        <v>196322</v>
      </c>
    </row>
    <row r="57" spans="1:6" x14ac:dyDescent="0.45">
      <c r="A57" s="24">
        <v>165079</v>
      </c>
      <c r="B57" s="24">
        <v>140492</v>
      </c>
      <c r="C57" s="24">
        <v>175616</v>
      </c>
      <c r="E57" s="24">
        <v>219520</v>
      </c>
      <c r="F57" s="24">
        <v>210739</v>
      </c>
    </row>
    <row r="58" spans="1:6" x14ac:dyDescent="0.45">
      <c r="A58" s="24">
        <v>172229</v>
      </c>
      <c r="B58" s="24">
        <v>148154</v>
      </c>
      <c r="C58" s="24">
        <v>185193</v>
      </c>
      <c r="E58" s="24">
        <v>231491</v>
      </c>
      <c r="F58" s="24">
        <v>222231</v>
      </c>
    </row>
    <row r="59" spans="1:6" x14ac:dyDescent="0.45">
      <c r="A59" s="24">
        <v>179503</v>
      </c>
      <c r="B59" s="24">
        <v>156089</v>
      </c>
      <c r="C59" s="24">
        <v>195112</v>
      </c>
      <c r="E59" s="24">
        <v>243890</v>
      </c>
      <c r="F59" s="24">
        <v>238036</v>
      </c>
    </row>
    <row r="60" spans="1:6" x14ac:dyDescent="0.45">
      <c r="A60" s="24">
        <v>186894</v>
      </c>
      <c r="B60" s="24">
        <v>164303</v>
      </c>
      <c r="C60" s="24">
        <v>205379</v>
      </c>
      <c r="E60" s="24">
        <v>256723</v>
      </c>
      <c r="F60" s="24">
        <v>250562</v>
      </c>
    </row>
    <row r="61" spans="1:6" x14ac:dyDescent="0.45">
      <c r="A61" s="24">
        <v>194400</v>
      </c>
      <c r="B61" s="24">
        <v>172800</v>
      </c>
      <c r="C61" s="24">
        <v>216000</v>
      </c>
      <c r="E61" s="24">
        <v>270000</v>
      </c>
      <c r="F61" s="24">
        <v>267840</v>
      </c>
    </row>
    <row r="62" spans="1:6" x14ac:dyDescent="0.45">
      <c r="A62" s="24">
        <v>202013</v>
      </c>
      <c r="B62" s="24">
        <v>181584</v>
      </c>
      <c r="C62" s="24">
        <v>226981</v>
      </c>
      <c r="E62" s="24">
        <v>283726</v>
      </c>
      <c r="F62" s="24">
        <v>281456</v>
      </c>
    </row>
    <row r="63" spans="1:6" x14ac:dyDescent="0.45">
      <c r="A63" s="24">
        <v>209728</v>
      </c>
      <c r="B63" s="24">
        <v>190662</v>
      </c>
      <c r="C63" s="24">
        <v>238328</v>
      </c>
      <c r="E63" s="24">
        <v>297910</v>
      </c>
      <c r="F63" s="24">
        <v>300293</v>
      </c>
    </row>
    <row r="64" spans="1:6" x14ac:dyDescent="0.45">
      <c r="A64" s="24">
        <v>217540</v>
      </c>
      <c r="B64" s="24">
        <v>200037</v>
      </c>
      <c r="C64" s="24">
        <v>250047</v>
      </c>
      <c r="E64" s="24">
        <v>312558</v>
      </c>
      <c r="F64" s="24">
        <v>315059</v>
      </c>
    </row>
    <row r="65" spans="1:6" x14ac:dyDescent="0.45">
      <c r="A65" s="24">
        <v>225443</v>
      </c>
      <c r="B65" s="24">
        <v>209715</v>
      </c>
      <c r="C65" s="24">
        <v>262144</v>
      </c>
      <c r="E65" s="24">
        <v>327680</v>
      </c>
      <c r="F65" s="24">
        <v>335544</v>
      </c>
    </row>
    <row r="66" spans="1:6" x14ac:dyDescent="0.45">
      <c r="A66" s="24">
        <v>233431</v>
      </c>
      <c r="B66" s="24">
        <v>219700</v>
      </c>
      <c r="C66" s="24">
        <v>274625</v>
      </c>
      <c r="E66" s="24">
        <v>343281</v>
      </c>
      <c r="F66" s="24">
        <v>351520</v>
      </c>
    </row>
    <row r="67" spans="1:6" x14ac:dyDescent="0.45">
      <c r="A67" s="24">
        <v>241496</v>
      </c>
      <c r="B67" s="24">
        <v>229996</v>
      </c>
      <c r="C67" s="24">
        <v>287496</v>
      </c>
      <c r="E67" s="24">
        <v>359370</v>
      </c>
      <c r="F67" s="24">
        <v>373744</v>
      </c>
    </row>
    <row r="68" spans="1:6" x14ac:dyDescent="0.45">
      <c r="A68" s="24">
        <v>249633</v>
      </c>
      <c r="B68" s="24">
        <v>240610</v>
      </c>
      <c r="C68" s="24">
        <v>300763</v>
      </c>
      <c r="E68" s="24">
        <v>375953</v>
      </c>
      <c r="F68" s="24">
        <v>390991</v>
      </c>
    </row>
    <row r="69" spans="1:6" x14ac:dyDescent="0.45">
      <c r="A69" s="24">
        <v>257834</v>
      </c>
      <c r="B69" s="24">
        <v>251545</v>
      </c>
      <c r="C69" s="24">
        <v>314432</v>
      </c>
      <c r="E69" s="24">
        <v>393040</v>
      </c>
      <c r="F69" s="24">
        <v>415050</v>
      </c>
    </row>
    <row r="70" spans="1:6" x14ac:dyDescent="0.45">
      <c r="A70" s="24">
        <v>267406</v>
      </c>
      <c r="B70" s="24">
        <v>262807</v>
      </c>
      <c r="C70" s="24">
        <v>328509</v>
      </c>
      <c r="E70" s="24">
        <v>410636</v>
      </c>
      <c r="F70" s="24">
        <v>433631</v>
      </c>
    </row>
    <row r="71" spans="1:6" x14ac:dyDescent="0.45">
      <c r="A71" s="24">
        <v>276458</v>
      </c>
      <c r="B71" s="24">
        <v>274400</v>
      </c>
      <c r="C71" s="24">
        <v>343000</v>
      </c>
      <c r="E71" s="24">
        <v>428750</v>
      </c>
      <c r="F71" s="24">
        <v>459620</v>
      </c>
    </row>
    <row r="72" spans="1:6" x14ac:dyDescent="0.45">
      <c r="A72" s="24">
        <v>286328</v>
      </c>
      <c r="B72" s="24">
        <v>286328</v>
      </c>
      <c r="C72" s="24">
        <v>357911</v>
      </c>
      <c r="E72" s="24">
        <v>447388</v>
      </c>
      <c r="F72" s="24">
        <v>479600</v>
      </c>
    </row>
    <row r="73" spans="1:6" x14ac:dyDescent="0.45">
      <c r="A73" s="24">
        <v>296358</v>
      </c>
      <c r="B73" s="24">
        <v>298598</v>
      </c>
      <c r="C73" s="24">
        <v>373248</v>
      </c>
      <c r="E73" s="24">
        <v>466560</v>
      </c>
      <c r="F73" s="24">
        <v>507617</v>
      </c>
    </row>
    <row r="74" spans="1:6" x14ac:dyDescent="0.45">
      <c r="A74" s="24">
        <v>305767</v>
      </c>
      <c r="B74" s="24">
        <v>311213</v>
      </c>
      <c r="C74" s="24">
        <v>389017</v>
      </c>
      <c r="E74" s="24">
        <v>486271</v>
      </c>
      <c r="F74" s="24">
        <v>529063</v>
      </c>
    </row>
    <row r="75" spans="1:6" x14ac:dyDescent="0.45">
      <c r="A75" s="24">
        <v>316074</v>
      </c>
      <c r="B75" s="24">
        <v>324179</v>
      </c>
      <c r="C75" s="24">
        <v>405224</v>
      </c>
      <c r="E75" s="24">
        <v>506530</v>
      </c>
      <c r="F75" s="24">
        <v>559209</v>
      </c>
    </row>
    <row r="76" spans="1:6" x14ac:dyDescent="0.45">
      <c r="A76" s="24">
        <v>326531</v>
      </c>
      <c r="B76" s="24">
        <v>337500</v>
      </c>
      <c r="C76" s="24">
        <v>421875</v>
      </c>
      <c r="E76" s="24">
        <v>527343</v>
      </c>
      <c r="F76" s="24">
        <v>582187</v>
      </c>
    </row>
    <row r="77" spans="1:6" x14ac:dyDescent="0.45">
      <c r="A77" s="24">
        <v>336255</v>
      </c>
      <c r="B77" s="24">
        <v>351180</v>
      </c>
      <c r="C77" s="24">
        <v>438976</v>
      </c>
      <c r="E77" s="24">
        <v>548720</v>
      </c>
      <c r="F77" s="24">
        <v>614566</v>
      </c>
    </row>
    <row r="78" spans="1:6" x14ac:dyDescent="0.45">
      <c r="A78" s="24">
        <v>346965</v>
      </c>
      <c r="B78" s="24">
        <v>365226</v>
      </c>
      <c r="C78" s="24">
        <v>456533</v>
      </c>
      <c r="E78" s="24">
        <v>570666</v>
      </c>
      <c r="F78" s="24">
        <v>639146</v>
      </c>
    </row>
    <row r="79" spans="1:6" x14ac:dyDescent="0.45">
      <c r="A79" s="24">
        <v>357812</v>
      </c>
      <c r="B79" s="24">
        <v>379641</v>
      </c>
      <c r="C79" s="24">
        <v>474552</v>
      </c>
      <c r="E79" s="24">
        <v>593190</v>
      </c>
      <c r="F79" s="24">
        <v>673863</v>
      </c>
    </row>
    <row r="80" spans="1:6" x14ac:dyDescent="0.45">
      <c r="A80" s="24">
        <v>367807</v>
      </c>
      <c r="B80" s="24">
        <v>394431</v>
      </c>
      <c r="C80" s="24">
        <v>493039</v>
      </c>
      <c r="E80" s="24">
        <v>616298</v>
      </c>
      <c r="F80" s="24">
        <v>700115</v>
      </c>
    </row>
    <row r="81" spans="1:6" x14ac:dyDescent="0.45">
      <c r="A81" s="24">
        <v>378880</v>
      </c>
      <c r="B81" s="24">
        <v>409600</v>
      </c>
      <c r="C81" s="24">
        <v>512000</v>
      </c>
      <c r="E81" s="24">
        <v>640000</v>
      </c>
      <c r="F81" s="24">
        <v>737280</v>
      </c>
    </row>
    <row r="82" spans="1:6" x14ac:dyDescent="0.45">
      <c r="A82" s="24">
        <v>390077</v>
      </c>
      <c r="B82" s="24">
        <v>425152</v>
      </c>
      <c r="C82" s="24">
        <v>531441</v>
      </c>
      <c r="E82" s="24">
        <v>664301</v>
      </c>
      <c r="F82" s="24">
        <v>765275</v>
      </c>
    </row>
    <row r="83" spans="1:6" x14ac:dyDescent="0.45">
      <c r="A83" s="24">
        <v>400293</v>
      </c>
      <c r="B83" s="24">
        <v>441094</v>
      </c>
      <c r="C83" s="24">
        <v>551368</v>
      </c>
      <c r="E83" s="24">
        <v>689210</v>
      </c>
      <c r="F83" s="24">
        <v>804997</v>
      </c>
    </row>
    <row r="84" spans="1:6" x14ac:dyDescent="0.45">
      <c r="A84" s="24">
        <v>411686</v>
      </c>
      <c r="B84" s="24">
        <v>457429</v>
      </c>
      <c r="C84" s="24">
        <v>571787</v>
      </c>
      <c r="E84" s="24">
        <v>714733</v>
      </c>
      <c r="F84" s="24">
        <v>834809</v>
      </c>
    </row>
    <row r="85" spans="1:6" x14ac:dyDescent="0.45">
      <c r="A85" s="24">
        <v>423190</v>
      </c>
      <c r="B85" s="24">
        <v>474163</v>
      </c>
      <c r="C85" s="24">
        <v>592704</v>
      </c>
      <c r="E85" s="24">
        <v>740880</v>
      </c>
      <c r="F85" s="24">
        <v>877201</v>
      </c>
    </row>
    <row r="86" spans="1:6" x14ac:dyDescent="0.45">
      <c r="A86" s="24">
        <v>433572</v>
      </c>
      <c r="B86" s="24">
        <v>491300</v>
      </c>
      <c r="C86" s="24">
        <v>614125</v>
      </c>
      <c r="E86" s="24">
        <v>767656</v>
      </c>
      <c r="F86" s="24">
        <v>908905</v>
      </c>
    </row>
    <row r="87" spans="1:6" x14ac:dyDescent="0.45">
      <c r="A87" s="24">
        <v>445239</v>
      </c>
      <c r="B87" s="24">
        <v>508844</v>
      </c>
      <c r="C87" s="24">
        <v>636056</v>
      </c>
      <c r="E87" s="24">
        <v>795070</v>
      </c>
      <c r="F87" s="24">
        <v>954084</v>
      </c>
    </row>
    <row r="88" spans="1:6" x14ac:dyDescent="0.45">
      <c r="A88" s="24">
        <v>457001</v>
      </c>
      <c r="B88" s="24">
        <v>526802</v>
      </c>
      <c r="C88" s="24">
        <v>658503</v>
      </c>
      <c r="E88" s="24">
        <v>823128</v>
      </c>
      <c r="F88" s="24">
        <v>987754</v>
      </c>
    </row>
    <row r="89" spans="1:6" x14ac:dyDescent="0.45">
      <c r="A89" s="24">
        <v>467489</v>
      </c>
      <c r="B89" s="24">
        <v>545177</v>
      </c>
      <c r="C89" s="24">
        <v>681472</v>
      </c>
      <c r="E89" s="24">
        <v>851840</v>
      </c>
      <c r="F89" s="24">
        <v>1035837</v>
      </c>
    </row>
    <row r="90" spans="1:6" x14ac:dyDescent="0.45">
      <c r="A90" s="24">
        <v>479378</v>
      </c>
      <c r="B90" s="24">
        <v>563975</v>
      </c>
      <c r="C90" s="24">
        <v>704969</v>
      </c>
      <c r="E90" s="24">
        <v>881211</v>
      </c>
      <c r="F90" s="24">
        <v>1071552</v>
      </c>
    </row>
    <row r="91" spans="1:6" x14ac:dyDescent="0.45">
      <c r="A91" s="24">
        <v>491346</v>
      </c>
      <c r="B91" s="24">
        <v>583200</v>
      </c>
      <c r="C91" s="24">
        <v>729000</v>
      </c>
      <c r="E91" s="24">
        <v>911250</v>
      </c>
      <c r="F91" s="24">
        <v>1122660</v>
      </c>
    </row>
    <row r="92" spans="1:6" x14ac:dyDescent="0.45">
      <c r="A92" s="24">
        <v>501878</v>
      </c>
      <c r="B92" s="24">
        <v>602856</v>
      </c>
      <c r="C92" s="24">
        <v>753571</v>
      </c>
      <c r="E92" s="24">
        <v>941963</v>
      </c>
      <c r="F92" s="24">
        <v>1160499</v>
      </c>
    </row>
    <row r="93" spans="1:6" x14ac:dyDescent="0.45">
      <c r="A93" s="24">
        <v>513934</v>
      </c>
      <c r="B93" s="24">
        <v>622950</v>
      </c>
      <c r="C93" s="24">
        <v>778688</v>
      </c>
      <c r="E93" s="24">
        <v>973360</v>
      </c>
      <c r="F93" s="24">
        <v>1214753</v>
      </c>
    </row>
    <row r="94" spans="1:6" x14ac:dyDescent="0.45">
      <c r="A94" s="24">
        <v>526049</v>
      </c>
      <c r="B94" s="24">
        <v>643485</v>
      </c>
      <c r="C94" s="24">
        <v>804357</v>
      </c>
      <c r="E94" s="24">
        <v>1005446</v>
      </c>
      <c r="F94" s="24">
        <v>1254796</v>
      </c>
    </row>
    <row r="95" spans="1:6" x14ac:dyDescent="0.45">
      <c r="A95" s="24">
        <v>536557</v>
      </c>
      <c r="B95" s="24">
        <v>664467</v>
      </c>
      <c r="C95" s="24">
        <v>830584</v>
      </c>
      <c r="E95" s="24">
        <v>1038230</v>
      </c>
      <c r="F95" s="24">
        <v>1312322</v>
      </c>
    </row>
    <row r="96" spans="1:6" x14ac:dyDescent="0.45">
      <c r="A96" s="24">
        <v>548720</v>
      </c>
      <c r="B96" s="24">
        <v>685900</v>
      </c>
      <c r="C96" s="24">
        <v>857375</v>
      </c>
      <c r="E96" s="24">
        <v>1071718</v>
      </c>
      <c r="F96" s="24">
        <v>1354652</v>
      </c>
    </row>
    <row r="97" spans="1:6" x14ac:dyDescent="0.45">
      <c r="A97" s="24">
        <v>560922</v>
      </c>
      <c r="B97" s="24">
        <v>707788</v>
      </c>
      <c r="C97" s="24">
        <v>884736</v>
      </c>
      <c r="E97" s="24">
        <v>1105920</v>
      </c>
      <c r="F97" s="24">
        <v>1415577</v>
      </c>
    </row>
    <row r="98" spans="1:6" x14ac:dyDescent="0.45">
      <c r="A98" s="24">
        <v>571333</v>
      </c>
      <c r="B98" s="24">
        <v>730138</v>
      </c>
      <c r="C98" s="24">
        <v>912673</v>
      </c>
      <c r="E98" s="24">
        <v>1140841</v>
      </c>
      <c r="F98" s="24">
        <v>1460276</v>
      </c>
    </row>
    <row r="99" spans="1:6" x14ac:dyDescent="0.45">
      <c r="A99" s="24">
        <v>583539</v>
      </c>
      <c r="B99" s="24">
        <v>752953</v>
      </c>
      <c r="C99" s="24">
        <v>941192</v>
      </c>
      <c r="E99" s="24">
        <v>1176490</v>
      </c>
      <c r="F99" s="24">
        <v>1524731</v>
      </c>
    </row>
    <row r="100" spans="1:6" x14ac:dyDescent="0.45">
      <c r="A100" s="24">
        <v>591882</v>
      </c>
      <c r="B100" s="24">
        <v>776239</v>
      </c>
      <c r="C100" s="24">
        <v>970299</v>
      </c>
      <c r="E100" s="24">
        <v>1212873</v>
      </c>
      <c r="F100" s="24">
        <v>1571884</v>
      </c>
    </row>
    <row r="101" spans="1:6" x14ac:dyDescent="0.45">
      <c r="A101" s="24">
        <v>600000</v>
      </c>
      <c r="B101" s="24">
        <v>800000</v>
      </c>
      <c r="C101" s="24">
        <v>1000000</v>
      </c>
      <c r="E101" s="24">
        <v>1250000</v>
      </c>
      <c r="F101" s="24">
        <v>1640000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50DC-498B-4DD4-8CB7-3DF3AD36C800}">
  <dimension ref="A1:B200"/>
  <sheetViews>
    <sheetView workbookViewId="0"/>
  </sheetViews>
  <sheetFormatPr defaultRowHeight="14.25" x14ac:dyDescent="0.45"/>
  <cols>
    <col min="1" max="1" width="10.73046875" style="25" customWidth="1"/>
    <col min="2" max="2" width="15.73046875" style="25" customWidth="1"/>
  </cols>
  <sheetData>
    <row r="1" spans="1:2" x14ac:dyDescent="0.45">
      <c r="A1" s="25" t="s">
        <v>1355</v>
      </c>
      <c r="B1" s="25" t="s">
        <v>1356</v>
      </c>
    </row>
    <row r="2" spans="1:2" x14ac:dyDescent="0.45">
      <c r="A2" s="25">
        <v>12</v>
      </c>
      <c r="B2" s="25">
        <v>14189</v>
      </c>
    </row>
    <row r="3" spans="1:2" x14ac:dyDescent="0.45">
      <c r="A3" s="25">
        <v>13</v>
      </c>
      <c r="B3" s="25">
        <v>14768</v>
      </c>
    </row>
    <row r="4" spans="1:2" x14ac:dyDescent="0.45">
      <c r="A4" s="25">
        <v>14</v>
      </c>
      <c r="B4" s="25">
        <v>15326</v>
      </c>
    </row>
    <row r="5" spans="1:2" x14ac:dyDescent="0.45">
      <c r="A5" s="25">
        <v>15</v>
      </c>
      <c r="B5" s="25">
        <v>15864</v>
      </c>
    </row>
    <row r="6" spans="1:2" x14ac:dyDescent="0.45">
      <c r="A6" s="25">
        <v>16</v>
      </c>
      <c r="B6" s="25">
        <v>16384</v>
      </c>
    </row>
    <row r="7" spans="1:2" x14ac:dyDescent="0.45">
      <c r="A7" s="25">
        <v>17</v>
      </c>
      <c r="B7" s="25">
        <v>16888</v>
      </c>
    </row>
    <row r="8" spans="1:2" x14ac:dyDescent="0.45">
      <c r="A8" s="25">
        <v>18</v>
      </c>
      <c r="B8" s="25">
        <v>17378</v>
      </c>
    </row>
    <row r="9" spans="1:2" x14ac:dyDescent="0.45">
      <c r="A9" s="25">
        <v>19</v>
      </c>
      <c r="B9" s="25">
        <v>17854</v>
      </c>
    </row>
    <row r="10" spans="1:2" x14ac:dyDescent="0.45">
      <c r="A10" s="25">
        <v>20</v>
      </c>
      <c r="B10" s="25">
        <v>18318</v>
      </c>
    </row>
    <row r="11" spans="1:2" x14ac:dyDescent="0.45">
      <c r="A11" s="25">
        <v>21</v>
      </c>
      <c r="B11" s="25">
        <v>18770</v>
      </c>
    </row>
    <row r="12" spans="1:2" x14ac:dyDescent="0.45">
      <c r="A12" s="25">
        <v>22</v>
      </c>
      <c r="B12" s="25">
        <v>19212</v>
      </c>
    </row>
    <row r="13" spans="1:2" x14ac:dyDescent="0.45">
      <c r="A13" s="25">
        <v>23</v>
      </c>
      <c r="B13" s="25">
        <v>19644</v>
      </c>
    </row>
    <row r="14" spans="1:2" x14ac:dyDescent="0.45">
      <c r="A14" s="25">
        <v>24</v>
      </c>
      <c r="B14" s="25">
        <v>20066</v>
      </c>
    </row>
    <row r="15" spans="1:2" x14ac:dyDescent="0.45">
      <c r="A15" s="25">
        <v>25</v>
      </c>
      <c r="B15" s="25">
        <v>20480</v>
      </c>
    </row>
    <row r="16" spans="1:2" x14ac:dyDescent="0.45">
      <c r="A16" s="25">
        <v>26</v>
      </c>
      <c r="B16" s="25">
        <v>20886</v>
      </c>
    </row>
    <row r="17" spans="1:2" x14ac:dyDescent="0.45">
      <c r="A17" s="25">
        <v>27</v>
      </c>
      <c r="B17" s="25">
        <v>21283</v>
      </c>
    </row>
    <row r="18" spans="1:2" x14ac:dyDescent="0.45">
      <c r="A18" s="25">
        <v>28</v>
      </c>
      <c r="B18" s="25">
        <v>21674</v>
      </c>
    </row>
    <row r="19" spans="1:2" x14ac:dyDescent="0.45">
      <c r="A19" s="25">
        <v>29</v>
      </c>
      <c r="B19" s="25">
        <v>22058</v>
      </c>
    </row>
    <row r="20" spans="1:2" x14ac:dyDescent="0.45">
      <c r="A20" s="25">
        <v>30</v>
      </c>
      <c r="B20" s="25">
        <v>22435</v>
      </c>
    </row>
    <row r="21" spans="1:2" x14ac:dyDescent="0.45">
      <c r="A21" s="25">
        <v>31</v>
      </c>
      <c r="B21" s="25">
        <v>22806</v>
      </c>
    </row>
    <row r="22" spans="1:2" x14ac:dyDescent="0.45">
      <c r="A22" s="25">
        <v>32</v>
      </c>
      <c r="B22" s="25">
        <v>23170</v>
      </c>
    </row>
    <row r="23" spans="1:2" x14ac:dyDescent="0.45">
      <c r="A23" s="25">
        <v>33</v>
      </c>
      <c r="B23" s="25">
        <v>23530</v>
      </c>
    </row>
    <row r="24" spans="1:2" x14ac:dyDescent="0.45">
      <c r="A24" s="25">
        <v>34</v>
      </c>
      <c r="B24" s="25">
        <v>23884</v>
      </c>
    </row>
    <row r="25" spans="1:2" x14ac:dyDescent="0.45">
      <c r="A25" s="25">
        <v>35</v>
      </c>
      <c r="B25" s="25">
        <v>24232</v>
      </c>
    </row>
    <row r="26" spans="1:2" x14ac:dyDescent="0.45">
      <c r="A26" s="25">
        <v>36</v>
      </c>
      <c r="B26" s="25">
        <v>24576</v>
      </c>
    </row>
    <row r="27" spans="1:2" x14ac:dyDescent="0.45">
      <c r="A27" s="25">
        <v>37</v>
      </c>
      <c r="B27" s="25">
        <v>24915</v>
      </c>
    </row>
    <row r="28" spans="1:2" x14ac:dyDescent="0.45">
      <c r="A28" s="25">
        <v>38</v>
      </c>
      <c r="B28" s="25">
        <v>25249</v>
      </c>
    </row>
    <row r="29" spans="1:2" x14ac:dyDescent="0.45">
      <c r="A29" s="25">
        <v>39</v>
      </c>
      <c r="B29" s="25">
        <v>25580</v>
      </c>
    </row>
    <row r="30" spans="1:2" x14ac:dyDescent="0.45">
      <c r="A30" s="25">
        <v>40</v>
      </c>
      <c r="B30" s="25">
        <v>25905</v>
      </c>
    </row>
    <row r="31" spans="1:2" x14ac:dyDescent="0.45">
      <c r="A31" s="25">
        <v>41</v>
      </c>
      <c r="B31" s="25">
        <v>26227</v>
      </c>
    </row>
    <row r="32" spans="1:2" x14ac:dyDescent="0.45">
      <c r="A32" s="25">
        <v>42</v>
      </c>
      <c r="B32" s="25">
        <v>26545</v>
      </c>
    </row>
    <row r="33" spans="1:2" x14ac:dyDescent="0.45">
      <c r="A33" s="25">
        <v>43</v>
      </c>
      <c r="B33" s="25">
        <v>26859</v>
      </c>
    </row>
    <row r="34" spans="1:2" x14ac:dyDescent="0.45">
      <c r="A34" s="25">
        <v>44</v>
      </c>
      <c r="B34" s="25">
        <v>27170</v>
      </c>
    </row>
    <row r="35" spans="1:2" x14ac:dyDescent="0.45">
      <c r="A35" s="25">
        <v>45</v>
      </c>
      <c r="B35" s="25">
        <v>27477</v>
      </c>
    </row>
    <row r="36" spans="1:2" x14ac:dyDescent="0.45">
      <c r="A36" s="25">
        <v>46</v>
      </c>
      <c r="B36" s="25">
        <v>27780</v>
      </c>
    </row>
    <row r="37" spans="1:2" x14ac:dyDescent="0.45">
      <c r="A37" s="25">
        <v>47</v>
      </c>
      <c r="B37" s="25">
        <v>28081</v>
      </c>
    </row>
    <row r="38" spans="1:2" x14ac:dyDescent="0.45">
      <c r="A38" s="25">
        <v>48</v>
      </c>
      <c r="B38" s="25">
        <v>28378</v>
      </c>
    </row>
    <row r="39" spans="1:2" x14ac:dyDescent="0.45">
      <c r="A39" s="25">
        <v>49</v>
      </c>
      <c r="B39" s="25">
        <v>28672</v>
      </c>
    </row>
    <row r="40" spans="1:2" x14ac:dyDescent="0.45">
      <c r="A40" s="25">
        <v>50</v>
      </c>
      <c r="B40" s="25">
        <v>28963</v>
      </c>
    </row>
    <row r="41" spans="1:2" x14ac:dyDescent="0.45">
      <c r="A41" s="25">
        <v>51</v>
      </c>
      <c r="B41" s="25">
        <v>29251</v>
      </c>
    </row>
    <row r="42" spans="1:2" x14ac:dyDescent="0.45">
      <c r="A42" s="25">
        <v>52</v>
      </c>
      <c r="B42" s="25">
        <v>29537</v>
      </c>
    </row>
    <row r="43" spans="1:2" x14ac:dyDescent="0.45">
      <c r="A43" s="25">
        <v>53</v>
      </c>
      <c r="B43" s="25">
        <v>29819</v>
      </c>
    </row>
    <row r="44" spans="1:2" x14ac:dyDescent="0.45">
      <c r="A44" s="25">
        <v>54</v>
      </c>
      <c r="B44" s="25">
        <v>30099</v>
      </c>
    </row>
    <row r="45" spans="1:2" x14ac:dyDescent="0.45">
      <c r="A45" s="25">
        <v>55</v>
      </c>
      <c r="B45" s="25">
        <v>30377</v>
      </c>
    </row>
    <row r="46" spans="1:2" x14ac:dyDescent="0.45">
      <c r="A46" s="25">
        <v>56</v>
      </c>
      <c r="B46" s="25">
        <v>30652</v>
      </c>
    </row>
    <row r="47" spans="1:2" x14ac:dyDescent="0.45">
      <c r="A47" s="25">
        <v>57</v>
      </c>
      <c r="B47" s="25">
        <v>30924</v>
      </c>
    </row>
    <row r="48" spans="1:2" x14ac:dyDescent="0.45">
      <c r="A48" s="25">
        <v>58</v>
      </c>
      <c r="B48" s="25">
        <v>31194</v>
      </c>
    </row>
    <row r="49" spans="1:2" x14ac:dyDescent="0.45">
      <c r="A49" s="25">
        <v>59</v>
      </c>
      <c r="B49" s="25">
        <v>31462</v>
      </c>
    </row>
    <row r="50" spans="1:2" x14ac:dyDescent="0.45">
      <c r="A50" s="25">
        <v>60</v>
      </c>
      <c r="B50" s="25">
        <v>31727</v>
      </c>
    </row>
    <row r="51" spans="1:2" x14ac:dyDescent="0.45">
      <c r="A51" s="25">
        <v>61</v>
      </c>
      <c r="B51" s="25">
        <v>31991</v>
      </c>
    </row>
    <row r="52" spans="1:2" x14ac:dyDescent="0.45">
      <c r="A52" s="25">
        <v>62</v>
      </c>
      <c r="B52" s="25">
        <v>32252</v>
      </c>
    </row>
    <row r="53" spans="1:2" x14ac:dyDescent="0.45">
      <c r="A53" s="25">
        <v>63</v>
      </c>
      <c r="B53" s="25">
        <v>32511</v>
      </c>
    </row>
    <row r="54" spans="1:2" x14ac:dyDescent="0.45">
      <c r="A54" s="25">
        <v>64</v>
      </c>
      <c r="B54" s="25">
        <v>32768</v>
      </c>
    </row>
    <row r="55" spans="1:2" x14ac:dyDescent="0.45">
      <c r="A55" s="25">
        <v>65</v>
      </c>
      <c r="B55" s="25">
        <v>33023</v>
      </c>
    </row>
    <row r="56" spans="1:2" x14ac:dyDescent="0.45">
      <c r="A56" s="25">
        <v>66</v>
      </c>
      <c r="B56" s="25">
        <v>33276</v>
      </c>
    </row>
    <row r="57" spans="1:2" x14ac:dyDescent="0.45">
      <c r="A57" s="25">
        <v>67</v>
      </c>
      <c r="B57" s="25">
        <v>33527</v>
      </c>
    </row>
    <row r="58" spans="1:2" x14ac:dyDescent="0.45">
      <c r="A58" s="25">
        <v>68</v>
      </c>
      <c r="B58" s="25">
        <v>33776</v>
      </c>
    </row>
    <row r="59" spans="1:2" x14ac:dyDescent="0.45">
      <c r="A59" s="25">
        <v>69</v>
      </c>
      <c r="B59" s="25">
        <v>34024</v>
      </c>
    </row>
    <row r="60" spans="1:2" x14ac:dyDescent="0.45">
      <c r="A60" s="25">
        <v>70</v>
      </c>
      <c r="B60" s="25">
        <v>34270</v>
      </c>
    </row>
    <row r="61" spans="1:2" x14ac:dyDescent="0.45">
      <c r="A61" s="25">
        <v>71</v>
      </c>
      <c r="B61" s="25">
        <v>34514</v>
      </c>
    </row>
    <row r="62" spans="1:2" x14ac:dyDescent="0.45">
      <c r="A62" s="25">
        <v>72</v>
      </c>
      <c r="B62" s="25">
        <v>34756</v>
      </c>
    </row>
    <row r="63" spans="1:2" x14ac:dyDescent="0.45">
      <c r="A63" s="25">
        <v>73</v>
      </c>
      <c r="B63" s="25">
        <v>34996</v>
      </c>
    </row>
    <row r="64" spans="1:2" x14ac:dyDescent="0.45">
      <c r="A64" s="25">
        <v>74</v>
      </c>
      <c r="B64" s="25">
        <v>35235</v>
      </c>
    </row>
    <row r="65" spans="1:2" x14ac:dyDescent="0.45">
      <c r="A65" s="25">
        <v>75</v>
      </c>
      <c r="B65" s="25">
        <v>35472</v>
      </c>
    </row>
    <row r="66" spans="1:2" x14ac:dyDescent="0.45">
      <c r="A66" s="25">
        <v>76</v>
      </c>
      <c r="B66" s="25">
        <v>35708</v>
      </c>
    </row>
    <row r="67" spans="1:2" x14ac:dyDescent="0.45">
      <c r="A67" s="25">
        <v>77</v>
      </c>
      <c r="B67" s="25">
        <v>35942</v>
      </c>
    </row>
    <row r="68" spans="1:2" x14ac:dyDescent="0.45">
      <c r="A68" s="25">
        <v>78</v>
      </c>
      <c r="B68" s="25">
        <v>36175</v>
      </c>
    </row>
    <row r="69" spans="1:2" x14ac:dyDescent="0.45">
      <c r="A69" s="25">
        <v>79</v>
      </c>
      <c r="B69" s="25">
        <v>36406</v>
      </c>
    </row>
    <row r="70" spans="1:2" x14ac:dyDescent="0.45">
      <c r="A70" s="25">
        <v>80</v>
      </c>
      <c r="B70" s="25">
        <v>36636</v>
      </c>
    </row>
    <row r="71" spans="1:2" x14ac:dyDescent="0.45">
      <c r="A71" s="25">
        <v>81</v>
      </c>
      <c r="B71" s="25">
        <v>36864</v>
      </c>
    </row>
    <row r="72" spans="1:2" x14ac:dyDescent="0.45">
      <c r="A72" s="25">
        <v>82</v>
      </c>
      <c r="B72" s="25">
        <v>37091</v>
      </c>
    </row>
    <row r="73" spans="1:2" x14ac:dyDescent="0.45">
      <c r="A73" s="25">
        <v>83</v>
      </c>
      <c r="B73" s="25">
        <v>37316</v>
      </c>
    </row>
    <row r="74" spans="1:2" x14ac:dyDescent="0.45">
      <c r="A74" s="25">
        <v>84</v>
      </c>
      <c r="B74" s="25">
        <v>37540</v>
      </c>
    </row>
    <row r="75" spans="1:2" x14ac:dyDescent="0.45">
      <c r="A75" s="25">
        <v>85</v>
      </c>
      <c r="B75" s="25">
        <v>37763</v>
      </c>
    </row>
    <row r="76" spans="1:2" x14ac:dyDescent="0.45">
      <c r="A76" s="25">
        <v>86</v>
      </c>
      <c r="B76" s="25">
        <v>37985</v>
      </c>
    </row>
    <row r="77" spans="1:2" x14ac:dyDescent="0.45">
      <c r="A77" s="25">
        <v>87</v>
      </c>
      <c r="B77" s="25">
        <v>38205</v>
      </c>
    </row>
    <row r="78" spans="1:2" x14ac:dyDescent="0.45">
      <c r="A78" s="25">
        <v>88</v>
      </c>
      <c r="B78" s="25">
        <v>38424</v>
      </c>
    </row>
    <row r="79" spans="1:2" x14ac:dyDescent="0.45">
      <c r="A79" s="25">
        <v>89</v>
      </c>
      <c r="B79" s="25">
        <v>38642</v>
      </c>
    </row>
    <row r="80" spans="1:2" x14ac:dyDescent="0.45">
      <c r="A80" s="25">
        <v>90</v>
      </c>
      <c r="B80" s="25">
        <v>38858</v>
      </c>
    </row>
    <row r="81" spans="1:2" x14ac:dyDescent="0.45">
      <c r="A81" s="25">
        <v>91</v>
      </c>
      <c r="B81" s="25">
        <v>39073</v>
      </c>
    </row>
    <row r="82" spans="1:2" x14ac:dyDescent="0.45">
      <c r="A82" s="25">
        <v>92</v>
      </c>
      <c r="B82" s="25">
        <v>39287</v>
      </c>
    </row>
    <row r="83" spans="1:2" x14ac:dyDescent="0.45">
      <c r="A83" s="25">
        <v>93</v>
      </c>
      <c r="B83" s="25">
        <v>39500</v>
      </c>
    </row>
    <row r="84" spans="1:2" x14ac:dyDescent="0.45">
      <c r="A84" s="25">
        <v>94</v>
      </c>
      <c r="B84" s="25">
        <v>39712</v>
      </c>
    </row>
    <row r="85" spans="1:2" x14ac:dyDescent="0.45">
      <c r="A85" s="25">
        <v>95</v>
      </c>
      <c r="B85" s="25">
        <v>39923</v>
      </c>
    </row>
    <row r="86" spans="1:2" x14ac:dyDescent="0.45">
      <c r="A86" s="25">
        <v>96</v>
      </c>
      <c r="B86" s="25">
        <v>40132</v>
      </c>
    </row>
    <row r="87" spans="1:2" x14ac:dyDescent="0.45">
      <c r="A87" s="25">
        <v>97</v>
      </c>
      <c r="B87" s="25">
        <v>40341</v>
      </c>
    </row>
    <row r="88" spans="1:2" x14ac:dyDescent="0.45">
      <c r="A88" s="25">
        <v>98</v>
      </c>
      <c r="B88" s="25">
        <v>40548</v>
      </c>
    </row>
    <row r="89" spans="1:2" x14ac:dyDescent="0.45">
      <c r="A89" s="25">
        <v>99</v>
      </c>
      <c r="B89" s="25">
        <v>40755</v>
      </c>
    </row>
    <row r="90" spans="1:2" x14ac:dyDescent="0.45">
      <c r="A90" s="25">
        <v>100</v>
      </c>
      <c r="B90" s="25">
        <v>40960</v>
      </c>
    </row>
    <row r="91" spans="1:2" x14ac:dyDescent="0.45">
      <c r="A91" s="25">
        <v>101</v>
      </c>
      <c r="B91" s="25">
        <v>41164</v>
      </c>
    </row>
    <row r="92" spans="1:2" x14ac:dyDescent="0.45">
      <c r="A92" s="25">
        <v>102</v>
      </c>
      <c r="B92" s="25">
        <v>41368</v>
      </c>
    </row>
    <row r="93" spans="1:2" x14ac:dyDescent="0.45">
      <c r="A93" s="25">
        <v>103</v>
      </c>
      <c r="B93" s="25">
        <v>41570</v>
      </c>
    </row>
    <row r="94" spans="1:2" x14ac:dyDescent="0.45">
      <c r="A94" s="25">
        <v>104</v>
      </c>
      <c r="B94" s="25">
        <v>41771</v>
      </c>
    </row>
    <row r="95" spans="1:2" x14ac:dyDescent="0.45">
      <c r="A95" s="25">
        <v>105</v>
      </c>
      <c r="B95" s="25">
        <v>41972</v>
      </c>
    </row>
    <row r="96" spans="1:2" x14ac:dyDescent="0.45">
      <c r="A96" s="25">
        <v>106</v>
      </c>
      <c r="B96" s="25">
        <v>42171</v>
      </c>
    </row>
    <row r="97" spans="1:2" x14ac:dyDescent="0.45">
      <c r="A97" s="25">
        <v>107</v>
      </c>
      <c r="B97" s="25">
        <v>42369</v>
      </c>
    </row>
    <row r="98" spans="1:2" x14ac:dyDescent="0.45">
      <c r="A98" s="25">
        <v>108</v>
      </c>
      <c r="B98" s="25">
        <v>42567</v>
      </c>
    </row>
    <row r="99" spans="1:2" x14ac:dyDescent="0.45">
      <c r="A99" s="25">
        <v>109</v>
      </c>
      <c r="B99" s="25">
        <v>42763</v>
      </c>
    </row>
    <row r="100" spans="1:2" x14ac:dyDescent="0.45">
      <c r="A100" s="25">
        <v>110</v>
      </c>
      <c r="B100" s="25">
        <v>42959</v>
      </c>
    </row>
    <row r="101" spans="1:2" x14ac:dyDescent="0.45">
      <c r="A101" s="25">
        <v>111</v>
      </c>
      <c r="B101" s="25">
        <v>43154</v>
      </c>
    </row>
    <row r="102" spans="1:2" x14ac:dyDescent="0.45">
      <c r="A102" s="25">
        <v>112</v>
      </c>
      <c r="B102" s="25">
        <v>43348</v>
      </c>
    </row>
    <row r="103" spans="1:2" x14ac:dyDescent="0.45">
      <c r="A103" s="25">
        <v>113</v>
      </c>
      <c r="B103" s="25">
        <v>43541</v>
      </c>
    </row>
    <row r="104" spans="1:2" x14ac:dyDescent="0.45">
      <c r="A104" s="25">
        <v>114</v>
      </c>
      <c r="B104" s="25">
        <v>43733</v>
      </c>
    </row>
    <row r="105" spans="1:2" x14ac:dyDescent="0.45">
      <c r="A105" s="25">
        <v>115</v>
      </c>
      <c r="B105" s="25">
        <v>43925</v>
      </c>
    </row>
    <row r="106" spans="1:2" x14ac:dyDescent="0.45">
      <c r="A106" s="25">
        <v>116</v>
      </c>
      <c r="B106" s="25">
        <v>44115</v>
      </c>
    </row>
    <row r="107" spans="1:2" x14ac:dyDescent="0.45">
      <c r="A107" s="25">
        <v>117</v>
      </c>
      <c r="B107" s="25">
        <v>44305</v>
      </c>
    </row>
    <row r="108" spans="1:2" x14ac:dyDescent="0.45">
      <c r="A108" s="25">
        <v>118</v>
      </c>
      <c r="B108" s="25">
        <v>44494</v>
      </c>
    </row>
    <row r="109" spans="1:2" x14ac:dyDescent="0.45">
      <c r="A109" s="25">
        <v>119</v>
      </c>
      <c r="B109" s="25">
        <v>44682</v>
      </c>
    </row>
    <row r="110" spans="1:2" x14ac:dyDescent="0.45">
      <c r="A110" s="25">
        <v>120</v>
      </c>
      <c r="B110" s="25">
        <v>44869</v>
      </c>
    </row>
    <row r="111" spans="1:2" x14ac:dyDescent="0.45">
      <c r="A111" s="25">
        <v>121</v>
      </c>
      <c r="B111" s="25">
        <v>45056</v>
      </c>
    </row>
    <row r="112" spans="1:2" x14ac:dyDescent="0.45">
      <c r="A112" s="25">
        <v>122</v>
      </c>
      <c r="B112" s="25">
        <v>45242</v>
      </c>
    </row>
    <row r="113" spans="1:2" x14ac:dyDescent="0.45">
      <c r="A113" s="25">
        <v>123</v>
      </c>
      <c r="B113" s="25">
        <v>45427</v>
      </c>
    </row>
    <row r="114" spans="1:2" x14ac:dyDescent="0.45">
      <c r="A114" s="25">
        <v>124</v>
      </c>
      <c r="B114" s="25">
        <v>45611</v>
      </c>
    </row>
    <row r="115" spans="1:2" x14ac:dyDescent="0.45">
      <c r="A115" s="25">
        <v>125</v>
      </c>
      <c r="B115" s="25">
        <v>45795</v>
      </c>
    </row>
    <row r="116" spans="1:2" x14ac:dyDescent="0.45">
      <c r="A116" s="25">
        <v>126</v>
      </c>
      <c r="B116" s="25">
        <v>45977</v>
      </c>
    </row>
    <row r="117" spans="1:2" x14ac:dyDescent="0.45">
      <c r="A117" s="25">
        <v>127</v>
      </c>
      <c r="B117" s="25">
        <v>46160</v>
      </c>
    </row>
    <row r="118" spans="1:2" x14ac:dyDescent="0.45">
      <c r="A118" s="25">
        <v>128</v>
      </c>
      <c r="B118" s="25">
        <v>46341</v>
      </c>
    </row>
    <row r="119" spans="1:2" x14ac:dyDescent="0.45">
      <c r="A119" s="25">
        <v>129</v>
      </c>
      <c r="B119" s="25">
        <v>46522</v>
      </c>
    </row>
    <row r="120" spans="1:2" x14ac:dyDescent="0.45">
      <c r="A120" s="25">
        <v>130</v>
      </c>
      <c r="B120" s="25">
        <v>46702</v>
      </c>
    </row>
    <row r="121" spans="1:2" x14ac:dyDescent="0.45">
      <c r="A121" s="25">
        <v>131</v>
      </c>
      <c r="B121" s="25">
        <v>46881</v>
      </c>
    </row>
    <row r="122" spans="1:2" x14ac:dyDescent="0.45">
      <c r="A122" s="25">
        <v>132</v>
      </c>
      <c r="B122" s="25">
        <v>47059</v>
      </c>
    </row>
    <row r="123" spans="1:2" x14ac:dyDescent="0.45">
      <c r="A123" s="25">
        <v>133</v>
      </c>
      <c r="B123" s="25">
        <v>47237</v>
      </c>
    </row>
    <row r="124" spans="1:2" x14ac:dyDescent="0.45">
      <c r="A124" s="25">
        <v>134</v>
      </c>
      <c r="B124" s="25">
        <v>47415</v>
      </c>
    </row>
    <row r="125" spans="1:2" x14ac:dyDescent="0.45">
      <c r="A125" s="25">
        <v>135</v>
      </c>
      <c r="B125" s="25">
        <v>47591</v>
      </c>
    </row>
    <row r="126" spans="1:2" x14ac:dyDescent="0.45">
      <c r="A126" s="25">
        <v>136</v>
      </c>
      <c r="B126" s="25">
        <v>47767</v>
      </c>
    </row>
    <row r="127" spans="1:2" x14ac:dyDescent="0.45">
      <c r="A127" s="25">
        <v>137</v>
      </c>
      <c r="B127" s="25">
        <v>47942</v>
      </c>
    </row>
    <row r="128" spans="1:2" x14ac:dyDescent="0.45">
      <c r="A128" s="25">
        <v>138</v>
      </c>
      <c r="B128" s="25">
        <v>48117</v>
      </c>
    </row>
    <row r="129" spans="1:2" x14ac:dyDescent="0.45">
      <c r="A129" s="25">
        <v>139</v>
      </c>
      <c r="B129" s="25">
        <v>48291</v>
      </c>
    </row>
    <row r="130" spans="1:2" x14ac:dyDescent="0.45">
      <c r="A130" s="25">
        <v>140</v>
      </c>
      <c r="B130" s="25">
        <v>48465</v>
      </c>
    </row>
    <row r="131" spans="1:2" x14ac:dyDescent="0.45">
      <c r="A131" s="25">
        <v>141</v>
      </c>
      <c r="B131" s="25">
        <v>48637</v>
      </c>
    </row>
    <row r="132" spans="1:2" x14ac:dyDescent="0.45">
      <c r="A132" s="25">
        <v>142</v>
      </c>
      <c r="B132" s="25">
        <v>48809</v>
      </c>
    </row>
    <row r="133" spans="1:2" x14ac:dyDescent="0.45">
      <c r="A133" s="25">
        <v>143</v>
      </c>
      <c r="B133" s="25">
        <v>48981</v>
      </c>
    </row>
    <row r="134" spans="1:2" x14ac:dyDescent="0.45">
      <c r="A134" s="25">
        <v>144</v>
      </c>
      <c r="B134" s="25">
        <v>49152</v>
      </c>
    </row>
    <row r="135" spans="1:2" x14ac:dyDescent="0.45">
      <c r="A135" s="25">
        <v>145</v>
      </c>
      <c r="B135" s="25">
        <v>49322</v>
      </c>
    </row>
    <row r="136" spans="1:2" x14ac:dyDescent="0.45">
      <c r="A136" s="25">
        <v>146</v>
      </c>
      <c r="B136" s="25">
        <v>49492</v>
      </c>
    </row>
    <row r="137" spans="1:2" x14ac:dyDescent="0.45">
      <c r="A137" s="25">
        <v>147</v>
      </c>
      <c r="B137" s="25">
        <v>49661</v>
      </c>
    </row>
    <row r="138" spans="1:2" x14ac:dyDescent="0.45">
      <c r="A138" s="25">
        <v>148</v>
      </c>
      <c r="B138" s="25">
        <v>49830</v>
      </c>
    </row>
    <row r="139" spans="1:2" x14ac:dyDescent="0.45">
      <c r="A139" s="25">
        <v>149</v>
      </c>
      <c r="B139" s="25">
        <v>49998</v>
      </c>
    </row>
    <row r="140" spans="1:2" x14ac:dyDescent="0.45">
      <c r="A140" s="25">
        <v>150</v>
      </c>
      <c r="B140" s="25">
        <v>50166</v>
      </c>
    </row>
    <row r="141" spans="1:2" x14ac:dyDescent="0.45">
      <c r="A141" s="25">
        <v>151</v>
      </c>
      <c r="B141" s="25">
        <v>50332</v>
      </c>
    </row>
    <row r="142" spans="1:2" x14ac:dyDescent="0.45">
      <c r="A142" s="25">
        <v>152</v>
      </c>
      <c r="B142" s="25">
        <v>50499</v>
      </c>
    </row>
    <row r="143" spans="1:2" x14ac:dyDescent="0.45">
      <c r="A143" s="25">
        <v>153</v>
      </c>
      <c r="B143" s="25">
        <v>50665</v>
      </c>
    </row>
    <row r="144" spans="1:2" x14ac:dyDescent="0.45">
      <c r="A144" s="25">
        <v>154</v>
      </c>
      <c r="B144" s="25">
        <v>50830</v>
      </c>
    </row>
    <row r="145" spans="1:2" x14ac:dyDescent="0.45">
      <c r="A145" s="25">
        <v>155</v>
      </c>
      <c r="B145" s="25">
        <v>50995</v>
      </c>
    </row>
    <row r="146" spans="1:2" x14ac:dyDescent="0.45">
      <c r="A146" s="25">
        <v>156</v>
      </c>
      <c r="B146" s="25">
        <v>51159</v>
      </c>
    </row>
    <row r="147" spans="1:2" x14ac:dyDescent="0.45">
      <c r="A147" s="25">
        <v>157</v>
      </c>
      <c r="B147" s="25">
        <v>51323</v>
      </c>
    </row>
    <row r="148" spans="1:2" x14ac:dyDescent="0.45">
      <c r="A148" s="25">
        <v>158</v>
      </c>
      <c r="B148" s="25">
        <v>51486</v>
      </c>
    </row>
    <row r="149" spans="1:2" x14ac:dyDescent="0.45">
      <c r="A149" s="25">
        <v>159</v>
      </c>
      <c r="B149" s="25">
        <v>51649</v>
      </c>
    </row>
    <row r="150" spans="1:2" x14ac:dyDescent="0.45">
      <c r="A150" s="25">
        <v>160</v>
      </c>
      <c r="B150" s="25">
        <v>51811</v>
      </c>
    </row>
    <row r="151" spans="1:2" x14ac:dyDescent="0.45">
      <c r="A151" s="25">
        <v>161</v>
      </c>
      <c r="B151" s="25">
        <v>51972</v>
      </c>
    </row>
    <row r="152" spans="1:2" x14ac:dyDescent="0.45">
      <c r="A152" s="25">
        <v>162</v>
      </c>
      <c r="B152" s="25">
        <v>52134</v>
      </c>
    </row>
    <row r="153" spans="1:2" x14ac:dyDescent="0.45">
      <c r="A153" s="25">
        <v>163</v>
      </c>
      <c r="B153" s="25">
        <v>52294</v>
      </c>
    </row>
    <row r="154" spans="1:2" x14ac:dyDescent="0.45">
      <c r="A154" s="25">
        <v>164</v>
      </c>
      <c r="B154" s="25">
        <v>52454</v>
      </c>
    </row>
    <row r="155" spans="1:2" x14ac:dyDescent="0.45">
      <c r="A155" s="25">
        <v>165</v>
      </c>
      <c r="B155" s="25">
        <v>52614</v>
      </c>
    </row>
    <row r="156" spans="1:2" x14ac:dyDescent="0.45">
      <c r="A156" s="25">
        <v>166</v>
      </c>
      <c r="B156" s="25">
        <v>52773</v>
      </c>
    </row>
    <row r="157" spans="1:2" x14ac:dyDescent="0.45">
      <c r="A157" s="25">
        <v>167</v>
      </c>
      <c r="B157" s="25">
        <v>52932</v>
      </c>
    </row>
    <row r="158" spans="1:2" x14ac:dyDescent="0.45">
      <c r="A158" s="25">
        <v>168</v>
      </c>
      <c r="B158" s="25">
        <v>53090</v>
      </c>
    </row>
    <row r="159" spans="1:2" x14ac:dyDescent="0.45">
      <c r="A159" s="25">
        <v>169</v>
      </c>
      <c r="B159" s="25">
        <v>53248</v>
      </c>
    </row>
    <row r="160" spans="1:2" x14ac:dyDescent="0.45">
      <c r="A160" s="25">
        <v>170</v>
      </c>
      <c r="B160" s="25">
        <v>53405</v>
      </c>
    </row>
    <row r="161" spans="1:2" x14ac:dyDescent="0.45">
      <c r="A161" s="25">
        <v>171</v>
      </c>
      <c r="B161" s="25">
        <v>53562</v>
      </c>
    </row>
    <row r="162" spans="1:2" x14ac:dyDescent="0.45">
      <c r="A162" s="25">
        <v>172</v>
      </c>
      <c r="B162" s="25">
        <v>53719</v>
      </c>
    </row>
    <row r="163" spans="1:2" x14ac:dyDescent="0.45">
      <c r="A163" s="25">
        <v>173</v>
      </c>
      <c r="B163" s="25">
        <v>53874</v>
      </c>
    </row>
    <row r="164" spans="1:2" x14ac:dyDescent="0.45">
      <c r="A164" s="25">
        <v>174</v>
      </c>
      <c r="B164" s="25">
        <v>54030</v>
      </c>
    </row>
    <row r="165" spans="1:2" x14ac:dyDescent="0.45">
      <c r="A165" s="25">
        <v>175</v>
      </c>
      <c r="B165" s="25">
        <v>54185</v>
      </c>
    </row>
    <row r="166" spans="1:2" x14ac:dyDescent="0.45">
      <c r="A166" s="25">
        <v>176</v>
      </c>
      <c r="B166" s="25">
        <v>54340</v>
      </c>
    </row>
    <row r="167" spans="1:2" x14ac:dyDescent="0.45">
      <c r="A167" s="25">
        <v>177</v>
      </c>
      <c r="B167" s="25">
        <v>54494</v>
      </c>
    </row>
    <row r="168" spans="1:2" x14ac:dyDescent="0.45">
      <c r="A168" s="25">
        <v>178</v>
      </c>
      <c r="B168" s="25">
        <v>54647</v>
      </c>
    </row>
    <row r="169" spans="1:2" x14ac:dyDescent="0.45">
      <c r="A169" s="25">
        <v>179</v>
      </c>
      <c r="B169" s="25">
        <v>54801</v>
      </c>
    </row>
    <row r="170" spans="1:2" x14ac:dyDescent="0.45">
      <c r="A170" s="25">
        <v>180</v>
      </c>
      <c r="B170" s="25">
        <v>54954</v>
      </c>
    </row>
    <row r="171" spans="1:2" x14ac:dyDescent="0.45">
      <c r="A171" s="25">
        <v>181</v>
      </c>
      <c r="B171" s="25">
        <v>55106</v>
      </c>
    </row>
    <row r="172" spans="1:2" x14ac:dyDescent="0.45">
      <c r="A172" s="25">
        <v>182</v>
      </c>
      <c r="B172" s="25">
        <v>55258</v>
      </c>
    </row>
    <row r="173" spans="1:2" x14ac:dyDescent="0.45">
      <c r="A173" s="25">
        <v>183</v>
      </c>
      <c r="B173" s="25">
        <v>55410</v>
      </c>
    </row>
    <row r="174" spans="1:2" x14ac:dyDescent="0.45">
      <c r="A174" s="25">
        <v>184</v>
      </c>
      <c r="B174" s="25">
        <v>55561</v>
      </c>
    </row>
    <row r="175" spans="1:2" x14ac:dyDescent="0.45">
      <c r="A175" s="25">
        <v>185</v>
      </c>
      <c r="B175" s="25">
        <v>55712</v>
      </c>
    </row>
    <row r="176" spans="1:2" x14ac:dyDescent="0.45">
      <c r="A176" s="25">
        <v>186</v>
      </c>
      <c r="B176" s="25">
        <v>55862</v>
      </c>
    </row>
    <row r="177" spans="1:2" x14ac:dyDescent="0.45">
      <c r="A177" s="25">
        <v>187</v>
      </c>
      <c r="B177" s="25">
        <v>56012</v>
      </c>
    </row>
    <row r="178" spans="1:2" x14ac:dyDescent="0.45">
      <c r="A178" s="25">
        <v>188</v>
      </c>
      <c r="B178" s="25">
        <v>56162</v>
      </c>
    </row>
    <row r="179" spans="1:2" x14ac:dyDescent="0.45">
      <c r="A179" s="25">
        <v>189</v>
      </c>
      <c r="B179" s="25">
        <v>56311</v>
      </c>
    </row>
    <row r="180" spans="1:2" x14ac:dyDescent="0.45">
      <c r="A180" s="25">
        <v>190</v>
      </c>
      <c r="B180" s="25">
        <v>56459</v>
      </c>
    </row>
    <row r="181" spans="1:2" x14ac:dyDescent="0.45">
      <c r="A181" s="25">
        <v>191</v>
      </c>
      <c r="B181" s="25">
        <v>56608</v>
      </c>
    </row>
    <row r="182" spans="1:2" x14ac:dyDescent="0.45">
      <c r="A182" s="25">
        <v>192</v>
      </c>
      <c r="B182" s="25">
        <v>56756</v>
      </c>
    </row>
    <row r="183" spans="1:2" x14ac:dyDescent="0.45">
      <c r="A183" s="25">
        <v>193</v>
      </c>
      <c r="B183" s="25">
        <v>56903</v>
      </c>
    </row>
    <row r="184" spans="1:2" x14ac:dyDescent="0.45">
      <c r="A184" s="25">
        <v>194</v>
      </c>
      <c r="B184" s="25">
        <v>57051</v>
      </c>
    </row>
    <row r="185" spans="1:2" x14ac:dyDescent="0.45">
      <c r="A185" s="25">
        <v>195</v>
      </c>
      <c r="B185" s="25">
        <v>57198</v>
      </c>
    </row>
    <row r="186" spans="1:2" x14ac:dyDescent="0.45">
      <c r="A186" s="25">
        <v>196</v>
      </c>
      <c r="B186" s="25">
        <v>57344</v>
      </c>
    </row>
    <row r="187" spans="1:2" x14ac:dyDescent="0.45">
      <c r="A187" s="25">
        <v>197</v>
      </c>
      <c r="B187" s="25">
        <v>57490</v>
      </c>
    </row>
    <row r="188" spans="1:2" x14ac:dyDescent="0.45">
      <c r="A188" s="25">
        <v>198</v>
      </c>
      <c r="B188" s="25">
        <v>57636</v>
      </c>
    </row>
    <row r="189" spans="1:2" x14ac:dyDescent="0.45">
      <c r="A189" s="25">
        <v>199</v>
      </c>
      <c r="B189" s="25">
        <v>57781</v>
      </c>
    </row>
    <row r="190" spans="1:2" x14ac:dyDescent="0.45">
      <c r="A190" s="25">
        <v>200</v>
      </c>
      <c r="B190" s="25">
        <v>57926</v>
      </c>
    </row>
    <row r="191" spans="1:2" x14ac:dyDescent="0.45">
      <c r="A191" s="25">
        <v>201</v>
      </c>
      <c r="B191" s="25">
        <v>58071</v>
      </c>
    </row>
    <row r="192" spans="1:2" x14ac:dyDescent="0.45">
      <c r="A192" s="25">
        <v>202</v>
      </c>
      <c r="B192" s="25">
        <v>58215</v>
      </c>
    </row>
    <row r="193" spans="1:2" x14ac:dyDescent="0.45">
      <c r="A193" s="25">
        <v>203</v>
      </c>
      <c r="B193" s="25">
        <v>58359</v>
      </c>
    </row>
    <row r="194" spans="1:2" x14ac:dyDescent="0.45">
      <c r="A194" s="25">
        <v>204</v>
      </c>
      <c r="B194" s="25">
        <v>58503</v>
      </c>
    </row>
    <row r="195" spans="1:2" x14ac:dyDescent="0.45">
      <c r="A195" s="25">
        <v>205</v>
      </c>
      <c r="B195" s="25">
        <v>58646</v>
      </c>
    </row>
    <row r="196" spans="1:2" x14ac:dyDescent="0.45">
      <c r="A196" s="25">
        <v>206</v>
      </c>
      <c r="B196" s="25">
        <v>58789</v>
      </c>
    </row>
    <row r="197" spans="1:2" x14ac:dyDescent="0.45">
      <c r="A197" s="25">
        <v>207</v>
      </c>
      <c r="B197" s="25">
        <v>58931</v>
      </c>
    </row>
    <row r="198" spans="1:2" x14ac:dyDescent="0.45">
      <c r="A198" s="25">
        <v>208</v>
      </c>
      <c r="B198" s="25">
        <v>59073</v>
      </c>
    </row>
    <row r="199" spans="1:2" x14ac:dyDescent="0.45">
      <c r="A199" s="25">
        <v>209</v>
      </c>
      <c r="B199" s="25">
        <v>59215</v>
      </c>
    </row>
    <row r="200" spans="1:2" x14ac:dyDescent="0.45">
      <c r="A200" s="25">
        <v>210</v>
      </c>
      <c r="B200" s="25">
        <v>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Oshawott</vt:lpstr>
      <vt:lpstr>Snivy</vt:lpstr>
      <vt:lpstr>Tepig</vt:lpstr>
      <vt:lpstr>EV and Base</vt:lpstr>
      <vt:lpstr>Medium-Slow</vt:lpstr>
      <vt:lpstr>Sheet4</vt:lpstr>
      <vt:lpstr>GameFreakSQRT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 Bartholomew</cp:lastModifiedBy>
  <cp:revision/>
  <dcterms:created xsi:type="dcterms:W3CDTF">2020-09-11T12:10:16Z</dcterms:created>
  <dcterms:modified xsi:type="dcterms:W3CDTF">2024-05-13T20:29:13Z</dcterms:modified>
  <cp:category/>
  <cp:contentStatus/>
</cp:coreProperties>
</file>