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tabRatio="690" activeTab="2"/>
  </bookViews>
  <sheets>
    <sheet name="Đầu" sheetId="1" r:id="rId1"/>
    <sheet name="Dây" sheetId="4" r:id="rId2"/>
    <sheet name="Sản phẩm từ 20-6-2016" sheetId="9" r:id="rId3"/>
  </sheet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3" i="1"/>
  <c r="A52" i="9" l="1"/>
  <c r="A53" i="9" s="1"/>
  <c r="A54" i="9" s="1"/>
  <c r="H60" i="9"/>
  <c r="I60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5" i="9"/>
  <c r="H55" i="9"/>
  <c r="H65" i="9"/>
  <c r="H73" i="9"/>
  <c r="A11" i="1"/>
  <c r="A12" i="1" s="1"/>
  <c r="A13" i="1" s="1"/>
  <c r="A14" i="1" s="1"/>
  <c r="A15" i="1" s="1"/>
  <c r="A16" i="1" s="1"/>
  <c r="A17" i="1" s="1"/>
  <c r="A18" i="1" s="1"/>
  <c r="A19" i="1" s="1"/>
  <c r="A20" i="1" s="1"/>
  <c r="H72" i="9" l="1"/>
  <c r="H71" i="9"/>
  <c r="H76" i="9"/>
  <c r="H11" i="9"/>
  <c r="AY4" i="9" l="1"/>
  <c r="BA4" i="9"/>
  <c r="BB4" i="9"/>
  <c r="BC4" i="9"/>
  <c r="BD4" i="9"/>
  <c r="BE4" i="9"/>
  <c r="H6" i="9"/>
  <c r="H7" i="9"/>
  <c r="H8" i="9"/>
  <c r="H9" i="9"/>
  <c r="H10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6" i="9"/>
  <c r="H57" i="9"/>
  <c r="H58" i="9"/>
  <c r="H59" i="9"/>
  <c r="H61" i="9"/>
  <c r="H62" i="9"/>
  <c r="H63" i="9"/>
  <c r="H64" i="9"/>
  <c r="H66" i="9"/>
  <c r="H67" i="9"/>
  <c r="H68" i="9"/>
  <c r="H69" i="9"/>
  <c r="H70" i="9"/>
  <c r="H74" i="9"/>
  <c r="H75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5" i="9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H29" i="1" s="1"/>
  <c r="G30" i="1"/>
  <c r="G31" i="1"/>
  <c r="G32" i="1"/>
  <c r="G33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3" i="4"/>
  <c r="L2" i="4"/>
  <c r="M2" i="4" s="1"/>
  <c r="N2" i="4" s="1"/>
  <c r="O2" i="4" s="1"/>
  <c r="P2" i="4" s="1"/>
  <c r="K2" i="4"/>
  <c r="J2" i="4"/>
  <c r="J2" i="1"/>
  <c r="K2" i="1" s="1"/>
  <c r="L2" i="1" s="1"/>
  <c r="M2" i="1" s="1"/>
  <c r="N2" i="1" s="1"/>
  <c r="O2" i="1" s="1"/>
  <c r="P2" i="1" s="1"/>
  <c r="Q2" i="1" s="1"/>
  <c r="R2" i="1" s="1"/>
  <c r="S2" i="1" s="1"/>
  <c r="I2" i="1"/>
  <c r="A72" i="4"/>
  <c r="A73" i="4" s="1"/>
  <c r="A74" i="4" s="1"/>
  <c r="AA1" i="4" l="1"/>
  <c r="AB1" i="4"/>
  <c r="AC1" i="4"/>
  <c r="AD1" i="4"/>
  <c r="AE1" i="4"/>
  <c r="AF1" i="4"/>
  <c r="AG1" i="4"/>
  <c r="AH1" i="4"/>
  <c r="AI1" i="4"/>
  <c r="AJ1" i="4"/>
  <c r="AK1" i="4"/>
  <c r="AL1" i="4"/>
  <c r="AM1" i="4"/>
  <c r="D31" i="9" l="1"/>
  <c r="I31" i="9" s="1"/>
  <c r="J4" i="9" l="1"/>
  <c r="A5" i="9" l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6" i="9" l="1"/>
  <c r="A7" i="9" s="1"/>
  <c r="A8" i="9" s="1"/>
  <c r="A9" i="9" s="1"/>
  <c r="A10" i="9" l="1"/>
  <c r="A11" i="9" l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L4" i="9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55" i="9" l="1"/>
  <c r="A56" i="9" s="1"/>
  <c r="A57" i="9" s="1"/>
  <c r="A58" i="9" s="1"/>
  <c r="A59" i="9" s="1"/>
  <c r="A60" i="9" l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H1" i="1"/>
  <c r="I1" i="4" l="1"/>
  <c r="A4" i="4" l="1"/>
  <c r="A5" i="4" s="1"/>
  <c r="A6" i="4" s="1"/>
  <c r="A7" i="4" s="1"/>
  <c r="A8" i="4" s="1"/>
  <c r="A9" i="4" s="1"/>
  <c r="A10" i="4" s="1"/>
  <c r="A11" i="4" s="1"/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3" i="1"/>
  <c r="A4" i="1" s="1"/>
  <c r="A5" i="1" s="1"/>
  <c r="A6" i="1" s="1"/>
  <c r="A7" i="1" s="1"/>
  <c r="A8" i="1" s="1"/>
  <c r="A9" i="1" s="1"/>
  <c r="A10" i="1" s="1"/>
  <c r="A21" i="1" s="1"/>
  <c r="A45" i="4" l="1"/>
  <c r="A46" i="4" s="1"/>
  <c r="A47" i="4" s="1"/>
  <c r="A48" i="4" s="1"/>
  <c r="A49" i="4" s="1"/>
  <c r="A50" i="4" s="1"/>
  <c r="A51" i="4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52" i="4" l="1"/>
  <c r="A53" i="4" s="1"/>
  <c r="A54" i="4" s="1"/>
  <c r="A55" i="4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6" i="4" l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54" i="1"/>
  <c r="A55" i="1" l="1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J3" i="9"/>
  <c r="Z3" i="9"/>
  <c r="AP3" i="9"/>
  <c r="BM3" i="9"/>
  <c r="CO3" i="9"/>
  <c r="DE3" i="9"/>
  <c r="DU3" i="9"/>
  <c r="EK3" i="9"/>
  <c r="CB3" i="9"/>
  <c r="DP3" i="9"/>
  <c r="BR3" i="9"/>
  <c r="CL3" i="9"/>
  <c r="DB3" i="9"/>
  <c r="DR3" i="9"/>
  <c r="EH3" i="9"/>
  <c r="EX3" i="9"/>
  <c r="DH3" i="9"/>
  <c r="P3" i="9"/>
  <c r="AF3" i="9"/>
  <c r="AV3" i="9"/>
  <c r="CM3" i="9"/>
  <c r="DC3" i="9"/>
  <c r="DS3" i="9"/>
  <c r="EI3" i="9"/>
  <c r="EU3" i="9"/>
  <c r="DJ3" i="9"/>
  <c r="DV3" i="9"/>
  <c r="ET3" i="9"/>
  <c r="BT3" i="9"/>
  <c r="T3" i="9"/>
  <c r="AR3" i="9"/>
  <c r="BK3" i="9"/>
  <c r="CU3" i="9"/>
  <c r="DT3" i="9"/>
  <c r="BX3" i="9"/>
  <c r="CJ3" i="9"/>
  <c r="CV3" i="9"/>
  <c r="EF3" i="9"/>
  <c r="CN3" i="9"/>
  <c r="CZ3" i="9"/>
  <c r="DL3" i="9"/>
  <c r="DX3" i="9"/>
  <c r="EJ3" i="9"/>
  <c r="EV3" i="9"/>
  <c r="R3" i="9"/>
  <c r="AD3" i="9"/>
  <c r="AH3" i="9"/>
  <c r="DM3" i="9"/>
  <c r="ES3" i="9"/>
  <c r="EN3" i="9"/>
  <c r="CT3" i="9"/>
  <c r="DZ3" i="9"/>
  <c r="AN3" i="9"/>
  <c r="DK3" i="9"/>
  <c r="EQ3" i="9"/>
  <c r="EB3" i="9"/>
  <c r="N3" i="9"/>
  <c r="AX3" i="9"/>
  <c r="DA3" i="9"/>
  <c r="AT3" i="9"/>
  <c r="BQ3" i="9"/>
  <c r="CS3" i="9"/>
  <c r="DI3" i="9"/>
  <c r="DY3" i="9"/>
  <c r="EO3" i="9"/>
  <c r="BV3" i="9"/>
  <c r="CP3" i="9"/>
  <c r="DF3" i="9"/>
  <c r="EL3" i="9"/>
  <c r="AJ3" i="9"/>
  <c r="BG3" i="9"/>
  <c r="CQ3" i="9"/>
  <c r="DG3" i="9"/>
  <c r="DW3" i="9"/>
  <c r="EM3" i="9"/>
  <c r="EY3" i="9"/>
  <c r="EW3" i="9"/>
  <c r="K3" i="9"/>
  <c r="BZ3" i="9"/>
  <c r="CX3" i="9"/>
  <c r="BO3" i="9"/>
  <c r="CY3" i="9"/>
  <c r="AB3" i="9"/>
  <c r="DO3" i="9"/>
  <c r="EA3" i="9"/>
  <c r="BU3" i="9"/>
  <c r="CW3" i="9"/>
  <c r="EC3" i="9"/>
  <c r="EP3" i="9"/>
  <c r="X3" i="9"/>
  <c r="AL3" i="9"/>
  <c r="V3" i="9"/>
  <c r="DN3" i="9"/>
  <c r="ER3" i="9"/>
  <c r="EE3" i="9"/>
  <c r="CD3" i="9"/>
  <c r="EG3" i="9"/>
  <c r="ED3" i="9"/>
  <c r="CK3" i="9"/>
  <c r="CR3" i="9"/>
  <c r="DD3" i="9"/>
  <c r="DQ3" i="9"/>
  <c r="L3" i="9"/>
  <c r="BI3" i="9"/>
  <c r="I2" i="9"/>
  <c r="B1" i="9" s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  <comment ref="BG3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ngày 25</t>
        </r>
      </text>
    </comment>
    <comment ref="BO4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Láng KBTQ</t>
        </r>
      </text>
    </comment>
    <comment ref="AT13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</commentList>
</comments>
</file>

<file path=xl/sharedStrings.xml><?xml version="1.0" encoding="utf-8"?>
<sst xmlns="http://schemas.openxmlformats.org/spreadsheetml/2006/main" count="677" uniqueCount="282">
  <si>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</si>
  <si>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</si>
  <si>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</si>
  <si>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</si>
  <si>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</si>
  <si>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</si>
  <si>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</si>
  <si>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</si>
  <si>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</si>
  <si>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</si>
  <si>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</si>
  <si>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</si>
  <si>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Lót Da</t>
  </si>
  <si>
    <t>2 Lớp Rẻ</t>
  </si>
  <si>
    <t>Da Bò I</t>
  </si>
  <si>
    <t>Kéo Cong</t>
  </si>
  <si>
    <t>Cá Sấu Tim</t>
  </si>
  <si>
    <t>May Rẻ</t>
  </si>
  <si>
    <t>2F</t>
  </si>
  <si>
    <t>Kéo Tôn</t>
  </si>
  <si>
    <t>$$</t>
  </si>
  <si>
    <t>Tăng Bóng</t>
  </si>
  <si>
    <t>Tăng Thường</t>
  </si>
  <si>
    <t>Kéo Thường</t>
  </si>
  <si>
    <t>Zic Zac</t>
  </si>
  <si>
    <t>Zic Zac Kim Nhẹ</t>
  </si>
  <si>
    <t>Còn</t>
  </si>
  <si>
    <t>Tổng</t>
  </si>
  <si>
    <t>Da Cắt (54) Kim laze (10.5)</t>
  </si>
  <si>
    <t>Lật Nhẹ</t>
  </si>
  <si>
    <t>1 Bên May</t>
  </si>
  <si>
    <t>1 Bên Tăng May</t>
  </si>
  <si>
    <t>Cao Su 1m4</t>
  </si>
  <si>
    <t>May Rẻ Kim + Lật Nhẹ</t>
  </si>
  <si>
    <t>Tim Bóng Kim Nhẹ</t>
  </si>
  <si>
    <t>Da Miu I</t>
  </si>
  <si>
    <t>Cháy Nhung In</t>
  </si>
  <si>
    <t>Cá Sấu Tim Kim Nhẹ</t>
  </si>
  <si>
    <t>Lật Dài TQ</t>
  </si>
  <si>
    <t>Màu Xoàn TQ</t>
  </si>
  <si>
    <t>Kim Laze TQ</t>
  </si>
  <si>
    <t>Kéo Cong 2T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</si>
  <si>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</si>
  <si>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</si>
  <si>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</si>
  <si>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</si>
  <si>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</si>
  <si>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</si>
  <si>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</si>
  <si>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</si>
  <si>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</si>
  <si>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</si>
  <si>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</si>
  <si>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</si>
  <si>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</si>
  <si>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</si>
  <si>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</si>
  <si>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</si>
  <si>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</si>
  <si>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</si>
  <si>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3 Tăng Xi</t>
  </si>
  <si>
    <t>Tim Bóng</t>
  </si>
  <si>
    <t>Da Láng</t>
  </si>
  <si>
    <t>GD Nhung Kéo Chữ Vàng</t>
  </si>
  <si>
    <t>May Rẻ 2 Đuôi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</si>
  <si>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</si>
  <si>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</si>
  <si>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</si>
  <si>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</si>
  <si>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</si>
  <si>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</si>
  <si>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</si>
  <si>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</si>
  <si>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</si>
  <si>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GD Nhung In</t>
  </si>
  <si>
    <t>Da Cháy KBLZ VN (12)</t>
  </si>
  <si>
    <t>3 Tăng Xi Đầu Luồn</t>
  </si>
  <si>
    <t>Da Khâu Kim Bộ Laze Xoay</t>
  </si>
  <si>
    <t>GD Nhung 1m4</t>
  </si>
  <si>
    <t>Tăng Laze Chữ</t>
  </si>
  <si>
    <t>Bẻ Laze</t>
  </si>
  <si>
    <t>Cháy May 3 Chỉ Kim Nhẹ</t>
  </si>
  <si>
    <t>Cá Sấu Nhung Kim Laze</t>
  </si>
  <si>
    <t>2 Lớp Rẻ Kim Nhẹ</t>
  </si>
  <si>
    <t>Màu VN</t>
  </si>
  <si>
    <t>1 Bên May 3 Chỉ</t>
  </si>
  <si>
    <t>Màu VN Kim</t>
  </si>
  <si>
    <t>Xi Loang Trơn</t>
  </si>
  <si>
    <t>Cá Sấu Tim Xoàn</t>
  </si>
  <si>
    <t>Xi Loang Kim Nhẹ</t>
  </si>
  <si>
    <t>GD Nhung Kéo Laze VN</t>
  </si>
  <si>
    <t>Da Láng Tăng 1 Miếng</t>
  </si>
  <si>
    <t>Kéo Laze VN</t>
  </si>
  <si>
    <t>Tim Thường Kéo Laze VN</t>
  </si>
  <si>
    <t>GD Nhung Kim Bộ Xoay VN</t>
  </si>
  <si>
    <t>A TQ + Inox</t>
  </si>
  <si>
    <t>Kim Bộ Inox Đẹp (27)</t>
  </si>
  <si>
    <t>Kim Bộ Đồng Xịn</t>
  </si>
  <si>
    <t>Kim Bộ Laze + Chì TQ</t>
  </si>
  <si>
    <t xml:space="preserve">Pup </t>
  </si>
  <si>
    <t>Tăng Không Hiệu</t>
  </si>
  <si>
    <t>Luồn TQ</t>
  </si>
  <si>
    <t>Tim Thường Kéo Trắng C.Vàng</t>
  </si>
  <si>
    <t>GD Nhung Tăng</t>
  </si>
  <si>
    <t>Cháy Nhung In Kim Nhẹ</t>
  </si>
  <si>
    <t>Kim Bộ Chì 8</t>
  </si>
  <si>
    <t>Kim Bộ Đồng 8</t>
  </si>
  <si>
    <t>Da Khâu Kim Bộ Laze VN (8)</t>
  </si>
  <si>
    <t>Cháy Trơn Kim Nhẹ</t>
  </si>
  <si>
    <t>Cháy May 2 + 3 Chỉ Kim Nhẹ</t>
  </si>
  <si>
    <t>Da Cây</t>
  </si>
  <si>
    <t>Tăng Chì</t>
  </si>
  <si>
    <t>Kéo Thường Rẻ</t>
  </si>
  <si>
    <t>GD Nhung Kim Trắng</t>
  </si>
  <si>
    <t>Da  Bò Tăng</t>
  </si>
  <si>
    <t>Tăng 2 Tầng C.vàng</t>
  </si>
  <si>
    <t>GD Nhung Kim Bộ Xoay T+Đ VN</t>
  </si>
  <si>
    <t>Da Bò Tỳ Cá Sấu</t>
  </si>
  <si>
    <t>Tăng 3D</t>
  </si>
  <si>
    <t>Da Bò Cháy Ép Cá Sấu</t>
  </si>
  <si>
    <t>Lật  Dài VN</t>
  </si>
  <si>
    <t>Kim Trắng-Đồng-Chì</t>
  </si>
  <si>
    <t>Da Bò Tăng Không Hiệu-Chì Xịn</t>
  </si>
  <si>
    <t>Pup Nam Rồng TQ</t>
  </si>
  <si>
    <t>Cháy Nhung Trơn</t>
  </si>
  <si>
    <t>Cát + Bóng Dẻo Kim Nhẹ</t>
  </si>
  <si>
    <t>Da Bò I KB Chì TQ</t>
  </si>
  <si>
    <t>Da Bò I Kim Bộ Laze VN</t>
  </si>
  <si>
    <t>GD Nhung Kéo Cong (20)</t>
  </si>
  <si>
    <t>Cao Su Kéo Cong- Kéo Mài</t>
  </si>
  <si>
    <t>Cao Su Kéo Cong-Kéo Mài 1m4</t>
  </si>
  <si>
    <t>GD Nhung Kéo Vàng Rồng+ H</t>
  </si>
  <si>
    <t>Da Cắt (60)- Cá Sấu KB Laze</t>
  </si>
  <si>
    <t>Tăng Kiếng Cong</t>
  </si>
  <si>
    <t>Kéo Vàng Rồng+H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</si>
  <si>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</si>
  <si>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</si>
  <si>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</si>
  <si>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</si>
  <si>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</si>
  <si>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</si>
  <si>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</si>
  <si>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</si>
  <si>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</si>
  <si>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</si>
  <si>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</si>
  <si>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</si>
  <si>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</si>
  <si>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</si>
  <si>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</si>
  <si>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</si>
  <si>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</si>
  <si>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</si>
  <si>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</si>
  <si>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</si>
  <si>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</si>
  <si>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</si>
  <si>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</si>
  <si>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</si>
  <si>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</si>
  <si>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</si>
  <si>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</si>
  <si>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</si>
  <si>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</si>
  <si>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</si>
  <si>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</si>
  <si>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</si>
  <si>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</si>
  <si>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</si>
  <si>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</si>
  <si>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</si>
  <si>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</si>
  <si>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</si>
  <si>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</si>
  <si>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</si>
  <si>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</si>
  <si>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</si>
  <si>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</si>
  <si>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</si>
  <si>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</si>
  <si>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</si>
  <si>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</si>
  <si>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</si>
  <si>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</si>
  <si>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</si>
  <si>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</si>
  <si>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</si>
  <si>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</si>
  <si>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</si>
  <si>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</si>
  <si>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</si>
  <si>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</si>
  <si>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Kéo Kiếng GD (20)</t>
  </si>
  <si>
    <t>Tăng Kiếng Xịn</t>
  </si>
  <si>
    <t>Da Bò Tăng 3D + Tăng Kiếng Xịn</t>
  </si>
  <si>
    <t>Pup A 3F (5)</t>
  </si>
  <si>
    <t>Xi Nhung Kim Nhẹ</t>
  </si>
  <si>
    <t>Kéo Trắng + Xám Chì (15) 1m4</t>
  </si>
  <si>
    <t>Lật TQ Rẻ (12)</t>
  </si>
  <si>
    <t>1 Bên 3 Chỉ Kim Nhẹ</t>
  </si>
  <si>
    <t>Tim Thái</t>
  </si>
  <si>
    <t>Da Bò I Kim Bộ Đồng Xịn</t>
  </si>
  <si>
    <t>Da Sáp</t>
  </si>
  <si>
    <t>Kim Kẹp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</si>
  <si>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</si>
  <si>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</si>
  <si>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</si>
  <si>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</si>
  <si>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</si>
  <si>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</si>
  <si>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</si>
  <si>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</si>
  <si>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</si>
  <si>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</si>
  <si>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</si>
  <si>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</si>
  <si>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</si>
  <si>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</si>
  <si>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</si>
  <si>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</si>
  <si>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</si>
  <si>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</si>
  <si>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</si>
  <si>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</si>
  <si>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</si>
  <si>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</si>
  <si>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</si>
  <si>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</si>
  <si>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</si>
  <si>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Pup H Thú Mới + T-V-Đ</t>
  </si>
  <si>
    <t>Da Láng Xịn (67) Kéo Kiếng</t>
  </si>
  <si>
    <t>GDTM Kéo Laze Chữ Vàng</t>
  </si>
  <si>
    <t>Kéo + Tỳ Laze Chữ</t>
  </si>
  <si>
    <t>1 Bên Kim Laze</t>
  </si>
  <si>
    <t>Kéo Kiếng Mới</t>
  </si>
  <si>
    <t>Lật Titan TQ</t>
  </si>
  <si>
    <t xml:space="preserve">Kéo Chì </t>
  </si>
  <si>
    <t>Kéo Xám</t>
  </si>
  <si>
    <t>Kéo Kiếng Mới (22)</t>
  </si>
  <si>
    <t>Kéo Laze Rẻ</t>
  </si>
  <si>
    <t>Kéo  Kiếng</t>
  </si>
  <si>
    <t xml:space="preserve">Kim Bộ Đai TQ </t>
  </si>
  <si>
    <t>Kim Laze 2  (7)</t>
  </si>
  <si>
    <t xml:space="preserve">Kim Laze </t>
  </si>
  <si>
    <t>Lật TQ - Kim Đồng TQ</t>
  </si>
  <si>
    <t>Luồn VN</t>
  </si>
  <si>
    <t>Tăng Xám không hiệu</t>
  </si>
  <si>
    <t>Cá Sấu Nhung</t>
  </si>
  <si>
    <t>Số lượng</t>
  </si>
  <si>
    <t>Cao Su Kéo Chì</t>
  </si>
  <si>
    <t>Cháy Nhung In May Kim Nhẹ 1+3 chỉ</t>
  </si>
  <si>
    <t>GD Nhung Kim Nhẹ in</t>
  </si>
  <si>
    <t>GDTM + Tim Bóng gusi Kim Nhẹ</t>
  </si>
  <si>
    <t>PuP Jeep</t>
  </si>
  <si>
    <t xml:space="preserve">Pup inox Thú </t>
  </si>
  <si>
    <t>Pup A đen</t>
  </si>
  <si>
    <t>GD Kéo Laze Rẻ</t>
  </si>
  <si>
    <t>GD Kéo Laze Xịn</t>
  </si>
  <si>
    <t xml:space="preserve">GD Đẹp </t>
  </si>
  <si>
    <t>Tăng Vàng</t>
  </si>
  <si>
    <t>tỳ cá sấu nhung</t>
  </si>
  <si>
    <t>Xi Sáp Kim Nhẹ</t>
  </si>
  <si>
    <t>Tăng o hiệu 1 Bên</t>
  </si>
  <si>
    <t>GD Nhung Mỏng</t>
  </si>
  <si>
    <t>GD Nhung In May</t>
  </si>
  <si>
    <t>GDTM - tim nhung</t>
  </si>
  <si>
    <t>Tim Da</t>
  </si>
  <si>
    <t>3 Tăng Xi Kim nhẹ</t>
  </si>
  <si>
    <t>Kéo Thường Trắng</t>
  </si>
  <si>
    <t>Tăng Kiếng Mài-Tỳ</t>
  </si>
  <si>
    <t>Da Bò I Kéo Kiếng</t>
  </si>
  <si>
    <t>xx110</t>
  </si>
  <si>
    <t>3 Tăng Xi KB TQ</t>
  </si>
  <si>
    <t>GDTM Kéo K hiệu</t>
  </si>
  <si>
    <t>Kéo Không Hiệu</t>
  </si>
  <si>
    <t>GD Nhung Kéo Kiếng 22</t>
  </si>
  <si>
    <t>GD Nhung Kéo Kiếng 24</t>
  </si>
  <si>
    <t>GD Nhung Kéo Xám</t>
  </si>
  <si>
    <t>GD Nhung Kim Nhẹ In May</t>
  </si>
  <si>
    <t>GD+3 Tăng Nhung PuP A</t>
  </si>
  <si>
    <t xml:space="preserve">GD Nhung - 3 Tăng Xi Kéo Laze </t>
  </si>
  <si>
    <t>xx35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</si>
</sst>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3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6"/>
      <color rgb="FFFF0000"/>
      <name val="Times New Roman"/>
      <family val="1"/>
      <charset val="163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3" borderId="1" xfId="0" applyFont="1" applyFill="1" applyBorder="1"/>
    <xf numFmtId="164" fontId="7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64" fontId="12" fillId="13" borderId="1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0" fontId="1" fillId="12" borderId="1" xfId="0" applyFont="1" applyFill="1" applyBorder="1"/>
    <xf numFmtId="0" fontId="1" fillId="8" borderId="1" xfId="0" applyFont="1" applyFill="1" applyBorder="1"/>
    <xf numFmtId="0" fontId="1" fillId="14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/>
    <xf numFmtId="0" fontId="1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 applyAlignment="1">
      <alignment horizontal="center"/>
    </xf>
    <xf numFmtId="164" fontId="7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18" borderId="1" xfId="0" applyFont="1" applyFill="1" applyBorder="1" applyAlignment="1">
      <alignment horizontal="center"/>
    </xf>
    <xf numFmtId="164" fontId="7" fillId="18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/>
    <xf numFmtId="0" fontId="1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9" borderId="1" xfId="0" applyFont="1" applyFill="1" applyBorder="1" applyAlignment="1">
      <alignment horizontal="center"/>
    </xf>
    <xf numFmtId="164" fontId="7" fillId="19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/>
    <xf numFmtId="0" fontId="1" fillId="20" borderId="1" xfId="0" applyFont="1" applyFill="1" applyBorder="1" applyAlignment="1">
      <alignment horizontal="center"/>
    </xf>
    <xf numFmtId="164" fontId="7" fillId="20" borderId="1" xfId="0" applyNumberFormat="1" applyFont="1" applyFill="1" applyBorder="1" applyAlignment="1">
      <alignment horizontal="center" vertical="center"/>
    </xf>
    <xf numFmtId="0" fontId="1" fillId="20" borderId="1" xfId="0" applyFont="1" applyFill="1" applyBorder="1"/>
    <xf numFmtId="0" fontId="1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1" borderId="1" xfId="0" applyFont="1" applyFill="1" applyBorder="1" applyAlignment="1">
      <alignment horizontal="center"/>
    </xf>
    <xf numFmtId="164" fontId="7" fillId="21" borderId="1" xfId="0" applyNumberFormat="1" applyFont="1" applyFill="1" applyBorder="1" applyAlignment="1">
      <alignment horizontal="center" vertic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164" fontId="7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0" fontId="1" fillId="23" borderId="1" xfId="0" applyFont="1" applyFill="1" applyBorder="1" applyAlignment="1">
      <alignment horizontal="center"/>
    </xf>
    <xf numFmtId="164" fontId="7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24" borderId="1" xfId="0" applyFont="1" applyFill="1" applyBorder="1" applyAlignment="1">
      <alignment horizontal="center"/>
    </xf>
    <xf numFmtId="164" fontId="7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/>
    <xf numFmtId="0" fontId="1" fillId="25" borderId="1" xfId="0" applyFont="1" applyFill="1" applyBorder="1" applyAlignment="1">
      <alignment horizontal="center"/>
    </xf>
    <xf numFmtId="164" fontId="7" fillId="25" borderId="1" xfId="0" applyNumberFormat="1" applyFont="1" applyFill="1" applyBorder="1" applyAlignment="1">
      <alignment horizontal="center" vertical="center"/>
    </xf>
    <xf numFmtId="0" fontId="1" fillId="25" borderId="1" xfId="0" applyFont="1" applyFill="1" applyBorder="1"/>
    <xf numFmtId="0" fontId="1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26" borderId="1" xfId="0" applyFont="1" applyFill="1" applyBorder="1" applyAlignment="1">
      <alignment horizontal="center"/>
    </xf>
    <xf numFmtId="164" fontId="7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/>
    <xf numFmtId="0" fontId="1" fillId="27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/>
    <xf numFmtId="0" fontId="5" fillId="13" borderId="1" xfId="0" applyFont="1" applyFill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/>
    </xf>
    <xf numFmtId="0" fontId="5" fillId="13" borderId="1" xfId="0" applyFont="1" applyFill="1" applyBorder="1"/>
    <xf numFmtId="0" fontId="6" fillId="13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left" vertical="center"/>
    </xf>
    <xf numFmtId="0" fontId="9" fillId="13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3" fillId="13" borderId="0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left" vertical="center"/>
    </xf>
    <xf numFmtId="0" fontId="5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21" fillId="13" borderId="0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164" fontId="7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0" fontId="5" fillId="28" borderId="1" xfId="0" applyFont="1" applyFill="1" applyBorder="1" applyAlignment="1">
      <alignment horizontal="center"/>
    </xf>
    <xf numFmtId="164" fontId="7" fillId="28" borderId="1" xfId="0" applyNumberFormat="1" applyFont="1" applyFill="1" applyBorder="1" applyAlignment="1">
      <alignment horizontal="center"/>
    </xf>
    <xf numFmtId="0" fontId="9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1" fillId="28" borderId="0" xfId="0" applyFont="1" applyFill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9" fillId="29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1" fillId="29" borderId="0" xfId="0" applyFont="1" applyFill="1" applyAlignment="1">
      <alignment horizontal="center" vertical="center"/>
    </xf>
    <xf numFmtId="164" fontId="7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164" fontId="7" fillId="30" borderId="1" xfId="0" applyNumberFormat="1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9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1" fillId="31" borderId="0" xfId="0" applyFont="1" applyFill="1" applyAlignment="1">
      <alignment horizontal="center" vertical="center"/>
    </xf>
    <xf numFmtId="164" fontId="7" fillId="31" borderId="1" xfId="0" applyNumberFormat="1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9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164" fontId="7" fillId="32" borderId="1" xfId="0" applyNumberFormat="1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9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1" fillId="33" borderId="0" xfId="0" applyFont="1" applyFill="1" applyAlignment="1">
      <alignment horizontal="center" vertical="center"/>
    </xf>
    <xf numFmtId="164" fontId="7" fillId="33" borderId="1" xfId="0" applyNumberFormat="1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7" fillId="34" borderId="1" xfId="0" applyNumberFormat="1" applyFont="1" applyFill="1" applyBorder="1" applyAlignment="1">
      <alignment horizontal="center"/>
    </xf>
    <xf numFmtId="0" fontId="1" fillId="34" borderId="1" xfId="0" applyFont="1" applyFill="1" applyBorder="1"/>
    <xf numFmtId="164" fontId="3" fillId="0" borderId="3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22" fillId="13" borderId="3" xfId="0" applyFont="1" applyFill="1" applyBorder="1" applyAlignment="1">
      <alignment horizontal="center" vertical="center"/>
    </xf>
    <xf numFmtId="0" fontId="22" fillId="13" borderId="4" xfId="0" applyFont="1" applyFill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8"/>
  <sheetViews>
    <sheetView zoomScaleNormal="100" workbookViewId="0">
      <pane xSplit="8" ySplit="2" topLeftCell="I27" activePane="bottomRight" state="frozen"/>
      <selection pane="topRight" activeCell="J1" sqref="J1"/>
      <selection pane="bottomLeft" activeCell="A3" sqref="A3"/>
      <selection pane="bottomRight" activeCell="E29" sqref="E29"/>
    </sheetView>
  </sheetViews>
  <sheetFormatPr defaultColWidth="9.125" defaultRowHeight="20.25" x14ac:dyDescent="0.3"/>
  <cols>
    <col min="1" max="1" width="9.125" style="1" customWidth="1"/>
    <col min="2" max="2" width="32.125" style="2" customWidth="1"/>
    <col min="3" max="3" width="17.25" style="3" customWidth="1"/>
    <col min="4" max="4" width="12.125" style="3" customWidth="1"/>
    <col min="5" max="7" width="9.375" style="8" customWidth="1"/>
    <col min="8" max="8" width="14.625" style="4" customWidth="1"/>
    <col min="9" max="9" width="10.25" style="118" customWidth="1"/>
    <col min="10" max="10" width="10.25" style="74" customWidth="1"/>
    <col min="11" max="11" width="10.25" style="10" customWidth="1"/>
    <col min="12" max="12" width="10.25" style="11" customWidth="1"/>
    <col min="13" max="13" width="10.25" style="24" customWidth="1"/>
    <col min="14" max="14" width="10.25" style="25" customWidth="1"/>
    <col min="15" max="15" width="10.25" style="26" customWidth="1"/>
    <col min="16" max="16" width="10.25" style="28" customWidth="1"/>
    <col min="17" max="17" width="10.25" style="27" customWidth="1"/>
    <col min="18" max="18" width="10.25" style="33" customWidth="1"/>
    <col min="19" max="19" width="10.25" style="35" customWidth="1"/>
    <col min="20" max="20" width="10.25" style="44" customWidth="1"/>
    <col min="21" max="21" width="10.25" style="41" customWidth="1"/>
    <col min="22" max="22" width="10.25" style="38" customWidth="1"/>
    <col min="23" max="23" width="10.25" style="47" customWidth="1"/>
    <col min="24" max="24" width="10.25" style="50" customWidth="1"/>
    <col min="25" max="25" width="9.125" style="53" customWidth="1"/>
    <col min="26" max="26" width="9.125" style="56" customWidth="1"/>
    <col min="27" max="27" width="9.125" style="59" customWidth="1"/>
    <col min="28" max="28" width="9.125" style="62" customWidth="1"/>
    <col min="29" max="29" width="9.125" style="65" customWidth="1"/>
    <col min="30" max="30" width="9.125" style="68" customWidth="1"/>
    <col min="31" max="31" width="9.125" style="71" customWidth="1"/>
    <col min="32" max="32" width="9.125" style="74" customWidth="1"/>
    <col min="33" max="33" width="9.125" style="77" customWidth="1"/>
    <col min="34" max="34" width="9.125" style="78"/>
    <col min="35" max="35" width="9.125" style="62"/>
    <col min="36" max="36" width="9.125" style="65"/>
    <col min="37" max="37" width="9.125" style="68"/>
    <col min="38" max="38" width="9.125" style="71"/>
    <col min="39" max="39" width="9.125" style="74"/>
    <col min="40" max="40" width="9.125" style="77"/>
    <col min="41" max="41" width="9.125" style="78"/>
    <col min="42" max="16384" width="9.125" style="2"/>
  </cols>
  <sheetData>
    <row r="1" spans="1:48" s="4" customFormat="1" x14ac:dyDescent="0.3">
      <c r="A1" s="1"/>
      <c r="C1" s="3"/>
      <c r="D1" s="3"/>
      <c r="E1" s="8"/>
      <c r="F1" s="8"/>
      <c r="G1" s="8"/>
      <c r="H1" s="15">
        <f>SUM(H3:H121)</f>
        <v>108924</v>
      </c>
      <c r="I1" s="116"/>
      <c r="J1" s="168"/>
      <c r="K1" s="19"/>
      <c r="L1" s="18"/>
      <c r="M1" s="20"/>
      <c r="N1" s="21"/>
      <c r="O1" s="29"/>
      <c r="P1" s="30"/>
      <c r="Q1" s="31"/>
      <c r="R1" s="32"/>
      <c r="S1" s="34"/>
      <c r="T1" s="42"/>
      <c r="U1" s="39"/>
      <c r="V1" s="36"/>
      <c r="W1" s="45"/>
      <c r="X1" s="48"/>
      <c r="Y1" s="51"/>
      <c r="Z1" s="54"/>
      <c r="AA1" s="57"/>
      <c r="AB1" s="60"/>
      <c r="AC1" s="63"/>
      <c r="AD1" s="66"/>
      <c r="AE1" s="69"/>
      <c r="AF1" s="72"/>
      <c r="AG1" s="75"/>
      <c r="AH1" s="79"/>
      <c r="AI1" s="79"/>
      <c r="AJ1" s="79"/>
      <c r="AK1" s="79"/>
      <c r="AL1" s="79"/>
      <c r="AM1" s="79"/>
      <c r="AN1" s="79"/>
      <c r="AO1" s="79"/>
      <c r="AP1" s="79"/>
    </row>
    <row r="2" spans="1:48" s="5" customFormat="1" ht="22.5" x14ac:dyDescent="0.3">
      <c r="A2" s="6"/>
      <c r="B2" s="5" t="s">
        <v>0</v>
      </c>
      <c r="C2" s="7" t="s">
        <v>3</v>
      </c>
      <c r="D2" s="7" t="s">
        <v>1</v>
      </c>
      <c r="E2" s="174" t="s">
        <v>2</v>
      </c>
      <c r="F2" s="175"/>
      <c r="G2" s="7" t="s">
        <v>26</v>
      </c>
      <c r="H2" s="5" t="s">
        <v>20</v>
      </c>
      <c r="I2" s="117">
        <f>DATE(2016,6,22)</f>
        <v>42543</v>
      </c>
      <c r="J2" s="73">
        <f>I2+1</f>
        <v>42544</v>
      </c>
      <c r="K2" s="23">
        <f t="shared" ref="K2:S2" si="0">J2+1</f>
        <v>42545</v>
      </c>
      <c r="L2" s="23">
        <f t="shared" si="0"/>
        <v>42546</v>
      </c>
      <c r="M2" s="23">
        <f t="shared" si="0"/>
        <v>42547</v>
      </c>
      <c r="N2" s="23">
        <f t="shared" si="0"/>
        <v>42548</v>
      </c>
      <c r="O2" s="23">
        <f t="shared" si="0"/>
        <v>42549</v>
      </c>
      <c r="P2" s="23">
        <f t="shared" si="0"/>
        <v>42550</v>
      </c>
      <c r="Q2" s="23">
        <f t="shared" si="0"/>
        <v>42551</v>
      </c>
      <c r="R2" s="23">
        <f t="shared" si="0"/>
        <v>42552</v>
      </c>
      <c r="S2" s="23">
        <f t="shared" si="0"/>
        <v>42553</v>
      </c>
      <c r="T2" s="43"/>
      <c r="U2" s="40"/>
      <c r="V2" s="37"/>
      <c r="W2" s="46"/>
      <c r="X2" s="49"/>
      <c r="Y2" s="52"/>
      <c r="Z2" s="55"/>
      <c r="AA2" s="58"/>
      <c r="AB2" s="61"/>
      <c r="AC2" s="64"/>
      <c r="AD2" s="67"/>
      <c r="AE2" s="70"/>
      <c r="AF2" s="73"/>
      <c r="AG2" s="76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1">
        <f>A2+1</f>
        <v>1</v>
      </c>
      <c r="B3" s="2" t="s">
        <v>95</v>
      </c>
      <c r="C3" s="3" t="s">
        <v>7</v>
      </c>
      <c r="D3" s="3">
        <v>9.5</v>
      </c>
      <c r="E3" s="9">
        <v>117</v>
      </c>
      <c r="F3" s="9"/>
      <c r="G3" s="9">
        <f t="shared" ref="G3:G32" si="1">SUM(E3:F3)-SUM(I3:BA3)</f>
        <v>117</v>
      </c>
      <c r="H3" s="4">
        <f>G3*D3</f>
        <v>1111.5</v>
      </c>
      <c r="AH3" s="80"/>
      <c r="AI3" s="80"/>
      <c r="AJ3" s="80"/>
      <c r="AK3" s="80"/>
      <c r="AL3" s="80"/>
      <c r="AM3" s="80"/>
      <c r="AN3" s="80"/>
      <c r="AO3" s="80"/>
      <c r="AP3" s="80"/>
    </row>
    <row r="4" spans="1:48" x14ac:dyDescent="0.3">
      <c r="A4" s="1">
        <f>A3+1</f>
        <v>2</v>
      </c>
      <c r="B4" s="2" t="s">
        <v>95</v>
      </c>
      <c r="C4" s="3" t="s">
        <v>5</v>
      </c>
      <c r="D4" s="3">
        <v>5</v>
      </c>
      <c r="E4" s="9">
        <v>147</v>
      </c>
      <c r="F4" s="9">
        <v>120</v>
      </c>
      <c r="G4" s="9">
        <f t="shared" si="1"/>
        <v>67</v>
      </c>
      <c r="H4" s="4">
        <f t="shared" ref="H4:H67" si="2">G4*D4</f>
        <v>335</v>
      </c>
      <c r="K4" s="10">
        <v>200</v>
      </c>
      <c r="AH4" s="80"/>
      <c r="AI4" s="80"/>
      <c r="AJ4" s="80"/>
      <c r="AK4" s="80"/>
      <c r="AL4" s="80"/>
      <c r="AM4" s="80"/>
      <c r="AN4" s="80"/>
      <c r="AO4" s="80"/>
      <c r="AP4" s="80"/>
    </row>
    <row r="5" spans="1:48" x14ac:dyDescent="0.3">
      <c r="A5" s="1">
        <f t="shared" ref="A5:A53" si="3">A4+1</f>
        <v>3</v>
      </c>
      <c r="B5" s="2" t="s">
        <v>80</v>
      </c>
      <c r="C5" s="3" t="s">
        <v>7</v>
      </c>
      <c r="D5" s="3">
        <v>25</v>
      </c>
      <c r="E5" s="9">
        <v>0</v>
      </c>
      <c r="F5" s="9"/>
      <c r="G5" s="9">
        <f t="shared" si="1"/>
        <v>0</v>
      </c>
      <c r="H5" s="4">
        <f t="shared" si="2"/>
        <v>0</v>
      </c>
      <c r="AH5" s="80"/>
      <c r="AI5" s="80"/>
      <c r="AJ5" s="80"/>
      <c r="AK5" s="80"/>
      <c r="AL5" s="80"/>
      <c r="AM5" s="80"/>
      <c r="AN5" s="80"/>
      <c r="AO5" s="80"/>
      <c r="AP5" s="80"/>
    </row>
    <row r="6" spans="1:48" x14ac:dyDescent="0.3">
      <c r="A6" s="1">
        <f t="shared" si="3"/>
        <v>4</v>
      </c>
      <c r="B6" s="2" t="s">
        <v>11</v>
      </c>
      <c r="D6" s="3">
        <v>1</v>
      </c>
      <c r="E6" s="9">
        <v>0</v>
      </c>
      <c r="F6" s="9"/>
      <c r="G6" s="9">
        <f t="shared" si="1"/>
        <v>0</v>
      </c>
      <c r="H6" s="4">
        <f t="shared" si="2"/>
        <v>0</v>
      </c>
      <c r="AH6" s="80"/>
      <c r="AI6" s="80"/>
      <c r="AJ6" s="80"/>
      <c r="AK6" s="80"/>
      <c r="AL6" s="80"/>
      <c r="AM6" s="80"/>
      <c r="AN6" s="80"/>
      <c r="AO6" s="80"/>
      <c r="AP6" s="80"/>
    </row>
    <row r="7" spans="1:48" x14ac:dyDescent="0.3">
      <c r="A7" s="1">
        <f t="shared" si="3"/>
        <v>5</v>
      </c>
      <c r="B7" s="2" t="s">
        <v>45</v>
      </c>
      <c r="D7" s="3">
        <v>1</v>
      </c>
      <c r="E7" s="9">
        <v>1047</v>
      </c>
      <c r="F7" s="9"/>
      <c r="G7" s="9">
        <f t="shared" si="1"/>
        <v>747</v>
      </c>
      <c r="H7" s="4">
        <f t="shared" si="2"/>
        <v>747</v>
      </c>
      <c r="I7" s="118">
        <v>300</v>
      </c>
      <c r="AH7" s="80"/>
      <c r="AI7" s="80"/>
      <c r="AJ7" s="80"/>
      <c r="AK7" s="80"/>
      <c r="AL7" s="80"/>
      <c r="AM7" s="80"/>
      <c r="AN7" s="80"/>
      <c r="AO7" s="80"/>
      <c r="AP7" s="80"/>
    </row>
    <row r="8" spans="1:48" x14ac:dyDescent="0.3">
      <c r="A8" s="1">
        <f t="shared" si="3"/>
        <v>6</v>
      </c>
      <c r="B8" s="2" t="s">
        <v>44</v>
      </c>
      <c r="D8" s="3">
        <v>2</v>
      </c>
      <c r="E8" s="9">
        <v>0</v>
      </c>
      <c r="F8" s="9"/>
      <c r="G8" s="9">
        <f t="shared" si="1"/>
        <v>0</v>
      </c>
      <c r="H8" s="4">
        <f t="shared" si="2"/>
        <v>0</v>
      </c>
      <c r="AH8" s="80"/>
      <c r="AI8" s="80"/>
      <c r="AJ8" s="80"/>
      <c r="AK8" s="80"/>
      <c r="AL8" s="80"/>
      <c r="AM8" s="80"/>
      <c r="AN8" s="80"/>
      <c r="AO8" s="80"/>
      <c r="AP8" s="80"/>
    </row>
    <row r="9" spans="1:48" x14ac:dyDescent="0.3">
      <c r="A9" s="1">
        <f t="shared" si="3"/>
        <v>7</v>
      </c>
      <c r="B9" s="2" t="s">
        <v>10</v>
      </c>
      <c r="D9" s="3">
        <v>1</v>
      </c>
      <c r="E9" s="9">
        <v>1204</v>
      </c>
      <c r="F9" s="9"/>
      <c r="G9" s="9">
        <f t="shared" si="1"/>
        <v>1204</v>
      </c>
      <c r="H9" s="4">
        <f t="shared" si="2"/>
        <v>1204</v>
      </c>
      <c r="AH9" s="80"/>
      <c r="AI9" s="80"/>
      <c r="AJ9" s="80"/>
      <c r="AK9" s="80"/>
      <c r="AL9" s="80"/>
      <c r="AM9" s="80"/>
      <c r="AN9" s="80"/>
      <c r="AO9" s="80"/>
      <c r="AP9" s="80"/>
    </row>
    <row r="10" spans="1:48" x14ac:dyDescent="0.3">
      <c r="A10" s="1">
        <f t="shared" si="3"/>
        <v>8</v>
      </c>
      <c r="B10" s="2" t="s">
        <v>43</v>
      </c>
      <c r="C10" s="3" t="s">
        <v>7</v>
      </c>
      <c r="D10" s="3">
        <v>8</v>
      </c>
      <c r="E10" s="9">
        <v>360</v>
      </c>
      <c r="F10" s="9"/>
      <c r="G10" s="9">
        <f t="shared" si="1"/>
        <v>360</v>
      </c>
      <c r="H10" s="4">
        <f t="shared" si="2"/>
        <v>2880</v>
      </c>
      <c r="AH10" s="80"/>
      <c r="AI10" s="80"/>
      <c r="AJ10" s="80"/>
      <c r="AK10" s="80"/>
      <c r="AL10" s="80"/>
      <c r="AM10" s="80"/>
      <c r="AN10" s="80"/>
      <c r="AO10" s="80"/>
      <c r="AP10" s="80"/>
    </row>
    <row r="11" spans="1:48" x14ac:dyDescent="0.3">
      <c r="A11" s="1">
        <f t="shared" si="3"/>
        <v>9</v>
      </c>
      <c r="B11" s="2" t="s">
        <v>15</v>
      </c>
      <c r="C11" s="3" t="s">
        <v>6</v>
      </c>
      <c r="D11" s="3">
        <v>19</v>
      </c>
      <c r="E11" s="9">
        <v>48</v>
      </c>
      <c r="F11" s="9"/>
      <c r="G11" s="9">
        <f t="shared" si="1"/>
        <v>48</v>
      </c>
      <c r="H11" s="4">
        <f t="shared" si="2"/>
        <v>912</v>
      </c>
      <c r="AH11" s="80"/>
      <c r="AI11" s="80"/>
      <c r="AJ11" s="80"/>
      <c r="AK11" s="80"/>
      <c r="AL11" s="80"/>
      <c r="AM11" s="80"/>
      <c r="AN11" s="80"/>
      <c r="AO11" s="80"/>
      <c r="AP11" s="80"/>
    </row>
    <row r="12" spans="1:48" x14ac:dyDescent="0.3">
      <c r="A12" s="1">
        <f t="shared" si="3"/>
        <v>10</v>
      </c>
      <c r="B12" s="2" t="s">
        <v>15</v>
      </c>
      <c r="C12" s="3" t="s">
        <v>5</v>
      </c>
      <c r="D12" s="3">
        <v>16</v>
      </c>
      <c r="E12" s="9">
        <v>60</v>
      </c>
      <c r="F12" s="9"/>
      <c r="G12" s="9">
        <f t="shared" si="1"/>
        <v>60</v>
      </c>
      <c r="H12" s="4">
        <f t="shared" si="2"/>
        <v>960</v>
      </c>
      <c r="AH12" s="80"/>
      <c r="AI12" s="80"/>
      <c r="AJ12" s="80"/>
      <c r="AK12" s="80"/>
      <c r="AL12" s="80"/>
      <c r="AM12" s="80"/>
      <c r="AN12" s="80"/>
      <c r="AO12" s="80"/>
      <c r="AP12" s="80"/>
    </row>
    <row r="13" spans="1:48" x14ac:dyDescent="0.3">
      <c r="A13" s="1">
        <f t="shared" si="3"/>
        <v>11</v>
      </c>
      <c r="B13" s="2" t="s">
        <v>15</v>
      </c>
      <c r="C13" s="3" t="s">
        <v>7</v>
      </c>
      <c r="D13" s="3">
        <v>20</v>
      </c>
      <c r="E13" s="9">
        <v>0</v>
      </c>
      <c r="F13" s="9"/>
      <c r="G13" s="9">
        <f t="shared" si="1"/>
        <v>0</v>
      </c>
      <c r="H13" s="4">
        <f t="shared" si="2"/>
        <v>0</v>
      </c>
      <c r="AH13" s="80"/>
      <c r="AI13" s="80"/>
      <c r="AJ13" s="80"/>
      <c r="AK13" s="80"/>
      <c r="AL13" s="80"/>
      <c r="AM13" s="80"/>
      <c r="AN13" s="80"/>
      <c r="AO13" s="80"/>
      <c r="AP13" s="80"/>
    </row>
    <row r="14" spans="1:48" x14ac:dyDescent="0.3">
      <c r="A14" s="1">
        <f t="shared" si="3"/>
        <v>12</v>
      </c>
      <c r="B14" s="2" t="s">
        <v>41</v>
      </c>
      <c r="C14" s="3" t="s">
        <v>7</v>
      </c>
      <c r="D14" s="3">
        <v>23.5</v>
      </c>
      <c r="E14" s="9">
        <v>94</v>
      </c>
      <c r="F14" s="9"/>
      <c r="G14" s="9">
        <f t="shared" si="1"/>
        <v>94</v>
      </c>
      <c r="H14" s="4">
        <f t="shared" si="2"/>
        <v>2209</v>
      </c>
      <c r="AH14" s="80"/>
      <c r="AI14" s="80"/>
      <c r="AJ14" s="80"/>
      <c r="AK14" s="80"/>
      <c r="AL14" s="80"/>
      <c r="AM14" s="80"/>
      <c r="AN14" s="80"/>
      <c r="AO14" s="80"/>
      <c r="AP14" s="80"/>
    </row>
    <row r="15" spans="1:48" x14ac:dyDescent="0.3">
      <c r="A15" s="1">
        <f t="shared" si="3"/>
        <v>13</v>
      </c>
      <c r="B15" s="2" t="s">
        <v>41</v>
      </c>
      <c r="C15" s="3" t="s">
        <v>6</v>
      </c>
      <c r="D15" s="3">
        <v>20.5</v>
      </c>
      <c r="E15" s="9">
        <v>120</v>
      </c>
      <c r="F15" s="9"/>
      <c r="G15" s="9">
        <f t="shared" si="1"/>
        <v>120</v>
      </c>
      <c r="H15" s="4">
        <f t="shared" si="2"/>
        <v>2460</v>
      </c>
      <c r="AH15" s="80"/>
      <c r="AI15" s="80"/>
      <c r="AJ15" s="80"/>
      <c r="AK15" s="80"/>
      <c r="AL15" s="80"/>
      <c r="AM15" s="80"/>
      <c r="AN15" s="80"/>
      <c r="AO15" s="80"/>
      <c r="AP15" s="80"/>
    </row>
    <row r="16" spans="1:48" x14ac:dyDescent="0.3">
      <c r="A16" s="1">
        <f t="shared" si="3"/>
        <v>14</v>
      </c>
      <c r="B16" s="2" t="s">
        <v>236</v>
      </c>
      <c r="C16" s="3" t="s">
        <v>4</v>
      </c>
      <c r="D16" s="3">
        <v>9</v>
      </c>
      <c r="E16" s="9">
        <v>240</v>
      </c>
      <c r="F16" s="9"/>
      <c r="G16" s="9">
        <f t="shared" si="1"/>
        <v>240</v>
      </c>
      <c r="H16" s="4">
        <f t="shared" si="2"/>
        <v>2160</v>
      </c>
      <c r="AH16" s="80"/>
      <c r="AI16" s="80"/>
      <c r="AJ16" s="80"/>
      <c r="AK16" s="80"/>
      <c r="AL16" s="80"/>
      <c r="AM16" s="80"/>
      <c r="AN16" s="80"/>
      <c r="AO16" s="80"/>
      <c r="AP16" s="80"/>
    </row>
    <row r="17" spans="1:42" x14ac:dyDescent="0.3">
      <c r="A17" s="1">
        <f t="shared" si="3"/>
        <v>15</v>
      </c>
      <c r="B17" s="2" t="s">
        <v>274</v>
      </c>
      <c r="C17" s="3" t="s">
        <v>7</v>
      </c>
      <c r="D17" s="3">
        <v>18</v>
      </c>
      <c r="E17" s="9">
        <v>180</v>
      </c>
      <c r="F17" s="9"/>
      <c r="G17" s="9">
        <f t="shared" si="1"/>
        <v>120</v>
      </c>
      <c r="H17" s="4">
        <f t="shared" si="2"/>
        <v>2160</v>
      </c>
      <c r="I17" s="118">
        <v>60</v>
      </c>
      <c r="AH17" s="80"/>
      <c r="AI17" s="80"/>
      <c r="AJ17" s="80"/>
      <c r="AK17" s="80"/>
      <c r="AL17" s="80"/>
      <c r="AM17" s="80"/>
      <c r="AN17" s="80"/>
      <c r="AO17" s="80"/>
      <c r="AP17" s="80"/>
    </row>
    <row r="18" spans="1:42" x14ac:dyDescent="0.3">
      <c r="A18" s="1">
        <f t="shared" si="3"/>
        <v>16</v>
      </c>
      <c r="B18" s="2" t="s">
        <v>159</v>
      </c>
      <c r="C18" s="3" t="s">
        <v>7</v>
      </c>
      <c r="D18" s="3">
        <v>15</v>
      </c>
      <c r="E18" s="9">
        <v>120</v>
      </c>
      <c r="F18" s="9"/>
      <c r="G18" s="9">
        <f t="shared" si="1"/>
        <v>120</v>
      </c>
      <c r="H18" s="4">
        <f t="shared" si="2"/>
        <v>1800</v>
      </c>
      <c r="AH18" s="80"/>
      <c r="AI18" s="80"/>
      <c r="AJ18" s="80"/>
      <c r="AK18" s="80"/>
      <c r="AL18" s="80"/>
      <c r="AM18" s="80"/>
      <c r="AN18" s="80"/>
      <c r="AO18" s="80"/>
      <c r="AP18" s="80"/>
    </row>
    <row r="19" spans="1:42" x14ac:dyDescent="0.3">
      <c r="A19" s="1">
        <f t="shared" si="3"/>
        <v>17</v>
      </c>
      <c r="B19" s="2" t="s">
        <v>237</v>
      </c>
      <c r="C19" s="3" t="s">
        <v>5</v>
      </c>
      <c r="D19" s="3">
        <v>9.5</v>
      </c>
      <c r="E19" s="9">
        <v>180</v>
      </c>
      <c r="F19" s="9"/>
      <c r="G19" s="9">
        <f t="shared" si="1"/>
        <v>0</v>
      </c>
      <c r="H19" s="4">
        <f t="shared" si="2"/>
        <v>0</v>
      </c>
      <c r="K19" s="10">
        <v>180</v>
      </c>
      <c r="AH19" s="80"/>
      <c r="AI19" s="80"/>
      <c r="AJ19" s="80"/>
      <c r="AK19" s="80"/>
      <c r="AL19" s="80"/>
      <c r="AM19" s="80"/>
      <c r="AN19" s="80"/>
      <c r="AO19" s="80"/>
      <c r="AP19" s="80"/>
    </row>
    <row r="20" spans="1:42" x14ac:dyDescent="0.3">
      <c r="A20" s="1">
        <f t="shared" si="3"/>
        <v>18</v>
      </c>
      <c r="B20" s="2" t="s">
        <v>67</v>
      </c>
      <c r="C20" s="3" t="s">
        <v>7</v>
      </c>
      <c r="D20" s="3">
        <v>29</v>
      </c>
      <c r="E20" s="9">
        <v>0</v>
      </c>
      <c r="F20" s="9"/>
      <c r="G20" s="9">
        <f t="shared" si="1"/>
        <v>0</v>
      </c>
      <c r="H20" s="4">
        <f t="shared" si="2"/>
        <v>0</v>
      </c>
      <c r="AH20" s="80"/>
      <c r="AI20" s="80"/>
      <c r="AJ20" s="80"/>
      <c r="AK20" s="80"/>
      <c r="AL20" s="80"/>
      <c r="AM20" s="80"/>
      <c r="AN20" s="80"/>
      <c r="AO20" s="80"/>
      <c r="AP20" s="80"/>
    </row>
    <row r="21" spans="1:42" x14ac:dyDescent="0.3">
      <c r="A21" s="1">
        <f t="shared" si="3"/>
        <v>19</v>
      </c>
      <c r="B21" s="2" t="s">
        <v>140</v>
      </c>
      <c r="C21" s="3" t="s">
        <v>7</v>
      </c>
      <c r="D21" s="3">
        <v>20</v>
      </c>
      <c r="E21" s="9">
        <v>100</v>
      </c>
      <c r="F21" s="9"/>
      <c r="G21" s="9">
        <f t="shared" si="1"/>
        <v>100</v>
      </c>
      <c r="H21" s="4">
        <f t="shared" si="2"/>
        <v>2000</v>
      </c>
      <c r="AH21" s="80"/>
      <c r="AI21" s="80"/>
      <c r="AJ21" s="80"/>
      <c r="AK21" s="80"/>
      <c r="AL21" s="80"/>
      <c r="AM21" s="80"/>
      <c r="AN21" s="80"/>
      <c r="AO21" s="80"/>
      <c r="AP21" s="80"/>
    </row>
    <row r="22" spans="1:42" x14ac:dyDescent="0.3">
      <c r="A22" s="1">
        <f t="shared" si="3"/>
        <v>20</v>
      </c>
      <c r="B22" s="2" t="s">
        <v>238</v>
      </c>
      <c r="C22" s="3" t="s">
        <v>7</v>
      </c>
      <c r="D22" s="3">
        <v>22</v>
      </c>
      <c r="E22" s="9">
        <v>300</v>
      </c>
      <c r="F22" s="9"/>
      <c r="G22" s="9">
        <f t="shared" si="1"/>
        <v>240</v>
      </c>
      <c r="H22" s="4">
        <f t="shared" si="2"/>
        <v>5280</v>
      </c>
      <c r="I22" s="118">
        <v>60</v>
      </c>
      <c r="AH22" s="80"/>
      <c r="AI22" s="80"/>
      <c r="AJ22" s="80"/>
      <c r="AK22" s="80"/>
      <c r="AL22" s="80"/>
      <c r="AM22" s="80"/>
      <c r="AN22" s="80"/>
      <c r="AO22" s="80"/>
      <c r="AP22" s="80"/>
    </row>
    <row r="23" spans="1:42" x14ac:dyDescent="0.3">
      <c r="A23" s="1">
        <f t="shared" si="3"/>
        <v>21</v>
      </c>
      <c r="B23" s="2" t="s">
        <v>216</v>
      </c>
      <c r="C23" s="3" t="s">
        <v>7</v>
      </c>
      <c r="D23" s="3">
        <v>22</v>
      </c>
      <c r="E23" s="9">
        <v>0</v>
      </c>
      <c r="F23" s="9"/>
      <c r="G23" s="9">
        <f t="shared" si="1"/>
        <v>0</v>
      </c>
      <c r="H23" s="4">
        <f t="shared" si="2"/>
        <v>0</v>
      </c>
      <c r="AH23" s="80"/>
      <c r="AI23" s="80"/>
      <c r="AJ23" s="80"/>
      <c r="AK23" s="80"/>
      <c r="AL23" s="80"/>
      <c r="AM23" s="80"/>
      <c r="AN23" s="80"/>
      <c r="AO23" s="80"/>
      <c r="AP23" s="80"/>
    </row>
    <row r="24" spans="1:42" x14ac:dyDescent="0.3">
      <c r="A24" s="1">
        <f t="shared" si="3"/>
        <v>22</v>
      </c>
      <c r="B24" s="2" t="s">
        <v>65</v>
      </c>
      <c r="C24" s="3" t="s">
        <v>7</v>
      </c>
      <c r="D24" s="3">
        <v>25</v>
      </c>
      <c r="E24" s="9">
        <v>0</v>
      </c>
      <c r="F24" s="9"/>
      <c r="G24" s="9">
        <f t="shared" si="1"/>
        <v>0</v>
      </c>
      <c r="H24" s="4">
        <f t="shared" si="2"/>
        <v>0</v>
      </c>
      <c r="AH24" s="80"/>
      <c r="AI24" s="80"/>
      <c r="AJ24" s="80"/>
      <c r="AK24" s="80"/>
      <c r="AL24" s="80"/>
      <c r="AM24" s="80"/>
      <c r="AN24" s="80"/>
      <c r="AO24" s="80"/>
      <c r="AP24" s="80"/>
    </row>
    <row r="25" spans="1:42" x14ac:dyDescent="0.3">
      <c r="A25" s="1">
        <f t="shared" si="3"/>
        <v>23</v>
      </c>
      <c r="B25" s="2" t="s">
        <v>92</v>
      </c>
      <c r="C25" s="3" t="s">
        <v>7</v>
      </c>
      <c r="D25" s="3">
        <v>14</v>
      </c>
      <c r="E25" s="9">
        <v>0</v>
      </c>
      <c r="F25" s="9"/>
      <c r="G25" s="9">
        <f t="shared" si="1"/>
        <v>0</v>
      </c>
      <c r="H25" s="4">
        <f t="shared" si="2"/>
        <v>0</v>
      </c>
      <c r="AH25" s="80"/>
      <c r="AI25" s="80"/>
      <c r="AJ25" s="80"/>
      <c r="AK25" s="80"/>
      <c r="AL25" s="80"/>
      <c r="AM25" s="80"/>
      <c r="AN25" s="80"/>
      <c r="AO25" s="80"/>
      <c r="AP25" s="80"/>
    </row>
    <row r="26" spans="1:42" x14ac:dyDescent="0.3">
      <c r="A26" s="1">
        <f t="shared" si="3"/>
        <v>24</v>
      </c>
      <c r="B26" s="2" t="s">
        <v>139</v>
      </c>
      <c r="C26" s="3" t="s">
        <v>6</v>
      </c>
      <c r="D26" s="3">
        <v>21.5</v>
      </c>
      <c r="E26" s="9">
        <v>40</v>
      </c>
      <c r="F26" s="9"/>
      <c r="G26" s="9">
        <f t="shared" si="1"/>
        <v>40</v>
      </c>
      <c r="H26" s="4">
        <f t="shared" si="2"/>
        <v>860</v>
      </c>
      <c r="AH26" s="80"/>
      <c r="AI26" s="80"/>
      <c r="AJ26" s="80"/>
      <c r="AK26" s="80"/>
      <c r="AL26" s="80"/>
      <c r="AM26" s="80"/>
      <c r="AN26" s="80"/>
      <c r="AO26" s="80"/>
      <c r="AP26" s="80"/>
    </row>
    <row r="27" spans="1:42" x14ac:dyDescent="0.3">
      <c r="A27" s="1">
        <f t="shared" si="3"/>
        <v>25</v>
      </c>
      <c r="B27" s="2" t="s">
        <v>139</v>
      </c>
      <c r="C27" s="3" t="s">
        <v>7</v>
      </c>
      <c r="D27" s="3">
        <v>25</v>
      </c>
      <c r="E27" s="9">
        <v>10</v>
      </c>
      <c r="F27" s="9"/>
      <c r="G27" s="9">
        <f t="shared" si="1"/>
        <v>10</v>
      </c>
      <c r="H27" s="4">
        <f t="shared" si="2"/>
        <v>250</v>
      </c>
      <c r="AH27" s="80"/>
      <c r="AI27" s="80"/>
      <c r="AJ27" s="80"/>
      <c r="AK27" s="80"/>
      <c r="AL27" s="80"/>
      <c r="AM27" s="80"/>
      <c r="AN27" s="80"/>
      <c r="AO27" s="80"/>
      <c r="AP27" s="80"/>
    </row>
    <row r="28" spans="1:42" x14ac:dyDescent="0.3">
      <c r="A28" s="1">
        <f t="shared" si="3"/>
        <v>26</v>
      </c>
      <c r="B28" s="2" t="s">
        <v>19</v>
      </c>
      <c r="C28" s="3" t="s">
        <v>4</v>
      </c>
      <c r="D28" s="3">
        <v>1.8</v>
      </c>
      <c r="E28" s="9"/>
      <c r="F28" s="9"/>
      <c r="G28" s="9">
        <f t="shared" si="1"/>
        <v>0</v>
      </c>
      <c r="H28" s="4">
        <f t="shared" si="2"/>
        <v>0</v>
      </c>
      <c r="AH28" s="80"/>
      <c r="AI28" s="80"/>
      <c r="AJ28" s="80"/>
      <c r="AK28" s="80"/>
      <c r="AL28" s="80"/>
      <c r="AM28" s="80"/>
      <c r="AN28" s="80"/>
      <c r="AO28" s="80"/>
      <c r="AP28" s="80"/>
    </row>
    <row r="29" spans="1:42" x14ac:dyDescent="0.3">
      <c r="A29" s="1">
        <f t="shared" si="3"/>
        <v>27</v>
      </c>
      <c r="B29" s="2" t="s">
        <v>19</v>
      </c>
      <c r="C29" s="3" t="s">
        <v>6</v>
      </c>
      <c r="D29" s="3">
        <v>2.8</v>
      </c>
      <c r="E29" s="9">
        <v>100</v>
      </c>
      <c r="F29" s="9"/>
      <c r="G29" s="9">
        <f t="shared" si="1"/>
        <v>100</v>
      </c>
      <c r="H29" s="4">
        <f t="shared" si="2"/>
        <v>280</v>
      </c>
      <c r="AH29" s="80"/>
      <c r="AI29" s="80"/>
      <c r="AJ29" s="80"/>
      <c r="AK29" s="80"/>
      <c r="AL29" s="80"/>
      <c r="AM29" s="80"/>
      <c r="AN29" s="80"/>
      <c r="AO29" s="80"/>
      <c r="AP29" s="80"/>
    </row>
    <row r="30" spans="1:42" x14ac:dyDescent="0.3">
      <c r="A30" s="1">
        <f t="shared" si="3"/>
        <v>28</v>
      </c>
      <c r="B30" s="2" t="s">
        <v>23</v>
      </c>
      <c r="C30" s="3" t="s">
        <v>6</v>
      </c>
      <c r="D30" s="3">
        <v>7</v>
      </c>
      <c r="E30" s="9">
        <v>0</v>
      </c>
      <c r="F30" s="9"/>
      <c r="G30" s="9">
        <f t="shared" si="1"/>
        <v>0</v>
      </c>
      <c r="H30" s="4">
        <f t="shared" si="2"/>
        <v>0</v>
      </c>
      <c r="AH30" s="80"/>
      <c r="AI30" s="80"/>
      <c r="AJ30" s="80"/>
      <c r="AK30" s="80"/>
      <c r="AL30" s="80"/>
      <c r="AM30" s="80"/>
      <c r="AN30" s="80"/>
      <c r="AO30" s="80"/>
      <c r="AP30" s="80"/>
    </row>
    <row r="31" spans="1:42" x14ac:dyDescent="0.3">
      <c r="A31" s="1">
        <f t="shared" si="3"/>
        <v>29</v>
      </c>
      <c r="B31" s="2" t="s">
        <v>23</v>
      </c>
      <c r="C31" s="3" t="s">
        <v>4</v>
      </c>
      <c r="D31" s="3">
        <v>6.2</v>
      </c>
      <c r="E31" s="9">
        <v>360</v>
      </c>
      <c r="F31" s="9"/>
      <c r="G31" s="9">
        <f t="shared" si="1"/>
        <v>360</v>
      </c>
      <c r="H31" s="4">
        <f t="shared" si="2"/>
        <v>2232</v>
      </c>
      <c r="AH31" s="80"/>
      <c r="AI31" s="80"/>
      <c r="AJ31" s="80"/>
      <c r="AK31" s="80"/>
      <c r="AL31" s="80"/>
      <c r="AM31" s="80"/>
      <c r="AN31" s="80"/>
      <c r="AO31" s="80"/>
      <c r="AP31" s="80"/>
    </row>
    <row r="32" spans="1:42" x14ac:dyDescent="0.3">
      <c r="A32" s="1">
        <f t="shared" si="3"/>
        <v>30</v>
      </c>
      <c r="B32" s="2" t="s">
        <v>23</v>
      </c>
      <c r="C32" s="3" t="s">
        <v>7</v>
      </c>
      <c r="D32" s="3">
        <v>7</v>
      </c>
      <c r="E32" s="9">
        <v>300</v>
      </c>
      <c r="F32" s="9"/>
      <c r="G32" s="9">
        <f t="shared" si="1"/>
        <v>180</v>
      </c>
      <c r="H32" s="4">
        <f t="shared" si="2"/>
        <v>1260</v>
      </c>
      <c r="J32" s="74">
        <v>120</v>
      </c>
      <c r="AH32" s="80"/>
      <c r="AI32" s="80"/>
      <c r="AJ32" s="80"/>
      <c r="AK32" s="80"/>
      <c r="AL32" s="80"/>
      <c r="AM32" s="80"/>
      <c r="AN32" s="80"/>
      <c r="AO32" s="80"/>
      <c r="AP32" s="80"/>
    </row>
    <row r="33" spans="1:42" x14ac:dyDescent="0.3">
      <c r="A33" s="1">
        <f t="shared" si="3"/>
        <v>31</v>
      </c>
      <c r="B33" s="2" t="s">
        <v>268</v>
      </c>
      <c r="C33" s="3" t="s">
        <v>7</v>
      </c>
      <c r="D33" s="3">
        <v>7</v>
      </c>
      <c r="E33" s="9">
        <v>300</v>
      </c>
      <c r="F33" s="9"/>
      <c r="G33" s="9">
        <f>SUM(E33:F33)-SUM(I33:BA33)</f>
        <v>140</v>
      </c>
      <c r="H33" s="4">
        <f t="shared" si="2"/>
        <v>980</v>
      </c>
      <c r="I33" s="118">
        <v>60</v>
      </c>
      <c r="K33" s="10">
        <v>100</v>
      </c>
      <c r="AH33" s="80"/>
      <c r="AI33" s="80"/>
      <c r="AJ33" s="80"/>
      <c r="AK33" s="80"/>
      <c r="AL33" s="80"/>
      <c r="AM33" s="80"/>
      <c r="AN33" s="80"/>
      <c r="AO33" s="80"/>
      <c r="AP33" s="80"/>
    </row>
    <row r="34" spans="1:42" x14ac:dyDescent="0.3">
      <c r="A34" s="1">
        <f t="shared" si="3"/>
        <v>32</v>
      </c>
      <c r="B34" s="2" t="s">
        <v>112</v>
      </c>
      <c r="C34" s="3" t="s">
        <v>4</v>
      </c>
      <c r="D34" s="3">
        <v>4.5</v>
      </c>
      <c r="E34" s="9">
        <v>300</v>
      </c>
      <c r="F34" s="9"/>
      <c r="G34" s="9">
        <f t="shared" ref="G34:G88" si="4">SUM(E34:F34)-SUM(I34:BA34)</f>
        <v>200</v>
      </c>
      <c r="H34" s="4">
        <f t="shared" si="2"/>
        <v>900</v>
      </c>
      <c r="J34" s="74">
        <v>100</v>
      </c>
      <c r="AH34" s="80"/>
      <c r="AI34" s="80"/>
      <c r="AJ34" s="80"/>
      <c r="AK34" s="80"/>
      <c r="AL34" s="80"/>
      <c r="AM34" s="80"/>
      <c r="AN34" s="80"/>
      <c r="AO34" s="80"/>
      <c r="AP34" s="80"/>
    </row>
    <row r="35" spans="1:42" x14ac:dyDescent="0.3">
      <c r="A35" s="1">
        <f t="shared" si="3"/>
        <v>33</v>
      </c>
      <c r="B35" s="2" t="s">
        <v>239</v>
      </c>
      <c r="C35" s="3" t="s">
        <v>4</v>
      </c>
      <c r="D35" s="3">
        <v>6</v>
      </c>
      <c r="E35" s="9">
        <v>200</v>
      </c>
      <c r="F35" s="9"/>
      <c r="G35" s="9">
        <f t="shared" si="4"/>
        <v>0</v>
      </c>
      <c r="H35" s="4">
        <f t="shared" si="2"/>
        <v>0</v>
      </c>
      <c r="K35" s="10">
        <v>200</v>
      </c>
      <c r="AH35" s="80"/>
      <c r="AI35" s="80"/>
      <c r="AJ35" s="80"/>
      <c r="AK35" s="80"/>
      <c r="AL35" s="80"/>
      <c r="AM35" s="80"/>
      <c r="AN35" s="80"/>
      <c r="AO35" s="80"/>
      <c r="AP35" s="80"/>
    </row>
    <row r="36" spans="1:42" x14ac:dyDescent="0.3">
      <c r="A36" s="1">
        <f t="shared" si="3"/>
        <v>34</v>
      </c>
      <c r="B36" s="2" t="s">
        <v>240</v>
      </c>
      <c r="C36" s="3" t="s">
        <v>7</v>
      </c>
      <c r="D36" s="3">
        <v>24</v>
      </c>
      <c r="E36" s="9">
        <v>250</v>
      </c>
      <c r="F36" s="9"/>
      <c r="G36" s="9">
        <f t="shared" si="4"/>
        <v>190</v>
      </c>
      <c r="H36" s="4">
        <f t="shared" si="2"/>
        <v>4560</v>
      </c>
      <c r="I36" s="118">
        <v>60</v>
      </c>
      <c r="AH36" s="80"/>
      <c r="AI36" s="80"/>
      <c r="AJ36" s="80"/>
      <c r="AK36" s="80"/>
      <c r="AL36" s="80"/>
      <c r="AM36" s="80"/>
      <c r="AN36" s="80"/>
      <c r="AO36" s="80"/>
      <c r="AP36" s="80"/>
    </row>
    <row r="37" spans="1:42" x14ac:dyDescent="0.3">
      <c r="A37" s="1">
        <f t="shared" si="3"/>
        <v>35</v>
      </c>
      <c r="B37" s="2" t="s">
        <v>134</v>
      </c>
      <c r="C37" s="3" t="s">
        <v>7</v>
      </c>
      <c r="D37" s="3">
        <v>30</v>
      </c>
      <c r="E37" s="9">
        <v>0</v>
      </c>
      <c r="F37" s="9"/>
      <c r="G37" s="9">
        <f t="shared" si="4"/>
        <v>0</v>
      </c>
      <c r="H37" s="4">
        <f t="shared" si="2"/>
        <v>0</v>
      </c>
      <c r="AH37" s="80"/>
      <c r="AI37" s="80"/>
      <c r="AJ37" s="80"/>
      <c r="AK37" s="80"/>
      <c r="AL37" s="80"/>
      <c r="AM37" s="80"/>
      <c r="AN37" s="80"/>
      <c r="AO37" s="80"/>
      <c r="AP37" s="80"/>
    </row>
    <row r="38" spans="1:42" x14ac:dyDescent="0.3">
      <c r="A38" s="1">
        <f t="shared" si="3"/>
        <v>36</v>
      </c>
      <c r="B38" s="2" t="s">
        <v>153</v>
      </c>
      <c r="C38" s="3" t="s">
        <v>7</v>
      </c>
      <c r="D38" s="3">
        <v>15</v>
      </c>
      <c r="E38" s="9">
        <v>192</v>
      </c>
      <c r="F38" s="9">
        <v>130</v>
      </c>
      <c r="G38" s="9">
        <f t="shared" si="4"/>
        <v>322</v>
      </c>
      <c r="H38" s="4">
        <f t="shared" si="2"/>
        <v>4830</v>
      </c>
      <c r="AH38" s="80"/>
      <c r="AI38" s="80"/>
      <c r="AJ38" s="80"/>
      <c r="AK38" s="80"/>
      <c r="AL38" s="80"/>
      <c r="AM38" s="80"/>
      <c r="AN38" s="80"/>
      <c r="AO38" s="80"/>
      <c r="AP38" s="80"/>
    </row>
    <row r="39" spans="1:42" x14ac:dyDescent="0.3">
      <c r="A39" s="1">
        <f t="shared" si="3"/>
        <v>37</v>
      </c>
      <c r="B39" s="2" t="s">
        <v>105</v>
      </c>
      <c r="C39" s="3" t="s">
        <v>7</v>
      </c>
      <c r="D39" s="3">
        <v>7</v>
      </c>
      <c r="E39" s="9">
        <v>14</v>
      </c>
      <c r="F39" s="9"/>
      <c r="G39" s="9">
        <f t="shared" si="4"/>
        <v>14</v>
      </c>
      <c r="H39" s="4">
        <f t="shared" si="2"/>
        <v>98</v>
      </c>
      <c r="AH39" s="80"/>
      <c r="AI39" s="80"/>
      <c r="AJ39" s="80"/>
      <c r="AK39" s="80"/>
      <c r="AL39" s="80"/>
      <c r="AM39" s="80"/>
      <c r="AN39" s="80"/>
      <c r="AO39" s="80"/>
      <c r="AP39" s="80"/>
    </row>
    <row r="40" spans="1:42" x14ac:dyDescent="0.3">
      <c r="A40" s="1">
        <f t="shared" si="3"/>
        <v>38</v>
      </c>
      <c r="B40" s="2" t="s">
        <v>106</v>
      </c>
      <c r="C40" s="3" t="s">
        <v>7</v>
      </c>
      <c r="D40" s="3">
        <v>7</v>
      </c>
      <c r="E40" s="9">
        <v>30</v>
      </c>
      <c r="F40" s="9"/>
      <c r="G40" s="9">
        <f t="shared" si="4"/>
        <v>30</v>
      </c>
      <c r="H40" s="4">
        <f t="shared" si="2"/>
        <v>210</v>
      </c>
      <c r="AH40" s="80"/>
      <c r="AI40" s="80"/>
      <c r="AJ40" s="80"/>
      <c r="AK40" s="80"/>
      <c r="AL40" s="80"/>
      <c r="AM40" s="80"/>
      <c r="AN40" s="80"/>
      <c r="AO40" s="80"/>
      <c r="AP40" s="80"/>
    </row>
    <row r="41" spans="1:42" x14ac:dyDescent="0.3">
      <c r="A41" s="1">
        <f t="shared" si="3"/>
        <v>39</v>
      </c>
      <c r="B41" s="2" t="s">
        <v>97</v>
      </c>
      <c r="C41" s="3" t="s">
        <v>7</v>
      </c>
      <c r="D41" s="3">
        <v>32</v>
      </c>
      <c r="E41" s="9">
        <v>87</v>
      </c>
      <c r="F41" s="9"/>
      <c r="G41" s="9">
        <f t="shared" si="4"/>
        <v>87</v>
      </c>
      <c r="H41" s="4">
        <f t="shared" si="2"/>
        <v>2784</v>
      </c>
      <c r="AH41" s="80"/>
      <c r="AI41" s="80"/>
      <c r="AJ41" s="80"/>
      <c r="AK41" s="80"/>
      <c r="AL41" s="80"/>
      <c r="AM41" s="80"/>
      <c r="AN41" s="80"/>
      <c r="AO41" s="80"/>
      <c r="AP41" s="80"/>
    </row>
    <row r="42" spans="1:42" x14ac:dyDescent="0.3">
      <c r="A42" s="1">
        <f t="shared" si="3"/>
        <v>40</v>
      </c>
      <c r="B42" s="2" t="s">
        <v>241</v>
      </c>
      <c r="C42" s="3" t="s">
        <v>7</v>
      </c>
      <c r="D42" s="3">
        <v>20</v>
      </c>
      <c r="E42" s="9">
        <v>40</v>
      </c>
      <c r="F42" s="9"/>
      <c r="G42" s="9">
        <f t="shared" si="4"/>
        <v>0</v>
      </c>
      <c r="H42" s="4">
        <f t="shared" si="2"/>
        <v>0</v>
      </c>
      <c r="J42" s="74">
        <v>40</v>
      </c>
      <c r="AH42" s="80"/>
      <c r="AI42" s="80"/>
      <c r="AJ42" s="80"/>
      <c r="AK42" s="80"/>
      <c r="AL42" s="80"/>
      <c r="AM42" s="80"/>
      <c r="AN42" s="80"/>
      <c r="AO42" s="80"/>
      <c r="AP42" s="80"/>
    </row>
    <row r="43" spans="1:42" x14ac:dyDescent="0.3">
      <c r="A43" s="1">
        <f t="shared" si="3"/>
        <v>41</v>
      </c>
      <c r="B43" s="2" t="s">
        <v>96</v>
      </c>
      <c r="C43" s="3" t="s">
        <v>7</v>
      </c>
      <c r="D43" s="3">
        <v>27</v>
      </c>
      <c r="E43" s="9">
        <v>105</v>
      </c>
      <c r="F43" s="9"/>
      <c r="G43" s="9">
        <f t="shared" si="4"/>
        <v>105</v>
      </c>
      <c r="H43" s="4">
        <f t="shared" si="2"/>
        <v>2835</v>
      </c>
      <c r="AH43" s="80"/>
      <c r="AI43" s="80"/>
      <c r="AJ43" s="80"/>
      <c r="AK43" s="80"/>
      <c r="AL43" s="80"/>
      <c r="AM43" s="80"/>
      <c r="AN43" s="80"/>
      <c r="AO43" s="80"/>
      <c r="AP43" s="80"/>
    </row>
    <row r="44" spans="1:42" x14ac:dyDescent="0.3">
      <c r="A44" s="1">
        <f t="shared" si="3"/>
        <v>42</v>
      </c>
      <c r="B44" s="2" t="s">
        <v>98</v>
      </c>
      <c r="C44" s="3" t="s">
        <v>6</v>
      </c>
      <c r="D44" s="3">
        <v>15.5</v>
      </c>
      <c r="E44" s="9">
        <v>163</v>
      </c>
      <c r="F44" s="9"/>
      <c r="G44" s="9">
        <f t="shared" si="4"/>
        <v>163</v>
      </c>
      <c r="H44" s="4">
        <f t="shared" si="2"/>
        <v>2526.5</v>
      </c>
      <c r="AH44" s="80"/>
      <c r="AI44" s="80"/>
      <c r="AJ44" s="80"/>
      <c r="AK44" s="80"/>
      <c r="AL44" s="80"/>
      <c r="AM44" s="80"/>
      <c r="AN44" s="80"/>
      <c r="AO44" s="80"/>
      <c r="AP44" s="80"/>
    </row>
    <row r="45" spans="1:42" x14ac:dyDescent="0.3">
      <c r="A45" s="1">
        <f t="shared" si="3"/>
        <v>43</v>
      </c>
      <c r="B45" s="2" t="s">
        <v>98</v>
      </c>
      <c r="C45" s="3" t="s">
        <v>7</v>
      </c>
      <c r="D45" s="3">
        <v>17</v>
      </c>
      <c r="E45" s="9">
        <v>50</v>
      </c>
      <c r="F45" s="9"/>
      <c r="G45" s="9">
        <f t="shared" si="4"/>
        <v>50</v>
      </c>
      <c r="H45" s="4">
        <f t="shared" si="2"/>
        <v>850</v>
      </c>
      <c r="AH45" s="80"/>
      <c r="AI45" s="80"/>
      <c r="AJ45" s="80"/>
      <c r="AK45" s="80"/>
      <c r="AL45" s="80"/>
      <c r="AM45" s="80"/>
      <c r="AN45" s="80"/>
      <c r="AO45" s="80"/>
      <c r="AP45" s="80"/>
    </row>
    <row r="46" spans="1:42" x14ac:dyDescent="0.3">
      <c r="A46" s="1">
        <f t="shared" si="3"/>
        <v>44</v>
      </c>
      <c r="B46" s="2" t="s">
        <v>73</v>
      </c>
      <c r="C46" s="3" t="s">
        <v>7</v>
      </c>
      <c r="D46" s="3">
        <v>25</v>
      </c>
      <c r="E46" s="9">
        <v>30</v>
      </c>
      <c r="F46" s="9"/>
      <c r="G46" s="9">
        <f t="shared" si="4"/>
        <v>30</v>
      </c>
      <c r="H46" s="4">
        <f t="shared" si="2"/>
        <v>750</v>
      </c>
      <c r="AH46" s="80"/>
      <c r="AI46" s="80"/>
      <c r="AJ46" s="80"/>
      <c r="AK46" s="80"/>
      <c r="AL46" s="80"/>
      <c r="AM46" s="80"/>
      <c r="AN46" s="80"/>
      <c r="AO46" s="80"/>
      <c r="AP46" s="80"/>
    </row>
    <row r="47" spans="1:42" x14ac:dyDescent="0.3">
      <c r="A47" s="1">
        <f t="shared" si="3"/>
        <v>45</v>
      </c>
      <c r="B47" s="2" t="s">
        <v>203</v>
      </c>
      <c r="C47" s="3" t="s">
        <v>6</v>
      </c>
      <c r="D47" s="3">
        <v>20</v>
      </c>
      <c r="E47" s="9">
        <v>0</v>
      </c>
      <c r="F47" s="9"/>
      <c r="G47" s="9">
        <f t="shared" si="4"/>
        <v>0</v>
      </c>
      <c r="H47" s="4">
        <f t="shared" si="2"/>
        <v>0</v>
      </c>
      <c r="AH47" s="80"/>
      <c r="AI47" s="80"/>
      <c r="AJ47" s="80"/>
      <c r="AK47" s="80"/>
      <c r="AL47" s="80"/>
      <c r="AM47" s="80"/>
      <c r="AN47" s="80"/>
      <c r="AO47" s="80"/>
      <c r="AP47" s="80"/>
    </row>
    <row r="48" spans="1:42" x14ac:dyDescent="0.3">
      <c r="A48" s="1">
        <f t="shared" si="3"/>
        <v>46</v>
      </c>
      <c r="B48" s="2" t="s">
        <v>242</v>
      </c>
      <c r="C48" s="3" t="s">
        <v>7</v>
      </c>
      <c r="D48" s="3">
        <v>7</v>
      </c>
      <c r="E48" s="9">
        <v>443</v>
      </c>
      <c r="F48" s="9"/>
      <c r="G48" s="9">
        <f t="shared" si="4"/>
        <v>443</v>
      </c>
      <c r="H48" s="4">
        <f t="shared" si="2"/>
        <v>3101</v>
      </c>
      <c r="AH48" s="80"/>
      <c r="AI48" s="80"/>
      <c r="AJ48" s="80"/>
      <c r="AK48" s="80"/>
      <c r="AL48" s="80"/>
      <c r="AM48" s="80"/>
      <c r="AN48" s="80"/>
      <c r="AO48" s="80"/>
      <c r="AP48" s="80"/>
    </row>
    <row r="49" spans="1:42" x14ac:dyDescent="0.3">
      <c r="A49" s="1">
        <f t="shared" si="3"/>
        <v>47</v>
      </c>
      <c r="B49" s="2" t="s">
        <v>219</v>
      </c>
      <c r="C49" s="3" t="s">
        <v>7</v>
      </c>
      <c r="D49" s="3">
        <v>9</v>
      </c>
      <c r="E49" s="9">
        <v>0</v>
      </c>
      <c r="F49" s="9"/>
      <c r="G49" s="9">
        <f t="shared" si="4"/>
        <v>0</v>
      </c>
      <c r="H49" s="4">
        <f t="shared" si="2"/>
        <v>0</v>
      </c>
      <c r="AH49" s="80"/>
      <c r="AI49" s="80"/>
      <c r="AJ49" s="80"/>
      <c r="AK49" s="80"/>
      <c r="AL49" s="80"/>
      <c r="AM49" s="80"/>
      <c r="AN49" s="80"/>
      <c r="AO49" s="80"/>
      <c r="AP49" s="80"/>
    </row>
    <row r="50" spans="1:42" x14ac:dyDescent="0.3">
      <c r="A50" s="1">
        <f t="shared" si="3"/>
        <v>48</v>
      </c>
      <c r="B50" s="2" t="s">
        <v>40</v>
      </c>
      <c r="C50" s="3" t="s">
        <v>7</v>
      </c>
      <c r="D50" s="3">
        <v>8</v>
      </c>
      <c r="E50" s="9">
        <v>300</v>
      </c>
      <c r="F50" s="9"/>
      <c r="G50" s="9">
        <f t="shared" si="4"/>
        <v>0</v>
      </c>
      <c r="H50" s="4">
        <f t="shared" si="2"/>
        <v>0</v>
      </c>
      <c r="I50" s="118">
        <v>300</v>
      </c>
      <c r="AH50" s="80"/>
      <c r="AI50" s="80"/>
      <c r="AJ50" s="80"/>
      <c r="AK50" s="80"/>
      <c r="AL50" s="80"/>
      <c r="AM50" s="80"/>
      <c r="AN50" s="80"/>
      <c r="AO50" s="80"/>
      <c r="AP50" s="80"/>
    </row>
    <row r="51" spans="1:42" x14ac:dyDescent="0.3">
      <c r="A51" s="1">
        <f t="shared" si="3"/>
        <v>49</v>
      </c>
      <c r="B51" s="2" t="s">
        <v>40</v>
      </c>
      <c r="C51" s="3" t="s">
        <v>5</v>
      </c>
      <c r="D51" s="3">
        <v>7</v>
      </c>
      <c r="E51" s="9">
        <v>90</v>
      </c>
      <c r="F51" s="9"/>
      <c r="G51" s="9">
        <f t="shared" si="4"/>
        <v>90</v>
      </c>
      <c r="H51" s="4">
        <f t="shared" si="2"/>
        <v>630</v>
      </c>
      <c r="AH51" s="80"/>
      <c r="AI51" s="80"/>
      <c r="AJ51" s="80"/>
      <c r="AK51" s="80"/>
      <c r="AL51" s="80"/>
      <c r="AM51" s="80"/>
      <c r="AN51" s="80"/>
      <c r="AO51" s="80"/>
      <c r="AP51" s="80"/>
    </row>
    <row r="52" spans="1:42" x14ac:dyDescent="0.3">
      <c r="A52" s="1">
        <f t="shared" si="3"/>
        <v>50</v>
      </c>
      <c r="B52" s="2" t="s">
        <v>40</v>
      </c>
      <c r="C52" s="3" t="s">
        <v>4</v>
      </c>
      <c r="D52" s="3">
        <v>7</v>
      </c>
      <c r="E52" s="9">
        <v>216</v>
      </c>
      <c r="F52" s="9"/>
      <c r="G52" s="9">
        <f t="shared" si="4"/>
        <v>216</v>
      </c>
      <c r="H52" s="4">
        <f t="shared" si="2"/>
        <v>1512</v>
      </c>
      <c r="AH52" s="80"/>
      <c r="AI52" s="80"/>
      <c r="AJ52" s="80"/>
      <c r="AK52" s="80"/>
      <c r="AL52" s="80"/>
      <c r="AM52" s="80"/>
      <c r="AN52" s="80"/>
      <c r="AO52" s="80"/>
      <c r="AP52" s="80"/>
    </row>
    <row r="53" spans="1:42" x14ac:dyDescent="0.3">
      <c r="A53" s="1">
        <f t="shared" si="3"/>
        <v>51</v>
      </c>
      <c r="B53" s="2" t="s">
        <v>243</v>
      </c>
      <c r="C53" s="3" t="s">
        <v>6</v>
      </c>
      <c r="D53" s="3">
        <v>7</v>
      </c>
      <c r="E53" s="9">
        <v>580</v>
      </c>
      <c r="F53" s="9"/>
      <c r="G53" s="9">
        <f t="shared" si="4"/>
        <v>580</v>
      </c>
      <c r="H53" s="4">
        <f t="shared" si="2"/>
        <v>4060</v>
      </c>
      <c r="AH53" s="80"/>
      <c r="AI53" s="80"/>
      <c r="AJ53" s="80"/>
      <c r="AK53" s="80"/>
      <c r="AL53" s="80"/>
      <c r="AM53" s="80"/>
      <c r="AN53" s="80"/>
      <c r="AO53" s="80"/>
      <c r="AP53" s="80"/>
    </row>
    <row r="54" spans="1:42" x14ac:dyDescent="0.3">
      <c r="A54" s="1">
        <f>A53+1</f>
        <v>52</v>
      </c>
      <c r="B54" s="2" t="s">
        <v>218</v>
      </c>
      <c r="C54" s="3" t="s">
        <v>5</v>
      </c>
      <c r="D54" s="3">
        <v>4.5</v>
      </c>
      <c r="E54" s="9">
        <v>560</v>
      </c>
      <c r="F54" s="9"/>
      <c r="G54" s="9">
        <f t="shared" si="4"/>
        <v>560</v>
      </c>
      <c r="H54" s="4">
        <f t="shared" si="2"/>
        <v>2520</v>
      </c>
      <c r="AH54" s="80"/>
      <c r="AI54" s="80"/>
      <c r="AJ54" s="80"/>
      <c r="AK54" s="80"/>
      <c r="AL54" s="80"/>
      <c r="AM54" s="80"/>
      <c r="AN54" s="80"/>
      <c r="AO54" s="80"/>
      <c r="AP54" s="80"/>
    </row>
    <row r="55" spans="1:42" x14ac:dyDescent="0.3">
      <c r="A55" s="1">
        <f t="shared" ref="A55:A76" si="5">A54+1</f>
        <v>53</v>
      </c>
      <c r="B55" s="2" t="s">
        <v>9</v>
      </c>
      <c r="C55" s="3" t="s">
        <v>18</v>
      </c>
      <c r="D55" s="3">
        <v>3</v>
      </c>
      <c r="E55" s="9">
        <v>390</v>
      </c>
      <c r="F55" s="9"/>
      <c r="G55" s="9">
        <f t="shared" si="4"/>
        <v>290</v>
      </c>
      <c r="H55" s="4">
        <f t="shared" si="2"/>
        <v>870</v>
      </c>
      <c r="J55" s="74">
        <v>100</v>
      </c>
      <c r="AH55" s="80"/>
      <c r="AI55" s="80"/>
      <c r="AJ55" s="80"/>
      <c r="AK55" s="80"/>
      <c r="AL55" s="80"/>
      <c r="AM55" s="80"/>
      <c r="AN55" s="80"/>
      <c r="AO55" s="80"/>
      <c r="AP55" s="80"/>
    </row>
    <row r="56" spans="1:42" x14ac:dyDescent="0.3">
      <c r="A56" s="1">
        <f t="shared" si="5"/>
        <v>54</v>
      </c>
      <c r="B56" s="2" t="s">
        <v>9</v>
      </c>
      <c r="C56" s="3" t="s">
        <v>5</v>
      </c>
      <c r="D56" s="3">
        <v>3.5</v>
      </c>
      <c r="E56" s="9">
        <v>1422</v>
      </c>
      <c r="F56" s="9"/>
      <c r="G56" s="9">
        <f t="shared" si="4"/>
        <v>1122</v>
      </c>
      <c r="H56" s="4">
        <f t="shared" si="2"/>
        <v>3927</v>
      </c>
      <c r="I56" s="118">
        <v>200</v>
      </c>
      <c r="J56" s="74">
        <v>100</v>
      </c>
      <c r="AH56" s="80"/>
      <c r="AI56" s="80"/>
      <c r="AJ56" s="80"/>
      <c r="AK56" s="80"/>
      <c r="AL56" s="80"/>
      <c r="AM56" s="80"/>
      <c r="AN56" s="80"/>
      <c r="AO56" s="80"/>
      <c r="AP56" s="80"/>
    </row>
    <row r="57" spans="1:42" x14ac:dyDescent="0.3">
      <c r="A57" s="1">
        <f t="shared" si="5"/>
        <v>55</v>
      </c>
      <c r="B57" s="2" t="s">
        <v>9</v>
      </c>
      <c r="C57" s="3" t="s">
        <v>4</v>
      </c>
      <c r="D57" s="3">
        <v>3</v>
      </c>
      <c r="E57" s="9">
        <v>1300</v>
      </c>
      <c r="F57" s="9"/>
      <c r="G57" s="9">
        <f t="shared" si="4"/>
        <v>1000</v>
      </c>
      <c r="H57" s="4">
        <f t="shared" si="2"/>
        <v>3000</v>
      </c>
      <c r="I57" s="118">
        <v>200</v>
      </c>
      <c r="K57" s="10">
        <v>100</v>
      </c>
      <c r="AH57" s="80"/>
      <c r="AI57" s="80"/>
      <c r="AJ57" s="80"/>
      <c r="AK57" s="80"/>
      <c r="AL57" s="80"/>
      <c r="AM57" s="80"/>
      <c r="AN57" s="80"/>
      <c r="AO57" s="80"/>
      <c r="AP57" s="80"/>
    </row>
    <row r="58" spans="1:42" x14ac:dyDescent="0.3">
      <c r="A58" s="1">
        <f t="shared" si="5"/>
        <v>56</v>
      </c>
      <c r="B58" s="2" t="s">
        <v>9</v>
      </c>
      <c r="C58" s="3" t="s">
        <v>7</v>
      </c>
      <c r="D58" s="3">
        <v>4</v>
      </c>
      <c r="E58" s="9">
        <v>1637</v>
      </c>
      <c r="F58" s="9"/>
      <c r="G58" s="9">
        <f t="shared" si="4"/>
        <v>1637</v>
      </c>
      <c r="H58" s="4">
        <f t="shared" si="2"/>
        <v>6548</v>
      </c>
      <c r="AH58" s="80"/>
      <c r="AI58" s="80"/>
      <c r="AJ58" s="80"/>
      <c r="AK58" s="80"/>
      <c r="AL58" s="80"/>
      <c r="AM58" s="80"/>
      <c r="AN58" s="80"/>
      <c r="AO58" s="80"/>
      <c r="AP58" s="80"/>
    </row>
    <row r="59" spans="1:42" x14ac:dyDescent="0.3">
      <c r="A59" s="1">
        <f t="shared" si="5"/>
        <v>57</v>
      </c>
      <c r="B59" s="2" t="s">
        <v>8</v>
      </c>
      <c r="C59" s="3" t="s">
        <v>5</v>
      </c>
      <c r="D59" s="3">
        <v>6</v>
      </c>
      <c r="E59" s="9">
        <v>13</v>
      </c>
      <c r="F59" s="9"/>
      <c r="G59" s="9">
        <f t="shared" si="4"/>
        <v>13</v>
      </c>
      <c r="H59" s="4">
        <f t="shared" si="2"/>
        <v>78</v>
      </c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2" x14ac:dyDescent="0.3">
      <c r="A60" s="1">
        <f t="shared" si="5"/>
        <v>58</v>
      </c>
      <c r="B60" s="2" t="s">
        <v>8</v>
      </c>
      <c r="C60" s="3" t="s">
        <v>4</v>
      </c>
      <c r="D60" s="3">
        <v>6</v>
      </c>
      <c r="E60" s="9">
        <v>76</v>
      </c>
      <c r="F60" s="9"/>
      <c r="G60" s="9">
        <f t="shared" si="4"/>
        <v>76</v>
      </c>
      <c r="H60" s="4">
        <f t="shared" si="2"/>
        <v>456</v>
      </c>
      <c r="AH60" s="80"/>
      <c r="AI60" s="80"/>
      <c r="AJ60" s="80"/>
      <c r="AK60" s="80"/>
      <c r="AL60" s="80"/>
      <c r="AM60" s="80"/>
      <c r="AN60" s="80"/>
      <c r="AO60" s="80"/>
      <c r="AP60" s="80"/>
    </row>
    <row r="61" spans="1:42" x14ac:dyDescent="0.3">
      <c r="A61" s="1">
        <f t="shared" si="5"/>
        <v>59</v>
      </c>
      <c r="B61" s="2" t="s">
        <v>8</v>
      </c>
      <c r="C61" s="3" t="s">
        <v>7</v>
      </c>
      <c r="D61" s="3">
        <v>7</v>
      </c>
      <c r="E61" s="9">
        <v>674</v>
      </c>
      <c r="F61" s="9"/>
      <c r="G61" s="9">
        <f t="shared" si="4"/>
        <v>674</v>
      </c>
      <c r="H61" s="4">
        <f t="shared" si="2"/>
        <v>4718</v>
      </c>
      <c r="AH61" s="80"/>
      <c r="AI61" s="80"/>
      <c r="AJ61" s="80"/>
      <c r="AK61" s="80"/>
      <c r="AL61" s="80"/>
      <c r="AM61" s="80"/>
      <c r="AN61" s="80"/>
      <c r="AO61" s="80"/>
      <c r="AP61" s="80"/>
    </row>
    <row r="62" spans="1:42" x14ac:dyDescent="0.3">
      <c r="A62" s="1">
        <f t="shared" si="5"/>
        <v>60</v>
      </c>
      <c r="B62" s="2" t="s">
        <v>121</v>
      </c>
      <c r="C62" s="3" t="s">
        <v>6</v>
      </c>
      <c r="D62" s="3">
        <v>6.5</v>
      </c>
      <c r="E62" s="9">
        <v>22</v>
      </c>
      <c r="F62" s="9">
        <v>20</v>
      </c>
      <c r="G62" s="9">
        <f t="shared" si="4"/>
        <v>42</v>
      </c>
      <c r="H62" s="4">
        <f t="shared" si="2"/>
        <v>273</v>
      </c>
      <c r="AH62" s="80"/>
      <c r="AI62" s="80"/>
      <c r="AJ62" s="80"/>
      <c r="AK62" s="80"/>
      <c r="AL62" s="80"/>
      <c r="AM62" s="80"/>
      <c r="AN62" s="80"/>
      <c r="AO62" s="80"/>
      <c r="AP62" s="80"/>
    </row>
    <row r="63" spans="1:42" x14ac:dyDescent="0.3">
      <c r="A63" s="1">
        <f t="shared" si="5"/>
        <v>61</v>
      </c>
      <c r="B63" s="2" t="s">
        <v>120</v>
      </c>
      <c r="C63" s="3" t="s">
        <v>7</v>
      </c>
      <c r="D63" s="3">
        <v>7.5</v>
      </c>
      <c r="E63" s="9">
        <v>430</v>
      </c>
      <c r="F63" s="9"/>
      <c r="G63" s="9">
        <f t="shared" si="4"/>
        <v>430</v>
      </c>
      <c r="H63" s="4">
        <f t="shared" si="2"/>
        <v>3225</v>
      </c>
      <c r="AH63" s="80"/>
      <c r="AI63" s="80"/>
      <c r="AJ63" s="80"/>
      <c r="AK63" s="80"/>
      <c r="AL63" s="80"/>
      <c r="AM63" s="80"/>
      <c r="AN63" s="80"/>
      <c r="AO63" s="80"/>
      <c r="AP63" s="80"/>
    </row>
    <row r="64" spans="1:42" x14ac:dyDescent="0.3">
      <c r="A64" s="1">
        <f t="shared" si="5"/>
        <v>62</v>
      </c>
      <c r="B64" s="2" t="s">
        <v>38</v>
      </c>
      <c r="C64" s="3" t="s">
        <v>5</v>
      </c>
      <c r="D64" s="3">
        <v>6.1</v>
      </c>
      <c r="E64" s="9">
        <v>0</v>
      </c>
      <c r="F64" s="9"/>
      <c r="G64" s="9">
        <f t="shared" si="4"/>
        <v>0</v>
      </c>
      <c r="H64" s="4">
        <f t="shared" si="2"/>
        <v>0</v>
      </c>
      <c r="AH64" s="80"/>
      <c r="AI64" s="80"/>
      <c r="AJ64" s="80"/>
      <c r="AK64" s="80"/>
      <c r="AL64" s="80"/>
      <c r="AM64" s="80"/>
      <c r="AN64" s="80"/>
      <c r="AO64" s="80"/>
      <c r="AP64" s="80"/>
    </row>
    <row r="65" spans="1:42" x14ac:dyDescent="0.3">
      <c r="A65" s="1">
        <f t="shared" si="5"/>
        <v>63</v>
      </c>
      <c r="B65" s="2" t="s">
        <v>42</v>
      </c>
      <c r="C65" s="3" t="s">
        <v>4</v>
      </c>
      <c r="D65" s="3">
        <v>4.5</v>
      </c>
      <c r="E65" s="9">
        <v>20</v>
      </c>
      <c r="F65" s="9"/>
      <c r="G65" s="9">
        <f t="shared" si="4"/>
        <v>20</v>
      </c>
      <c r="H65" s="4">
        <f t="shared" si="2"/>
        <v>90</v>
      </c>
      <c r="AH65" s="80"/>
      <c r="AI65" s="80"/>
      <c r="AJ65" s="80"/>
      <c r="AK65" s="80"/>
      <c r="AL65" s="80"/>
      <c r="AM65" s="80"/>
      <c r="AN65" s="80"/>
      <c r="AO65" s="80"/>
      <c r="AP65" s="80"/>
    </row>
    <row r="66" spans="1:42" x14ac:dyDescent="0.3">
      <c r="A66" s="1">
        <f t="shared" si="5"/>
        <v>64</v>
      </c>
      <c r="B66" s="2" t="s">
        <v>29</v>
      </c>
      <c r="C66" s="3" t="s">
        <v>7</v>
      </c>
      <c r="D66" s="3">
        <v>4</v>
      </c>
      <c r="E66" s="9">
        <v>60</v>
      </c>
      <c r="F66" s="9"/>
      <c r="G66" s="9">
        <f t="shared" si="4"/>
        <v>60</v>
      </c>
      <c r="H66" s="4">
        <f t="shared" si="2"/>
        <v>240</v>
      </c>
      <c r="AH66" s="80"/>
      <c r="AI66" s="80"/>
      <c r="AJ66" s="80"/>
      <c r="AK66" s="80"/>
      <c r="AL66" s="80"/>
      <c r="AM66" s="80"/>
      <c r="AN66" s="80"/>
      <c r="AO66" s="80"/>
      <c r="AP66" s="80"/>
    </row>
    <row r="67" spans="1:42" x14ac:dyDescent="0.3">
      <c r="A67" s="1">
        <f t="shared" si="5"/>
        <v>65</v>
      </c>
      <c r="B67" s="2" t="s">
        <v>235</v>
      </c>
      <c r="C67" s="3" t="s">
        <v>7</v>
      </c>
      <c r="D67" s="3">
        <v>24</v>
      </c>
      <c r="E67" s="9">
        <v>25</v>
      </c>
      <c r="F67" s="9"/>
      <c r="G67" s="9">
        <f t="shared" si="4"/>
        <v>25</v>
      </c>
      <c r="H67" s="4">
        <f t="shared" si="2"/>
        <v>600</v>
      </c>
      <c r="AH67" s="80"/>
      <c r="AI67" s="80"/>
      <c r="AJ67" s="80"/>
      <c r="AK67" s="80"/>
      <c r="AL67" s="80"/>
      <c r="AM67" s="80"/>
      <c r="AN67" s="80"/>
      <c r="AO67" s="80"/>
      <c r="AP67" s="80"/>
    </row>
    <row r="68" spans="1:42" x14ac:dyDescent="0.3">
      <c r="A68" s="1">
        <f t="shared" si="5"/>
        <v>66</v>
      </c>
      <c r="B68" s="2" t="s">
        <v>244</v>
      </c>
      <c r="C68" s="3" t="s">
        <v>7</v>
      </c>
      <c r="D68" s="3">
        <v>12</v>
      </c>
      <c r="E68" s="9">
        <v>72</v>
      </c>
      <c r="F68" s="9">
        <v>30</v>
      </c>
      <c r="G68" s="9">
        <f t="shared" si="4"/>
        <v>102</v>
      </c>
      <c r="H68" s="4">
        <f t="shared" ref="H68:H88" si="6">G68*D68</f>
        <v>1224</v>
      </c>
      <c r="AH68" s="80"/>
      <c r="AI68" s="80"/>
      <c r="AJ68" s="80"/>
      <c r="AK68" s="80"/>
      <c r="AL68" s="80"/>
      <c r="AM68" s="80"/>
      <c r="AN68" s="80"/>
      <c r="AO68" s="80"/>
      <c r="AP68" s="80"/>
    </row>
    <row r="69" spans="1:42" x14ac:dyDescent="0.3">
      <c r="A69" s="1">
        <f t="shared" si="5"/>
        <v>67</v>
      </c>
      <c r="B69" s="2" t="s">
        <v>245</v>
      </c>
      <c r="C69" s="3" t="s">
        <v>5</v>
      </c>
      <c r="D69" s="3">
        <v>3.5</v>
      </c>
      <c r="E69" s="9">
        <v>180</v>
      </c>
      <c r="F69" s="9"/>
      <c r="G69" s="9">
        <f t="shared" si="4"/>
        <v>180</v>
      </c>
      <c r="H69" s="4">
        <f t="shared" si="6"/>
        <v>630</v>
      </c>
      <c r="AH69" s="80"/>
      <c r="AI69" s="80"/>
      <c r="AJ69" s="80"/>
      <c r="AK69" s="80"/>
      <c r="AL69" s="80"/>
      <c r="AM69" s="80"/>
      <c r="AN69" s="80"/>
      <c r="AO69" s="80"/>
      <c r="AP69" s="80"/>
    </row>
    <row r="70" spans="1:42" x14ac:dyDescent="0.3">
      <c r="A70" s="1">
        <f t="shared" si="5"/>
        <v>68</v>
      </c>
      <c r="B70" s="2" t="s">
        <v>101</v>
      </c>
      <c r="C70" s="3" t="s">
        <v>5</v>
      </c>
      <c r="D70" s="3">
        <v>5.3</v>
      </c>
      <c r="E70" s="9">
        <v>180</v>
      </c>
      <c r="F70" s="9"/>
      <c r="G70" s="9">
        <f t="shared" si="4"/>
        <v>180</v>
      </c>
      <c r="H70" s="4">
        <f t="shared" si="6"/>
        <v>954</v>
      </c>
      <c r="AH70" s="80"/>
      <c r="AI70" s="80"/>
      <c r="AJ70" s="80"/>
      <c r="AK70" s="80"/>
      <c r="AL70" s="80"/>
      <c r="AM70" s="80"/>
      <c r="AN70" s="80"/>
      <c r="AO70" s="80"/>
      <c r="AP70" s="80"/>
    </row>
    <row r="71" spans="1:42" x14ac:dyDescent="0.3">
      <c r="A71" s="1">
        <f t="shared" si="5"/>
        <v>69</v>
      </c>
      <c r="B71" s="2" t="s">
        <v>101</v>
      </c>
      <c r="C71" s="3" t="s">
        <v>4</v>
      </c>
      <c r="D71" s="3">
        <v>5</v>
      </c>
      <c r="E71" s="9">
        <v>200</v>
      </c>
      <c r="F71" s="9"/>
      <c r="G71" s="9">
        <f t="shared" si="4"/>
        <v>200</v>
      </c>
      <c r="H71" s="4">
        <f t="shared" si="6"/>
        <v>1000</v>
      </c>
      <c r="AH71" s="80"/>
      <c r="AI71" s="80"/>
      <c r="AJ71" s="80"/>
      <c r="AK71" s="80"/>
      <c r="AL71" s="80"/>
      <c r="AM71" s="80"/>
      <c r="AN71" s="80"/>
      <c r="AO71" s="80"/>
      <c r="AP71" s="80"/>
    </row>
    <row r="72" spans="1:42" x14ac:dyDescent="0.3">
      <c r="A72" s="1">
        <f t="shared" si="5"/>
        <v>70</v>
      </c>
      <c r="B72" s="2" t="s">
        <v>99</v>
      </c>
      <c r="C72" s="3" t="s">
        <v>5</v>
      </c>
      <c r="D72" s="3">
        <v>7.5</v>
      </c>
      <c r="E72" s="9">
        <v>0</v>
      </c>
      <c r="F72" s="9"/>
      <c r="G72" s="9">
        <f t="shared" si="4"/>
        <v>0</v>
      </c>
      <c r="H72" s="4">
        <f t="shared" si="6"/>
        <v>0</v>
      </c>
      <c r="AH72" s="80"/>
      <c r="AI72" s="80"/>
      <c r="AJ72" s="80"/>
      <c r="AK72" s="80"/>
      <c r="AL72" s="80"/>
      <c r="AM72" s="80"/>
      <c r="AN72" s="80"/>
      <c r="AO72" s="80"/>
      <c r="AP72" s="80"/>
    </row>
    <row r="73" spans="1:42" x14ac:dyDescent="0.3">
      <c r="A73" s="1">
        <f t="shared" si="5"/>
        <v>71</v>
      </c>
      <c r="B73" s="2" t="s">
        <v>220</v>
      </c>
      <c r="C73" s="3" t="s">
        <v>7</v>
      </c>
      <c r="D73" s="3">
        <v>11.5</v>
      </c>
      <c r="E73" s="9">
        <v>0</v>
      </c>
      <c r="F73" s="9"/>
      <c r="G73" s="9">
        <f t="shared" si="4"/>
        <v>0</v>
      </c>
      <c r="H73" s="4">
        <f t="shared" si="6"/>
        <v>0</v>
      </c>
      <c r="AH73" s="80"/>
      <c r="AI73" s="80"/>
      <c r="AJ73" s="80"/>
      <c r="AK73" s="80"/>
      <c r="AL73" s="80"/>
      <c r="AM73" s="80"/>
      <c r="AN73" s="80"/>
      <c r="AO73" s="80"/>
      <c r="AP73" s="80"/>
    </row>
    <row r="74" spans="1:42" x14ac:dyDescent="0.3">
      <c r="A74" s="1">
        <f t="shared" si="5"/>
        <v>72</v>
      </c>
      <c r="B74" s="2" t="s">
        <v>156</v>
      </c>
      <c r="C74" s="3" t="s">
        <v>4</v>
      </c>
      <c r="D74" s="3">
        <v>6.9</v>
      </c>
      <c r="E74" s="9">
        <v>0</v>
      </c>
      <c r="F74" s="9"/>
      <c r="G74" s="9">
        <f t="shared" si="4"/>
        <v>0</v>
      </c>
      <c r="H74" s="4">
        <f t="shared" si="6"/>
        <v>0</v>
      </c>
      <c r="AH74" s="80"/>
      <c r="AI74" s="80"/>
      <c r="AJ74" s="80"/>
      <c r="AK74" s="80"/>
      <c r="AL74" s="80"/>
      <c r="AM74" s="80"/>
      <c r="AN74" s="80"/>
      <c r="AO74" s="80"/>
      <c r="AP74" s="80"/>
    </row>
    <row r="75" spans="1:42" x14ac:dyDescent="0.3">
      <c r="A75" s="1">
        <f t="shared" si="5"/>
        <v>73</v>
      </c>
      <c r="B75" s="2" t="s">
        <v>123</v>
      </c>
      <c r="C75" s="3" t="s">
        <v>7</v>
      </c>
      <c r="D75" s="3">
        <v>18</v>
      </c>
      <c r="E75" s="9">
        <v>0</v>
      </c>
      <c r="F75" s="9"/>
      <c r="G75" s="9">
        <f t="shared" si="4"/>
        <v>0</v>
      </c>
      <c r="H75" s="4">
        <f t="shared" si="6"/>
        <v>0</v>
      </c>
      <c r="AH75" s="80"/>
      <c r="AI75" s="80"/>
      <c r="AJ75" s="80"/>
      <c r="AK75" s="80"/>
      <c r="AL75" s="80"/>
      <c r="AM75" s="80"/>
      <c r="AN75" s="80"/>
      <c r="AO75" s="80"/>
      <c r="AP75" s="80"/>
    </row>
    <row r="76" spans="1:42" x14ac:dyDescent="0.3">
      <c r="A76" s="1">
        <f t="shared" si="5"/>
        <v>74</v>
      </c>
      <c r="B76" s="2" t="s">
        <v>204</v>
      </c>
      <c r="C76" s="3" t="s">
        <v>7</v>
      </c>
      <c r="D76" s="3">
        <v>13.5</v>
      </c>
      <c r="E76" s="9">
        <v>0</v>
      </c>
      <c r="F76" s="9"/>
      <c r="G76" s="9">
        <f t="shared" si="4"/>
        <v>0</v>
      </c>
      <c r="H76" s="4">
        <f t="shared" si="6"/>
        <v>0</v>
      </c>
      <c r="AH76" s="80"/>
      <c r="AI76" s="80"/>
      <c r="AJ76" s="80"/>
      <c r="AK76" s="80"/>
      <c r="AL76" s="80"/>
      <c r="AM76" s="80"/>
      <c r="AN76" s="80"/>
      <c r="AO76" s="80"/>
      <c r="AP76" s="80"/>
    </row>
    <row r="77" spans="1:42" x14ac:dyDescent="0.3">
      <c r="A77" s="1">
        <f t="shared" ref="A77:A88" si="7">A76+1</f>
        <v>75</v>
      </c>
      <c r="B77" s="2" t="s">
        <v>221</v>
      </c>
      <c r="C77" s="3" t="s">
        <v>7</v>
      </c>
      <c r="D77" s="3">
        <v>9.5</v>
      </c>
      <c r="E77" s="9">
        <v>0</v>
      </c>
      <c r="F77" s="9"/>
      <c r="G77" s="9">
        <f t="shared" si="4"/>
        <v>0</v>
      </c>
      <c r="H77" s="4">
        <f t="shared" si="6"/>
        <v>0</v>
      </c>
      <c r="AH77" s="80"/>
      <c r="AI77" s="80"/>
      <c r="AJ77" s="80"/>
      <c r="AK77" s="80"/>
      <c r="AL77" s="80"/>
      <c r="AM77" s="80"/>
      <c r="AN77" s="80"/>
      <c r="AO77" s="80"/>
      <c r="AP77" s="80"/>
    </row>
    <row r="78" spans="1:42" x14ac:dyDescent="0.3">
      <c r="A78" s="1">
        <f t="shared" si="7"/>
        <v>76</v>
      </c>
      <c r="B78" s="2" t="s">
        <v>115</v>
      </c>
      <c r="C78" s="3" t="s">
        <v>7</v>
      </c>
      <c r="D78" s="3">
        <v>28</v>
      </c>
      <c r="E78" s="9">
        <v>0</v>
      </c>
      <c r="F78" s="9"/>
      <c r="G78" s="9">
        <f t="shared" si="4"/>
        <v>0</v>
      </c>
      <c r="H78" s="4">
        <f t="shared" si="6"/>
        <v>0</v>
      </c>
      <c r="AH78" s="80"/>
      <c r="AI78" s="80"/>
      <c r="AJ78" s="80"/>
      <c r="AK78" s="80"/>
      <c r="AL78" s="80"/>
      <c r="AM78" s="80"/>
      <c r="AN78" s="80"/>
      <c r="AO78" s="80"/>
      <c r="AP78" s="80"/>
    </row>
    <row r="79" spans="1:42" x14ac:dyDescent="0.3">
      <c r="A79" s="1">
        <f t="shared" si="7"/>
        <v>77</v>
      </c>
      <c r="B79" s="2" t="s">
        <v>118</v>
      </c>
      <c r="C79" s="3" t="s">
        <v>7</v>
      </c>
      <c r="D79" s="3">
        <v>36</v>
      </c>
      <c r="E79" s="9">
        <v>77</v>
      </c>
      <c r="F79" s="9"/>
      <c r="G79" s="9">
        <f t="shared" si="4"/>
        <v>77</v>
      </c>
      <c r="H79" s="4">
        <f t="shared" si="6"/>
        <v>2772</v>
      </c>
      <c r="AH79" s="80"/>
      <c r="AI79" s="80"/>
      <c r="AJ79" s="80"/>
      <c r="AK79" s="80"/>
      <c r="AL79" s="80"/>
      <c r="AM79" s="80"/>
      <c r="AN79" s="80"/>
      <c r="AO79" s="80"/>
      <c r="AP79" s="80"/>
    </row>
    <row r="80" spans="1:42" x14ac:dyDescent="0.3">
      <c r="A80" s="1">
        <f t="shared" si="7"/>
        <v>78</v>
      </c>
      <c r="B80" s="2" t="s">
        <v>111</v>
      </c>
      <c r="C80" s="3" t="s">
        <v>7</v>
      </c>
      <c r="D80" s="3">
        <v>19</v>
      </c>
      <c r="E80" s="9">
        <v>240</v>
      </c>
      <c r="F80" s="9"/>
      <c r="G80" s="9">
        <f t="shared" si="4"/>
        <v>240</v>
      </c>
      <c r="H80" s="4">
        <f t="shared" si="6"/>
        <v>4560</v>
      </c>
      <c r="AH80" s="80"/>
      <c r="AI80" s="80"/>
      <c r="AJ80" s="80"/>
      <c r="AK80" s="80"/>
      <c r="AL80" s="80"/>
      <c r="AM80" s="80"/>
      <c r="AN80" s="80"/>
      <c r="AO80" s="80"/>
      <c r="AP80" s="80"/>
    </row>
    <row r="81" spans="1:42" x14ac:dyDescent="0.3">
      <c r="A81" s="1">
        <f t="shared" si="7"/>
        <v>79</v>
      </c>
      <c r="B81" s="2" t="s">
        <v>133</v>
      </c>
      <c r="C81" s="3" t="s">
        <v>7</v>
      </c>
      <c r="D81" s="3">
        <v>30</v>
      </c>
      <c r="E81" s="9">
        <v>130</v>
      </c>
      <c r="F81" s="9"/>
      <c r="G81" s="9">
        <f t="shared" si="4"/>
        <v>130</v>
      </c>
      <c r="H81" s="4">
        <f t="shared" si="6"/>
        <v>3900</v>
      </c>
      <c r="AH81" s="80"/>
      <c r="AI81" s="80"/>
      <c r="AJ81" s="80"/>
      <c r="AK81" s="80"/>
      <c r="AL81" s="80"/>
      <c r="AM81" s="80"/>
      <c r="AN81" s="80"/>
      <c r="AO81" s="80"/>
      <c r="AP81" s="80"/>
    </row>
    <row r="82" spans="1:42" x14ac:dyDescent="0.3">
      <c r="A82" s="1">
        <f t="shared" si="7"/>
        <v>80</v>
      </c>
      <c r="B82" s="2" t="s">
        <v>269</v>
      </c>
      <c r="C82" s="3" t="s">
        <v>7</v>
      </c>
      <c r="D82" s="3">
        <v>32</v>
      </c>
      <c r="E82" s="9">
        <v>45</v>
      </c>
      <c r="F82" s="9">
        <v>20</v>
      </c>
      <c r="G82" s="9">
        <f t="shared" si="4"/>
        <v>60</v>
      </c>
      <c r="H82" s="4">
        <f t="shared" si="6"/>
        <v>1920</v>
      </c>
      <c r="I82" s="118">
        <v>5</v>
      </c>
      <c r="AH82" s="80"/>
      <c r="AI82" s="80"/>
      <c r="AJ82" s="80"/>
      <c r="AK82" s="80"/>
      <c r="AL82" s="80"/>
      <c r="AM82" s="80"/>
      <c r="AN82" s="80"/>
      <c r="AO82" s="80"/>
      <c r="AP82" s="80"/>
    </row>
    <row r="83" spans="1:42" x14ac:dyDescent="0.3">
      <c r="A83" s="1">
        <f t="shared" si="7"/>
        <v>81</v>
      </c>
      <c r="B83" s="2" t="s">
        <v>193</v>
      </c>
      <c r="C83" s="3" t="s">
        <v>7</v>
      </c>
      <c r="D83" s="3">
        <v>39</v>
      </c>
      <c r="E83" s="9">
        <v>5</v>
      </c>
      <c r="F83" s="9"/>
      <c r="G83" s="9">
        <f t="shared" si="4"/>
        <v>5</v>
      </c>
      <c r="H83" s="4">
        <f t="shared" si="6"/>
        <v>195</v>
      </c>
      <c r="AH83" s="80"/>
      <c r="AI83" s="80"/>
      <c r="AJ83" s="80"/>
      <c r="AK83" s="80"/>
      <c r="AL83" s="80"/>
      <c r="AM83" s="80"/>
      <c r="AN83" s="80"/>
      <c r="AO83" s="80"/>
      <c r="AP83" s="80"/>
    </row>
    <row r="84" spans="1:42" x14ac:dyDescent="0.3">
      <c r="A84" s="1">
        <f t="shared" si="7"/>
        <v>82</v>
      </c>
      <c r="B84" s="2" t="s">
        <v>100</v>
      </c>
      <c r="C84" s="3" t="s">
        <v>7</v>
      </c>
      <c r="D84" s="3">
        <v>22.5</v>
      </c>
      <c r="E84" s="9">
        <v>82</v>
      </c>
      <c r="F84" s="9"/>
      <c r="G84" s="9">
        <f t="shared" si="4"/>
        <v>82</v>
      </c>
      <c r="H84" s="4">
        <f t="shared" si="6"/>
        <v>1845</v>
      </c>
      <c r="AH84" s="80"/>
      <c r="AI84" s="80"/>
      <c r="AJ84" s="80"/>
      <c r="AK84" s="80"/>
      <c r="AL84" s="80"/>
      <c r="AM84" s="80"/>
      <c r="AN84" s="80"/>
      <c r="AO84" s="80"/>
      <c r="AP84" s="80"/>
    </row>
    <row r="85" spans="1:42" x14ac:dyDescent="0.3">
      <c r="A85" s="1">
        <f t="shared" si="7"/>
        <v>83</v>
      </c>
      <c r="B85" s="2" t="s">
        <v>79</v>
      </c>
      <c r="C85" s="3" t="s">
        <v>7</v>
      </c>
      <c r="D85" s="3">
        <v>25</v>
      </c>
      <c r="E85" s="9">
        <v>0</v>
      </c>
      <c r="F85" s="9"/>
      <c r="G85" s="9">
        <f t="shared" si="4"/>
        <v>0</v>
      </c>
      <c r="H85" s="4">
        <f t="shared" si="6"/>
        <v>0</v>
      </c>
      <c r="AH85" s="80"/>
      <c r="AI85" s="80"/>
      <c r="AJ85" s="80"/>
      <c r="AK85" s="80"/>
      <c r="AL85" s="80"/>
      <c r="AM85" s="80"/>
      <c r="AN85" s="80"/>
      <c r="AO85" s="80"/>
      <c r="AP85" s="80"/>
    </row>
    <row r="86" spans="1:42" x14ac:dyDescent="0.3">
      <c r="A86" s="1">
        <f t="shared" si="7"/>
        <v>84</v>
      </c>
      <c r="B86" s="2" t="s">
        <v>22</v>
      </c>
      <c r="C86" s="3" t="s">
        <v>7</v>
      </c>
      <c r="D86" s="3">
        <v>7.4</v>
      </c>
      <c r="E86" s="9">
        <v>130</v>
      </c>
      <c r="F86" s="9"/>
      <c r="G86" s="9">
        <f t="shared" si="4"/>
        <v>130</v>
      </c>
      <c r="H86" s="4">
        <f t="shared" si="6"/>
        <v>962</v>
      </c>
      <c r="AH86" s="80"/>
      <c r="AI86" s="80"/>
      <c r="AJ86" s="80"/>
      <c r="AK86" s="80"/>
      <c r="AL86" s="80"/>
      <c r="AM86" s="80"/>
      <c r="AN86" s="80"/>
      <c r="AO86" s="80"/>
      <c r="AP86" s="80"/>
    </row>
    <row r="87" spans="1:42" x14ac:dyDescent="0.3">
      <c r="A87" s="1">
        <f t="shared" si="7"/>
        <v>85</v>
      </c>
      <c r="B87" s="2" t="s">
        <v>246</v>
      </c>
      <c r="C87" s="3" t="s">
        <v>7</v>
      </c>
      <c r="D87" s="3">
        <v>20</v>
      </c>
      <c r="E87" s="9">
        <v>22</v>
      </c>
      <c r="F87" s="9"/>
      <c r="G87" s="9">
        <f t="shared" si="4"/>
        <v>22</v>
      </c>
      <c r="H87" s="4">
        <f t="shared" si="6"/>
        <v>440</v>
      </c>
      <c r="AH87" s="80"/>
      <c r="AI87" s="80"/>
      <c r="AJ87" s="80"/>
      <c r="AK87" s="80"/>
      <c r="AL87" s="80"/>
      <c r="AM87" s="80"/>
      <c r="AN87" s="80"/>
      <c r="AO87" s="80"/>
      <c r="AP87" s="80"/>
    </row>
    <row r="88" spans="1:42" x14ac:dyDescent="0.3">
      <c r="A88" s="1">
        <f t="shared" si="7"/>
        <v>86</v>
      </c>
      <c r="B88" s="2" t="s">
        <v>66</v>
      </c>
      <c r="C88" s="3" t="s">
        <v>7</v>
      </c>
      <c r="D88" s="3">
        <v>25</v>
      </c>
      <c r="E88" s="9">
        <v>10</v>
      </c>
      <c r="F88" s="9"/>
      <c r="G88" s="9">
        <f t="shared" si="4"/>
        <v>10</v>
      </c>
      <c r="H88" s="4">
        <f t="shared" si="6"/>
        <v>250</v>
      </c>
      <c r="AH88" s="80"/>
      <c r="AI88" s="80"/>
      <c r="AJ88" s="80"/>
      <c r="AK88" s="80"/>
      <c r="AL88" s="80"/>
      <c r="AM88" s="80"/>
      <c r="AN88" s="80"/>
      <c r="AO88" s="80"/>
      <c r="AP88" s="80"/>
    </row>
    <row r="89" spans="1:42" x14ac:dyDescent="0.3">
      <c r="E89" s="9"/>
      <c r="F89" s="9"/>
      <c r="G89" s="9"/>
      <c r="AH89" s="80"/>
      <c r="AI89" s="80"/>
      <c r="AJ89" s="80"/>
      <c r="AK89" s="80"/>
      <c r="AL89" s="80"/>
      <c r="AM89" s="80"/>
      <c r="AN89" s="80"/>
      <c r="AO89" s="80"/>
      <c r="AP89" s="80"/>
    </row>
    <row r="90" spans="1:42" x14ac:dyDescent="0.3">
      <c r="E90" s="9"/>
      <c r="F90" s="9"/>
      <c r="G90" s="9"/>
      <c r="AH90" s="80"/>
      <c r="AI90" s="80"/>
      <c r="AJ90" s="80"/>
      <c r="AK90" s="80"/>
      <c r="AL90" s="80"/>
      <c r="AM90" s="80"/>
      <c r="AN90" s="80"/>
      <c r="AO90" s="80"/>
      <c r="AP90" s="80"/>
    </row>
    <row r="91" spans="1:42" x14ac:dyDescent="0.3">
      <c r="E91" s="9"/>
      <c r="F91" s="9"/>
      <c r="G91" s="9"/>
      <c r="AH91" s="80"/>
      <c r="AI91" s="80"/>
      <c r="AJ91" s="80"/>
      <c r="AK91" s="80"/>
      <c r="AL91" s="80"/>
      <c r="AM91" s="80"/>
      <c r="AN91" s="80"/>
      <c r="AO91" s="80"/>
      <c r="AP91" s="80"/>
    </row>
    <row r="92" spans="1:42" x14ac:dyDescent="0.3">
      <c r="E92" s="9"/>
      <c r="F92" s="9"/>
      <c r="G92" s="9"/>
      <c r="AH92" s="80"/>
      <c r="AI92" s="80"/>
      <c r="AJ92" s="80"/>
      <c r="AK92" s="80"/>
      <c r="AL92" s="80"/>
      <c r="AM92" s="80"/>
      <c r="AN92" s="80"/>
      <c r="AO92" s="80"/>
      <c r="AP92" s="80"/>
    </row>
    <row r="93" spans="1:42" x14ac:dyDescent="0.3">
      <c r="E93" s="9"/>
      <c r="F93" s="9"/>
      <c r="G93" s="9"/>
      <c r="AH93" s="80"/>
      <c r="AI93" s="80"/>
      <c r="AJ93" s="80"/>
      <c r="AK93" s="80"/>
      <c r="AL93" s="80"/>
      <c r="AM93" s="80"/>
      <c r="AN93" s="80"/>
      <c r="AO93" s="80"/>
      <c r="AP93" s="80"/>
    </row>
    <row r="94" spans="1:42" x14ac:dyDescent="0.3">
      <c r="E94" s="9"/>
      <c r="F94" s="9"/>
      <c r="G94" s="9"/>
      <c r="AH94" s="80"/>
      <c r="AI94" s="80"/>
      <c r="AJ94" s="80"/>
      <c r="AK94" s="80"/>
      <c r="AL94" s="80"/>
      <c r="AM94" s="80"/>
      <c r="AN94" s="80"/>
      <c r="AO94" s="80"/>
      <c r="AP94" s="80"/>
    </row>
    <row r="95" spans="1:42" x14ac:dyDescent="0.3">
      <c r="E95" s="9"/>
      <c r="F95" s="9"/>
      <c r="G95" s="9"/>
      <c r="AH95" s="80"/>
      <c r="AI95" s="80"/>
      <c r="AJ95" s="80"/>
      <c r="AK95" s="80"/>
      <c r="AL95" s="80"/>
      <c r="AM95" s="80"/>
      <c r="AN95" s="80"/>
      <c r="AO95" s="80"/>
      <c r="AP95" s="80"/>
    </row>
    <row r="96" spans="1:42" x14ac:dyDescent="0.3">
      <c r="E96" s="9"/>
      <c r="F96" s="9"/>
      <c r="G96" s="9"/>
      <c r="AH96" s="80"/>
      <c r="AI96" s="80"/>
      <c r="AJ96" s="80"/>
      <c r="AK96" s="80"/>
      <c r="AL96" s="80"/>
      <c r="AM96" s="80"/>
      <c r="AN96" s="80"/>
      <c r="AO96" s="80"/>
      <c r="AP96" s="80"/>
    </row>
    <row r="97" spans="5:42" x14ac:dyDescent="0.3">
      <c r="E97" s="9"/>
      <c r="F97" s="9"/>
      <c r="G97" s="9"/>
      <c r="AH97" s="80"/>
      <c r="AI97" s="80"/>
      <c r="AJ97" s="80"/>
      <c r="AK97" s="80"/>
      <c r="AL97" s="80"/>
      <c r="AM97" s="80"/>
      <c r="AN97" s="80"/>
      <c r="AO97" s="80"/>
      <c r="AP97" s="80"/>
    </row>
    <row r="98" spans="5:42" x14ac:dyDescent="0.3">
      <c r="E98" s="9"/>
      <c r="F98" s="9"/>
      <c r="G98" s="9"/>
      <c r="AH98" s="80"/>
      <c r="AI98" s="80"/>
      <c r="AJ98" s="80"/>
      <c r="AK98" s="80"/>
      <c r="AL98" s="80"/>
      <c r="AM98" s="80"/>
      <c r="AN98" s="80"/>
      <c r="AO98" s="80"/>
      <c r="AP98" s="80"/>
    </row>
    <row r="99" spans="5:42" x14ac:dyDescent="0.3">
      <c r="E99" s="9"/>
      <c r="F99" s="9"/>
      <c r="G99" s="9"/>
      <c r="AH99" s="80"/>
      <c r="AI99" s="80"/>
      <c r="AJ99" s="80"/>
      <c r="AK99" s="80"/>
      <c r="AL99" s="80"/>
      <c r="AM99" s="80"/>
      <c r="AN99" s="80"/>
      <c r="AO99" s="80"/>
      <c r="AP99" s="80"/>
    </row>
    <row r="100" spans="5:42" x14ac:dyDescent="0.3">
      <c r="E100" s="9"/>
      <c r="F100" s="9"/>
      <c r="G100" s="9"/>
      <c r="AH100" s="80"/>
      <c r="AI100" s="80"/>
      <c r="AJ100" s="80"/>
      <c r="AK100" s="80"/>
      <c r="AL100" s="80"/>
      <c r="AM100" s="80"/>
      <c r="AN100" s="80"/>
      <c r="AO100" s="80"/>
      <c r="AP100" s="80"/>
    </row>
    <row r="101" spans="5:42" x14ac:dyDescent="0.3">
      <c r="E101" s="9"/>
      <c r="F101" s="9"/>
      <c r="G101" s="9"/>
      <c r="AH101" s="80"/>
      <c r="AI101" s="80"/>
      <c r="AJ101" s="80"/>
      <c r="AK101" s="80"/>
      <c r="AL101" s="80"/>
      <c r="AM101" s="80"/>
      <c r="AN101" s="80"/>
      <c r="AO101" s="80"/>
      <c r="AP101" s="80"/>
    </row>
    <row r="102" spans="5:42" x14ac:dyDescent="0.3">
      <c r="E102" s="9"/>
      <c r="F102" s="9"/>
      <c r="G102" s="9"/>
      <c r="AH102" s="80"/>
      <c r="AI102" s="80"/>
      <c r="AJ102" s="80"/>
      <c r="AK102" s="80"/>
      <c r="AL102" s="80"/>
      <c r="AM102" s="80"/>
      <c r="AN102" s="80"/>
      <c r="AO102" s="80"/>
      <c r="AP102" s="80"/>
    </row>
    <row r="103" spans="5:42" x14ac:dyDescent="0.3">
      <c r="E103" s="9"/>
      <c r="F103" s="9"/>
      <c r="G103" s="9"/>
      <c r="AH103" s="80"/>
      <c r="AI103" s="80"/>
      <c r="AJ103" s="80"/>
      <c r="AK103" s="80"/>
      <c r="AL103" s="80"/>
      <c r="AM103" s="80"/>
      <c r="AN103" s="80"/>
      <c r="AO103" s="80"/>
      <c r="AP103" s="80"/>
    </row>
    <row r="104" spans="5:42" x14ac:dyDescent="0.3">
      <c r="E104" s="9"/>
      <c r="F104" s="9"/>
      <c r="G104" s="9"/>
      <c r="AH104" s="80"/>
      <c r="AI104" s="80"/>
      <c r="AJ104" s="80"/>
      <c r="AK104" s="80"/>
      <c r="AL104" s="80"/>
      <c r="AM104" s="80"/>
      <c r="AN104" s="80"/>
      <c r="AO104" s="80"/>
      <c r="AP104" s="80"/>
    </row>
    <row r="105" spans="5:42" x14ac:dyDescent="0.3">
      <c r="E105" s="9"/>
      <c r="F105" s="9"/>
      <c r="G105" s="9"/>
      <c r="AH105" s="80"/>
      <c r="AI105" s="80"/>
      <c r="AJ105" s="80"/>
      <c r="AK105" s="80"/>
      <c r="AL105" s="80"/>
      <c r="AM105" s="80"/>
      <c r="AN105" s="80"/>
      <c r="AO105" s="80"/>
      <c r="AP105" s="80"/>
    </row>
    <row r="106" spans="5:42" x14ac:dyDescent="0.3">
      <c r="E106" s="9"/>
      <c r="F106" s="9"/>
      <c r="G106" s="9"/>
      <c r="AH106" s="80"/>
      <c r="AI106" s="80"/>
      <c r="AJ106" s="80"/>
      <c r="AK106" s="80"/>
      <c r="AL106" s="80"/>
      <c r="AM106" s="80"/>
      <c r="AN106" s="80"/>
      <c r="AO106" s="80"/>
      <c r="AP106" s="80"/>
    </row>
    <row r="107" spans="5:42" x14ac:dyDescent="0.3">
      <c r="E107" s="9"/>
      <c r="F107" s="9"/>
      <c r="G107" s="9"/>
      <c r="AH107" s="80"/>
      <c r="AI107" s="80"/>
      <c r="AJ107" s="80"/>
      <c r="AK107" s="80"/>
      <c r="AL107" s="80"/>
      <c r="AM107" s="80"/>
      <c r="AN107" s="80"/>
      <c r="AO107" s="80"/>
      <c r="AP107" s="80"/>
    </row>
    <row r="108" spans="5:42" x14ac:dyDescent="0.3">
      <c r="E108" s="9"/>
      <c r="F108" s="9"/>
      <c r="G108" s="9"/>
      <c r="AH108" s="80"/>
      <c r="AI108" s="80"/>
      <c r="AJ108" s="80"/>
      <c r="AK108" s="80"/>
      <c r="AL108" s="80"/>
      <c r="AM108" s="80"/>
      <c r="AN108" s="80"/>
      <c r="AO108" s="80"/>
      <c r="AP108" s="80"/>
    </row>
    <row r="109" spans="5:42" x14ac:dyDescent="0.3">
      <c r="E109" s="9"/>
      <c r="F109" s="9"/>
      <c r="G109" s="9"/>
      <c r="AH109" s="80"/>
      <c r="AI109" s="80"/>
      <c r="AJ109" s="80"/>
      <c r="AK109" s="80"/>
      <c r="AL109" s="80"/>
      <c r="AM109" s="80"/>
      <c r="AN109" s="80"/>
      <c r="AO109" s="80"/>
      <c r="AP109" s="80"/>
    </row>
    <row r="110" spans="5:42" x14ac:dyDescent="0.3">
      <c r="E110" s="9"/>
      <c r="F110" s="9"/>
      <c r="G110" s="9"/>
      <c r="AH110" s="80"/>
      <c r="AI110" s="80"/>
      <c r="AJ110" s="80"/>
      <c r="AK110" s="80"/>
      <c r="AL110" s="80"/>
      <c r="AM110" s="80"/>
      <c r="AN110" s="80"/>
      <c r="AO110" s="80"/>
      <c r="AP110" s="80"/>
    </row>
    <row r="111" spans="5:42" x14ac:dyDescent="0.3">
      <c r="E111" s="9"/>
      <c r="F111" s="9"/>
      <c r="G111" s="9"/>
      <c r="AH111" s="80"/>
      <c r="AI111" s="80"/>
      <c r="AJ111" s="80"/>
      <c r="AK111" s="80"/>
      <c r="AL111" s="80"/>
      <c r="AM111" s="80"/>
      <c r="AN111" s="80"/>
      <c r="AO111" s="80"/>
      <c r="AP111" s="80"/>
    </row>
    <row r="112" spans="5:42" x14ac:dyDescent="0.3">
      <c r="E112" s="9"/>
      <c r="F112" s="9"/>
      <c r="G112" s="9"/>
      <c r="AH112" s="80"/>
      <c r="AI112" s="80"/>
      <c r="AJ112" s="80"/>
      <c r="AK112" s="80"/>
      <c r="AL112" s="80"/>
      <c r="AM112" s="80"/>
      <c r="AN112" s="80"/>
      <c r="AO112" s="80"/>
      <c r="AP112" s="80"/>
    </row>
    <row r="113" spans="5:42" x14ac:dyDescent="0.3">
      <c r="E113" s="9"/>
      <c r="F113" s="9"/>
      <c r="G113" s="9"/>
      <c r="AH113" s="80"/>
      <c r="AI113" s="80"/>
      <c r="AJ113" s="80"/>
      <c r="AK113" s="80"/>
      <c r="AL113" s="80"/>
      <c r="AM113" s="80"/>
      <c r="AN113" s="80"/>
      <c r="AO113" s="80"/>
      <c r="AP113" s="80"/>
    </row>
    <row r="114" spans="5:42" x14ac:dyDescent="0.3">
      <c r="E114" s="9"/>
      <c r="F114" s="9"/>
      <c r="G114" s="9"/>
      <c r="AH114" s="80"/>
      <c r="AI114" s="80"/>
      <c r="AJ114" s="80"/>
      <c r="AK114" s="80"/>
      <c r="AL114" s="80"/>
      <c r="AM114" s="80"/>
      <c r="AN114" s="80"/>
      <c r="AO114" s="80"/>
      <c r="AP114" s="80"/>
    </row>
    <row r="115" spans="5:42" x14ac:dyDescent="0.3">
      <c r="E115" s="9"/>
      <c r="F115" s="9"/>
      <c r="G115" s="9"/>
      <c r="AH115" s="80"/>
      <c r="AI115" s="80"/>
      <c r="AJ115" s="80"/>
      <c r="AK115" s="80"/>
      <c r="AL115" s="80"/>
      <c r="AM115" s="80"/>
      <c r="AN115" s="80"/>
      <c r="AO115" s="80"/>
      <c r="AP115" s="80"/>
    </row>
    <row r="116" spans="5:42" x14ac:dyDescent="0.3">
      <c r="E116" s="9"/>
      <c r="F116" s="9"/>
      <c r="G116" s="9"/>
      <c r="AH116" s="80"/>
      <c r="AI116" s="80"/>
      <c r="AJ116" s="80"/>
      <c r="AK116" s="80"/>
      <c r="AL116" s="80"/>
      <c r="AM116" s="80"/>
      <c r="AN116" s="80"/>
      <c r="AO116" s="80"/>
      <c r="AP116" s="80"/>
    </row>
    <row r="117" spans="5:42" x14ac:dyDescent="0.3">
      <c r="E117" s="9"/>
      <c r="F117" s="9"/>
      <c r="G117" s="9"/>
      <c r="AH117" s="80"/>
      <c r="AI117" s="80"/>
      <c r="AJ117" s="80"/>
      <c r="AK117" s="80"/>
      <c r="AL117" s="80"/>
      <c r="AM117" s="80"/>
      <c r="AN117" s="80"/>
      <c r="AO117" s="80"/>
      <c r="AP117" s="80"/>
    </row>
    <row r="118" spans="5:42" x14ac:dyDescent="0.3">
      <c r="E118" s="9"/>
      <c r="F118" s="9"/>
      <c r="G118" s="9"/>
      <c r="AH118" s="80"/>
      <c r="AI118" s="80"/>
      <c r="AJ118" s="80"/>
      <c r="AK118" s="80"/>
      <c r="AL118" s="80"/>
      <c r="AM118" s="80"/>
      <c r="AN118" s="80"/>
      <c r="AO118" s="80"/>
      <c r="AP118" s="80"/>
    </row>
    <row r="119" spans="5:42" x14ac:dyDescent="0.3">
      <c r="E119" s="9"/>
      <c r="F119" s="9"/>
      <c r="G119" s="9"/>
      <c r="AH119" s="80"/>
      <c r="AI119" s="80"/>
      <c r="AJ119" s="80"/>
      <c r="AK119" s="80"/>
      <c r="AL119" s="80"/>
      <c r="AM119" s="80"/>
      <c r="AN119" s="80"/>
      <c r="AO119" s="80"/>
      <c r="AP119" s="80"/>
    </row>
    <row r="120" spans="5:42" x14ac:dyDescent="0.3">
      <c r="E120" s="9"/>
      <c r="F120" s="9"/>
      <c r="G120" s="9"/>
      <c r="AH120" s="80"/>
      <c r="AI120" s="80"/>
      <c r="AJ120" s="80"/>
      <c r="AK120" s="80"/>
      <c r="AL120" s="80"/>
      <c r="AM120" s="80"/>
      <c r="AN120" s="80"/>
      <c r="AO120" s="80"/>
      <c r="AP120" s="80"/>
    </row>
    <row r="121" spans="5:42" x14ac:dyDescent="0.3">
      <c r="E121" s="9"/>
      <c r="F121" s="9"/>
      <c r="G121" s="9"/>
      <c r="AH121" s="80"/>
      <c r="AI121" s="80"/>
      <c r="AJ121" s="80"/>
      <c r="AK121" s="80"/>
      <c r="AL121" s="80"/>
      <c r="AM121" s="80"/>
      <c r="AN121" s="80"/>
      <c r="AO121" s="80"/>
      <c r="AP121" s="80"/>
    </row>
    <row r="122" spans="5:42" x14ac:dyDescent="0.3">
      <c r="E122" s="9"/>
      <c r="F122" s="9"/>
      <c r="G122" s="9"/>
      <c r="AH122" s="80"/>
      <c r="AI122" s="80"/>
      <c r="AJ122" s="80"/>
      <c r="AK122" s="80"/>
      <c r="AL122" s="80"/>
      <c r="AM122" s="80"/>
      <c r="AN122" s="80"/>
      <c r="AO122" s="80"/>
      <c r="AP122" s="80"/>
    </row>
    <row r="123" spans="5:42" x14ac:dyDescent="0.3">
      <c r="E123" s="9"/>
      <c r="F123" s="9"/>
      <c r="G123" s="9"/>
      <c r="AH123" s="80"/>
      <c r="AI123" s="80"/>
      <c r="AJ123" s="80"/>
      <c r="AK123" s="80"/>
      <c r="AL123" s="80"/>
      <c r="AM123" s="80"/>
      <c r="AN123" s="80"/>
      <c r="AO123" s="80"/>
      <c r="AP123" s="80"/>
    </row>
    <row r="124" spans="5:42" x14ac:dyDescent="0.3">
      <c r="E124" s="9"/>
      <c r="F124" s="9"/>
      <c r="G124" s="9"/>
      <c r="AM124" s="80"/>
      <c r="AN124" s="80"/>
      <c r="AO124" s="80"/>
    </row>
    <row r="125" spans="5:42" x14ac:dyDescent="0.3">
      <c r="AM125" s="80"/>
      <c r="AN125" s="80"/>
      <c r="AO125" s="80"/>
    </row>
    <row r="126" spans="5:42" x14ac:dyDescent="0.3">
      <c r="AM126" s="80"/>
      <c r="AN126" s="80"/>
      <c r="AO126" s="80"/>
    </row>
    <row r="127" spans="5:42" x14ac:dyDescent="0.3">
      <c r="AM127" s="80"/>
      <c r="AN127" s="80"/>
      <c r="AO127" s="80"/>
    </row>
    <row r="128" spans="5:42" x14ac:dyDescent="0.3">
      <c r="AM128" s="80"/>
      <c r="AN128" s="80"/>
      <c r="AO128" s="80"/>
    </row>
    <row r="129" spans="39:41" x14ac:dyDescent="0.3">
      <c r="AM129" s="80"/>
      <c r="AN129" s="80"/>
      <c r="AO129" s="80"/>
    </row>
    <row r="130" spans="39:41" x14ac:dyDescent="0.3">
      <c r="AM130" s="80"/>
      <c r="AN130" s="80"/>
      <c r="AO130" s="80"/>
    </row>
    <row r="131" spans="39:41" x14ac:dyDescent="0.3">
      <c r="AM131" s="80"/>
      <c r="AN131" s="80"/>
      <c r="AO131" s="80"/>
    </row>
    <row r="132" spans="39:41" x14ac:dyDescent="0.3">
      <c r="AM132" s="80"/>
      <c r="AN132" s="80"/>
      <c r="AO132" s="80"/>
    </row>
    <row r="133" spans="39:41" x14ac:dyDescent="0.3">
      <c r="AM133" s="80"/>
      <c r="AN133" s="80"/>
      <c r="AO133" s="80"/>
    </row>
    <row r="134" spans="39:41" x14ac:dyDescent="0.3">
      <c r="AM134" s="80"/>
      <c r="AN134" s="80"/>
      <c r="AO134" s="80"/>
    </row>
    <row r="135" spans="39:41" x14ac:dyDescent="0.3">
      <c r="AM135" s="80"/>
      <c r="AN135" s="80"/>
      <c r="AO135" s="80"/>
    </row>
    <row r="136" spans="39:41" x14ac:dyDescent="0.3">
      <c r="AM136" s="80"/>
      <c r="AN136" s="80"/>
      <c r="AO136" s="80"/>
    </row>
    <row r="137" spans="39:41" x14ac:dyDescent="0.3">
      <c r="AM137" s="80"/>
      <c r="AN137" s="80"/>
      <c r="AO137" s="80"/>
    </row>
    <row r="138" spans="39:41" x14ac:dyDescent="0.3">
      <c r="AM138" s="80"/>
      <c r="AN138" s="80"/>
      <c r="AO138" s="80"/>
    </row>
    <row r="139" spans="39:41" x14ac:dyDescent="0.3">
      <c r="AM139" s="80"/>
      <c r="AN139" s="80"/>
      <c r="AO139" s="80"/>
    </row>
    <row r="140" spans="39:41" x14ac:dyDescent="0.3">
      <c r="AM140" s="80"/>
      <c r="AN140" s="80"/>
      <c r="AO140" s="80"/>
    </row>
    <row r="141" spans="39:41" x14ac:dyDescent="0.3">
      <c r="AM141" s="80"/>
      <c r="AN141" s="80"/>
      <c r="AO141" s="80"/>
    </row>
    <row r="142" spans="39:41" x14ac:dyDescent="0.3">
      <c r="AM142" s="80"/>
      <c r="AN142" s="80"/>
      <c r="AO142" s="80"/>
    </row>
    <row r="143" spans="39:41" x14ac:dyDescent="0.3">
      <c r="AM143" s="80"/>
      <c r="AN143" s="80"/>
      <c r="AO143" s="80"/>
    </row>
    <row r="144" spans="39:41" x14ac:dyDescent="0.3">
      <c r="AM144" s="80"/>
      <c r="AN144" s="80"/>
      <c r="AO144" s="80"/>
    </row>
    <row r="145" spans="39:41" x14ac:dyDescent="0.3">
      <c r="AM145" s="80"/>
      <c r="AN145" s="80"/>
      <c r="AO145" s="80"/>
    </row>
    <row r="146" spans="39:41" x14ac:dyDescent="0.3">
      <c r="AM146" s="80"/>
      <c r="AN146" s="80"/>
      <c r="AO146" s="80"/>
    </row>
    <row r="147" spans="39:41" x14ac:dyDescent="0.3">
      <c r="AM147" s="80"/>
      <c r="AN147" s="80"/>
      <c r="AO147" s="80"/>
    </row>
    <row r="148" spans="39:41" x14ac:dyDescent="0.3">
      <c r="AM148" s="80"/>
      <c r="AN148" s="80"/>
      <c r="AO148" s="80"/>
    </row>
    <row r="149" spans="39:41" x14ac:dyDescent="0.3">
      <c r="AM149" s="80"/>
      <c r="AN149" s="80"/>
      <c r="AO149" s="80"/>
    </row>
    <row r="150" spans="39:41" x14ac:dyDescent="0.3">
      <c r="AM150" s="80"/>
      <c r="AN150" s="80"/>
      <c r="AO150" s="80"/>
    </row>
    <row r="151" spans="39:41" x14ac:dyDescent="0.3">
      <c r="AM151" s="80"/>
      <c r="AN151" s="80"/>
      <c r="AO151" s="80"/>
    </row>
    <row r="152" spans="39:41" x14ac:dyDescent="0.3">
      <c r="AM152" s="80"/>
      <c r="AN152" s="80"/>
      <c r="AO152" s="80"/>
    </row>
    <row r="153" spans="39:41" x14ac:dyDescent="0.3">
      <c r="AM153" s="80"/>
      <c r="AN153" s="80"/>
      <c r="AO153" s="80"/>
    </row>
    <row r="154" spans="39:41" x14ac:dyDescent="0.3">
      <c r="AM154" s="80"/>
      <c r="AN154" s="80"/>
      <c r="AO154" s="80"/>
    </row>
    <row r="155" spans="39:41" x14ac:dyDescent="0.3">
      <c r="AM155" s="80"/>
      <c r="AN155" s="80"/>
      <c r="AO155" s="80"/>
    </row>
    <row r="156" spans="39:41" x14ac:dyDescent="0.3">
      <c r="AM156" s="80"/>
      <c r="AN156" s="80"/>
      <c r="AO156" s="80"/>
    </row>
    <row r="157" spans="39:41" x14ac:dyDescent="0.3">
      <c r="AM157" s="80"/>
      <c r="AN157" s="80"/>
      <c r="AO157" s="80"/>
    </row>
    <row r="158" spans="39:41" x14ac:dyDescent="0.3">
      <c r="AM158" s="80"/>
      <c r="AN158" s="80"/>
      <c r="AO158" s="80"/>
    </row>
    <row r="159" spans="39:41" x14ac:dyDescent="0.3">
      <c r="AM159" s="80"/>
      <c r="AN159" s="80"/>
      <c r="AO159" s="80"/>
    </row>
    <row r="160" spans="39:41" x14ac:dyDescent="0.3">
      <c r="AM160" s="80"/>
      <c r="AN160" s="80"/>
      <c r="AO160" s="80"/>
    </row>
    <row r="161" spans="39:41" x14ac:dyDescent="0.3">
      <c r="AM161" s="80"/>
      <c r="AN161" s="80"/>
      <c r="AO161" s="80"/>
    </row>
    <row r="162" spans="39:41" x14ac:dyDescent="0.3">
      <c r="AM162" s="80"/>
      <c r="AN162" s="80"/>
      <c r="AO162" s="80"/>
    </row>
    <row r="163" spans="39:41" x14ac:dyDescent="0.3">
      <c r="AM163" s="80"/>
      <c r="AN163" s="80"/>
      <c r="AO163" s="80"/>
    </row>
    <row r="164" spans="39:41" x14ac:dyDescent="0.3">
      <c r="AM164" s="80"/>
      <c r="AN164" s="80"/>
      <c r="AO164" s="80"/>
    </row>
    <row r="165" spans="39:41" x14ac:dyDescent="0.3">
      <c r="AM165" s="80"/>
      <c r="AN165" s="80"/>
      <c r="AO165" s="80"/>
    </row>
    <row r="166" spans="39:41" x14ac:dyDescent="0.3">
      <c r="AM166" s="80"/>
      <c r="AN166" s="80"/>
      <c r="AO166" s="80"/>
    </row>
    <row r="167" spans="39:41" x14ac:dyDescent="0.3">
      <c r="AM167" s="80"/>
      <c r="AN167" s="80"/>
      <c r="AO167" s="80"/>
    </row>
    <row r="168" spans="39:41" x14ac:dyDescent="0.3">
      <c r="AM168" s="80"/>
      <c r="AN168" s="80"/>
      <c r="AO168" s="80"/>
    </row>
    <row r="169" spans="39:41" x14ac:dyDescent="0.3">
      <c r="AM169" s="80"/>
      <c r="AN169" s="80"/>
      <c r="AO169" s="80"/>
    </row>
    <row r="170" spans="39:41" x14ac:dyDescent="0.3">
      <c r="AM170" s="80"/>
      <c r="AN170" s="80"/>
      <c r="AO170" s="80"/>
    </row>
    <row r="171" spans="39:41" x14ac:dyDescent="0.3">
      <c r="AM171" s="80"/>
      <c r="AN171" s="80"/>
      <c r="AO171" s="80"/>
    </row>
    <row r="172" spans="39:41" x14ac:dyDescent="0.3">
      <c r="AM172" s="80"/>
      <c r="AN172" s="80"/>
      <c r="AO172" s="80"/>
    </row>
    <row r="173" spans="39:41" x14ac:dyDescent="0.3">
      <c r="AM173" s="80"/>
      <c r="AN173" s="80"/>
      <c r="AO173" s="80"/>
    </row>
    <row r="174" spans="39:41" x14ac:dyDescent="0.3">
      <c r="AM174" s="80"/>
      <c r="AN174" s="80"/>
      <c r="AO174" s="80"/>
    </row>
    <row r="175" spans="39:41" x14ac:dyDescent="0.3">
      <c r="AM175" s="80"/>
      <c r="AN175" s="80"/>
      <c r="AO175" s="80"/>
    </row>
    <row r="176" spans="39:41" x14ac:dyDescent="0.3">
      <c r="AM176" s="80"/>
      <c r="AN176" s="80"/>
      <c r="AO176" s="80"/>
    </row>
    <row r="177" spans="39:41" x14ac:dyDescent="0.3">
      <c r="AM177" s="80"/>
      <c r="AN177" s="80"/>
      <c r="AO177" s="80"/>
    </row>
    <row r="178" spans="39:41" x14ac:dyDescent="0.3">
      <c r="AM178" s="80"/>
      <c r="AN178" s="80"/>
      <c r="AO178" s="80"/>
    </row>
    <row r="179" spans="39:41" x14ac:dyDescent="0.3">
      <c r="AM179" s="80"/>
      <c r="AN179" s="80"/>
      <c r="AO179" s="80"/>
    </row>
    <row r="180" spans="39:41" x14ac:dyDescent="0.3">
      <c r="AM180" s="80"/>
      <c r="AN180" s="80"/>
      <c r="AO180" s="80"/>
    </row>
    <row r="181" spans="39:41" x14ac:dyDescent="0.3">
      <c r="AM181" s="80"/>
      <c r="AN181" s="80"/>
      <c r="AO181" s="80"/>
    </row>
    <row r="182" spans="39:41" x14ac:dyDescent="0.3">
      <c r="AM182" s="80"/>
      <c r="AN182" s="80"/>
      <c r="AO182" s="80"/>
    </row>
    <row r="183" spans="39:41" x14ac:dyDescent="0.3">
      <c r="AM183" s="80"/>
      <c r="AN183" s="80"/>
      <c r="AO183" s="80"/>
    </row>
    <row r="184" spans="39:41" x14ac:dyDescent="0.3">
      <c r="AM184" s="80"/>
      <c r="AN184" s="80"/>
      <c r="AO184" s="80"/>
    </row>
    <row r="185" spans="39:41" x14ac:dyDescent="0.3">
      <c r="AM185" s="80"/>
      <c r="AN185" s="80"/>
      <c r="AO185" s="80"/>
    </row>
    <row r="186" spans="39:41" x14ac:dyDescent="0.3">
      <c r="AM186" s="80"/>
      <c r="AN186" s="80"/>
      <c r="AO186" s="80"/>
    </row>
    <row r="187" spans="39:41" x14ac:dyDescent="0.3">
      <c r="AM187" s="80"/>
      <c r="AN187" s="80"/>
      <c r="AO187" s="80"/>
    </row>
    <row r="188" spans="39:41" x14ac:dyDescent="0.3">
      <c r="AM188" s="80"/>
      <c r="AN188" s="80"/>
      <c r="AO188" s="80"/>
    </row>
    <row r="189" spans="39:41" x14ac:dyDescent="0.3">
      <c r="AM189" s="80"/>
      <c r="AN189" s="80"/>
      <c r="AO189" s="80"/>
    </row>
    <row r="190" spans="39:41" x14ac:dyDescent="0.3">
      <c r="AM190" s="80"/>
      <c r="AN190" s="80"/>
      <c r="AO190" s="80"/>
    </row>
    <row r="191" spans="39:41" x14ac:dyDescent="0.3">
      <c r="AM191" s="80"/>
      <c r="AN191" s="80"/>
      <c r="AO191" s="80"/>
    </row>
    <row r="192" spans="39:41" x14ac:dyDescent="0.3">
      <c r="AM192" s="80"/>
      <c r="AN192" s="80"/>
      <c r="AO192" s="80"/>
    </row>
    <row r="193" spans="39:41" x14ac:dyDescent="0.3">
      <c r="AM193" s="80"/>
      <c r="AN193" s="80"/>
      <c r="AO193" s="80"/>
    </row>
    <row r="194" spans="39:41" x14ac:dyDescent="0.3">
      <c r="AM194" s="80"/>
      <c r="AN194" s="80"/>
      <c r="AO194" s="80"/>
    </row>
    <row r="195" spans="39:41" x14ac:dyDescent="0.3">
      <c r="AM195" s="80"/>
      <c r="AN195" s="80"/>
      <c r="AO195" s="80"/>
    </row>
    <row r="196" spans="39:41" x14ac:dyDescent="0.3">
      <c r="AM196" s="80"/>
      <c r="AN196" s="80"/>
      <c r="AO196" s="80"/>
    </row>
    <row r="197" spans="39:41" x14ac:dyDescent="0.3">
      <c r="AM197" s="80"/>
      <c r="AN197" s="80"/>
      <c r="AO197" s="80"/>
    </row>
    <row r="198" spans="39:41" x14ac:dyDescent="0.3">
      <c r="AM198" s="80"/>
      <c r="AN198" s="80"/>
      <c r="AO198" s="80"/>
    </row>
    <row r="199" spans="39:41" x14ac:dyDescent="0.3">
      <c r="AM199" s="80"/>
      <c r="AN199" s="80"/>
      <c r="AO199" s="80"/>
    </row>
    <row r="200" spans="39:41" x14ac:dyDescent="0.3">
      <c r="AM200" s="80"/>
      <c r="AN200" s="80"/>
      <c r="AO200" s="80"/>
    </row>
    <row r="201" spans="39:41" x14ac:dyDescent="0.3">
      <c r="AM201" s="80"/>
      <c r="AN201" s="80"/>
      <c r="AO201" s="80"/>
    </row>
    <row r="202" spans="39:41" x14ac:dyDescent="0.3">
      <c r="AM202" s="80"/>
      <c r="AN202" s="80"/>
      <c r="AO202" s="80"/>
    </row>
    <row r="203" spans="39:41" x14ac:dyDescent="0.3">
      <c r="AM203" s="80"/>
      <c r="AN203" s="80"/>
      <c r="AO203" s="80"/>
    </row>
    <row r="204" spans="39:41" x14ac:dyDescent="0.3">
      <c r="AM204" s="80"/>
      <c r="AN204" s="80"/>
      <c r="AO204" s="80"/>
    </row>
    <row r="205" spans="39:41" x14ac:dyDescent="0.3">
      <c r="AM205" s="80"/>
      <c r="AN205" s="80"/>
      <c r="AO205" s="80"/>
    </row>
    <row r="206" spans="39:41" x14ac:dyDescent="0.3">
      <c r="AM206" s="80"/>
      <c r="AN206" s="80"/>
      <c r="AO206" s="80"/>
    </row>
    <row r="207" spans="39:41" x14ac:dyDescent="0.3">
      <c r="AM207" s="80"/>
      <c r="AN207" s="80"/>
      <c r="AO207" s="80"/>
    </row>
    <row r="208" spans="39:41" x14ac:dyDescent="0.3">
      <c r="AM208" s="80"/>
      <c r="AN208" s="80"/>
      <c r="AO208" s="80"/>
    </row>
    <row r="209" spans="39:41" x14ac:dyDescent="0.3">
      <c r="AM209" s="80"/>
      <c r="AN209" s="80"/>
      <c r="AO209" s="80"/>
    </row>
    <row r="210" spans="39:41" x14ac:dyDescent="0.3">
      <c r="AM210" s="80"/>
      <c r="AN210" s="80"/>
      <c r="AO210" s="80"/>
    </row>
    <row r="211" spans="39:41" x14ac:dyDescent="0.3">
      <c r="AM211" s="80"/>
      <c r="AN211" s="80"/>
      <c r="AO211" s="80"/>
    </row>
    <row r="212" spans="39:41" x14ac:dyDescent="0.3">
      <c r="AM212" s="80"/>
      <c r="AN212" s="80"/>
      <c r="AO212" s="80"/>
    </row>
    <row r="213" spans="39:41" x14ac:dyDescent="0.3">
      <c r="AM213" s="80"/>
      <c r="AN213" s="80"/>
      <c r="AO213" s="80"/>
    </row>
    <row r="214" spans="39:41" x14ac:dyDescent="0.3">
      <c r="AM214" s="80"/>
      <c r="AN214" s="80"/>
      <c r="AO214" s="80"/>
    </row>
    <row r="215" spans="39:41" x14ac:dyDescent="0.3">
      <c r="AM215" s="80"/>
      <c r="AN215" s="80"/>
      <c r="AO215" s="80"/>
    </row>
    <row r="216" spans="39:41" x14ac:dyDescent="0.3">
      <c r="AM216" s="80"/>
      <c r="AN216" s="80"/>
      <c r="AO216" s="80"/>
    </row>
    <row r="217" spans="39:41" x14ac:dyDescent="0.3">
      <c r="AM217" s="80"/>
      <c r="AN217" s="80"/>
      <c r="AO217" s="80"/>
    </row>
    <row r="218" spans="39:41" x14ac:dyDescent="0.3">
      <c r="AM218" s="80"/>
      <c r="AN218" s="80"/>
      <c r="AO218" s="80"/>
    </row>
    <row r="219" spans="39:41" x14ac:dyDescent="0.3">
      <c r="AM219" s="80"/>
      <c r="AN219" s="80"/>
      <c r="AO219" s="80"/>
    </row>
    <row r="220" spans="39:41" x14ac:dyDescent="0.3">
      <c r="AM220" s="80"/>
      <c r="AN220" s="80"/>
      <c r="AO220" s="80"/>
    </row>
    <row r="221" spans="39:41" x14ac:dyDescent="0.3">
      <c r="AM221" s="80"/>
      <c r="AN221" s="80"/>
      <c r="AO221" s="80"/>
    </row>
    <row r="222" spans="39:41" x14ac:dyDescent="0.3">
      <c r="AM222" s="80"/>
      <c r="AN222" s="80"/>
      <c r="AO222" s="80"/>
    </row>
    <row r="223" spans="39:41" x14ac:dyDescent="0.3">
      <c r="AM223" s="80"/>
      <c r="AN223" s="80"/>
      <c r="AO223" s="80"/>
    </row>
    <row r="224" spans="39:41" x14ac:dyDescent="0.3">
      <c r="AM224" s="80"/>
      <c r="AN224" s="80"/>
      <c r="AO224" s="80"/>
    </row>
    <row r="225" spans="39:41" x14ac:dyDescent="0.3">
      <c r="AM225" s="80"/>
      <c r="AN225" s="80"/>
      <c r="AO225" s="80"/>
    </row>
    <row r="226" spans="39:41" x14ac:dyDescent="0.3">
      <c r="AM226" s="80"/>
      <c r="AN226" s="80"/>
      <c r="AO226" s="80"/>
    </row>
    <row r="227" spans="39:41" x14ac:dyDescent="0.3">
      <c r="AM227" s="80"/>
      <c r="AN227" s="80"/>
      <c r="AO227" s="80"/>
    </row>
    <row r="228" spans="39:41" x14ac:dyDescent="0.3">
      <c r="AM228" s="80"/>
      <c r="AN228" s="80"/>
      <c r="AO228" s="80"/>
    </row>
    <row r="229" spans="39:41" x14ac:dyDescent="0.3">
      <c r="AM229" s="80"/>
      <c r="AN229" s="80"/>
      <c r="AO229" s="80"/>
    </row>
    <row r="230" spans="39:41" x14ac:dyDescent="0.3">
      <c r="AM230" s="80"/>
      <c r="AN230" s="80"/>
      <c r="AO230" s="80"/>
    </row>
    <row r="231" spans="39:41" x14ac:dyDescent="0.3">
      <c r="AM231" s="80"/>
      <c r="AN231" s="80"/>
      <c r="AO231" s="80"/>
    </row>
    <row r="232" spans="39:41" x14ac:dyDescent="0.3">
      <c r="AM232" s="80"/>
      <c r="AN232" s="80"/>
      <c r="AO232" s="80"/>
    </row>
    <row r="233" spans="39:41" x14ac:dyDescent="0.3">
      <c r="AM233" s="80"/>
      <c r="AN233" s="80"/>
      <c r="AO233" s="80"/>
    </row>
    <row r="234" spans="39:41" x14ac:dyDescent="0.3">
      <c r="AM234" s="80"/>
      <c r="AN234" s="80"/>
      <c r="AO234" s="80"/>
    </row>
    <row r="235" spans="39:41" x14ac:dyDescent="0.3">
      <c r="AM235" s="80"/>
      <c r="AN235" s="80"/>
      <c r="AO235" s="80"/>
    </row>
    <row r="236" spans="39:41" x14ac:dyDescent="0.3">
      <c r="AM236" s="80"/>
      <c r="AN236" s="80"/>
      <c r="AO236" s="80"/>
    </row>
    <row r="237" spans="39:41" x14ac:dyDescent="0.3">
      <c r="AM237" s="80"/>
      <c r="AN237" s="80"/>
      <c r="AO237" s="80"/>
    </row>
    <row r="238" spans="39:41" x14ac:dyDescent="0.3">
      <c r="AM238" s="80"/>
      <c r="AN238" s="80"/>
      <c r="AO238" s="80"/>
    </row>
    <row r="239" spans="39:41" x14ac:dyDescent="0.3">
      <c r="AM239" s="80"/>
      <c r="AN239" s="80"/>
      <c r="AO239" s="80"/>
    </row>
    <row r="240" spans="39:41" x14ac:dyDescent="0.3">
      <c r="AM240" s="80"/>
      <c r="AN240" s="80"/>
      <c r="AO240" s="80"/>
    </row>
    <row r="241" spans="39:41" x14ac:dyDescent="0.3">
      <c r="AM241" s="80"/>
      <c r="AN241" s="80"/>
      <c r="AO241" s="80"/>
    </row>
    <row r="242" spans="39:41" x14ac:dyDescent="0.3">
      <c r="AM242" s="80"/>
      <c r="AN242" s="80"/>
      <c r="AO242" s="80"/>
    </row>
    <row r="243" spans="39:41" x14ac:dyDescent="0.3">
      <c r="AM243" s="80"/>
      <c r="AN243" s="80"/>
      <c r="AO243" s="80"/>
    </row>
    <row r="244" spans="39:41" x14ac:dyDescent="0.3">
      <c r="AM244" s="80"/>
      <c r="AN244" s="80"/>
      <c r="AO244" s="80"/>
    </row>
    <row r="245" spans="39:41" x14ac:dyDescent="0.3">
      <c r="AM245" s="80"/>
      <c r="AN245" s="80"/>
      <c r="AO245" s="80"/>
    </row>
    <row r="246" spans="39:41" x14ac:dyDescent="0.3">
      <c r="AM246" s="80"/>
      <c r="AN246" s="80"/>
      <c r="AO246" s="80"/>
    </row>
    <row r="247" spans="39:41" x14ac:dyDescent="0.3">
      <c r="AM247" s="80"/>
      <c r="AN247" s="80"/>
      <c r="AO247" s="80"/>
    </row>
    <row r="248" spans="39:41" x14ac:dyDescent="0.3">
      <c r="AM248" s="80"/>
      <c r="AN248" s="80"/>
      <c r="AO248" s="80"/>
    </row>
    <row r="249" spans="39:41" x14ac:dyDescent="0.3">
      <c r="AM249" s="80"/>
      <c r="AN249" s="80"/>
      <c r="AO249" s="80"/>
    </row>
    <row r="250" spans="39:41" x14ac:dyDescent="0.3">
      <c r="AM250" s="80"/>
      <c r="AN250" s="80"/>
      <c r="AO250" s="80"/>
    </row>
    <row r="251" spans="39:41" x14ac:dyDescent="0.3">
      <c r="AM251" s="80"/>
      <c r="AN251" s="80"/>
      <c r="AO251" s="80"/>
    </row>
    <row r="252" spans="39:41" x14ac:dyDescent="0.3">
      <c r="AM252" s="80"/>
      <c r="AN252" s="80"/>
      <c r="AO252" s="80"/>
    </row>
    <row r="253" spans="39:41" x14ac:dyDescent="0.3">
      <c r="AM253" s="80"/>
      <c r="AN253" s="80"/>
      <c r="AO253" s="80"/>
    </row>
    <row r="254" spans="39:41" x14ac:dyDescent="0.3">
      <c r="AM254" s="80"/>
      <c r="AN254" s="80"/>
      <c r="AO254" s="80"/>
    </row>
    <row r="255" spans="39:41" x14ac:dyDescent="0.3">
      <c r="AM255" s="80"/>
      <c r="AN255" s="80"/>
      <c r="AO255" s="80"/>
    </row>
    <row r="256" spans="39:41" x14ac:dyDescent="0.3">
      <c r="AM256" s="80"/>
      <c r="AN256" s="80"/>
      <c r="AO256" s="80"/>
    </row>
    <row r="257" spans="39:41" x14ac:dyDescent="0.3">
      <c r="AM257" s="80"/>
      <c r="AN257" s="80"/>
      <c r="AO257" s="80"/>
    </row>
    <row r="258" spans="39:41" x14ac:dyDescent="0.3">
      <c r="AM258" s="80"/>
      <c r="AN258" s="80"/>
      <c r="AO258" s="80"/>
    </row>
    <row r="259" spans="39:41" x14ac:dyDescent="0.3">
      <c r="AM259" s="80"/>
      <c r="AN259" s="80"/>
      <c r="AO259" s="80"/>
    </row>
    <row r="260" spans="39:41" x14ac:dyDescent="0.3">
      <c r="AM260" s="80"/>
      <c r="AN260" s="80"/>
      <c r="AO260" s="80"/>
    </row>
    <row r="261" spans="39:41" x14ac:dyDescent="0.3">
      <c r="AM261" s="80"/>
      <c r="AN261" s="80"/>
      <c r="AO261" s="80"/>
    </row>
    <row r="262" spans="39:41" x14ac:dyDescent="0.3">
      <c r="AM262" s="80"/>
      <c r="AN262" s="80"/>
      <c r="AO262" s="80"/>
    </row>
    <row r="263" spans="39:41" x14ac:dyDescent="0.3">
      <c r="AM263" s="80"/>
      <c r="AN263" s="80"/>
      <c r="AO263" s="80"/>
    </row>
    <row r="264" spans="39:41" x14ac:dyDescent="0.3">
      <c r="AM264" s="80"/>
      <c r="AN264" s="80"/>
      <c r="AO264" s="80"/>
    </row>
    <row r="265" spans="39:41" x14ac:dyDescent="0.3">
      <c r="AM265" s="80"/>
      <c r="AN265" s="80"/>
      <c r="AO265" s="80"/>
    </row>
    <row r="266" spans="39:41" x14ac:dyDescent="0.3">
      <c r="AM266" s="80"/>
      <c r="AN266" s="80"/>
      <c r="AO266" s="80"/>
    </row>
    <row r="267" spans="39:41" x14ac:dyDescent="0.3">
      <c r="AM267" s="80"/>
      <c r="AN267" s="80"/>
      <c r="AO267" s="80"/>
    </row>
    <row r="268" spans="39:41" x14ac:dyDescent="0.3">
      <c r="AM268" s="80"/>
      <c r="AN268" s="80"/>
      <c r="AO268" s="80"/>
    </row>
    <row r="269" spans="39:41" x14ac:dyDescent="0.3">
      <c r="AM269" s="80"/>
      <c r="AN269" s="80"/>
      <c r="AO269" s="80"/>
    </row>
    <row r="270" spans="39:41" x14ac:dyDescent="0.3">
      <c r="AM270" s="80"/>
      <c r="AN270" s="80"/>
      <c r="AO270" s="80"/>
    </row>
    <row r="271" spans="39:41" x14ac:dyDescent="0.3">
      <c r="AM271" s="80"/>
      <c r="AN271" s="80"/>
      <c r="AO271" s="80"/>
    </row>
    <row r="272" spans="39:41" x14ac:dyDescent="0.3">
      <c r="AM272" s="80"/>
      <c r="AN272" s="80"/>
      <c r="AO272" s="80"/>
    </row>
    <row r="273" spans="39:41" x14ac:dyDescent="0.3">
      <c r="AM273" s="80"/>
      <c r="AN273" s="80"/>
      <c r="AO273" s="80"/>
    </row>
    <row r="274" spans="39:41" x14ac:dyDescent="0.3">
      <c r="AM274" s="80"/>
      <c r="AN274" s="80"/>
      <c r="AO274" s="80"/>
    </row>
    <row r="275" spans="39:41" x14ac:dyDescent="0.3">
      <c r="AM275" s="80"/>
      <c r="AN275" s="80"/>
      <c r="AO275" s="80"/>
    </row>
    <row r="276" spans="39:41" x14ac:dyDescent="0.3">
      <c r="AM276" s="80"/>
      <c r="AN276" s="80"/>
      <c r="AO276" s="80"/>
    </row>
    <row r="277" spans="39:41" x14ac:dyDescent="0.3">
      <c r="AM277" s="80"/>
      <c r="AN277" s="80"/>
      <c r="AO277" s="80"/>
    </row>
    <row r="278" spans="39:41" x14ac:dyDescent="0.3">
      <c r="AM278" s="80"/>
      <c r="AN278" s="80"/>
      <c r="AO278" s="80"/>
    </row>
    <row r="279" spans="39:41" x14ac:dyDescent="0.3">
      <c r="AM279" s="80"/>
      <c r="AN279" s="80"/>
      <c r="AO279" s="80"/>
    </row>
    <row r="280" spans="39:41" x14ac:dyDescent="0.3">
      <c r="AM280" s="80"/>
      <c r="AN280" s="80"/>
      <c r="AO280" s="80"/>
    </row>
    <row r="281" spans="39:41" x14ac:dyDescent="0.3">
      <c r="AM281" s="80"/>
      <c r="AN281" s="80"/>
      <c r="AO281" s="80"/>
    </row>
    <row r="282" spans="39:41" x14ac:dyDescent="0.3">
      <c r="AM282" s="80"/>
      <c r="AN282" s="80"/>
      <c r="AO282" s="80"/>
    </row>
    <row r="283" spans="39:41" x14ac:dyDescent="0.3">
      <c r="AM283" s="80"/>
      <c r="AN283" s="80"/>
      <c r="AO283" s="80"/>
    </row>
    <row r="284" spans="39:41" x14ac:dyDescent="0.3">
      <c r="AM284" s="80"/>
      <c r="AN284" s="80"/>
      <c r="AO284" s="80"/>
    </row>
    <row r="285" spans="39:41" x14ac:dyDescent="0.3">
      <c r="AM285" s="80"/>
      <c r="AN285" s="80"/>
      <c r="AO285" s="80"/>
    </row>
    <row r="286" spans="39:41" x14ac:dyDescent="0.3">
      <c r="AM286" s="80"/>
      <c r="AN286" s="80"/>
      <c r="AO286" s="80"/>
    </row>
    <row r="287" spans="39:41" x14ac:dyDescent="0.3">
      <c r="AM287" s="80"/>
      <c r="AN287" s="80"/>
      <c r="AO287" s="80"/>
    </row>
    <row r="288" spans="39:41" x14ac:dyDescent="0.3">
      <c r="AM288" s="80"/>
      <c r="AN288" s="80"/>
      <c r="AO288" s="80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2"/>
  <sheetViews>
    <sheetView zoomScaleNormal="100" workbookViewId="0">
      <pane xSplit="8" ySplit="2" topLeftCell="I86" activePane="bottomRight" state="frozen"/>
      <selection pane="topRight" activeCell="I1" sqref="I1"/>
      <selection pane="bottomLeft" activeCell="A3" sqref="A3"/>
      <selection pane="bottomRight" activeCell="I3" sqref="I3:I89"/>
    </sheetView>
  </sheetViews>
  <sheetFormatPr defaultColWidth="9.125" defaultRowHeight="20.25" x14ac:dyDescent="0.3"/>
  <cols>
    <col min="1" max="1" width="9.25" style="88" bestFit="1" customWidth="1"/>
    <col min="2" max="2" width="34.25" style="80" customWidth="1"/>
    <col min="3" max="3" width="14.75" style="13" customWidth="1"/>
    <col min="4" max="4" width="9.25" style="13" bestFit="1" customWidth="1"/>
    <col min="5" max="5" width="6.375" style="84" customWidth="1"/>
    <col min="6" max="6" width="5.75" style="89" customWidth="1"/>
    <col min="7" max="7" width="5.75" style="13" customWidth="1"/>
    <col min="8" max="8" width="8.75" style="84" customWidth="1"/>
    <col min="9" max="9" width="11.625" style="79" customWidth="1"/>
    <col min="10" max="10" width="11.875" style="118" customWidth="1"/>
    <col min="11" max="11" width="11.875" style="74" customWidth="1"/>
    <col min="12" max="12" width="11.875" style="173" customWidth="1"/>
    <col min="13" max="26" width="11.875" style="80" customWidth="1"/>
    <col min="27" max="35" width="9.125" style="80" customWidth="1"/>
    <col min="36" max="16384" width="9.125" style="80"/>
  </cols>
  <sheetData>
    <row r="1" spans="1:46" s="79" customFormat="1" x14ac:dyDescent="0.3">
      <c r="C1" s="13"/>
      <c r="D1" s="13"/>
      <c r="E1" s="84"/>
      <c r="F1" s="89"/>
      <c r="G1" s="13"/>
      <c r="H1" s="84"/>
      <c r="I1" s="85">
        <f>SUM(I3:I126)</f>
        <v>76177</v>
      </c>
      <c r="J1" s="119">
        <f t="shared" ref="J1:AM1" si="0">SUM(J3:J90)</f>
        <v>960</v>
      </c>
      <c r="K1" s="169">
        <f t="shared" si="0"/>
        <v>445</v>
      </c>
      <c r="L1" s="171">
        <f t="shared" si="0"/>
        <v>900</v>
      </c>
      <c r="M1" s="81">
        <f t="shared" si="0"/>
        <v>0</v>
      </c>
      <c r="N1" s="81">
        <f t="shared" si="0"/>
        <v>0</v>
      </c>
      <c r="O1" s="81">
        <f t="shared" si="0"/>
        <v>0</v>
      </c>
      <c r="P1" s="81">
        <f t="shared" si="0"/>
        <v>0</v>
      </c>
      <c r="Q1" s="81">
        <f t="shared" si="0"/>
        <v>0</v>
      </c>
      <c r="R1" s="81">
        <f t="shared" si="0"/>
        <v>0</v>
      </c>
      <c r="S1" s="81">
        <f t="shared" si="0"/>
        <v>0</v>
      </c>
      <c r="T1" s="81">
        <f t="shared" si="0"/>
        <v>0</v>
      </c>
      <c r="U1" s="81">
        <f t="shared" si="0"/>
        <v>0</v>
      </c>
      <c r="V1" s="81">
        <f t="shared" si="0"/>
        <v>0</v>
      </c>
      <c r="W1" s="81">
        <f t="shared" si="0"/>
        <v>0</v>
      </c>
      <c r="X1" s="81">
        <f t="shared" si="0"/>
        <v>0</v>
      </c>
      <c r="Y1" s="81">
        <f t="shared" si="0"/>
        <v>0</v>
      </c>
      <c r="Z1" s="81">
        <f t="shared" si="0"/>
        <v>0</v>
      </c>
      <c r="AA1" s="81">
        <f t="shared" si="0"/>
        <v>0</v>
      </c>
      <c r="AB1" s="81">
        <f t="shared" si="0"/>
        <v>0</v>
      </c>
      <c r="AC1" s="81">
        <f t="shared" si="0"/>
        <v>0</v>
      </c>
      <c r="AD1" s="81">
        <f t="shared" si="0"/>
        <v>0</v>
      </c>
      <c r="AE1" s="81">
        <f t="shared" si="0"/>
        <v>0</v>
      </c>
      <c r="AF1" s="81">
        <f t="shared" si="0"/>
        <v>0</v>
      </c>
      <c r="AG1" s="81">
        <f t="shared" si="0"/>
        <v>0</v>
      </c>
      <c r="AH1" s="81">
        <f t="shared" si="0"/>
        <v>0</v>
      </c>
      <c r="AI1" s="81">
        <f t="shared" si="0"/>
        <v>0</v>
      </c>
      <c r="AJ1" s="81">
        <f t="shared" si="0"/>
        <v>0</v>
      </c>
      <c r="AK1" s="81">
        <f t="shared" si="0"/>
        <v>0</v>
      </c>
      <c r="AL1" s="81">
        <f t="shared" si="0"/>
        <v>0</v>
      </c>
      <c r="AM1" s="81">
        <f t="shared" si="0"/>
        <v>0</v>
      </c>
    </row>
    <row r="2" spans="1:46" s="83" customFormat="1" x14ac:dyDescent="0.3">
      <c r="A2" s="85"/>
      <c r="B2" s="85" t="s">
        <v>0</v>
      </c>
      <c r="C2" s="86" t="s">
        <v>3</v>
      </c>
      <c r="D2" s="86" t="s">
        <v>1</v>
      </c>
      <c r="E2" s="176" t="s">
        <v>2</v>
      </c>
      <c r="F2" s="177"/>
      <c r="G2" s="178"/>
      <c r="H2" s="86" t="s">
        <v>26</v>
      </c>
      <c r="I2" s="85" t="s">
        <v>20</v>
      </c>
      <c r="J2" s="120">
        <f>DATE(2016,6,22)</f>
        <v>42543</v>
      </c>
      <c r="K2" s="170">
        <f>J2+1</f>
        <v>42544</v>
      </c>
      <c r="L2" s="172">
        <f t="shared" ref="L2:P2" si="1">K2+1</f>
        <v>42545</v>
      </c>
      <c r="M2" s="82">
        <f t="shared" si="1"/>
        <v>42546</v>
      </c>
      <c r="N2" s="82">
        <f t="shared" si="1"/>
        <v>42547</v>
      </c>
      <c r="O2" s="82">
        <f t="shared" si="1"/>
        <v>42548</v>
      </c>
      <c r="P2" s="82">
        <f t="shared" si="1"/>
        <v>42549</v>
      </c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</row>
    <row r="3" spans="1:46" x14ac:dyDescent="0.3">
      <c r="A3" s="79">
        <v>1</v>
      </c>
      <c r="B3" s="80" t="s">
        <v>59</v>
      </c>
      <c r="C3" s="13" t="s">
        <v>4</v>
      </c>
      <c r="D3" s="13">
        <v>8</v>
      </c>
      <c r="E3" s="16">
        <v>0</v>
      </c>
      <c r="H3" s="16">
        <f>E3+F3+G3-SUM(J3:Z3)</f>
        <v>0</v>
      </c>
      <c r="I3" s="79">
        <f>H3*D3</f>
        <v>0</v>
      </c>
    </row>
    <row r="4" spans="1:46" x14ac:dyDescent="0.3">
      <c r="A4" s="79">
        <f>A3+1</f>
        <v>2</v>
      </c>
      <c r="B4" s="80" t="s">
        <v>30</v>
      </c>
      <c r="C4" s="13" t="s">
        <v>7</v>
      </c>
      <c r="D4" s="13">
        <v>10</v>
      </c>
      <c r="E4" s="16">
        <v>200</v>
      </c>
      <c r="H4" s="16">
        <f t="shared" ref="H4:H67" si="2">E4+F4+G4-SUM(J4:Z4)</f>
        <v>200</v>
      </c>
      <c r="I4" s="79">
        <f t="shared" ref="I4:I67" si="3">H4*D4</f>
        <v>2000</v>
      </c>
    </row>
    <row r="5" spans="1:46" x14ac:dyDescent="0.3">
      <c r="A5" s="79">
        <f t="shared" ref="A5:A78" si="4">A4+1</f>
        <v>3</v>
      </c>
      <c r="B5" s="80" t="s">
        <v>85</v>
      </c>
      <c r="C5" s="13" t="s">
        <v>7</v>
      </c>
      <c r="D5" s="13">
        <v>12</v>
      </c>
      <c r="E5" s="16">
        <v>0</v>
      </c>
      <c r="H5" s="16">
        <f t="shared" si="2"/>
        <v>0</v>
      </c>
      <c r="I5" s="79">
        <f t="shared" si="3"/>
        <v>0</v>
      </c>
    </row>
    <row r="6" spans="1:46" x14ac:dyDescent="0.3">
      <c r="A6" s="79">
        <f t="shared" si="4"/>
        <v>4</v>
      </c>
      <c r="B6" s="80" t="s">
        <v>31</v>
      </c>
      <c r="C6" s="13" t="s">
        <v>7</v>
      </c>
      <c r="D6" s="14">
        <v>12</v>
      </c>
      <c r="E6" s="16">
        <v>145</v>
      </c>
      <c r="H6" s="16">
        <f t="shared" si="2"/>
        <v>145</v>
      </c>
      <c r="I6" s="79">
        <f t="shared" si="3"/>
        <v>1740</v>
      </c>
    </row>
    <row r="7" spans="1:46" x14ac:dyDescent="0.3">
      <c r="A7" s="79">
        <f t="shared" si="4"/>
        <v>5</v>
      </c>
      <c r="B7" s="80" t="s">
        <v>13</v>
      </c>
      <c r="C7" s="13" t="s">
        <v>4</v>
      </c>
      <c r="D7" s="14">
        <v>2.1</v>
      </c>
      <c r="E7" s="16">
        <v>750</v>
      </c>
      <c r="H7" s="16">
        <f t="shared" si="2"/>
        <v>750</v>
      </c>
      <c r="I7" s="79">
        <f t="shared" si="3"/>
        <v>1575</v>
      </c>
    </row>
    <row r="8" spans="1:46" x14ac:dyDescent="0.3">
      <c r="A8" s="79">
        <f t="shared" si="4"/>
        <v>6</v>
      </c>
      <c r="B8" s="80" t="s">
        <v>13</v>
      </c>
      <c r="C8" s="13" t="s">
        <v>6</v>
      </c>
      <c r="D8" s="14">
        <v>3.5</v>
      </c>
      <c r="E8" s="16">
        <v>0</v>
      </c>
      <c r="H8" s="16">
        <f t="shared" si="2"/>
        <v>0</v>
      </c>
      <c r="I8" s="79">
        <f t="shared" si="3"/>
        <v>0</v>
      </c>
    </row>
    <row r="9" spans="1:46" x14ac:dyDescent="0.3">
      <c r="A9" s="79">
        <f t="shared" si="4"/>
        <v>7</v>
      </c>
      <c r="B9" s="80" t="s">
        <v>138</v>
      </c>
      <c r="C9" s="13" t="s">
        <v>7</v>
      </c>
      <c r="D9" s="13">
        <v>8.5</v>
      </c>
      <c r="E9" s="16">
        <v>200</v>
      </c>
      <c r="H9" s="16">
        <f t="shared" si="2"/>
        <v>200</v>
      </c>
      <c r="I9" s="79">
        <f t="shared" si="3"/>
        <v>1700</v>
      </c>
    </row>
    <row r="10" spans="1:46" x14ac:dyDescent="0.3">
      <c r="A10" s="79">
        <f t="shared" si="4"/>
        <v>8</v>
      </c>
      <c r="B10" s="80" t="s">
        <v>138</v>
      </c>
      <c r="C10" s="13" t="s">
        <v>6</v>
      </c>
      <c r="D10" s="13">
        <v>8</v>
      </c>
      <c r="E10" s="16">
        <v>80</v>
      </c>
      <c r="H10" s="16">
        <f t="shared" si="2"/>
        <v>80</v>
      </c>
      <c r="I10" s="79">
        <f t="shared" si="3"/>
        <v>640</v>
      </c>
    </row>
    <row r="11" spans="1:46" x14ac:dyDescent="0.3">
      <c r="A11" s="79">
        <f t="shared" si="4"/>
        <v>9</v>
      </c>
      <c r="B11" s="80" t="s">
        <v>60</v>
      </c>
      <c r="C11" s="13" t="s">
        <v>4</v>
      </c>
      <c r="D11" s="14">
        <v>5</v>
      </c>
      <c r="E11" s="16">
        <v>300</v>
      </c>
      <c r="H11" s="16">
        <f t="shared" si="2"/>
        <v>100</v>
      </c>
      <c r="I11" s="79">
        <f t="shared" si="3"/>
        <v>500</v>
      </c>
      <c r="J11" s="118">
        <v>100</v>
      </c>
      <c r="L11" s="173">
        <v>100</v>
      </c>
    </row>
    <row r="12" spans="1:46" x14ac:dyDescent="0.3">
      <c r="A12" s="79">
        <f t="shared" si="4"/>
        <v>10</v>
      </c>
      <c r="B12" s="80" t="s">
        <v>60</v>
      </c>
      <c r="C12" s="13" t="s">
        <v>5</v>
      </c>
      <c r="D12" s="14">
        <v>6</v>
      </c>
      <c r="E12" s="16">
        <v>200</v>
      </c>
      <c r="H12" s="16">
        <f t="shared" si="2"/>
        <v>0</v>
      </c>
      <c r="I12" s="79">
        <f t="shared" si="3"/>
        <v>0</v>
      </c>
      <c r="L12" s="173">
        <v>200</v>
      </c>
    </row>
    <row r="13" spans="1:46" x14ac:dyDescent="0.3">
      <c r="A13" s="79">
        <f t="shared" si="4"/>
        <v>11</v>
      </c>
      <c r="B13" s="80" t="s">
        <v>60</v>
      </c>
      <c r="C13" s="13" t="s">
        <v>6</v>
      </c>
      <c r="D13" s="13">
        <v>7</v>
      </c>
      <c r="E13" s="16">
        <v>0</v>
      </c>
      <c r="H13" s="16">
        <f t="shared" si="2"/>
        <v>0</v>
      </c>
      <c r="I13" s="79">
        <f t="shared" si="3"/>
        <v>0</v>
      </c>
    </row>
    <row r="14" spans="1:46" x14ac:dyDescent="0.3">
      <c r="A14" s="79">
        <f t="shared" si="4"/>
        <v>12</v>
      </c>
      <c r="B14" s="80" t="s">
        <v>144</v>
      </c>
      <c r="C14" s="13" t="s">
        <v>7</v>
      </c>
      <c r="D14" s="13">
        <v>8.5</v>
      </c>
      <c r="E14" s="16">
        <v>340</v>
      </c>
      <c r="F14" s="89">
        <v>300</v>
      </c>
      <c r="H14" s="16">
        <f t="shared" si="2"/>
        <v>440</v>
      </c>
      <c r="I14" s="79">
        <f t="shared" si="3"/>
        <v>3740</v>
      </c>
      <c r="J14" s="118">
        <v>200</v>
      </c>
    </row>
    <row r="15" spans="1:46" x14ac:dyDescent="0.3">
      <c r="A15" s="79">
        <f t="shared" si="4"/>
        <v>13</v>
      </c>
      <c r="B15" s="80" t="s">
        <v>217</v>
      </c>
      <c r="C15" s="13" t="s">
        <v>7</v>
      </c>
      <c r="D15" s="13">
        <v>9</v>
      </c>
      <c r="E15" s="16">
        <v>200</v>
      </c>
      <c r="H15" s="16">
        <f t="shared" si="2"/>
        <v>200</v>
      </c>
      <c r="I15" s="79">
        <f t="shared" si="3"/>
        <v>1800</v>
      </c>
    </row>
    <row r="16" spans="1:46" x14ac:dyDescent="0.3">
      <c r="A16" s="79">
        <f t="shared" si="4"/>
        <v>14</v>
      </c>
      <c r="B16" s="80" t="s">
        <v>16</v>
      </c>
      <c r="C16" s="13" t="s">
        <v>7</v>
      </c>
      <c r="D16" s="13">
        <v>9</v>
      </c>
      <c r="E16" s="16">
        <v>100</v>
      </c>
      <c r="H16" s="16">
        <f t="shared" si="2"/>
        <v>100</v>
      </c>
      <c r="I16" s="79">
        <f t="shared" si="3"/>
        <v>900</v>
      </c>
    </row>
    <row r="17" spans="1:11" x14ac:dyDescent="0.3">
      <c r="A17" s="79">
        <f t="shared" si="4"/>
        <v>15</v>
      </c>
      <c r="B17" s="80" t="s">
        <v>16</v>
      </c>
      <c r="C17" s="13" t="s">
        <v>5</v>
      </c>
      <c r="D17" s="13">
        <v>7</v>
      </c>
      <c r="E17" s="16">
        <v>200</v>
      </c>
      <c r="H17" s="16">
        <f t="shared" si="2"/>
        <v>0</v>
      </c>
      <c r="I17" s="79">
        <f t="shared" si="3"/>
        <v>0</v>
      </c>
      <c r="J17" s="118">
        <v>100</v>
      </c>
      <c r="K17" s="74">
        <v>100</v>
      </c>
    </row>
    <row r="18" spans="1:11" x14ac:dyDescent="0.3">
      <c r="A18" s="79">
        <f t="shared" si="4"/>
        <v>16</v>
      </c>
      <c r="B18" s="80" t="s">
        <v>16</v>
      </c>
      <c r="C18" s="13" t="s">
        <v>4</v>
      </c>
      <c r="D18" s="13">
        <v>6</v>
      </c>
      <c r="E18" s="16">
        <v>100</v>
      </c>
      <c r="H18" s="16">
        <f t="shared" si="2"/>
        <v>0</v>
      </c>
      <c r="I18" s="79">
        <f t="shared" si="3"/>
        <v>0</v>
      </c>
      <c r="J18" s="118">
        <v>100</v>
      </c>
    </row>
    <row r="19" spans="1:11" x14ac:dyDescent="0.3">
      <c r="A19" s="79">
        <f t="shared" si="4"/>
        <v>17</v>
      </c>
      <c r="B19" s="80" t="s">
        <v>16</v>
      </c>
      <c r="C19" s="13" t="s">
        <v>18</v>
      </c>
      <c r="D19" s="13">
        <v>5</v>
      </c>
      <c r="E19" s="16">
        <v>200</v>
      </c>
      <c r="H19" s="16">
        <f t="shared" si="2"/>
        <v>200</v>
      </c>
      <c r="I19" s="79">
        <f t="shared" si="3"/>
        <v>1000</v>
      </c>
    </row>
    <row r="20" spans="1:11" x14ac:dyDescent="0.3">
      <c r="A20" s="79">
        <f t="shared" si="4"/>
        <v>18</v>
      </c>
      <c r="B20" s="80" t="s">
        <v>247</v>
      </c>
      <c r="C20" s="13" t="s">
        <v>6</v>
      </c>
      <c r="D20" s="13">
        <v>9</v>
      </c>
      <c r="E20" s="16">
        <v>60</v>
      </c>
      <c r="H20" s="16">
        <f t="shared" si="2"/>
        <v>60</v>
      </c>
      <c r="I20" s="79">
        <f t="shared" si="3"/>
        <v>540</v>
      </c>
    </row>
    <row r="21" spans="1:11" x14ac:dyDescent="0.3">
      <c r="A21" s="79">
        <f t="shared" si="4"/>
        <v>19</v>
      </c>
      <c r="B21" s="80" t="s">
        <v>71</v>
      </c>
      <c r="C21" s="13" t="s">
        <v>7</v>
      </c>
      <c r="D21" s="13">
        <v>9.5</v>
      </c>
      <c r="E21" s="16">
        <v>0</v>
      </c>
      <c r="H21" s="16">
        <f t="shared" si="2"/>
        <v>0</v>
      </c>
      <c r="I21" s="79">
        <f t="shared" si="3"/>
        <v>0</v>
      </c>
    </row>
    <row r="22" spans="1:11" x14ac:dyDescent="0.3">
      <c r="A22" s="79">
        <f t="shared" si="4"/>
        <v>20</v>
      </c>
      <c r="B22" s="80" t="s">
        <v>71</v>
      </c>
      <c r="C22" s="13" t="s">
        <v>6</v>
      </c>
      <c r="D22" s="13">
        <v>9</v>
      </c>
      <c r="E22" s="16">
        <v>0</v>
      </c>
      <c r="H22" s="16">
        <f t="shared" si="2"/>
        <v>0</v>
      </c>
      <c r="I22" s="79">
        <f t="shared" si="3"/>
        <v>0</v>
      </c>
    </row>
    <row r="23" spans="1:11" x14ac:dyDescent="0.3">
      <c r="A23" s="79">
        <f t="shared" si="4"/>
        <v>21</v>
      </c>
      <c r="B23" s="80" t="s">
        <v>32</v>
      </c>
      <c r="C23" s="13" t="s">
        <v>6</v>
      </c>
      <c r="D23" s="13">
        <v>11</v>
      </c>
      <c r="E23" s="16">
        <v>0</v>
      </c>
      <c r="H23" s="16">
        <f t="shared" si="2"/>
        <v>0</v>
      </c>
      <c r="I23" s="79">
        <f t="shared" si="3"/>
        <v>0</v>
      </c>
    </row>
    <row r="24" spans="1:11" x14ac:dyDescent="0.3">
      <c r="A24" s="79">
        <f t="shared" si="4"/>
        <v>22</v>
      </c>
      <c r="B24" s="80" t="s">
        <v>49</v>
      </c>
      <c r="C24" s="13" t="s">
        <v>5</v>
      </c>
      <c r="D24" s="13">
        <v>7</v>
      </c>
      <c r="E24" s="16">
        <v>0</v>
      </c>
      <c r="H24" s="16">
        <f t="shared" si="2"/>
        <v>0</v>
      </c>
      <c r="I24" s="79">
        <f t="shared" si="3"/>
        <v>0</v>
      </c>
    </row>
    <row r="25" spans="1:11" x14ac:dyDescent="0.3">
      <c r="A25" s="79">
        <f t="shared" si="4"/>
        <v>23</v>
      </c>
      <c r="B25" s="80" t="s">
        <v>49</v>
      </c>
      <c r="C25" s="13" t="s">
        <v>18</v>
      </c>
      <c r="D25" s="13">
        <v>5</v>
      </c>
      <c r="E25" s="16">
        <v>0</v>
      </c>
      <c r="H25" s="16">
        <f t="shared" si="2"/>
        <v>0</v>
      </c>
      <c r="I25" s="79">
        <f t="shared" si="3"/>
        <v>0</v>
      </c>
    </row>
    <row r="26" spans="1:11" x14ac:dyDescent="0.3">
      <c r="A26" s="79">
        <f t="shared" si="4"/>
        <v>24</v>
      </c>
      <c r="B26" s="80" t="s">
        <v>68</v>
      </c>
      <c r="C26" s="13" t="s">
        <v>7</v>
      </c>
      <c r="D26" s="13">
        <v>8</v>
      </c>
      <c r="E26" s="16">
        <v>0</v>
      </c>
      <c r="H26" s="16">
        <f t="shared" si="2"/>
        <v>0</v>
      </c>
      <c r="I26" s="79">
        <f t="shared" si="3"/>
        <v>0</v>
      </c>
    </row>
    <row r="27" spans="1:11" x14ac:dyDescent="0.3">
      <c r="A27" s="79">
        <f t="shared" si="4"/>
        <v>25</v>
      </c>
      <c r="B27" s="80" t="s">
        <v>46</v>
      </c>
      <c r="C27" s="13" t="s">
        <v>6</v>
      </c>
      <c r="D27" s="13">
        <v>6</v>
      </c>
      <c r="E27" s="16">
        <v>0</v>
      </c>
      <c r="H27" s="16">
        <f t="shared" si="2"/>
        <v>0</v>
      </c>
      <c r="I27" s="79">
        <f t="shared" si="3"/>
        <v>0</v>
      </c>
    </row>
    <row r="28" spans="1:11" x14ac:dyDescent="0.3">
      <c r="A28" s="79">
        <f t="shared" si="4"/>
        <v>26</v>
      </c>
      <c r="B28" s="80" t="s">
        <v>36</v>
      </c>
      <c r="C28" s="13" t="s">
        <v>7</v>
      </c>
      <c r="D28" s="13">
        <v>9</v>
      </c>
      <c r="E28" s="16">
        <v>100</v>
      </c>
      <c r="H28" s="16">
        <f t="shared" si="2"/>
        <v>100</v>
      </c>
      <c r="I28" s="79">
        <f t="shared" si="3"/>
        <v>900</v>
      </c>
    </row>
    <row r="29" spans="1:11" x14ac:dyDescent="0.3">
      <c r="A29" s="79">
        <f t="shared" si="4"/>
        <v>27</v>
      </c>
      <c r="B29" s="80" t="s">
        <v>157</v>
      </c>
      <c r="C29" s="13" t="s">
        <v>7</v>
      </c>
      <c r="D29" s="13">
        <v>9.5</v>
      </c>
      <c r="E29" s="16">
        <v>0</v>
      </c>
      <c r="H29" s="16">
        <f t="shared" si="2"/>
        <v>0</v>
      </c>
      <c r="I29" s="79">
        <f t="shared" si="3"/>
        <v>0</v>
      </c>
    </row>
    <row r="30" spans="1:11" x14ac:dyDescent="0.3">
      <c r="A30" s="79">
        <f t="shared" si="4"/>
        <v>28</v>
      </c>
      <c r="B30" s="80" t="s">
        <v>207</v>
      </c>
      <c r="C30" s="13" t="s">
        <v>5</v>
      </c>
      <c r="D30" s="14">
        <v>7.5</v>
      </c>
      <c r="E30" s="16">
        <v>100</v>
      </c>
      <c r="H30" s="16">
        <f t="shared" si="2"/>
        <v>100</v>
      </c>
      <c r="I30" s="79">
        <f t="shared" si="3"/>
        <v>750</v>
      </c>
    </row>
    <row r="31" spans="1:11" x14ac:dyDescent="0.3">
      <c r="A31" s="79">
        <f t="shared" si="4"/>
        <v>29</v>
      </c>
      <c r="B31" s="80" t="s">
        <v>124</v>
      </c>
      <c r="C31" s="13" t="s">
        <v>7</v>
      </c>
      <c r="D31" s="13">
        <v>8.5</v>
      </c>
      <c r="E31" s="16">
        <v>200</v>
      </c>
      <c r="H31" s="16">
        <f t="shared" si="2"/>
        <v>200</v>
      </c>
      <c r="I31" s="79">
        <f t="shared" si="3"/>
        <v>1700</v>
      </c>
    </row>
    <row r="32" spans="1:11" x14ac:dyDescent="0.3">
      <c r="A32" s="79">
        <f t="shared" si="4"/>
        <v>30</v>
      </c>
      <c r="B32" s="87" t="s">
        <v>114</v>
      </c>
      <c r="C32" s="13" t="s">
        <v>7</v>
      </c>
      <c r="D32" s="13">
        <v>78</v>
      </c>
      <c r="E32" s="16">
        <v>44</v>
      </c>
      <c r="H32" s="16">
        <f t="shared" si="2"/>
        <v>44</v>
      </c>
      <c r="I32" s="79">
        <f t="shared" si="3"/>
        <v>3432</v>
      </c>
    </row>
    <row r="33" spans="1:9" x14ac:dyDescent="0.3">
      <c r="A33" s="79">
        <f t="shared" si="4"/>
        <v>31</v>
      </c>
      <c r="B33" s="87" t="s">
        <v>119</v>
      </c>
      <c r="C33" s="13" t="s">
        <v>7</v>
      </c>
      <c r="D33" s="13">
        <v>65</v>
      </c>
      <c r="E33" s="16">
        <v>10</v>
      </c>
      <c r="H33" s="16">
        <f t="shared" si="2"/>
        <v>10</v>
      </c>
      <c r="I33" s="79">
        <f t="shared" si="3"/>
        <v>650</v>
      </c>
    </row>
    <row r="34" spans="1:9" x14ac:dyDescent="0.3">
      <c r="A34" s="79">
        <f t="shared" si="4"/>
        <v>32</v>
      </c>
      <c r="B34" s="87" t="s">
        <v>14</v>
      </c>
      <c r="C34" s="13" t="s">
        <v>6</v>
      </c>
      <c r="D34" s="13">
        <v>63</v>
      </c>
      <c r="E34" s="16">
        <v>30</v>
      </c>
      <c r="H34" s="16">
        <f t="shared" si="2"/>
        <v>30</v>
      </c>
      <c r="I34" s="79">
        <f t="shared" si="3"/>
        <v>1890</v>
      </c>
    </row>
    <row r="35" spans="1:9" x14ac:dyDescent="0.3">
      <c r="A35" s="79">
        <f t="shared" si="4"/>
        <v>33</v>
      </c>
      <c r="B35" s="87" t="s">
        <v>14</v>
      </c>
      <c r="C35" s="13" t="s">
        <v>7</v>
      </c>
      <c r="D35" s="13">
        <v>68</v>
      </c>
      <c r="E35" s="16">
        <v>45</v>
      </c>
      <c r="H35" s="16">
        <f t="shared" si="2"/>
        <v>45</v>
      </c>
      <c r="I35" s="79">
        <f t="shared" si="3"/>
        <v>3060</v>
      </c>
    </row>
    <row r="36" spans="1:9" x14ac:dyDescent="0.3">
      <c r="A36" s="79">
        <f t="shared" si="4"/>
        <v>34</v>
      </c>
      <c r="B36" s="87" t="s">
        <v>137</v>
      </c>
      <c r="C36" s="13" t="s">
        <v>7</v>
      </c>
      <c r="D36" s="13">
        <v>70</v>
      </c>
      <c r="E36" s="16">
        <v>0</v>
      </c>
      <c r="H36" s="16">
        <f t="shared" si="2"/>
        <v>0</v>
      </c>
      <c r="I36" s="79">
        <f t="shared" si="3"/>
        <v>0</v>
      </c>
    </row>
    <row r="37" spans="1:9" x14ac:dyDescent="0.3">
      <c r="A37" s="79">
        <f t="shared" si="4"/>
        <v>35</v>
      </c>
      <c r="B37" s="87" t="s">
        <v>135</v>
      </c>
      <c r="C37" s="13" t="s">
        <v>7</v>
      </c>
      <c r="D37" s="13">
        <v>60</v>
      </c>
      <c r="E37" s="16">
        <v>0</v>
      </c>
      <c r="H37" s="16">
        <f t="shared" si="2"/>
        <v>0</v>
      </c>
      <c r="I37" s="79">
        <f t="shared" si="3"/>
        <v>0</v>
      </c>
    </row>
    <row r="38" spans="1:9" x14ac:dyDescent="0.3">
      <c r="A38" s="79">
        <f t="shared" si="4"/>
        <v>36</v>
      </c>
      <c r="B38" s="87" t="s">
        <v>154</v>
      </c>
      <c r="C38" s="13" t="s">
        <v>7</v>
      </c>
      <c r="D38" s="13">
        <v>58</v>
      </c>
      <c r="E38" s="16">
        <v>0</v>
      </c>
      <c r="H38" s="16">
        <f t="shared" si="2"/>
        <v>0</v>
      </c>
      <c r="I38" s="79">
        <f t="shared" si="3"/>
        <v>0</v>
      </c>
    </row>
    <row r="39" spans="1:9" x14ac:dyDescent="0.3">
      <c r="A39" s="79">
        <f t="shared" si="4"/>
        <v>37</v>
      </c>
      <c r="B39" s="87" t="s">
        <v>155</v>
      </c>
      <c r="C39" s="13" t="s">
        <v>7</v>
      </c>
      <c r="D39" s="13">
        <v>52</v>
      </c>
      <c r="E39" s="16">
        <v>20</v>
      </c>
      <c r="H39" s="16">
        <f t="shared" si="2"/>
        <v>20</v>
      </c>
      <c r="I39" s="79">
        <f t="shared" si="3"/>
        <v>1040</v>
      </c>
    </row>
    <row r="40" spans="1:9" x14ac:dyDescent="0.3">
      <c r="A40" s="79">
        <f t="shared" si="4"/>
        <v>38</v>
      </c>
      <c r="B40" s="87" t="s">
        <v>110</v>
      </c>
      <c r="C40" s="13" t="s">
        <v>7</v>
      </c>
      <c r="D40" s="13">
        <v>55</v>
      </c>
      <c r="E40" s="16">
        <v>10</v>
      </c>
      <c r="H40" s="16">
        <f t="shared" si="2"/>
        <v>10</v>
      </c>
      <c r="I40" s="79">
        <f t="shared" si="3"/>
        <v>550</v>
      </c>
    </row>
    <row r="41" spans="1:9" x14ac:dyDescent="0.3">
      <c r="A41" s="79">
        <f t="shared" si="4"/>
        <v>39</v>
      </c>
      <c r="B41" s="87" t="s">
        <v>72</v>
      </c>
      <c r="C41" s="13" t="s">
        <v>7</v>
      </c>
      <c r="D41" s="13">
        <v>73</v>
      </c>
      <c r="E41" s="16">
        <v>50</v>
      </c>
      <c r="H41" s="16">
        <f t="shared" si="2"/>
        <v>50</v>
      </c>
      <c r="I41" s="79">
        <f t="shared" si="3"/>
        <v>3650</v>
      </c>
    </row>
    <row r="42" spans="1:9" x14ac:dyDescent="0.3">
      <c r="A42" s="79">
        <f t="shared" si="4"/>
        <v>40</v>
      </c>
      <c r="B42" s="87" t="s">
        <v>62</v>
      </c>
      <c r="C42" s="13" t="s">
        <v>7</v>
      </c>
      <c r="D42" s="13">
        <v>66</v>
      </c>
      <c r="E42" s="16">
        <v>0</v>
      </c>
      <c r="H42" s="16">
        <f t="shared" si="2"/>
        <v>0</v>
      </c>
      <c r="I42" s="79">
        <f t="shared" si="3"/>
        <v>0</v>
      </c>
    </row>
    <row r="43" spans="1:9" x14ac:dyDescent="0.3">
      <c r="A43" s="79">
        <f t="shared" si="4"/>
        <v>41</v>
      </c>
      <c r="B43" s="87" t="s">
        <v>91</v>
      </c>
      <c r="C43" s="13" t="s">
        <v>7</v>
      </c>
      <c r="D43" s="13">
        <v>100</v>
      </c>
      <c r="E43" s="16">
        <v>0</v>
      </c>
      <c r="H43" s="16">
        <f t="shared" si="2"/>
        <v>0</v>
      </c>
      <c r="I43" s="79">
        <f t="shared" si="3"/>
        <v>0</v>
      </c>
    </row>
    <row r="44" spans="1:9" x14ac:dyDescent="0.3">
      <c r="A44" s="79">
        <f t="shared" si="4"/>
        <v>42</v>
      </c>
      <c r="B44" s="87" t="s">
        <v>35</v>
      </c>
      <c r="C44" s="13" t="s">
        <v>6</v>
      </c>
      <c r="D44" s="13">
        <v>63</v>
      </c>
      <c r="E44" s="16">
        <v>20</v>
      </c>
      <c r="H44" s="16">
        <f t="shared" si="2"/>
        <v>20</v>
      </c>
      <c r="I44" s="79">
        <f t="shared" si="3"/>
        <v>1260</v>
      </c>
    </row>
    <row r="45" spans="1:9" x14ac:dyDescent="0.3">
      <c r="A45" s="79">
        <f t="shared" si="4"/>
        <v>43</v>
      </c>
      <c r="B45" s="87" t="s">
        <v>35</v>
      </c>
      <c r="C45" s="13" t="s">
        <v>7</v>
      </c>
      <c r="D45" s="13">
        <v>69</v>
      </c>
      <c r="E45" s="16">
        <v>20</v>
      </c>
      <c r="H45" s="16">
        <f t="shared" si="2"/>
        <v>20</v>
      </c>
      <c r="I45" s="79">
        <f t="shared" si="3"/>
        <v>1380</v>
      </c>
    </row>
    <row r="46" spans="1:9" x14ac:dyDescent="0.3">
      <c r="A46" s="79">
        <f t="shared" si="4"/>
        <v>44</v>
      </c>
      <c r="B46" s="87" t="s">
        <v>202</v>
      </c>
      <c r="C46" s="13" t="s">
        <v>7</v>
      </c>
      <c r="D46" s="13">
        <v>70</v>
      </c>
      <c r="E46" s="16">
        <v>0</v>
      </c>
      <c r="H46" s="16">
        <f t="shared" si="2"/>
        <v>0</v>
      </c>
      <c r="I46" s="79">
        <f t="shared" si="3"/>
        <v>0</v>
      </c>
    </row>
    <row r="47" spans="1:9" x14ac:dyDescent="0.3">
      <c r="A47" s="79">
        <f t="shared" si="4"/>
        <v>45</v>
      </c>
      <c r="B47" s="80" t="s">
        <v>50</v>
      </c>
      <c r="C47" s="13" t="s">
        <v>7</v>
      </c>
      <c r="D47" s="13">
        <v>5</v>
      </c>
      <c r="E47" s="16">
        <v>120</v>
      </c>
      <c r="H47" s="16">
        <f t="shared" si="2"/>
        <v>120</v>
      </c>
      <c r="I47" s="79">
        <f t="shared" si="3"/>
        <v>600</v>
      </c>
    </row>
    <row r="48" spans="1:9" x14ac:dyDescent="0.3">
      <c r="A48" s="79">
        <f t="shared" si="4"/>
        <v>46</v>
      </c>
      <c r="B48" s="80" t="s">
        <v>48</v>
      </c>
      <c r="C48" s="13" t="s">
        <v>7</v>
      </c>
      <c r="D48" s="13">
        <v>9</v>
      </c>
      <c r="E48" s="16">
        <v>0</v>
      </c>
      <c r="H48" s="16">
        <f t="shared" si="2"/>
        <v>0</v>
      </c>
      <c r="I48" s="79">
        <f t="shared" si="3"/>
        <v>0</v>
      </c>
    </row>
    <row r="49" spans="1:12" x14ac:dyDescent="0.3">
      <c r="A49" s="79">
        <f t="shared" si="4"/>
        <v>47</v>
      </c>
      <c r="B49" s="80" t="s">
        <v>52</v>
      </c>
      <c r="C49" s="13" t="s">
        <v>4</v>
      </c>
      <c r="D49" s="13">
        <v>5</v>
      </c>
      <c r="E49" s="16">
        <v>300</v>
      </c>
      <c r="H49" s="16">
        <f t="shared" si="2"/>
        <v>200</v>
      </c>
      <c r="I49" s="79">
        <f t="shared" si="3"/>
        <v>1000</v>
      </c>
      <c r="L49" s="173">
        <v>100</v>
      </c>
    </row>
    <row r="50" spans="1:12" x14ac:dyDescent="0.3">
      <c r="A50" s="79">
        <f t="shared" si="4"/>
        <v>48</v>
      </c>
      <c r="B50" s="80" t="s">
        <v>52</v>
      </c>
      <c r="C50" s="13" t="s">
        <v>6</v>
      </c>
      <c r="D50" s="13">
        <v>7</v>
      </c>
      <c r="E50" s="16">
        <v>40</v>
      </c>
      <c r="H50" s="16">
        <f t="shared" si="2"/>
        <v>40</v>
      </c>
      <c r="I50" s="79">
        <f t="shared" si="3"/>
        <v>280</v>
      </c>
    </row>
    <row r="51" spans="1:12" x14ac:dyDescent="0.3">
      <c r="A51" s="79">
        <f t="shared" si="4"/>
        <v>49</v>
      </c>
      <c r="B51" s="80" t="s">
        <v>52</v>
      </c>
      <c r="C51" s="13" t="s">
        <v>7</v>
      </c>
      <c r="D51" s="13">
        <v>8</v>
      </c>
      <c r="E51" s="16">
        <v>450</v>
      </c>
      <c r="F51" s="89">
        <v>580</v>
      </c>
      <c r="H51" s="16">
        <f t="shared" si="2"/>
        <v>900</v>
      </c>
      <c r="I51" s="79">
        <f t="shared" si="3"/>
        <v>7200</v>
      </c>
      <c r="J51" s="118">
        <v>100</v>
      </c>
      <c r="K51" s="74">
        <v>30</v>
      </c>
    </row>
    <row r="52" spans="1:12" x14ac:dyDescent="0.3">
      <c r="A52" s="79">
        <f t="shared" si="4"/>
        <v>50</v>
      </c>
      <c r="B52" s="80" t="s">
        <v>263</v>
      </c>
      <c r="C52" s="13" t="s">
        <v>7</v>
      </c>
      <c r="D52" s="13">
        <v>7</v>
      </c>
      <c r="E52" s="16">
        <v>600</v>
      </c>
      <c r="H52" s="16">
        <f t="shared" si="2"/>
        <v>480</v>
      </c>
      <c r="I52" s="79">
        <f t="shared" si="3"/>
        <v>3360</v>
      </c>
      <c r="J52" s="118">
        <v>120</v>
      </c>
    </row>
    <row r="53" spans="1:12" x14ac:dyDescent="0.3">
      <c r="A53" s="79">
        <f t="shared" si="4"/>
        <v>51</v>
      </c>
      <c r="B53" s="80" t="s">
        <v>52</v>
      </c>
      <c r="C53" s="13" t="s">
        <v>5</v>
      </c>
      <c r="D53" s="13">
        <v>6</v>
      </c>
      <c r="E53" s="16">
        <v>250</v>
      </c>
      <c r="H53" s="16">
        <f t="shared" si="2"/>
        <v>50</v>
      </c>
      <c r="I53" s="79">
        <f t="shared" si="3"/>
        <v>300</v>
      </c>
      <c r="L53" s="173">
        <v>200</v>
      </c>
    </row>
    <row r="54" spans="1:12" x14ac:dyDescent="0.3">
      <c r="A54" s="79">
        <f t="shared" si="4"/>
        <v>52</v>
      </c>
      <c r="B54" s="80" t="s">
        <v>78</v>
      </c>
      <c r="C54" s="13" t="s">
        <v>7</v>
      </c>
      <c r="D54" s="13">
        <v>9</v>
      </c>
      <c r="E54" s="16">
        <v>240</v>
      </c>
      <c r="H54" s="16">
        <f t="shared" si="2"/>
        <v>240</v>
      </c>
      <c r="I54" s="79">
        <f t="shared" si="3"/>
        <v>2160</v>
      </c>
    </row>
    <row r="55" spans="1:12" x14ac:dyDescent="0.3">
      <c r="A55" s="79">
        <f t="shared" si="4"/>
        <v>53</v>
      </c>
      <c r="B55" s="80" t="s">
        <v>74</v>
      </c>
      <c r="C55" s="13" t="s">
        <v>7</v>
      </c>
      <c r="D55" s="13">
        <v>8.5</v>
      </c>
      <c r="E55" s="16">
        <v>0</v>
      </c>
      <c r="H55" s="16">
        <f t="shared" si="2"/>
        <v>0</v>
      </c>
      <c r="I55" s="79">
        <f t="shared" si="3"/>
        <v>0</v>
      </c>
    </row>
    <row r="56" spans="1:12" x14ac:dyDescent="0.3">
      <c r="A56" s="79">
        <f t="shared" si="4"/>
        <v>54</v>
      </c>
      <c r="B56" s="80" t="s">
        <v>264</v>
      </c>
      <c r="C56" s="13" t="s">
        <v>4</v>
      </c>
      <c r="D56" s="13">
        <v>6</v>
      </c>
      <c r="E56" s="16">
        <v>200</v>
      </c>
      <c r="H56" s="16">
        <f t="shared" si="2"/>
        <v>0</v>
      </c>
      <c r="I56" s="79">
        <f t="shared" si="3"/>
        <v>0</v>
      </c>
      <c r="L56" s="173">
        <v>200</v>
      </c>
    </row>
    <row r="57" spans="1:12" x14ac:dyDescent="0.3">
      <c r="A57" s="79">
        <f t="shared" si="4"/>
        <v>55</v>
      </c>
      <c r="B57" s="80" t="s">
        <v>264</v>
      </c>
      <c r="C57" s="13" t="s">
        <v>5</v>
      </c>
      <c r="D57" s="13">
        <v>7</v>
      </c>
      <c r="E57" s="16">
        <v>200</v>
      </c>
      <c r="H57" s="16">
        <f t="shared" si="2"/>
        <v>200</v>
      </c>
      <c r="I57" s="79">
        <f t="shared" si="3"/>
        <v>1400</v>
      </c>
    </row>
    <row r="58" spans="1:12" x14ac:dyDescent="0.3">
      <c r="A58" s="79">
        <f t="shared" si="4"/>
        <v>56</v>
      </c>
      <c r="B58" s="80" t="s">
        <v>53</v>
      </c>
      <c r="C58" s="13" t="s">
        <v>7</v>
      </c>
      <c r="D58" s="13">
        <v>8.5</v>
      </c>
      <c r="E58" s="16">
        <v>400</v>
      </c>
      <c r="H58" s="16">
        <f t="shared" si="2"/>
        <v>400</v>
      </c>
      <c r="I58" s="79">
        <f t="shared" si="3"/>
        <v>3400</v>
      </c>
    </row>
    <row r="59" spans="1:12" x14ac:dyDescent="0.3">
      <c r="A59" s="79">
        <f t="shared" si="4"/>
        <v>57</v>
      </c>
      <c r="B59" s="80" t="s">
        <v>53</v>
      </c>
      <c r="C59" s="13" t="s">
        <v>5</v>
      </c>
      <c r="D59" s="13">
        <v>6.5</v>
      </c>
      <c r="E59" s="16">
        <v>0</v>
      </c>
      <c r="H59" s="16">
        <f t="shared" si="2"/>
        <v>0</v>
      </c>
      <c r="I59" s="79">
        <f t="shared" si="3"/>
        <v>0</v>
      </c>
    </row>
    <row r="60" spans="1:12" x14ac:dyDescent="0.3">
      <c r="A60" s="79">
        <f t="shared" si="4"/>
        <v>58</v>
      </c>
      <c r="B60" s="80" t="s">
        <v>103</v>
      </c>
      <c r="C60" s="13" t="s">
        <v>7</v>
      </c>
      <c r="D60" s="13">
        <v>9</v>
      </c>
      <c r="E60" s="16">
        <v>20</v>
      </c>
      <c r="H60" s="16">
        <f t="shared" si="2"/>
        <v>20</v>
      </c>
      <c r="I60" s="79">
        <f t="shared" si="3"/>
        <v>180</v>
      </c>
    </row>
    <row r="61" spans="1:12" x14ac:dyDescent="0.3">
      <c r="A61" s="79">
        <f t="shared" si="4"/>
        <v>59</v>
      </c>
      <c r="B61" s="80" t="s">
        <v>57</v>
      </c>
      <c r="C61" s="13" t="s">
        <v>6</v>
      </c>
      <c r="D61" s="13">
        <v>7.5</v>
      </c>
      <c r="E61" s="16">
        <v>200</v>
      </c>
      <c r="H61" s="16">
        <f t="shared" si="2"/>
        <v>200</v>
      </c>
      <c r="I61" s="79">
        <f t="shared" si="3"/>
        <v>1500</v>
      </c>
    </row>
    <row r="62" spans="1:12" x14ac:dyDescent="0.3">
      <c r="A62" s="79">
        <f t="shared" si="4"/>
        <v>60</v>
      </c>
      <c r="B62" s="80" t="s">
        <v>265</v>
      </c>
      <c r="C62" s="13" t="s">
        <v>7</v>
      </c>
      <c r="D62" s="14">
        <v>9</v>
      </c>
      <c r="E62" s="16">
        <v>320</v>
      </c>
      <c r="F62" s="89">
        <v>270</v>
      </c>
      <c r="H62" s="16">
        <f t="shared" si="2"/>
        <v>510</v>
      </c>
      <c r="I62" s="79">
        <f t="shared" si="3"/>
        <v>4590</v>
      </c>
      <c r="J62" s="118">
        <v>80</v>
      </c>
    </row>
    <row r="63" spans="1:12" x14ac:dyDescent="0.3">
      <c r="A63" s="79">
        <f>A62+1</f>
        <v>61</v>
      </c>
      <c r="B63" s="80" t="s">
        <v>56</v>
      </c>
      <c r="C63" s="13" t="s">
        <v>7</v>
      </c>
      <c r="D63" s="13">
        <v>11</v>
      </c>
      <c r="E63" s="16">
        <v>0</v>
      </c>
      <c r="H63" s="16">
        <f t="shared" si="2"/>
        <v>0</v>
      </c>
      <c r="I63" s="79">
        <f t="shared" si="3"/>
        <v>0</v>
      </c>
    </row>
    <row r="64" spans="1:12" x14ac:dyDescent="0.3">
      <c r="A64" s="79">
        <f t="shared" si="4"/>
        <v>62</v>
      </c>
      <c r="B64" s="80" t="s">
        <v>54</v>
      </c>
      <c r="C64" s="13" t="s">
        <v>7</v>
      </c>
      <c r="D64" s="14">
        <v>9</v>
      </c>
      <c r="E64" s="16">
        <v>140</v>
      </c>
      <c r="H64" s="16">
        <f t="shared" si="2"/>
        <v>140</v>
      </c>
      <c r="I64" s="79">
        <f t="shared" si="3"/>
        <v>1260</v>
      </c>
    </row>
    <row r="65" spans="1:11" x14ac:dyDescent="0.3">
      <c r="A65" s="79">
        <f t="shared" si="4"/>
        <v>63</v>
      </c>
      <c r="B65" s="80" t="s">
        <v>55</v>
      </c>
      <c r="C65" s="13" t="s">
        <v>7</v>
      </c>
      <c r="D65" s="13">
        <v>11.5</v>
      </c>
      <c r="E65" s="16">
        <v>0</v>
      </c>
      <c r="H65" s="16">
        <f t="shared" si="2"/>
        <v>0</v>
      </c>
      <c r="I65" s="79">
        <f t="shared" si="3"/>
        <v>0</v>
      </c>
    </row>
    <row r="66" spans="1:11" x14ac:dyDescent="0.3">
      <c r="A66" s="79">
        <f t="shared" si="4"/>
        <v>64</v>
      </c>
      <c r="B66" s="80" t="s">
        <v>51</v>
      </c>
      <c r="C66" s="13" t="s">
        <v>7</v>
      </c>
      <c r="D66" s="13">
        <v>4.3</v>
      </c>
      <c r="E66" s="16">
        <v>15</v>
      </c>
      <c r="H66" s="16">
        <f t="shared" si="2"/>
        <v>0</v>
      </c>
      <c r="I66" s="79">
        <f t="shared" si="3"/>
        <v>0</v>
      </c>
      <c r="K66" s="74">
        <v>15</v>
      </c>
    </row>
    <row r="67" spans="1:11" x14ac:dyDescent="0.3">
      <c r="A67" s="79">
        <f t="shared" si="4"/>
        <v>65</v>
      </c>
      <c r="B67" s="80" t="s">
        <v>51</v>
      </c>
      <c r="C67" s="13" t="s">
        <v>6</v>
      </c>
      <c r="D67" s="13">
        <v>4</v>
      </c>
      <c r="E67" s="16">
        <v>0</v>
      </c>
      <c r="H67" s="16">
        <f t="shared" si="2"/>
        <v>0</v>
      </c>
      <c r="I67" s="79">
        <f t="shared" si="3"/>
        <v>0</v>
      </c>
    </row>
    <row r="68" spans="1:11" x14ac:dyDescent="0.3">
      <c r="A68" s="79">
        <f t="shared" si="4"/>
        <v>66</v>
      </c>
      <c r="B68" s="80" t="s">
        <v>12</v>
      </c>
      <c r="C68" s="13" t="s">
        <v>7</v>
      </c>
      <c r="D68" s="13">
        <v>12</v>
      </c>
      <c r="E68" s="16">
        <v>0</v>
      </c>
      <c r="H68" s="16">
        <f t="shared" ref="H68:H89" si="5">E68+F68+G68-SUM(J68:Z68)</f>
        <v>0</v>
      </c>
      <c r="I68" s="79">
        <f t="shared" ref="I68:I89" si="6">H68*D68</f>
        <v>0</v>
      </c>
    </row>
    <row r="69" spans="1:11" x14ac:dyDescent="0.3">
      <c r="A69" s="79">
        <f t="shared" si="4"/>
        <v>67</v>
      </c>
      <c r="B69" s="80" t="s">
        <v>12</v>
      </c>
      <c r="C69" s="13" t="s">
        <v>5</v>
      </c>
      <c r="D69" s="13">
        <v>10</v>
      </c>
      <c r="E69" s="16">
        <v>0</v>
      </c>
      <c r="H69" s="16">
        <f t="shared" si="5"/>
        <v>0</v>
      </c>
      <c r="I69" s="79">
        <f t="shared" si="6"/>
        <v>0</v>
      </c>
    </row>
    <row r="70" spans="1:11" x14ac:dyDescent="0.3">
      <c r="A70" s="79">
        <f t="shared" si="4"/>
        <v>68</v>
      </c>
      <c r="B70" s="80" t="s">
        <v>84</v>
      </c>
      <c r="C70" s="13" t="s">
        <v>18</v>
      </c>
      <c r="D70" s="13">
        <v>5</v>
      </c>
      <c r="E70" s="16">
        <v>200</v>
      </c>
      <c r="H70" s="16">
        <f t="shared" si="5"/>
        <v>200</v>
      </c>
      <c r="I70" s="79">
        <f t="shared" si="6"/>
        <v>1000</v>
      </c>
    </row>
    <row r="71" spans="1:11" x14ac:dyDescent="0.3">
      <c r="A71" s="79">
        <f t="shared" si="4"/>
        <v>69</v>
      </c>
      <c r="B71" s="80" t="s">
        <v>17</v>
      </c>
      <c r="C71" s="13" t="s">
        <v>7</v>
      </c>
      <c r="D71" s="13">
        <v>7.5</v>
      </c>
      <c r="E71" s="16">
        <v>100</v>
      </c>
      <c r="H71" s="16">
        <f t="shared" si="5"/>
        <v>100</v>
      </c>
      <c r="I71" s="79">
        <f t="shared" si="6"/>
        <v>750</v>
      </c>
    </row>
    <row r="72" spans="1:11" x14ac:dyDescent="0.3">
      <c r="A72" s="79">
        <f t="shared" si="4"/>
        <v>70</v>
      </c>
      <c r="B72" s="80" t="s">
        <v>266</v>
      </c>
      <c r="C72" s="13" t="s">
        <v>6</v>
      </c>
      <c r="D72" s="13">
        <v>6</v>
      </c>
      <c r="E72" s="16">
        <v>340</v>
      </c>
      <c r="H72" s="16">
        <f t="shared" si="5"/>
        <v>340</v>
      </c>
      <c r="I72" s="79">
        <f t="shared" si="6"/>
        <v>2040</v>
      </c>
    </row>
    <row r="73" spans="1:11" x14ac:dyDescent="0.3">
      <c r="A73" s="79">
        <f t="shared" si="4"/>
        <v>71</v>
      </c>
      <c r="B73" s="80" t="s">
        <v>21</v>
      </c>
      <c r="C73" s="13" t="s">
        <v>136</v>
      </c>
      <c r="D73" s="13">
        <v>6.5</v>
      </c>
      <c r="E73" s="16">
        <v>0</v>
      </c>
      <c r="H73" s="16">
        <f t="shared" si="5"/>
        <v>0</v>
      </c>
      <c r="I73" s="79">
        <f t="shared" si="6"/>
        <v>0</v>
      </c>
    </row>
    <row r="74" spans="1:11" x14ac:dyDescent="0.3">
      <c r="A74" s="79">
        <f t="shared" si="4"/>
        <v>72</v>
      </c>
      <c r="B74" s="80" t="s">
        <v>21</v>
      </c>
      <c r="C74" s="13" t="s">
        <v>7</v>
      </c>
      <c r="D74" s="13">
        <v>8.1999999999999993</v>
      </c>
      <c r="E74" s="16">
        <v>0</v>
      </c>
      <c r="H74" s="16">
        <f t="shared" si="5"/>
        <v>0</v>
      </c>
      <c r="I74" s="79">
        <f t="shared" si="6"/>
        <v>0</v>
      </c>
    </row>
    <row r="75" spans="1:11" x14ac:dyDescent="0.3">
      <c r="A75" s="79">
        <f t="shared" si="4"/>
        <v>73</v>
      </c>
      <c r="B75" s="80" t="s">
        <v>22</v>
      </c>
      <c r="C75" s="13" t="s">
        <v>7</v>
      </c>
      <c r="D75" s="13">
        <v>6</v>
      </c>
      <c r="E75" s="16">
        <v>220</v>
      </c>
      <c r="H75" s="16">
        <f t="shared" si="5"/>
        <v>220</v>
      </c>
      <c r="I75" s="79">
        <f t="shared" si="6"/>
        <v>1320</v>
      </c>
    </row>
    <row r="76" spans="1:11" x14ac:dyDescent="0.3">
      <c r="A76" s="79">
        <f t="shared" si="4"/>
        <v>74</v>
      </c>
      <c r="B76" s="80" t="s">
        <v>61</v>
      </c>
      <c r="C76" s="13" t="s">
        <v>4</v>
      </c>
      <c r="D76" s="13">
        <v>6</v>
      </c>
      <c r="E76" s="16">
        <v>0</v>
      </c>
      <c r="H76" s="16">
        <f t="shared" si="5"/>
        <v>0</v>
      </c>
      <c r="I76" s="79">
        <f t="shared" si="6"/>
        <v>0</v>
      </c>
    </row>
    <row r="77" spans="1:11" x14ac:dyDescent="0.3">
      <c r="A77" s="79">
        <f t="shared" si="4"/>
        <v>75</v>
      </c>
      <c r="B77" s="80" t="s">
        <v>61</v>
      </c>
      <c r="C77" s="13" t="s">
        <v>7</v>
      </c>
      <c r="D77" s="13">
        <v>7.8</v>
      </c>
      <c r="E77" s="16">
        <v>100</v>
      </c>
      <c r="H77" s="16">
        <f t="shared" si="5"/>
        <v>100</v>
      </c>
      <c r="I77" s="79">
        <f t="shared" si="6"/>
        <v>780</v>
      </c>
    </row>
    <row r="78" spans="1:11" x14ac:dyDescent="0.3">
      <c r="A78" s="79">
        <f t="shared" si="4"/>
        <v>76</v>
      </c>
      <c r="B78" s="80" t="s">
        <v>61</v>
      </c>
      <c r="C78" s="13" t="s">
        <v>5</v>
      </c>
      <c r="D78" s="13">
        <v>7</v>
      </c>
      <c r="E78" s="16">
        <v>0</v>
      </c>
      <c r="H78" s="16">
        <f t="shared" si="5"/>
        <v>0</v>
      </c>
      <c r="I78" s="79">
        <f t="shared" si="6"/>
        <v>0</v>
      </c>
    </row>
    <row r="79" spans="1:11" x14ac:dyDescent="0.3">
      <c r="A79" s="79">
        <f t="shared" ref="A79:A89" si="7">A78+1</f>
        <v>77</v>
      </c>
      <c r="B79" s="80" t="s">
        <v>61</v>
      </c>
      <c r="C79" s="13" t="s">
        <v>18</v>
      </c>
      <c r="D79" s="13">
        <v>5</v>
      </c>
      <c r="E79" s="16">
        <v>400</v>
      </c>
      <c r="H79" s="16">
        <f t="shared" si="5"/>
        <v>300</v>
      </c>
      <c r="I79" s="79">
        <f t="shared" si="6"/>
        <v>1500</v>
      </c>
      <c r="K79" s="74">
        <v>100</v>
      </c>
    </row>
    <row r="80" spans="1:11" x14ac:dyDescent="0.3">
      <c r="A80" s="79">
        <f t="shared" si="7"/>
        <v>78</v>
      </c>
      <c r="B80" s="80" t="s">
        <v>58</v>
      </c>
      <c r="C80" s="13" t="s">
        <v>6</v>
      </c>
      <c r="D80" s="13">
        <v>6</v>
      </c>
      <c r="E80" s="16">
        <v>0</v>
      </c>
      <c r="H80" s="16">
        <f t="shared" si="5"/>
        <v>0</v>
      </c>
      <c r="I80" s="79">
        <f t="shared" si="6"/>
        <v>0</v>
      </c>
    </row>
    <row r="81" spans="1:12" x14ac:dyDescent="0.3">
      <c r="A81" s="79">
        <f t="shared" si="7"/>
        <v>79</v>
      </c>
      <c r="B81" s="80" t="s">
        <v>206</v>
      </c>
      <c r="C81" s="13" t="s">
        <v>7</v>
      </c>
      <c r="D81" s="13">
        <v>9</v>
      </c>
      <c r="E81" s="16">
        <v>0</v>
      </c>
      <c r="H81" s="16">
        <f t="shared" si="5"/>
        <v>0</v>
      </c>
      <c r="I81" s="79">
        <f t="shared" si="6"/>
        <v>0</v>
      </c>
    </row>
    <row r="82" spans="1:12" x14ac:dyDescent="0.3">
      <c r="A82" s="79">
        <f t="shared" si="7"/>
        <v>80</v>
      </c>
      <c r="B82" s="80" t="s">
        <v>200</v>
      </c>
      <c r="C82" s="13" t="s">
        <v>7</v>
      </c>
      <c r="D82" s="13">
        <v>6</v>
      </c>
      <c r="E82" s="16">
        <v>70</v>
      </c>
      <c r="H82" s="16">
        <f t="shared" si="5"/>
        <v>70</v>
      </c>
      <c r="I82" s="79">
        <f t="shared" si="6"/>
        <v>420</v>
      </c>
    </row>
    <row r="83" spans="1:12" x14ac:dyDescent="0.3">
      <c r="A83" s="79">
        <f t="shared" si="7"/>
        <v>81</v>
      </c>
      <c r="B83" s="80" t="s">
        <v>47</v>
      </c>
      <c r="C83" s="13" t="s">
        <v>7</v>
      </c>
      <c r="D83" s="13">
        <v>5.5</v>
      </c>
      <c r="E83" s="16">
        <v>360</v>
      </c>
      <c r="H83" s="16">
        <f t="shared" si="5"/>
        <v>100</v>
      </c>
      <c r="I83" s="79">
        <f t="shared" si="6"/>
        <v>550</v>
      </c>
      <c r="J83" s="118">
        <v>60</v>
      </c>
      <c r="K83" s="74">
        <v>100</v>
      </c>
      <c r="L83" s="173">
        <v>100</v>
      </c>
    </row>
    <row r="84" spans="1:12" x14ac:dyDescent="0.3">
      <c r="A84" s="79">
        <f t="shared" si="7"/>
        <v>82</v>
      </c>
      <c r="B84" s="80" t="s">
        <v>47</v>
      </c>
      <c r="C84" s="13" t="s">
        <v>5</v>
      </c>
      <c r="D84" s="13">
        <v>4.5</v>
      </c>
      <c r="E84" s="16">
        <v>380</v>
      </c>
      <c r="H84" s="16">
        <f t="shared" si="5"/>
        <v>380</v>
      </c>
      <c r="I84" s="79">
        <f t="shared" si="6"/>
        <v>1710</v>
      </c>
    </row>
    <row r="85" spans="1:12" x14ac:dyDescent="0.3">
      <c r="A85" s="79">
        <f t="shared" si="7"/>
        <v>83</v>
      </c>
      <c r="B85" s="80" t="s">
        <v>47</v>
      </c>
      <c r="C85" s="13" t="s">
        <v>6</v>
      </c>
      <c r="D85" s="13">
        <v>5</v>
      </c>
      <c r="E85" s="16">
        <v>80</v>
      </c>
      <c r="H85" s="16">
        <f t="shared" si="5"/>
        <v>80</v>
      </c>
      <c r="I85" s="79">
        <f t="shared" si="6"/>
        <v>400</v>
      </c>
    </row>
    <row r="86" spans="1:12" x14ac:dyDescent="0.3">
      <c r="A86" s="79">
        <f t="shared" si="7"/>
        <v>84</v>
      </c>
      <c r="B86" s="80" t="s">
        <v>47</v>
      </c>
      <c r="C86" s="13" t="s">
        <v>4</v>
      </c>
      <c r="D86" s="13">
        <v>4</v>
      </c>
      <c r="E86" s="16">
        <v>400</v>
      </c>
      <c r="H86" s="16">
        <f t="shared" si="5"/>
        <v>300</v>
      </c>
      <c r="I86" s="79">
        <f t="shared" si="6"/>
        <v>1200</v>
      </c>
      <c r="K86" s="74">
        <v>100</v>
      </c>
    </row>
    <row r="87" spans="1:12" x14ac:dyDescent="0.3">
      <c r="A87" s="79">
        <f t="shared" si="7"/>
        <v>85</v>
      </c>
      <c r="B87" s="80" t="s">
        <v>87</v>
      </c>
      <c r="C87" s="13" t="s">
        <v>5</v>
      </c>
      <c r="D87" s="13">
        <v>6</v>
      </c>
      <c r="E87" s="16">
        <v>100</v>
      </c>
      <c r="H87" s="16">
        <f t="shared" si="5"/>
        <v>0</v>
      </c>
      <c r="I87" s="79">
        <f t="shared" si="6"/>
        <v>0</v>
      </c>
      <c r="J87" s="118">
        <v>100</v>
      </c>
    </row>
    <row r="88" spans="1:12" x14ac:dyDescent="0.3">
      <c r="A88" s="79">
        <f t="shared" si="7"/>
        <v>86</v>
      </c>
      <c r="B88" s="80" t="s">
        <v>143</v>
      </c>
      <c r="C88" s="13" t="s">
        <v>7</v>
      </c>
      <c r="D88" s="13">
        <v>8</v>
      </c>
      <c r="E88" s="16">
        <v>110</v>
      </c>
      <c r="H88" s="16">
        <f t="shared" si="5"/>
        <v>110</v>
      </c>
      <c r="I88" s="79">
        <f t="shared" si="6"/>
        <v>880</v>
      </c>
    </row>
    <row r="89" spans="1:12" x14ac:dyDescent="0.3">
      <c r="A89" s="79">
        <f t="shared" si="7"/>
        <v>87</v>
      </c>
      <c r="B89" s="80" t="s">
        <v>24</v>
      </c>
      <c r="C89" s="13" t="s">
        <v>4</v>
      </c>
      <c r="D89" s="13">
        <v>6</v>
      </c>
      <c r="E89" s="16">
        <v>0</v>
      </c>
      <c r="H89" s="16">
        <f t="shared" si="5"/>
        <v>0</v>
      </c>
      <c r="I89" s="79">
        <f t="shared" si="6"/>
        <v>0</v>
      </c>
    </row>
    <row r="90" spans="1:12" x14ac:dyDescent="0.3">
      <c r="A90" s="79"/>
      <c r="E90" s="16"/>
      <c r="H90" s="16"/>
    </row>
    <row r="91" spans="1:12" x14ac:dyDescent="0.3">
      <c r="A91" s="79"/>
      <c r="E91" s="16"/>
      <c r="H91" s="16"/>
    </row>
    <row r="92" spans="1:12" x14ac:dyDescent="0.3">
      <c r="A92" s="79"/>
      <c r="E92" s="16"/>
      <c r="H92" s="16"/>
    </row>
    <row r="93" spans="1:12" x14ac:dyDescent="0.3">
      <c r="A93" s="79"/>
      <c r="E93" s="16"/>
      <c r="H93" s="16"/>
    </row>
    <row r="94" spans="1:12" x14ac:dyDescent="0.3">
      <c r="A94" s="79"/>
      <c r="E94" s="16"/>
      <c r="H94" s="16"/>
    </row>
    <row r="95" spans="1:12" x14ac:dyDescent="0.3">
      <c r="A95" s="79"/>
      <c r="E95" s="16"/>
      <c r="H95" s="16"/>
    </row>
    <row r="96" spans="1:12" x14ac:dyDescent="0.3">
      <c r="A96" s="79"/>
      <c r="E96" s="16"/>
      <c r="H96" s="16"/>
    </row>
    <row r="97" spans="1:8" x14ac:dyDescent="0.3">
      <c r="A97" s="79"/>
      <c r="E97" s="16"/>
      <c r="H97" s="16"/>
    </row>
    <row r="98" spans="1:8" x14ac:dyDescent="0.3">
      <c r="A98" s="79"/>
      <c r="E98" s="16"/>
      <c r="H98" s="16"/>
    </row>
    <row r="99" spans="1:8" x14ac:dyDescent="0.3">
      <c r="A99" s="79"/>
      <c r="E99" s="16"/>
      <c r="H99" s="16"/>
    </row>
    <row r="100" spans="1:8" x14ac:dyDescent="0.3">
      <c r="A100" s="79"/>
      <c r="E100" s="16"/>
      <c r="H100" s="16"/>
    </row>
    <row r="101" spans="1:8" x14ac:dyDescent="0.3">
      <c r="A101" s="79"/>
      <c r="E101" s="16"/>
      <c r="H101" s="16"/>
    </row>
    <row r="102" spans="1:8" x14ac:dyDescent="0.3">
      <c r="A102" s="79"/>
      <c r="E102" s="16"/>
      <c r="H102" s="16"/>
    </row>
    <row r="103" spans="1:8" x14ac:dyDescent="0.3">
      <c r="A103" s="79"/>
      <c r="E103" s="16"/>
      <c r="H103" s="16"/>
    </row>
    <row r="104" spans="1:8" x14ac:dyDescent="0.3">
      <c r="A104" s="79"/>
      <c r="E104" s="16"/>
      <c r="H104" s="16"/>
    </row>
    <row r="105" spans="1:8" x14ac:dyDescent="0.3">
      <c r="A105" s="79"/>
      <c r="E105" s="16"/>
      <c r="H105" s="16"/>
    </row>
    <row r="106" spans="1:8" x14ac:dyDescent="0.3">
      <c r="A106" s="79"/>
      <c r="D106" s="14"/>
      <c r="E106" s="16"/>
      <c r="H106" s="16"/>
    </row>
    <row r="107" spans="1:8" x14ac:dyDescent="0.3">
      <c r="A107" s="79"/>
      <c r="D107" s="14"/>
      <c r="E107" s="16"/>
      <c r="H107" s="16"/>
    </row>
    <row r="108" spans="1:8" x14ac:dyDescent="0.3">
      <c r="A108" s="79"/>
      <c r="E108" s="16"/>
      <c r="H108" s="16"/>
    </row>
    <row r="109" spans="1:8" x14ac:dyDescent="0.3">
      <c r="A109" s="79"/>
      <c r="E109" s="16"/>
      <c r="H109" s="16"/>
    </row>
    <row r="110" spans="1:8" x14ac:dyDescent="0.3">
      <c r="A110" s="79"/>
      <c r="E110" s="16"/>
      <c r="H110" s="16"/>
    </row>
    <row r="111" spans="1:8" x14ac:dyDescent="0.3">
      <c r="A111" s="79"/>
      <c r="E111" s="16"/>
      <c r="H111" s="16"/>
    </row>
    <row r="112" spans="1:8" x14ac:dyDescent="0.3">
      <c r="A112" s="79"/>
      <c r="E112" s="16"/>
      <c r="H112" s="16"/>
    </row>
    <row r="113" spans="1:8" x14ac:dyDescent="0.3">
      <c r="A113" s="79"/>
      <c r="E113" s="16"/>
      <c r="H113" s="16"/>
    </row>
    <row r="114" spans="1:8" x14ac:dyDescent="0.3">
      <c r="A114" s="79"/>
      <c r="E114" s="16"/>
      <c r="H114" s="16"/>
    </row>
    <row r="115" spans="1:8" x14ac:dyDescent="0.3">
      <c r="A115" s="79"/>
      <c r="E115" s="16"/>
      <c r="H115" s="16"/>
    </row>
    <row r="116" spans="1:8" x14ac:dyDescent="0.3">
      <c r="A116" s="79"/>
      <c r="E116" s="16"/>
      <c r="H116" s="16"/>
    </row>
    <row r="117" spans="1:8" x14ac:dyDescent="0.3">
      <c r="A117" s="79"/>
      <c r="D117" s="14"/>
      <c r="E117" s="16"/>
      <c r="H117" s="16"/>
    </row>
    <row r="118" spans="1:8" x14ac:dyDescent="0.3">
      <c r="A118" s="79"/>
      <c r="D118" s="14"/>
      <c r="E118" s="16"/>
      <c r="H118" s="16"/>
    </row>
    <row r="119" spans="1:8" x14ac:dyDescent="0.3">
      <c r="A119" s="79"/>
      <c r="E119" s="16"/>
      <c r="H119" s="16"/>
    </row>
    <row r="120" spans="1:8" x14ac:dyDescent="0.3">
      <c r="A120" s="79"/>
      <c r="E120" s="16"/>
      <c r="H120" s="16"/>
    </row>
    <row r="121" spans="1:8" x14ac:dyDescent="0.3">
      <c r="A121" s="79"/>
      <c r="E121" s="16"/>
      <c r="H121" s="16"/>
    </row>
    <row r="122" spans="1:8" x14ac:dyDescent="0.3">
      <c r="A122" s="79"/>
      <c r="E122" s="16"/>
      <c r="H122" s="16"/>
    </row>
    <row r="123" spans="1:8" x14ac:dyDescent="0.3">
      <c r="A123" s="79"/>
      <c r="E123" s="16"/>
      <c r="H123" s="16"/>
    </row>
    <row r="124" spans="1:8" x14ac:dyDescent="0.3">
      <c r="A124" s="79"/>
      <c r="E124" s="16"/>
      <c r="H124" s="16"/>
    </row>
    <row r="125" spans="1:8" x14ac:dyDescent="0.3">
      <c r="A125" s="79"/>
      <c r="E125" s="16"/>
      <c r="H125" s="16"/>
    </row>
    <row r="126" spans="1:8" x14ac:dyDescent="0.3">
      <c r="A126" s="79"/>
      <c r="E126" s="16"/>
      <c r="H126" s="16"/>
    </row>
    <row r="127" spans="1:8" x14ac:dyDescent="0.3">
      <c r="A127" s="79"/>
      <c r="E127" s="16"/>
      <c r="H127" s="16"/>
    </row>
    <row r="128" spans="1:8" x14ac:dyDescent="0.3">
      <c r="A128" s="79"/>
      <c r="E128" s="16"/>
      <c r="H128" s="16"/>
    </row>
    <row r="129" spans="1:8" x14ac:dyDescent="0.3">
      <c r="A129" s="79"/>
      <c r="D129" s="14"/>
      <c r="E129" s="16"/>
      <c r="H129" s="16"/>
    </row>
    <row r="130" spans="1:8" x14ac:dyDescent="0.3">
      <c r="A130" s="79"/>
      <c r="E130" s="16"/>
      <c r="H130" s="16"/>
    </row>
    <row r="131" spans="1:8" x14ac:dyDescent="0.3">
      <c r="A131" s="79"/>
      <c r="E131" s="16"/>
      <c r="H131" s="16"/>
    </row>
    <row r="132" spans="1:8" x14ac:dyDescent="0.3">
      <c r="A132" s="79"/>
      <c r="E132" s="16"/>
      <c r="H132" s="16"/>
    </row>
    <row r="133" spans="1:8" x14ac:dyDescent="0.3">
      <c r="A133" s="79"/>
      <c r="E133" s="16"/>
      <c r="H133" s="16"/>
    </row>
    <row r="134" spans="1:8" x14ac:dyDescent="0.3">
      <c r="A134" s="79"/>
      <c r="E134" s="16"/>
      <c r="H134" s="16"/>
    </row>
    <row r="135" spans="1:8" x14ac:dyDescent="0.3">
      <c r="A135" s="79"/>
      <c r="E135" s="16"/>
      <c r="H135" s="16"/>
    </row>
    <row r="136" spans="1:8" x14ac:dyDescent="0.3">
      <c r="A136" s="79"/>
      <c r="E136" s="16"/>
      <c r="H136" s="16"/>
    </row>
    <row r="137" spans="1:8" x14ac:dyDescent="0.3">
      <c r="A137" s="79"/>
      <c r="D137" s="14"/>
      <c r="E137" s="16"/>
      <c r="H137" s="16"/>
    </row>
    <row r="143" spans="1:8" x14ac:dyDescent="0.3">
      <c r="E143" s="80"/>
      <c r="H143" s="80"/>
    </row>
    <row r="144" spans="1:8" x14ac:dyDescent="0.3">
      <c r="E144" s="80"/>
      <c r="H144" s="80"/>
    </row>
    <row r="145" spans="1:8" x14ac:dyDescent="0.3">
      <c r="E145" s="80"/>
      <c r="H145" s="80"/>
    </row>
    <row r="146" spans="1:8" x14ac:dyDescent="0.3">
      <c r="E146" s="80"/>
      <c r="H146" s="80"/>
    </row>
    <row r="147" spans="1:8" x14ac:dyDescent="0.3">
      <c r="E147" s="80"/>
      <c r="H147" s="80"/>
    </row>
    <row r="148" spans="1:8" x14ac:dyDescent="0.3">
      <c r="E148" s="80"/>
      <c r="H148" s="80"/>
    </row>
    <row r="149" spans="1:8" x14ac:dyDescent="0.3">
      <c r="E149" s="80"/>
      <c r="H149" s="80"/>
    </row>
    <row r="150" spans="1:8" x14ac:dyDescent="0.3">
      <c r="E150" s="80"/>
      <c r="H150" s="80"/>
    </row>
    <row r="151" spans="1:8" x14ac:dyDescent="0.3">
      <c r="E151" s="80"/>
      <c r="H151" s="80"/>
    </row>
    <row r="152" spans="1:8" x14ac:dyDescent="0.3">
      <c r="E152" s="80"/>
      <c r="H152" s="80"/>
    </row>
    <row r="153" spans="1:8" x14ac:dyDescent="0.3">
      <c r="E153" s="80"/>
      <c r="H153" s="80"/>
    </row>
    <row r="154" spans="1:8" x14ac:dyDescent="0.3">
      <c r="E154" s="80"/>
      <c r="H154" s="80"/>
    </row>
    <row r="155" spans="1:8" x14ac:dyDescent="0.3">
      <c r="E155" s="80"/>
      <c r="H155" s="80"/>
    </row>
    <row r="156" spans="1:8" x14ac:dyDescent="0.3">
      <c r="E156" s="80"/>
      <c r="H156" s="80"/>
    </row>
    <row r="157" spans="1:8" x14ac:dyDescent="0.3">
      <c r="E157" s="80"/>
      <c r="H157" s="80"/>
    </row>
    <row r="158" spans="1:8" x14ac:dyDescent="0.3">
      <c r="E158" s="80"/>
      <c r="H158" s="80"/>
    </row>
    <row r="159" spans="1:8" x14ac:dyDescent="0.3">
      <c r="A159" s="80"/>
      <c r="E159" s="80"/>
      <c r="H159" s="80"/>
    </row>
    <row r="160" spans="1:8" x14ac:dyDescent="0.3">
      <c r="A160" s="80"/>
      <c r="E160" s="80"/>
      <c r="H160" s="80"/>
    </row>
    <row r="161" spans="1:8" x14ac:dyDescent="0.3">
      <c r="A161" s="80"/>
      <c r="E161" s="80"/>
      <c r="H161" s="80"/>
    </row>
    <row r="162" spans="1:8" x14ac:dyDescent="0.3">
      <c r="A162" s="80"/>
      <c r="E162" s="80"/>
      <c r="H162" s="80"/>
    </row>
    <row r="163" spans="1:8" x14ac:dyDescent="0.3">
      <c r="A163" s="80"/>
      <c r="E163" s="80"/>
      <c r="H163" s="80"/>
    </row>
    <row r="164" spans="1:8" x14ac:dyDescent="0.3">
      <c r="A164" s="80"/>
      <c r="E164" s="80"/>
      <c r="H164" s="80"/>
    </row>
    <row r="165" spans="1:8" x14ac:dyDescent="0.3">
      <c r="A165" s="80"/>
      <c r="E165" s="80"/>
      <c r="H165" s="80"/>
    </row>
    <row r="166" spans="1:8" x14ac:dyDescent="0.3">
      <c r="A166" s="80"/>
      <c r="E166" s="80"/>
      <c r="H166" s="80"/>
    </row>
    <row r="167" spans="1:8" x14ac:dyDescent="0.3">
      <c r="A167" s="80"/>
      <c r="E167" s="80"/>
      <c r="H167" s="80"/>
    </row>
    <row r="168" spans="1:8" x14ac:dyDescent="0.3">
      <c r="A168" s="80"/>
      <c r="E168" s="80"/>
      <c r="H168" s="80"/>
    </row>
    <row r="169" spans="1:8" x14ac:dyDescent="0.3">
      <c r="A169" s="80"/>
      <c r="E169" s="80"/>
      <c r="H169" s="80"/>
    </row>
    <row r="170" spans="1:8" x14ac:dyDescent="0.3">
      <c r="A170" s="80"/>
      <c r="E170" s="80"/>
      <c r="H170" s="80"/>
    </row>
    <row r="171" spans="1:8" x14ac:dyDescent="0.3">
      <c r="A171" s="80"/>
      <c r="E171" s="80"/>
      <c r="H171" s="80"/>
    </row>
    <row r="172" spans="1:8" x14ac:dyDescent="0.3">
      <c r="A172" s="80"/>
      <c r="E172" s="80"/>
      <c r="H172" s="80"/>
    </row>
    <row r="173" spans="1:8" x14ac:dyDescent="0.3">
      <c r="A173" s="80"/>
      <c r="E173" s="80"/>
      <c r="H173" s="80"/>
    </row>
    <row r="174" spans="1:8" x14ac:dyDescent="0.3">
      <c r="A174" s="80"/>
      <c r="E174" s="80"/>
      <c r="H174" s="80"/>
    </row>
    <row r="175" spans="1:8" x14ac:dyDescent="0.3">
      <c r="A175" s="80"/>
      <c r="E175" s="80"/>
      <c r="H175" s="80"/>
    </row>
    <row r="176" spans="1:8" x14ac:dyDescent="0.3">
      <c r="A176" s="80"/>
      <c r="E176" s="80"/>
      <c r="H176" s="80"/>
    </row>
    <row r="177" spans="1:8" x14ac:dyDescent="0.3">
      <c r="A177" s="80"/>
      <c r="E177" s="80"/>
      <c r="H177" s="80"/>
    </row>
    <row r="178" spans="1:8" x14ac:dyDescent="0.3">
      <c r="A178" s="80"/>
      <c r="E178" s="80"/>
      <c r="H178" s="80"/>
    </row>
    <row r="179" spans="1:8" x14ac:dyDescent="0.3">
      <c r="A179" s="80"/>
      <c r="E179" s="80"/>
      <c r="H179" s="80"/>
    </row>
    <row r="180" spans="1:8" x14ac:dyDescent="0.3">
      <c r="A180" s="80"/>
      <c r="E180" s="80"/>
      <c r="H180" s="80"/>
    </row>
    <row r="181" spans="1:8" x14ac:dyDescent="0.3">
      <c r="A181" s="80"/>
      <c r="E181" s="80"/>
      <c r="H181" s="80"/>
    </row>
    <row r="182" spans="1:8" x14ac:dyDescent="0.3">
      <c r="A182" s="80"/>
      <c r="E182" s="80"/>
      <c r="H182" s="80"/>
    </row>
    <row r="183" spans="1:8" x14ac:dyDescent="0.3">
      <c r="A183" s="80"/>
      <c r="E183" s="80"/>
      <c r="H183" s="80"/>
    </row>
    <row r="184" spans="1:8" x14ac:dyDescent="0.3">
      <c r="A184" s="80"/>
      <c r="E184" s="80"/>
      <c r="H184" s="80"/>
    </row>
    <row r="185" spans="1:8" x14ac:dyDescent="0.3">
      <c r="A185" s="80"/>
      <c r="E185" s="80"/>
      <c r="H185" s="80"/>
    </row>
    <row r="186" spans="1:8" x14ac:dyDescent="0.3">
      <c r="A186" s="80"/>
      <c r="E186" s="80"/>
      <c r="H186" s="80"/>
    </row>
    <row r="187" spans="1:8" x14ac:dyDescent="0.3">
      <c r="A187" s="80"/>
      <c r="E187" s="80"/>
      <c r="H187" s="80"/>
    </row>
    <row r="188" spans="1:8" x14ac:dyDescent="0.3">
      <c r="A188" s="80"/>
      <c r="E188" s="80"/>
      <c r="H188" s="80"/>
    </row>
    <row r="189" spans="1:8" x14ac:dyDescent="0.3">
      <c r="A189" s="80"/>
      <c r="E189" s="80"/>
      <c r="H189" s="80"/>
    </row>
    <row r="190" spans="1:8" x14ac:dyDescent="0.3">
      <c r="A190" s="80"/>
      <c r="E190" s="80"/>
      <c r="H190" s="80"/>
    </row>
    <row r="191" spans="1:8" x14ac:dyDescent="0.3">
      <c r="A191" s="80"/>
      <c r="E191" s="80"/>
      <c r="H191" s="80"/>
    </row>
    <row r="192" spans="1:8" x14ac:dyDescent="0.3">
      <c r="A192" s="80"/>
      <c r="E192" s="80"/>
      <c r="H192" s="80"/>
    </row>
    <row r="193" spans="1:8" x14ac:dyDescent="0.3">
      <c r="A193" s="80"/>
      <c r="E193" s="80"/>
      <c r="H193" s="80"/>
    </row>
    <row r="194" spans="1:8" x14ac:dyDescent="0.3">
      <c r="A194" s="80"/>
      <c r="E194" s="80"/>
      <c r="H194" s="80"/>
    </row>
    <row r="195" spans="1:8" x14ac:dyDescent="0.3">
      <c r="A195" s="80"/>
      <c r="E195" s="80"/>
      <c r="H195" s="80"/>
    </row>
    <row r="196" spans="1:8" x14ac:dyDescent="0.3">
      <c r="A196" s="80"/>
      <c r="E196" s="80"/>
      <c r="H196" s="80"/>
    </row>
    <row r="197" spans="1:8" x14ac:dyDescent="0.3">
      <c r="A197" s="80"/>
      <c r="E197" s="80"/>
      <c r="H197" s="80"/>
    </row>
    <row r="198" spans="1:8" x14ac:dyDescent="0.3">
      <c r="A198" s="80"/>
      <c r="E198" s="80"/>
      <c r="H198" s="80"/>
    </row>
    <row r="199" spans="1:8" x14ac:dyDescent="0.3">
      <c r="A199" s="80"/>
      <c r="E199" s="80"/>
      <c r="H199" s="80"/>
    </row>
    <row r="200" spans="1:8" x14ac:dyDescent="0.3">
      <c r="A200" s="80"/>
      <c r="E200" s="80"/>
      <c r="H200" s="80"/>
    </row>
    <row r="201" spans="1:8" x14ac:dyDescent="0.3">
      <c r="A201" s="80"/>
      <c r="E201" s="80"/>
      <c r="H201" s="80"/>
    </row>
    <row r="202" spans="1:8" x14ac:dyDescent="0.3">
      <c r="A202" s="80"/>
      <c r="E202" s="80"/>
      <c r="H202" s="80"/>
    </row>
    <row r="203" spans="1:8" x14ac:dyDescent="0.3">
      <c r="A203" s="80"/>
      <c r="E203" s="80"/>
      <c r="H203" s="80"/>
    </row>
    <row r="204" spans="1:8" x14ac:dyDescent="0.3">
      <c r="A204" s="80"/>
      <c r="E204" s="80"/>
      <c r="H204" s="80"/>
    </row>
    <row r="205" spans="1:8" x14ac:dyDescent="0.3">
      <c r="A205" s="80"/>
      <c r="E205" s="80"/>
      <c r="H205" s="80"/>
    </row>
    <row r="206" spans="1:8" x14ac:dyDescent="0.3">
      <c r="A206" s="80"/>
      <c r="E206" s="80"/>
      <c r="H206" s="80"/>
    </row>
    <row r="207" spans="1:8" x14ac:dyDescent="0.3">
      <c r="A207" s="80"/>
      <c r="E207" s="80"/>
      <c r="H207" s="80"/>
    </row>
    <row r="208" spans="1:8" x14ac:dyDescent="0.3">
      <c r="A208" s="80"/>
      <c r="E208" s="80"/>
      <c r="H208" s="80"/>
    </row>
    <row r="209" spans="1:8" x14ac:dyDescent="0.3">
      <c r="A209" s="80"/>
      <c r="E209" s="80"/>
      <c r="H209" s="80"/>
    </row>
    <row r="210" spans="1:8" x14ac:dyDescent="0.3">
      <c r="A210" s="80"/>
      <c r="E210" s="80"/>
      <c r="H210" s="80"/>
    </row>
    <row r="211" spans="1:8" x14ac:dyDescent="0.3">
      <c r="A211" s="80"/>
      <c r="E211" s="80"/>
      <c r="H211" s="80"/>
    </row>
    <row r="212" spans="1:8" x14ac:dyDescent="0.3">
      <c r="A212" s="80"/>
      <c r="E212" s="80"/>
      <c r="H212" s="80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09"/>
  <sheetViews>
    <sheetView tabSelected="1" zoomScale="91" zoomScaleNormal="91" workbookViewId="0">
      <pane xSplit="8" ySplit="4" topLeftCell="I83" activePane="bottomRight" state="frozen"/>
      <selection pane="topRight" activeCell="J1" sqref="J1"/>
      <selection pane="bottomLeft" activeCell="A4" sqref="A4"/>
      <selection pane="bottomRight" activeCell="D89" sqref="D89"/>
    </sheetView>
  </sheetViews>
  <sheetFormatPr defaultColWidth="9.125" defaultRowHeight="20.25" x14ac:dyDescent="0.2"/>
  <cols>
    <col min="1" max="1" width="9.25" style="107" bestFit="1" customWidth="1"/>
    <col min="2" max="2" width="49.75" style="96" customWidth="1"/>
    <col min="3" max="3" width="13.625" style="97" customWidth="1"/>
    <col min="4" max="4" width="10.25" style="98" customWidth="1"/>
    <col min="5" max="5" width="6.25" style="109" customWidth="1"/>
    <col min="6" max="6" width="7" style="109" customWidth="1"/>
    <col min="7" max="7" width="6.375" style="110" customWidth="1"/>
    <col min="8" max="8" width="14.75" style="99" customWidth="1"/>
    <col min="9" max="9" width="14.5" style="97" customWidth="1"/>
    <col min="10" max="37" width="10" style="97" hidden="1" customWidth="1"/>
    <col min="38" max="39" width="10" style="98" hidden="1" customWidth="1"/>
    <col min="40" max="49" width="10" style="97" hidden="1" customWidth="1"/>
    <col min="50" max="50" width="0.25" style="97" customWidth="1"/>
    <col min="51" max="52" width="10" style="153" customWidth="1"/>
    <col min="53" max="53" width="10" style="161" customWidth="1"/>
    <col min="54" max="54" width="10" style="145" customWidth="1"/>
    <col min="55" max="55" width="10" style="137" customWidth="1"/>
    <col min="56" max="56" width="10" style="129" customWidth="1"/>
    <col min="57" max="57" width="8.875" style="122" customWidth="1"/>
    <col min="58" max="58" width="7.875" style="122" customWidth="1"/>
    <col min="59" max="59" width="7.25" style="97" customWidth="1"/>
    <col min="60" max="60" width="5.125" style="97" customWidth="1"/>
    <col min="61" max="61" width="5.625" style="97" customWidth="1"/>
    <col min="62" max="62" width="5.25" style="97" customWidth="1"/>
    <col min="63" max="63" width="14.375" style="97" customWidth="1"/>
    <col min="64" max="64" width="8.75" style="97" customWidth="1"/>
    <col min="65" max="65" width="11.625" style="97" customWidth="1"/>
    <col min="66" max="66" width="16.5" style="97" customWidth="1"/>
    <col min="67" max="67" width="7.5" style="97" customWidth="1"/>
    <col min="68" max="68" width="9.375" style="97" customWidth="1"/>
    <col min="69" max="155" width="10" style="97" customWidth="1"/>
    <col min="156" max="16384" width="9.125" style="97"/>
  </cols>
  <sheetData>
    <row r="1" spans="1:155" s="92" customFormat="1" x14ac:dyDescent="0.2">
      <c r="A1" s="90" t="s">
        <v>27</v>
      </c>
      <c r="B1" s="91">
        <f>Đầu!H1+Dây!I1+'Sản phẩm từ 20-6-2016'!I2</f>
        <v>295795</v>
      </c>
      <c r="D1" s="93"/>
      <c r="E1" s="109"/>
      <c r="F1" s="109"/>
      <c r="G1" s="110"/>
      <c r="H1" s="94"/>
      <c r="AL1" s="93"/>
      <c r="AM1" s="93"/>
      <c r="AY1" s="152"/>
      <c r="AZ1" s="152"/>
      <c r="BA1" s="160"/>
      <c r="BB1" s="144"/>
      <c r="BC1" s="136"/>
      <c r="BD1" s="128"/>
      <c r="BE1" s="121"/>
      <c r="BF1" s="121"/>
    </row>
    <row r="2" spans="1:155" x14ac:dyDescent="0.2">
      <c r="A2" s="95" t="s">
        <v>228</v>
      </c>
      <c r="I2" s="94">
        <f>SUM(I5:I166)</f>
        <v>110694</v>
      </c>
    </row>
    <row r="3" spans="1:155" s="94" customFormat="1" x14ac:dyDescent="0.2">
      <c r="A3" s="90"/>
      <c r="B3" s="100"/>
      <c r="C3" s="92"/>
      <c r="E3" s="109"/>
      <c r="F3" s="111"/>
      <c r="G3" s="111"/>
      <c r="J3" s="94">
        <f>SUM(J5:J166)</f>
        <v>0</v>
      </c>
      <c r="K3" s="94">
        <f>SUM(K5:K166)</f>
        <v>0</v>
      </c>
      <c r="L3" s="94">
        <f>SUM(L5:L166)</f>
        <v>0</v>
      </c>
      <c r="N3" s="94">
        <f>SUM(N5:N168)</f>
        <v>0</v>
      </c>
      <c r="P3" s="94">
        <f>SUM(P5:P168)</f>
        <v>0</v>
      </c>
      <c r="R3" s="94">
        <f>SUM(R5:R170)</f>
        <v>0</v>
      </c>
      <c r="T3" s="94">
        <f>SUM(T5:T169)</f>
        <v>0</v>
      </c>
      <c r="V3" s="94">
        <f>SUM(V5:V164)</f>
        <v>0</v>
      </c>
      <c r="X3" s="94">
        <f>SUM(X5:X164)</f>
        <v>0</v>
      </c>
      <c r="Z3" s="94">
        <f>SUM(Z5:Z164)</f>
        <v>0</v>
      </c>
      <c r="AB3" s="94">
        <f>SUM(AB5:AB170)</f>
        <v>0</v>
      </c>
      <c r="AD3" s="94">
        <f>SUM(AD5:AD170)</f>
        <v>0</v>
      </c>
      <c r="AF3" s="94">
        <f>SUM(AF5:AF170)</f>
        <v>0</v>
      </c>
      <c r="AH3" s="94">
        <f>SUM(AH5:AH170)</f>
        <v>0</v>
      </c>
      <c r="AJ3" s="94">
        <f>SUM(AJ5:AJ170)</f>
        <v>0</v>
      </c>
      <c r="AL3" s="94">
        <f>SUM(AL5:AL170)</f>
        <v>0</v>
      </c>
      <c r="AN3" s="94">
        <f>SUM(AN5:AN170)</f>
        <v>0</v>
      </c>
      <c r="AP3" s="94">
        <f>SUM(AP5:AP170)</f>
        <v>0</v>
      </c>
      <c r="AR3" s="94">
        <f>SUM(AR5:AR170)</f>
        <v>0</v>
      </c>
      <c r="AT3" s="94">
        <f>SUM(AT5:AT170)</f>
        <v>0</v>
      </c>
      <c r="AV3" s="94">
        <f>SUM(AV5:AV170)</f>
        <v>0</v>
      </c>
      <c r="AX3" s="94">
        <f>SUM(AX5:AX170)</f>
        <v>0</v>
      </c>
      <c r="AY3" s="154"/>
      <c r="AZ3" s="154"/>
      <c r="BA3" s="162"/>
      <c r="BB3" s="146"/>
      <c r="BC3" s="138"/>
      <c r="BD3" s="130"/>
      <c r="BE3" s="123"/>
      <c r="BF3" s="123"/>
      <c r="BG3" s="94">
        <f>SUM(BG5:BG170)</f>
        <v>0</v>
      </c>
      <c r="BI3" s="94">
        <f>SUM(BI5:BI170)</f>
        <v>0</v>
      </c>
      <c r="BK3" s="94">
        <f>SUM(BK5:BK170)</f>
        <v>0</v>
      </c>
      <c r="BM3" s="94">
        <f>SUM(BM5:BM170)</f>
        <v>0</v>
      </c>
      <c r="BO3" s="94">
        <f>SUM(BO5:BO170)</f>
        <v>0</v>
      </c>
      <c r="BQ3" s="94">
        <f>SUM(BQ5:BQ170)</f>
        <v>0</v>
      </c>
      <c r="BR3" s="94">
        <f>SUM(BR5:BR170)</f>
        <v>0</v>
      </c>
      <c r="BT3" s="94">
        <f>SUM(BT5:BT170)</f>
        <v>0</v>
      </c>
      <c r="BU3" s="94">
        <f>SUM(BU5:BU170)</f>
        <v>0</v>
      </c>
      <c r="BV3" s="94">
        <f>SUM(BV5:BV170)</f>
        <v>0</v>
      </c>
      <c r="BX3" s="94">
        <f>SUM(BX5:BX170)</f>
        <v>0</v>
      </c>
      <c r="BZ3" s="94">
        <f>SUM(BZ5:BZ170)</f>
        <v>0</v>
      </c>
      <c r="CB3" s="94">
        <f>SUM(CB5:CB170)</f>
        <v>0</v>
      </c>
      <c r="CD3" s="94">
        <f>SUM(CD5:CD170)</f>
        <v>0</v>
      </c>
      <c r="CJ3" s="94">
        <f t="shared" ref="CJ3:DO3" si="0">SUM(CJ5:CJ170)</f>
        <v>0</v>
      </c>
      <c r="CK3" s="94">
        <f t="shared" si="0"/>
        <v>0</v>
      </c>
      <c r="CL3" s="94">
        <f t="shared" si="0"/>
        <v>0</v>
      </c>
      <c r="CM3" s="94">
        <f t="shared" si="0"/>
        <v>0</v>
      </c>
      <c r="CN3" s="94">
        <f t="shared" si="0"/>
        <v>0</v>
      </c>
      <c r="CO3" s="94">
        <f t="shared" si="0"/>
        <v>0</v>
      </c>
      <c r="CP3" s="94">
        <f t="shared" si="0"/>
        <v>0</v>
      </c>
      <c r="CQ3" s="94">
        <f t="shared" si="0"/>
        <v>0</v>
      </c>
      <c r="CR3" s="94">
        <f t="shared" si="0"/>
        <v>0</v>
      </c>
      <c r="CS3" s="94">
        <f t="shared" si="0"/>
        <v>0</v>
      </c>
      <c r="CT3" s="94">
        <f t="shared" si="0"/>
        <v>0</v>
      </c>
      <c r="CU3" s="94">
        <f t="shared" si="0"/>
        <v>0</v>
      </c>
      <c r="CV3" s="94">
        <f t="shared" si="0"/>
        <v>0</v>
      </c>
      <c r="CW3" s="94">
        <f t="shared" si="0"/>
        <v>0</v>
      </c>
      <c r="CX3" s="94">
        <f t="shared" si="0"/>
        <v>0</v>
      </c>
      <c r="CY3" s="94">
        <f t="shared" si="0"/>
        <v>0</v>
      </c>
      <c r="CZ3" s="94">
        <f t="shared" si="0"/>
        <v>0</v>
      </c>
      <c r="DA3" s="94">
        <f t="shared" si="0"/>
        <v>0</v>
      </c>
      <c r="DB3" s="94">
        <f t="shared" si="0"/>
        <v>0</v>
      </c>
      <c r="DC3" s="94">
        <f t="shared" si="0"/>
        <v>0</v>
      </c>
      <c r="DD3" s="94">
        <f t="shared" si="0"/>
        <v>0</v>
      </c>
      <c r="DE3" s="94">
        <f t="shared" si="0"/>
        <v>0</v>
      </c>
      <c r="DF3" s="94">
        <f t="shared" si="0"/>
        <v>0</v>
      </c>
      <c r="DG3" s="94">
        <f t="shared" si="0"/>
        <v>0</v>
      </c>
      <c r="DH3" s="94">
        <f t="shared" si="0"/>
        <v>0</v>
      </c>
      <c r="DI3" s="94">
        <f t="shared" si="0"/>
        <v>0</v>
      </c>
      <c r="DJ3" s="94">
        <f t="shared" si="0"/>
        <v>0</v>
      </c>
      <c r="DK3" s="94">
        <f t="shared" si="0"/>
        <v>0</v>
      </c>
      <c r="DL3" s="94">
        <f t="shared" si="0"/>
        <v>0</v>
      </c>
      <c r="DM3" s="94">
        <f t="shared" si="0"/>
        <v>0</v>
      </c>
      <c r="DN3" s="94">
        <f t="shared" si="0"/>
        <v>0</v>
      </c>
      <c r="DO3" s="94">
        <f t="shared" si="0"/>
        <v>0</v>
      </c>
      <c r="DP3" s="94">
        <f t="shared" ref="DP3:EY3" si="1">SUM(DP5:DP170)</f>
        <v>0</v>
      </c>
      <c r="DQ3" s="94">
        <f t="shared" si="1"/>
        <v>0</v>
      </c>
      <c r="DR3" s="94">
        <f t="shared" si="1"/>
        <v>0</v>
      </c>
      <c r="DS3" s="94">
        <f t="shared" si="1"/>
        <v>0</v>
      </c>
      <c r="DT3" s="94">
        <f t="shared" si="1"/>
        <v>0</v>
      </c>
      <c r="DU3" s="94">
        <f t="shared" si="1"/>
        <v>0</v>
      </c>
      <c r="DV3" s="94">
        <f t="shared" si="1"/>
        <v>0</v>
      </c>
      <c r="DW3" s="94">
        <f t="shared" si="1"/>
        <v>0</v>
      </c>
      <c r="DX3" s="94">
        <f t="shared" si="1"/>
        <v>0</v>
      </c>
      <c r="DY3" s="94">
        <f t="shared" si="1"/>
        <v>0</v>
      </c>
      <c r="DZ3" s="94">
        <f t="shared" si="1"/>
        <v>0</v>
      </c>
      <c r="EA3" s="94">
        <f t="shared" si="1"/>
        <v>0</v>
      </c>
      <c r="EB3" s="94">
        <f t="shared" si="1"/>
        <v>0</v>
      </c>
      <c r="EC3" s="94">
        <f t="shared" si="1"/>
        <v>0</v>
      </c>
      <c r="ED3" s="94">
        <f t="shared" si="1"/>
        <v>0</v>
      </c>
      <c r="EE3" s="94">
        <f t="shared" si="1"/>
        <v>0</v>
      </c>
      <c r="EF3" s="94">
        <f t="shared" si="1"/>
        <v>0</v>
      </c>
      <c r="EG3" s="94">
        <f t="shared" si="1"/>
        <v>0</v>
      </c>
      <c r="EH3" s="94">
        <f t="shared" si="1"/>
        <v>0</v>
      </c>
      <c r="EI3" s="94">
        <f t="shared" si="1"/>
        <v>0</v>
      </c>
      <c r="EJ3" s="94">
        <f t="shared" si="1"/>
        <v>0</v>
      </c>
      <c r="EK3" s="94">
        <f t="shared" si="1"/>
        <v>0</v>
      </c>
      <c r="EL3" s="94">
        <f t="shared" si="1"/>
        <v>0</v>
      </c>
      <c r="EM3" s="94">
        <f t="shared" si="1"/>
        <v>0</v>
      </c>
      <c r="EN3" s="94">
        <f t="shared" si="1"/>
        <v>0</v>
      </c>
      <c r="EO3" s="94">
        <f t="shared" si="1"/>
        <v>0</v>
      </c>
      <c r="EP3" s="94">
        <f t="shared" si="1"/>
        <v>0</v>
      </c>
      <c r="EQ3" s="94">
        <f t="shared" si="1"/>
        <v>0</v>
      </c>
      <c r="ER3" s="94">
        <f t="shared" si="1"/>
        <v>0</v>
      </c>
      <c r="ES3" s="94">
        <f t="shared" si="1"/>
        <v>0</v>
      </c>
      <c r="ET3" s="94">
        <f t="shared" si="1"/>
        <v>0</v>
      </c>
      <c r="EU3" s="94">
        <f t="shared" si="1"/>
        <v>0</v>
      </c>
      <c r="EV3" s="94">
        <f t="shared" si="1"/>
        <v>0</v>
      </c>
      <c r="EW3" s="94">
        <f t="shared" si="1"/>
        <v>0</v>
      </c>
      <c r="EX3" s="94">
        <f t="shared" si="1"/>
        <v>0</v>
      </c>
      <c r="EY3" s="94">
        <f t="shared" si="1"/>
        <v>0</v>
      </c>
    </row>
    <row r="4" spans="1:155" s="86" customFormat="1" x14ac:dyDescent="0.3">
      <c r="A4" s="17"/>
      <c r="B4" s="101" t="s">
        <v>0</v>
      </c>
      <c r="C4" s="86" t="s">
        <v>3</v>
      </c>
      <c r="D4" s="86" t="s">
        <v>1</v>
      </c>
      <c r="E4" s="179" t="s">
        <v>248</v>
      </c>
      <c r="F4" s="180"/>
      <c r="G4" s="181"/>
      <c r="H4" s="86" t="s">
        <v>26</v>
      </c>
      <c r="I4" s="86" t="s">
        <v>20</v>
      </c>
      <c r="J4" s="22">
        <f>DATE(2016,1,1)</f>
        <v>42370</v>
      </c>
      <c r="K4" s="22"/>
      <c r="L4" s="22">
        <f>J4+1</f>
        <v>42371</v>
      </c>
      <c r="M4" s="22"/>
      <c r="N4" s="22">
        <f>L4+1</f>
        <v>42372</v>
      </c>
      <c r="O4" s="22"/>
      <c r="P4" s="22">
        <f>N4+1</f>
        <v>42373</v>
      </c>
      <c r="Q4" s="22"/>
      <c r="R4" s="22">
        <f>P4+1</f>
        <v>42374</v>
      </c>
      <c r="S4" s="22"/>
      <c r="T4" s="22">
        <f>R4+1</f>
        <v>42375</v>
      </c>
      <c r="U4" s="22"/>
      <c r="V4" s="22">
        <f>T4+1</f>
        <v>42376</v>
      </c>
      <c r="W4" s="22"/>
      <c r="X4" s="22">
        <f t="shared" ref="X4" si="2">V4+1</f>
        <v>42377</v>
      </c>
      <c r="Y4" s="22"/>
      <c r="Z4" s="22">
        <f>X4+1</f>
        <v>42378</v>
      </c>
      <c r="AA4" s="22"/>
      <c r="AB4" s="22">
        <f>Z4+1</f>
        <v>42379</v>
      </c>
      <c r="AC4" s="22"/>
      <c r="AD4" s="22">
        <f>AB4+1</f>
        <v>42380</v>
      </c>
      <c r="AE4" s="22"/>
      <c r="AF4" s="22">
        <f>AD4+1</f>
        <v>42381</v>
      </c>
      <c r="AG4" s="22"/>
      <c r="AH4" s="22">
        <f>AF4+1</f>
        <v>42382</v>
      </c>
      <c r="AI4" s="22"/>
      <c r="AJ4" s="22">
        <f>AH4+1</f>
        <v>42383</v>
      </c>
      <c r="AK4" s="22"/>
      <c r="AL4" s="22">
        <f>AJ4+1</f>
        <v>42384</v>
      </c>
      <c r="AM4" s="22"/>
      <c r="AN4" s="22">
        <f>AL4+1</f>
        <v>42385</v>
      </c>
      <c r="AO4" s="22"/>
      <c r="AP4" s="22">
        <f>AN4+1</f>
        <v>42386</v>
      </c>
      <c r="AQ4" s="22"/>
      <c r="AR4" s="22">
        <f>AP4+1</f>
        <v>42387</v>
      </c>
      <c r="AS4" s="22"/>
      <c r="AT4" s="22">
        <f>AR4+1</f>
        <v>42388</v>
      </c>
      <c r="AU4" s="22"/>
      <c r="AV4" s="22">
        <f>AT4+1</f>
        <v>42389</v>
      </c>
      <c r="AW4" s="22"/>
      <c r="AX4" s="22">
        <f>AV4+1</f>
        <v>42390</v>
      </c>
      <c r="AY4" s="155">
        <f>DATE(2016,6,17)</f>
        <v>42538</v>
      </c>
      <c r="AZ4" s="155"/>
      <c r="BA4" s="163">
        <f>DATE(2016,6,18)</f>
        <v>42539</v>
      </c>
      <c r="BB4" s="147">
        <f>DATE(2016,6,19)</f>
        <v>42540</v>
      </c>
      <c r="BC4" s="139">
        <f>DATE(2016,6,20)</f>
        <v>42541</v>
      </c>
      <c r="BD4" s="131">
        <f>DATE(2016,6,21)</f>
        <v>42542</v>
      </c>
      <c r="BE4" s="120">
        <f>DATE(2016,6,22)</f>
        <v>42543</v>
      </c>
      <c r="BF4" s="120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</row>
    <row r="5" spans="1:155" s="13" customFormat="1" x14ac:dyDescent="0.2">
      <c r="A5" s="14">
        <f>A4+1</f>
        <v>1</v>
      </c>
      <c r="B5" s="102" t="s">
        <v>199</v>
      </c>
      <c r="C5" s="13" t="s">
        <v>7</v>
      </c>
      <c r="D5" s="14">
        <v>16</v>
      </c>
      <c r="E5" s="112">
        <v>0</v>
      </c>
      <c r="F5" s="112"/>
      <c r="G5" s="112"/>
      <c r="H5" s="112">
        <f t="shared" ref="H5:H37" si="3">SUM(E5:G5)-SUM(BE5:FQ5)</f>
        <v>0</v>
      </c>
      <c r="I5" s="17">
        <f t="shared" ref="I5:I68" si="4">SUM(E5:G5)*D5</f>
        <v>0</v>
      </c>
      <c r="R5" s="14"/>
      <c r="AL5" s="14"/>
      <c r="AM5" s="14"/>
      <c r="AY5" s="156"/>
      <c r="AZ5" s="156"/>
      <c r="BA5" s="164"/>
      <c r="BB5" s="148"/>
      <c r="BC5" s="140"/>
      <c r="BD5" s="132"/>
      <c r="BE5" s="124"/>
      <c r="BF5" s="124"/>
    </row>
    <row r="6" spans="1:155" s="13" customFormat="1" x14ac:dyDescent="0.2">
      <c r="A6" s="14">
        <f>A5+1</f>
        <v>2</v>
      </c>
      <c r="B6" s="102" t="s">
        <v>233</v>
      </c>
      <c r="C6" s="13" t="s">
        <v>4</v>
      </c>
      <c r="D6" s="14">
        <v>13</v>
      </c>
      <c r="E6" s="112">
        <v>40</v>
      </c>
      <c r="F6" s="112"/>
      <c r="G6" s="112"/>
      <c r="H6" s="112">
        <f t="shared" si="3"/>
        <v>40</v>
      </c>
      <c r="I6" s="17">
        <f t="shared" si="4"/>
        <v>520</v>
      </c>
      <c r="R6" s="14"/>
      <c r="AL6" s="14"/>
      <c r="AM6" s="14"/>
      <c r="AY6" s="156"/>
      <c r="AZ6" s="156"/>
      <c r="BA6" s="164"/>
      <c r="BB6" s="148"/>
      <c r="BC6" s="140"/>
      <c r="BD6" s="132"/>
      <c r="BE6" s="124"/>
      <c r="BF6" s="124"/>
    </row>
    <row r="7" spans="1:155" s="13" customFormat="1" x14ac:dyDescent="0.2">
      <c r="A7" s="14">
        <f t="shared" ref="A7:A83" si="5">A6+1</f>
        <v>3</v>
      </c>
      <c r="B7" s="102" t="s">
        <v>161</v>
      </c>
      <c r="C7" s="13" t="s">
        <v>7</v>
      </c>
      <c r="D7" s="14">
        <v>20</v>
      </c>
      <c r="E7" s="112">
        <v>40</v>
      </c>
      <c r="F7" s="112"/>
      <c r="G7" s="112"/>
      <c r="H7" s="112">
        <f t="shared" si="3"/>
        <v>40</v>
      </c>
      <c r="I7" s="17">
        <f t="shared" si="4"/>
        <v>800</v>
      </c>
      <c r="AL7" s="14"/>
      <c r="AM7" s="14"/>
      <c r="AY7" s="156"/>
      <c r="AZ7" s="156"/>
      <c r="BA7" s="164"/>
      <c r="BB7" s="148"/>
      <c r="BC7" s="140"/>
      <c r="BD7" s="132"/>
      <c r="BE7" s="124"/>
      <c r="BF7" s="124"/>
    </row>
    <row r="8" spans="1:155" s="13" customFormat="1" x14ac:dyDescent="0.2">
      <c r="A8" s="14">
        <f t="shared" si="5"/>
        <v>4</v>
      </c>
      <c r="B8" s="102" t="s">
        <v>83</v>
      </c>
      <c r="C8" s="13" t="s">
        <v>4</v>
      </c>
      <c r="D8" s="14">
        <v>5.5</v>
      </c>
      <c r="E8" s="112">
        <v>0</v>
      </c>
      <c r="F8" s="112"/>
      <c r="G8" s="112"/>
      <c r="H8" s="112">
        <f t="shared" si="3"/>
        <v>0</v>
      </c>
      <c r="I8" s="17">
        <f t="shared" si="4"/>
        <v>0</v>
      </c>
      <c r="R8" s="14"/>
      <c r="AL8" s="14"/>
      <c r="AM8" s="14"/>
      <c r="AY8" s="156"/>
      <c r="AZ8" s="156"/>
      <c r="BA8" s="164"/>
      <c r="BB8" s="148"/>
      <c r="BC8" s="140"/>
      <c r="BD8" s="132"/>
      <c r="BE8" s="124"/>
      <c r="BF8" s="124"/>
    </row>
    <row r="9" spans="1:155" s="13" customFormat="1" x14ac:dyDescent="0.2">
      <c r="A9" s="14">
        <f t="shared" si="5"/>
        <v>5</v>
      </c>
      <c r="B9" s="102" t="s">
        <v>76</v>
      </c>
      <c r="C9" s="13" t="s">
        <v>7</v>
      </c>
      <c r="D9" s="14">
        <v>15</v>
      </c>
      <c r="E9" s="112">
        <v>0</v>
      </c>
      <c r="F9" s="112"/>
      <c r="G9" s="112"/>
      <c r="H9" s="112">
        <f t="shared" si="3"/>
        <v>0</v>
      </c>
      <c r="I9" s="17">
        <f t="shared" si="4"/>
        <v>0</v>
      </c>
      <c r="R9" s="14"/>
      <c r="AL9" s="14"/>
      <c r="AM9" s="14"/>
      <c r="AY9" s="156"/>
      <c r="AZ9" s="156"/>
      <c r="BA9" s="164"/>
      <c r="BB9" s="148"/>
      <c r="BC9" s="140"/>
      <c r="BD9" s="132"/>
      <c r="BE9" s="124"/>
      <c r="BF9" s="124"/>
    </row>
    <row r="10" spans="1:155" s="13" customFormat="1" x14ac:dyDescent="0.2">
      <c r="A10" s="14">
        <f t="shared" si="5"/>
        <v>6</v>
      </c>
      <c r="B10" s="102" t="s">
        <v>267</v>
      </c>
      <c r="C10" s="13" t="s">
        <v>4</v>
      </c>
      <c r="D10" s="14">
        <v>8.5</v>
      </c>
      <c r="E10" s="112">
        <v>100</v>
      </c>
      <c r="F10" s="112"/>
      <c r="G10" s="112"/>
      <c r="H10" s="112">
        <f t="shared" si="3"/>
        <v>100</v>
      </c>
      <c r="I10" s="17">
        <f t="shared" si="4"/>
        <v>850</v>
      </c>
      <c r="R10" s="14"/>
      <c r="AL10" s="14"/>
      <c r="AM10" s="14"/>
      <c r="AY10" s="156"/>
      <c r="AZ10" s="156"/>
      <c r="BA10" s="164"/>
      <c r="BB10" s="148"/>
      <c r="BC10" s="140"/>
      <c r="BD10" s="132"/>
      <c r="BE10" s="124"/>
      <c r="BF10" s="124"/>
    </row>
    <row r="11" spans="1:155" s="13" customFormat="1" x14ac:dyDescent="0.2">
      <c r="A11" s="14">
        <f t="shared" si="5"/>
        <v>7</v>
      </c>
      <c r="B11" s="102" t="s">
        <v>272</v>
      </c>
      <c r="C11" s="13" t="s">
        <v>7</v>
      </c>
      <c r="D11" s="14">
        <v>18</v>
      </c>
      <c r="E11" s="112">
        <v>300</v>
      </c>
      <c r="F11" s="112"/>
      <c r="G11" s="112"/>
      <c r="H11" s="112">
        <f t="shared" si="3"/>
        <v>300</v>
      </c>
      <c r="I11" s="17">
        <f t="shared" si="4"/>
        <v>5400</v>
      </c>
      <c r="R11" s="14"/>
      <c r="AL11" s="14"/>
      <c r="AM11" s="14"/>
      <c r="AY11" s="156"/>
      <c r="AZ11" s="156"/>
      <c r="BA11" s="164"/>
      <c r="BB11" s="148"/>
      <c r="BC11" s="140"/>
      <c r="BD11" s="132"/>
      <c r="BE11" s="124"/>
      <c r="BF11" s="124"/>
    </row>
    <row r="12" spans="1:155" s="13" customFormat="1" x14ac:dyDescent="0.2">
      <c r="A12" s="14">
        <f t="shared" si="5"/>
        <v>8</v>
      </c>
      <c r="B12" s="102" t="s">
        <v>82</v>
      </c>
      <c r="C12" s="13" t="s">
        <v>7</v>
      </c>
      <c r="D12" s="14">
        <v>17.5</v>
      </c>
      <c r="E12" s="112">
        <v>0</v>
      </c>
      <c r="F12" s="112"/>
      <c r="G12" s="89"/>
      <c r="H12" s="112">
        <f t="shared" si="3"/>
        <v>0</v>
      </c>
      <c r="I12" s="17">
        <f t="shared" si="4"/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57"/>
      <c r="AZ12" s="157"/>
      <c r="BA12" s="165"/>
      <c r="BB12" s="149"/>
      <c r="BC12" s="141"/>
      <c r="BD12" s="133"/>
      <c r="BE12" s="125"/>
      <c r="BF12" s="125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</row>
    <row r="13" spans="1:155" s="14" customFormat="1" x14ac:dyDescent="0.2">
      <c r="A13" s="14">
        <f t="shared" si="5"/>
        <v>9</v>
      </c>
      <c r="B13" s="102" t="s">
        <v>37</v>
      </c>
      <c r="C13" s="13" t="s">
        <v>7</v>
      </c>
      <c r="D13" s="14">
        <v>14</v>
      </c>
      <c r="E13" s="112">
        <v>125</v>
      </c>
      <c r="F13" s="112"/>
      <c r="G13" s="112"/>
      <c r="H13" s="112">
        <f t="shared" si="3"/>
        <v>125</v>
      </c>
      <c r="I13" s="17">
        <f t="shared" si="4"/>
        <v>1750</v>
      </c>
      <c r="J13" s="13"/>
      <c r="K13" s="13"/>
      <c r="L13" s="13"/>
      <c r="M13" s="13"/>
      <c r="N13" s="13"/>
      <c r="O13" s="13"/>
      <c r="P13" s="13"/>
      <c r="Q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56"/>
      <c r="AZ13" s="156"/>
      <c r="BA13" s="164"/>
      <c r="BB13" s="148"/>
      <c r="BC13" s="140"/>
      <c r="BD13" s="132"/>
      <c r="BE13" s="124"/>
      <c r="BF13" s="124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</row>
    <row r="14" spans="1:155" s="13" customFormat="1" x14ac:dyDescent="0.2">
      <c r="A14" s="14">
        <f t="shared" si="5"/>
        <v>10</v>
      </c>
      <c r="B14" s="102" t="s">
        <v>37</v>
      </c>
      <c r="C14" s="13" t="s">
        <v>4</v>
      </c>
      <c r="D14" s="14">
        <v>10</v>
      </c>
      <c r="E14" s="112">
        <v>200</v>
      </c>
      <c r="F14" s="112"/>
      <c r="G14" s="112"/>
      <c r="H14" s="112">
        <f t="shared" si="3"/>
        <v>200</v>
      </c>
      <c r="I14" s="17">
        <f t="shared" si="4"/>
        <v>2000</v>
      </c>
      <c r="R14" s="14"/>
      <c r="AL14" s="14"/>
      <c r="AM14" s="14"/>
      <c r="AY14" s="156"/>
      <c r="AZ14" s="156"/>
      <c r="BA14" s="164"/>
      <c r="BB14" s="148"/>
      <c r="BC14" s="140"/>
      <c r="BD14" s="132"/>
      <c r="BE14" s="124"/>
      <c r="BF14" s="124"/>
    </row>
    <row r="15" spans="1:155" s="13" customFormat="1" x14ac:dyDescent="0.2">
      <c r="A15" s="14">
        <f t="shared" si="5"/>
        <v>11</v>
      </c>
      <c r="B15" s="102" t="s">
        <v>37</v>
      </c>
      <c r="C15" s="13" t="s">
        <v>5</v>
      </c>
      <c r="D15" s="14">
        <v>12</v>
      </c>
      <c r="E15" s="112">
        <v>200</v>
      </c>
      <c r="F15" s="112"/>
      <c r="G15" s="112"/>
      <c r="H15" s="112">
        <f t="shared" si="3"/>
        <v>200</v>
      </c>
      <c r="I15" s="17">
        <f t="shared" si="4"/>
        <v>2400</v>
      </c>
      <c r="R15" s="14"/>
      <c r="AL15" s="14"/>
      <c r="AM15" s="14"/>
      <c r="AY15" s="156"/>
      <c r="AZ15" s="156"/>
      <c r="BA15" s="164"/>
      <c r="BB15" s="148"/>
      <c r="BC15" s="140"/>
      <c r="BD15" s="132"/>
      <c r="BE15" s="124"/>
      <c r="BF15" s="124"/>
    </row>
    <row r="16" spans="1:155" s="13" customFormat="1" x14ac:dyDescent="0.2">
      <c r="A16" s="14">
        <f t="shared" si="5"/>
        <v>12</v>
      </c>
      <c r="B16" s="102" t="s">
        <v>88</v>
      </c>
      <c r="C16" s="13" t="s">
        <v>18</v>
      </c>
      <c r="D16" s="14">
        <v>9.5</v>
      </c>
      <c r="E16" s="112">
        <v>0</v>
      </c>
      <c r="F16" s="112"/>
      <c r="G16" s="112"/>
      <c r="H16" s="112">
        <f t="shared" si="3"/>
        <v>0</v>
      </c>
      <c r="I16" s="17">
        <f t="shared" si="4"/>
        <v>0</v>
      </c>
      <c r="R16" s="14"/>
      <c r="AL16" s="14"/>
      <c r="AM16" s="14"/>
      <c r="AY16" s="156"/>
      <c r="AZ16" s="156"/>
      <c r="BA16" s="164"/>
      <c r="BB16" s="148"/>
      <c r="BC16" s="140"/>
      <c r="BD16" s="132"/>
      <c r="BE16" s="124"/>
      <c r="BF16" s="124"/>
    </row>
    <row r="17" spans="1:58" s="13" customFormat="1" x14ac:dyDescent="0.2">
      <c r="A17" s="14">
        <f t="shared" si="5"/>
        <v>13</v>
      </c>
      <c r="B17" s="102" t="s">
        <v>129</v>
      </c>
      <c r="C17" s="13" t="s">
        <v>6</v>
      </c>
      <c r="D17" s="14">
        <v>30</v>
      </c>
      <c r="E17" s="112">
        <v>10</v>
      </c>
      <c r="F17" s="112"/>
      <c r="G17" s="112"/>
      <c r="H17" s="112">
        <f t="shared" si="3"/>
        <v>10</v>
      </c>
      <c r="I17" s="17">
        <f t="shared" si="4"/>
        <v>300</v>
      </c>
      <c r="R17" s="14"/>
      <c r="AL17" s="14"/>
      <c r="AM17" s="14"/>
      <c r="AY17" s="156"/>
      <c r="AZ17" s="156"/>
      <c r="BA17" s="164"/>
      <c r="BB17" s="148"/>
      <c r="BC17" s="140"/>
      <c r="BD17" s="132"/>
      <c r="BE17" s="124"/>
      <c r="BF17" s="124"/>
    </row>
    <row r="18" spans="1:58" s="13" customFormat="1" x14ac:dyDescent="0.2">
      <c r="A18" s="14">
        <f t="shared" si="5"/>
        <v>14</v>
      </c>
      <c r="B18" s="102" t="s">
        <v>130</v>
      </c>
      <c r="C18" s="13" t="s">
        <v>6</v>
      </c>
      <c r="D18" s="14">
        <v>34</v>
      </c>
      <c r="E18" s="112">
        <v>10</v>
      </c>
      <c r="F18" s="112"/>
      <c r="G18" s="89"/>
      <c r="H18" s="112">
        <f t="shared" si="3"/>
        <v>10</v>
      </c>
      <c r="I18" s="17">
        <f t="shared" si="4"/>
        <v>340</v>
      </c>
      <c r="R18" s="14"/>
      <c r="AL18" s="14"/>
      <c r="AM18" s="14"/>
      <c r="AY18" s="156"/>
      <c r="AZ18" s="156"/>
      <c r="BA18" s="164"/>
      <c r="BB18" s="148"/>
      <c r="BC18" s="140"/>
      <c r="BD18" s="132"/>
      <c r="BE18" s="124"/>
      <c r="BF18" s="124"/>
    </row>
    <row r="19" spans="1:58" s="13" customFormat="1" x14ac:dyDescent="0.2">
      <c r="A19" s="14">
        <f t="shared" si="5"/>
        <v>15</v>
      </c>
      <c r="B19" s="102" t="s">
        <v>205</v>
      </c>
      <c r="C19" s="13" t="s">
        <v>7</v>
      </c>
      <c r="D19" s="14">
        <v>30</v>
      </c>
      <c r="E19" s="112">
        <v>10</v>
      </c>
      <c r="F19" s="112"/>
      <c r="G19" s="89"/>
      <c r="H19" s="112">
        <f t="shared" si="3"/>
        <v>10</v>
      </c>
      <c r="I19" s="17">
        <f t="shared" si="4"/>
        <v>300</v>
      </c>
      <c r="R19" s="14"/>
      <c r="AL19" s="14"/>
      <c r="AM19" s="14"/>
      <c r="AY19" s="156"/>
      <c r="AZ19" s="156"/>
      <c r="BA19" s="164"/>
      <c r="BB19" s="148"/>
      <c r="BC19" s="140"/>
      <c r="BD19" s="132"/>
      <c r="BE19" s="124"/>
      <c r="BF19" s="124"/>
    </row>
    <row r="20" spans="1:58" s="13" customFormat="1" x14ac:dyDescent="0.2">
      <c r="A20" s="14">
        <f t="shared" si="5"/>
        <v>16</v>
      </c>
      <c r="B20" s="102" t="s">
        <v>249</v>
      </c>
      <c r="C20" s="13" t="s">
        <v>7</v>
      </c>
      <c r="D20" s="14">
        <v>27</v>
      </c>
      <c r="E20" s="112">
        <v>40</v>
      </c>
      <c r="F20" s="112"/>
      <c r="G20" s="89"/>
      <c r="H20" s="112">
        <f t="shared" si="3"/>
        <v>40</v>
      </c>
      <c r="I20" s="17">
        <f t="shared" si="4"/>
        <v>1080</v>
      </c>
      <c r="R20" s="14"/>
      <c r="AL20" s="14"/>
      <c r="AM20" s="14"/>
      <c r="AY20" s="156"/>
      <c r="AZ20" s="156"/>
      <c r="BA20" s="164"/>
      <c r="BB20" s="148"/>
      <c r="BC20" s="140"/>
      <c r="BD20" s="132"/>
      <c r="BE20" s="124"/>
      <c r="BF20" s="124"/>
    </row>
    <row r="21" spans="1:58" s="13" customFormat="1" x14ac:dyDescent="0.2">
      <c r="A21" s="14">
        <f t="shared" si="5"/>
        <v>17</v>
      </c>
      <c r="B21" s="102" t="s">
        <v>125</v>
      </c>
      <c r="C21" s="13" t="s">
        <v>7</v>
      </c>
      <c r="D21" s="14">
        <v>13.5</v>
      </c>
      <c r="E21" s="112">
        <v>0</v>
      </c>
      <c r="F21" s="112"/>
      <c r="G21" s="112"/>
      <c r="H21" s="112">
        <f t="shared" si="3"/>
        <v>0</v>
      </c>
      <c r="I21" s="17">
        <f t="shared" si="4"/>
        <v>0</v>
      </c>
      <c r="R21" s="14"/>
      <c r="AL21" s="14"/>
      <c r="AM21" s="14"/>
      <c r="AY21" s="156"/>
      <c r="AZ21" s="156"/>
      <c r="BA21" s="164"/>
      <c r="BB21" s="148"/>
      <c r="BC21" s="140"/>
      <c r="BD21" s="132"/>
      <c r="BE21" s="124"/>
      <c r="BF21" s="124"/>
    </row>
    <row r="22" spans="1:58" s="13" customFormat="1" x14ac:dyDescent="0.2">
      <c r="A22" s="14">
        <f t="shared" si="5"/>
        <v>18</v>
      </c>
      <c r="B22" s="102" t="s">
        <v>109</v>
      </c>
      <c r="C22" s="13" t="s">
        <v>5</v>
      </c>
      <c r="D22" s="14">
        <v>11.5</v>
      </c>
      <c r="E22" s="112">
        <v>20</v>
      </c>
      <c r="F22" s="112"/>
      <c r="G22" s="112"/>
      <c r="H22" s="112">
        <f t="shared" si="3"/>
        <v>20</v>
      </c>
      <c r="I22" s="17">
        <f t="shared" si="4"/>
        <v>230</v>
      </c>
      <c r="R22" s="14"/>
      <c r="AL22" s="14"/>
      <c r="AM22" s="14"/>
      <c r="AY22" s="156"/>
      <c r="AZ22" s="156"/>
      <c r="BA22" s="164"/>
      <c r="BB22" s="148"/>
      <c r="BC22" s="140"/>
      <c r="BD22" s="132"/>
      <c r="BE22" s="124"/>
      <c r="BF22" s="124"/>
    </row>
    <row r="23" spans="1:58" s="13" customFormat="1" x14ac:dyDescent="0.2">
      <c r="A23" s="14">
        <f t="shared" si="5"/>
        <v>19</v>
      </c>
      <c r="B23" s="102" t="s">
        <v>81</v>
      </c>
      <c r="C23" s="13" t="s">
        <v>7</v>
      </c>
      <c r="D23" s="14">
        <v>14.5</v>
      </c>
      <c r="E23" s="112">
        <v>0</v>
      </c>
      <c r="F23" s="112"/>
      <c r="G23" s="112"/>
      <c r="H23" s="112">
        <f t="shared" si="3"/>
        <v>0</v>
      </c>
      <c r="I23" s="17">
        <f t="shared" si="4"/>
        <v>0</v>
      </c>
      <c r="R23" s="14"/>
      <c r="AL23" s="14"/>
      <c r="AM23" s="14"/>
      <c r="AY23" s="156"/>
      <c r="AZ23" s="156"/>
      <c r="BA23" s="164"/>
      <c r="BB23" s="148"/>
      <c r="BC23" s="140"/>
      <c r="BD23" s="132"/>
      <c r="BE23" s="124"/>
      <c r="BF23" s="124"/>
    </row>
    <row r="24" spans="1:58" s="13" customFormat="1" x14ac:dyDescent="0.2">
      <c r="A24" s="14">
        <f t="shared" si="5"/>
        <v>20</v>
      </c>
      <c r="B24" s="102" t="s">
        <v>160</v>
      </c>
      <c r="C24" s="13" t="s">
        <v>5</v>
      </c>
      <c r="D24" s="14">
        <v>11</v>
      </c>
      <c r="E24" s="112">
        <v>30</v>
      </c>
      <c r="F24" s="112"/>
      <c r="G24" s="112"/>
      <c r="H24" s="112">
        <f t="shared" si="3"/>
        <v>30</v>
      </c>
      <c r="I24" s="17">
        <f t="shared" si="4"/>
        <v>330</v>
      </c>
      <c r="R24" s="14"/>
      <c r="AL24" s="14"/>
      <c r="AM24" s="14"/>
      <c r="AY24" s="156"/>
      <c r="AZ24" s="156"/>
      <c r="BA24" s="164"/>
      <c r="BB24" s="148"/>
      <c r="BC24" s="140"/>
      <c r="BD24" s="132"/>
      <c r="BE24" s="124"/>
      <c r="BF24" s="124"/>
    </row>
    <row r="25" spans="1:58" s="13" customFormat="1" x14ac:dyDescent="0.2">
      <c r="A25" s="14">
        <f t="shared" si="5"/>
        <v>21</v>
      </c>
      <c r="B25" s="102" t="s">
        <v>104</v>
      </c>
      <c r="C25" s="13" t="s">
        <v>7</v>
      </c>
      <c r="D25" s="14">
        <v>13.5</v>
      </c>
      <c r="E25" s="112">
        <v>90</v>
      </c>
      <c r="F25" s="112"/>
      <c r="G25" s="112"/>
      <c r="H25" s="112">
        <f t="shared" si="3"/>
        <v>90</v>
      </c>
      <c r="I25" s="17">
        <f t="shared" si="4"/>
        <v>1215</v>
      </c>
      <c r="R25" s="14"/>
      <c r="AL25" s="14"/>
      <c r="AM25" s="14"/>
      <c r="AY25" s="156"/>
      <c r="AZ25" s="156"/>
      <c r="BA25" s="164"/>
      <c r="BB25" s="148"/>
      <c r="BC25" s="140"/>
      <c r="BD25" s="132"/>
      <c r="BE25" s="124"/>
      <c r="BF25" s="124"/>
    </row>
    <row r="26" spans="1:58" s="13" customFormat="1" x14ac:dyDescent="0.2">
      <c r="A26" s="14">
        <f t="shared" si="5"/>
        <v>22</v>
      </c>
      <c r="B26" s="102" t="s">
        <v>250</v>
      </c>
      <c r="C26" s="13" t="s">
        <v>7</v>
      </c>
      <c r="D26" s="14">
        <v>14.5</v>
      </c>
      <c r="E26" s="112">
        <v>110</v>
      </c>
      <c r="F26" s="112"/>
      <c r="G26" s="112"/>
      <c r="H26" s="112">
        <f t="shared" si="3"/>
        <v>110</v>
      </c>
      <c r="I26" s="17">
        <f t="shared" si="4"/>
        <v>1595</v>
      </c>
      <c r="R26" s="14"/>
      <c r="AL26" s="14"/>
      <c r="AM26" s="14"/>
      <c r="AY26" s="156"/>
      <c r="AZ26" s="156"/>
      <c r="BA26" s="164"/>
      <c r="BB26" s="148"/>
      <c r="BC26" s="140"/>
      <c r="BD26" s="132"/>
      <c r="BE26" s="124"/>
      <c r="BF26" s="124"/>
    </row>
    <row r="27" spans="1:58" s="13" customFormat="1" x14ac:dyDescent="0.2">
      <c r="A27" s="14">
        <f t="shared" si="5"/>
        <v>23</v>
      </c>
      <c r="B27" s="102" t="s">
        <v>108</v>
      </c>
      <c r="C27" s="13" t="s">
        <v>7</v>
      </c>
      <c r="D27" s="14">
        <v>13</v>
      </c>
      <c r="E27" s="112">
        <v>10</v>
      </c>
      <c r="F27" s="112"/>
      <c r="G27" s="112"/>
      <c r="H27" s="112">
        <f t="shared" si="3"/>
        <v>10</v>
      </c>
      <c r="I27" s="17">
        <f t="shared" si="4"/>
        <v>130</v>
      </c>
      <c r="R27" s="14"/>
      <c r="AL27" s="14"/>
      <c r="AM27" s="14"/>
      <c r="AY27" s="156"/>
      <c r="AZ27" s="156"/>
      <c r="BA27" s="164"/>
      <c r="BB27" s="148"/>
      <c r="BC27" s="140"/>
      <c r="BD27" s="132"/>
      <c r="BE27" s="124"/>
      <c r="BF27" s="124"/>
    </row>
    <row r="28" spans="1:58" s="13" customFormat="1" x14ac:dyDescent="0.2">
      <c r="A28" s="14">
        <f t="shared" si="5"/>
        <v>24</v>
      </c>
      <c r="B28" s="102" t="s">
        <v>126</v>
      </c>
      <c r="C28" s="13" t="s">
        <v>7</v>
      </c>
      <c r="D28" s="14">
        <v>86</v>
      </c>
      <c r="E28" s="112">
        <v>0</v>
      </c>
      <c r="F28" s="112"/>
      <c r="G28" s="89"/>
      <c r="H28" s="112">
        <f t="shared" si="3"/>
        <v>0</v>
      </c>
      <c r="I28" s="17">
        <f t="shared" si="4"/>
        <v>0</v>
      </c>
      <c r="R28" s="14"/>
      <c r="AL28" s="14"/>
      <c r="AM28" s="14"/>
      <c r="AY28" s="156"/>
      <c r="AZ28" s="156"/>
      <c r="BA28" s="164"/>
      <c r="BB28" s="148"/>
      <c r="BC28" s="140"/>
      <c r="BD28" s="132"/>
      <c r="BE28" s="124"/>
      <c r="BF28" s="124"/>
    </row>
    <row r="29" spans="1:58" s="13" customFormat="1" x14ac:dyDescent="0.2">
      <c r="A29" s="14">
        <f t="shared" si="5"/>
        <v>25</v>
      </c>
      <c r="B29" s="102" t="s">
        <v>94</v>
      </c>
      <c r="C29" s="13" t="s">
        <v>7</v>
      </c>
      <c r="D29" s="14">
        <v>21</v>
      </c>
      <c r="E29" s="112">
        <v>0</v>
      </c>
      <c r="F29" s="112"/>
      <c r="G29" s="89"/>
      <c r="H29" s="112">
        <f t="shared" si="3"/>
        <v>0</v>
      </c>
      <c r="I29" s="17">
        <f t="shared" si="4"/>
        <v>0</v>
      </c>
      <c r="R29" s="14"/>
      <c r="AL29" s="14"/>
      <c r="AM29" s="14"/>
      <c r="AY29" s="156"/>
      <c r="AZ29" s="156"/>
      <c r="BA29" s="164"/>
      <c r="BB29" s="148"/>
      <c r="BC29" s="140"/>
      <c r="BD29" s="132"/>
      <c r="BE29" s="124"/>
      <c r="BF29" s="124"/>
    </row>
    <row r="30" spans="1:58" s="13" customFormat="1" x14ac:dyDescent="0.2">
      <c r="A30" s="14">
        <f t="shared" si="5"/>
        <v>26</v>
      </c>
      <c r="B30" s="102" t="s">
        <v>270</v>
      </c>
      <c r="C30" s="13" t="s">
        <v>6</v>
      </c>
      <c r="D30" s="14">
        <v>85</v>
      </c>
      <c r="E30" s="112">
        <v>0</v>
      </c>
      <c r="F30" s="112"/>
      <c r="G30" s="89"/>
      <c r="H30" s="112">
        <f t="shared" si="3"/>
        <v>0</v>
      </c>
      <c r="I30" s="17">
        <f t="shared" si="4"/>
        <v>0</v>
      </c>
      <c r="R30" s="14"/>
      <c r="AL30" s="14"/>
      <c r="AM30" s="14"/>
      <c r="AY30" s="156"/>
      <c r="AZ30" s="156"/>
      <c r="BA30" s="164"/>
      <c r="BB30" s="148"/>
      <c r="BC30" s="140"/>
      <c r="BD30" s="132"/>
      <c r="BE30" s="124"/>
      <c r="BF30" s="124"/>
    </row>
    <row r="31" spans="1:58" s="13" customFormat="1" x14ac:dyDescent="0.2">
      <c r="A31" s="14">
        <f t="shared" si="5"/>
        <v>27</v>
      </c>
      <c r="B31" s="102" t="s">
        <v>270</v>
      </c>
      <c r="C31" s="13" t="s">
        <v>7</v>
      </c>
      <c r="D31" s="14">
        <f>68+30</f>
        <v>98</v>
      </c>
      <c r="E31" s="112">
        <v>5</v>
      </c>
      <c r="F31" s="112"/>
      <c r="G31" s="89"/>
      <c r="H31" s="112">
        <f t="shared" si="3"/>
        <v>5</v>
      </c>
      <c r="I31" s="17">
        <f t="shared" si="4"/>
        <v>490</v>
      </c>
      <c r="R31" s="14"/>
      <c r="AL31" s="14"/>
      <c r="AM31" s="14"/>
      <c r="AY31" s="156"/>
      <c r="AZ31" s="156"/>
      <c r="BA31" s="164"/>
      <c r="BB31" s="148"/>
      <c r="BC31" s="140"/>
      <c r="BD31" s="132"/>
      <c r="BE31" s="124"/>
      <c r="BF31" s="124"/>
    </row>
    <row r="32" spans="1:58" s="13" customFormat="1" x14ac:dyDescent="0.2">
      <c r="A32" s="14">
        <f t="shared" si="5"/>
        <v>28</v>
      </c>
      <c r="B32" s="102" t="s">
        <v>201</v>
      </c>
      <c r="C32" s="13" t="s">
        <v>7</v>
      </c>
      <c r="D32" s="14">
        <v>103</v>
      </c>
      <c r="E32" s="112">
        <v>5</v>
      </c>
      <c r="F32" s="112"/>
      <c r="G32" s="89"/>
      <c r="H32" s="112">
        <f t="shared" si="3"/>
        <v>0</v>
      </c>
      <c r="I32" s="17">
        <f t="shared" si="4"/>
        <v>515</v>
      </c>
      <c r="R32" s="14"/>
      <c r="AL32" s="14"/>
      <c r="AM32" s="14"/>
      <c r="AY32" s="156"/>
      <c r="AZ32" s="156"/>
      <c r="BA32" s="164"/>
      <c r="BB32" s="148"/>
      <c r="BC32" s="140"/>
      <c r="BD32" s="132"/>
      <c r="BE32" s="124">
        <v>5</v>
      </c>
      <c r="BF32" s="124" t="s">
        <v>271</v>
      </c>
    </row>
    <row r="33" spans="1:67" s="13" customFormat="1" x14ac:dyDescent="0.2">
      <c r="A33" s="14">
        <f t="shared" si="5"/>
        <v>29</v>
      </c>
      <c r="B33" s="102" t="s">
        <v>127</v>
      </c>
      <c r="C33" s="13" t="s">
        <v>7</v>
      </c>
      <c r="D33" s="14">
        <v>79</v>
      </c>
      <c r="E33" s="112">
        <v>0</v>
      </c>
      <c r="F33" s="112"/>
      <c r="G33" s="89"/>
      <c r="H33" s="112">
        <f t="shared" si="3"/>
        <v>0</v>
      </c>
      <c r="I33" s="17">
        <f t="shared" si="4"/>
        <v>0</v>
      </c>
      <c r="R33" s="14"/>
      <c r="AL33" s="14"/>
      <c r="AM33" s="14"/>
      <c r="AY33" s="156"/>
      <c r="AZ33" s="156"/>
      <c r="BA33" s="164"/>
      <c r="BB33" s="148"/>
      <c r="BC33" s="140"/>
      <c r="BD33" s="132"/>
      <c r="BE33" s="124"/>
      <c r="BF33" s="124"/>
    </row>
    <row r="34" spans="1:67" s="13" customFormat="1" x14ac:dyDescent="0.2">
      <c r="A34" s="14">
        <f t="shared" si="5"/>
        <v>30</v>
      </c>
      <c r="B34" s="102" t="s">
        <v>145</v>
      </c>
      <c r="C34" s="13" t="s">
        <v>7</v>
      </c>
      <c r="D34" s="14">
        <v>90</v>
      </c>
      <c r="E34" s="112">
        <v>10</v>
      </c>
      <c r="F34" s="112"/>
      <c r="G34" s="89"/>
      <c r="H34" s="112">
        <f t="shared" si="3"/>
        <v>10</v>
      </c>
      <c r="I34" s="17">
        <f t="shared" si="4"/>
        <v>900</v>
      </c>
      <c r="R34" s="14"/>
      <c r="AL34" s="14"/>
      <c r="AM34" s="14"/>
      <c r="AY34" s="156"/>
      <c r="AZ34" s="156"/>
      <c r="BA34" s="164"/>
      <c r="BB34" s="148"/>
      <c r="BC34" s="140"/>
      <c r="BD34" s="132"/>
      <c r="BE34" s="124"/>
      <c r="BF34" s="124"/>
    </row>
    <row r="35" spans="1:67" s="13" customFormat="1" x14ac:dyDescent="0.2">
      <c r="A35" s="14">
        <f t="shared" si="5"/>
        <v>31</v>
      </c>
      <c r="B35" s="102" t="s">
        <v>150</v>
      </c>
      <c r="C35" s="13" t="s">
        <v>5</v>
      </c>
      <c r="D35" s="14">
        <v>77</v>
      </c>
      <c r="E35" s="112">
        <v>0</v>
      </c>
      <c r="F35" s="112"/>
      <c r="G35" s="89"/>
      <c r="H35" s="112">
        <f t="shared" si="3"/>
        <v>0</v>
      </c>
      <c r="I35" s="17">
        <f t="shared" si="4"/>
        <v>0</v>
      </c>
      <c r="R35" s="14"/>
      <c r="AL35" s="14"/>
      <c r="AM35" s="14"/>
      <c r="AY35" s="156"/>
      <c r="AZ35" s="156"/>
      <c r="BA35" s="164"/>
      <c r="BB35" s="148"/>
      <c r="BC35" s="140"/>
      <c r="BD35" s="132"/>
      <c r="BE35" s="124"/>
      <c r="BF35" s="124"/>
    </row>
    <row r="36" spans="1:67" s="13" customFormat="1" x14ac:dyDescent="0.2">
      <c r="A36" s="14">
        <f t="shared" si="5"/>
        <v>32</v>
      </c>
      <c r="B36" s="102" t="s">
        <v>146</v>
      </c>
      <c r="C36" s="13" t="s">
        <v>4</v>
      </c>
      <c r="D36" s="14">
        <v>53</v>
      </c>
      <c r="E36" s="112">
        <v>0</v>
      </c>
      <c r="F36" s="112"/>
      <c r="G36" s="89"/>
      <c r="H36" s="112">
        <f t="shared" si="3"/>
        <v>0</v>
      </c>
      <c r="I36" s="17">
        <f t="shared" si="4"/>
        <v>0</v>
      </c>
      <c r="R36" s="14"/>
      <c r="AL36" s="14"/>
      <c r="AM36" s="14"/>
      <c r="AY36" s="156"/>
      <c r="AZ36" s="156"/>
      <c r="BA36" s="164"/>
      <c r="BB36" s="148"/>
      <c r="BC36" s="140"/>
      <c r="BD36" s="132"/>
      <c r="BE36" s="124"/>
      <c r="BF36" s="124"/>
    </row>
    <row r="37" spans="1:67" s="13" customFormat="1" x14ac:dyDescent="0.2">
      <c r="A37" s="14">
        <f t="shared" si="5"/>
        <v>33</v>
      </c>
      <c r="B37" s="102" t="s">
        <v>194</v>
      </c>
      <c r="C37" s="13" t="s">
        <v>7</v>
      </c>
      <c r="D37" s="14">
        <v>115</v>
      </c>
      <c r="E37" s="112">
        <v>0</v>
      </c>
      <c r="F37" s="112"/>
      <c r="G37" s="89"/>
      <c r="H37" s="112">
        <f t="shared" si="3"/>
        <v>0</v>
      </c>
      <c r="I37" s="17">
        <f t="shared" si="4"/>
        <v>0</v>
      </c>
      <c r="R37" s="14"/>
      <c r="AL37" s="14"/>
      <c r="AM37" s="14"/>
      <c r="AY37" s="156"/>
      <c r="AZ37" s="156"/>
      <c r="BA37" s="164"/>
      <c r="BB37" s="148"/>
      <c r="BC37" s="140"/>
      <c r="BD37" s="132"/>
      <c r="BE37" s="124"/>
      <c r="BF37" s="124"/>
    </row>
    <row r="38" spans="1:67" s="13" customFormat="1" x14ac:dyDescent="0.2">
      <c r="A38" s="14">
        <f t="shared" si="5"/>
        <v>34</v>
      </c>
      <c r="B38" s="102" t="s">
        <v>122</v>
      </c>
      <c r="C38" s="13" t="s">
        <v>7</v>
      </c>
      <c r="D38" s="14">
        <v>105</v>
      </c>
      <c r="E38" s="112">
        <v>0</v>
      </c>
      <c r="F38" s="112"/>
      <c r="G38" s="89"/>
      <c r="H38" s="112">
        <f t="shared" ref="H38:H74" si="6">SUM(E38:G38)-SUM(BE38:FQ38)</f>
        <v>0</v>
      </c>
      <c r="I38" s="17">
        <f t="shared" si="4"/>
        <v>0</v>
      </c>
      <c r="R38" s="14"/>
      <c r="AL38" s="14"/>
      <c r="AM38" s="14"/>
      <c r="AY38" s="156"/>
      <c r="AZ38" s="156"/>
      <c r="BA38" s="164"/>
      <c r="BB38" s="148"/>
      <c r="BC38" s="140"/>
      <c r="BD38" s="132"/>
      <c r="BE38" s="124"/>
      <c r="BF38" s="124"/>
    </row>
    <row r="39" spans="1:67" s="13" customFormat="1" x14ac:dyDescent="0.2">
      <c r="A39" s="14">
        <f t="shared" si="5"/>
        <v>35</v>
      </c>
      <c r="B39" s="102" t="s">
        <v>117</v>
      </c>
      <c r="C39" s="13" t="s">
        <v>6</v>
      </c>
      <c r="D39" s="14">
        <v>97</v>
      </c>
      <c r="E39" s="112">
        <v>2</v>
      </c>
      <c r="F39" s="112"/>
      <c r="G39" s="112"/>
      <c r="H39" s="112">
        <f t="shared" si="6"/>
        <v>2</v>
      </c>
      <c r="I39" s="17">
        <f t="shared" si="4"/>
        <v>194</v>
      </c>
      <c r="R39" s="14"/>
      <c r="AL39" s="14"/>
      <c r="AM39" s="14"/>
      <c r="AY39" s="156"/>
      <c r="AZ39" s="156"/>
      <c r="BA39" s="164"/>
      <c r="BB39" s="148"/>
      <c r="BC39" s="140"/>
      <c r="BD39" s="132"/>
      <c r="BE39" s="124"/>
      <c r="BF39" s="124"/>
    </row>
    <row r="40" spans="1:67" s="13" customFormat="1" x14ac:dyDescent="0.2">
      <c r="A40" s="14">
        <f t="shared" si="5"/>
        <v>36</v>
      </c>
      <c r="B40" s="102" t="s">
        <v>28</v>
      </c>
      <c r="C40" s="13" t="s">
        <v>5</v>
      </c>
      <c r="D40" s="14">
        <v>65</v>
      </c>
      <c r="E40" s="112">
        <v>0</v>
      </c>
      <c r="F40" s="112"/>
      <c r="G40" s="89"/>
      <c r="H40" s="112">
        <f t="shared" si="6"/>
        <v>0</v>
      </c>
      <c r="I40" s="17">
        <f t="shared" si="4"/>
        <v>0</v>
      </c>
      <c r="R40" s="14"/>
      <c r="AL40" s="14"/>
      <c r="AM40" s="14"/>
      <c r="AY40" s="156"/>
      <c r="AZ40" s="156"/>
      <c r="BA40" s="164"/>
      <c r="BB40" s="148"/>
      <c r="BC40" s="140"/>
      <c r="BD40" s="132"/>
      <c r="BE40" s="124"/>
      <c r="BF40" s="124"/>
    </row>
    <row r="41" spans="1:67" s="13" customFormat="1" x14ac:dyDescent="0.2">
      <c r="A41" s="14">
        <f t="shared" si="5"/>
        <v>37</v>
      </c>
      <c r="B41" s="102" t="s">
        <v>132</v>
      </c>
      <c r="C41" s="13" t="s">
        <v>7</v>
      </c>
      <c r="D41" s="14">
        <v>67</v>
      </c>
      <c r="E41" s="112">
        <v>20</v>
      </c>
      <c r="F41" s="112"/>
      <c r="G41" s="112"/>
      <c r="H41" s="112">
        <f t="shared" si="6"/>
        <v>20</v>
      </c>
      <c r="I41" s="17">
        <f t="shared" si="4"/>
        <v>1340</v>
      </c>
      <c r="R41" s="14"/>
      <c r="AL41" s="14"/>
      <c r="AM41" s="14"/>
      <c r="AY41" s="156"/>
      <c r="AZ41" s="156"/>
      <c r="BA41" s="164"/>
      <c r="BB41" s="148"/>
      <c r="BC41" s="140"/>
      <c r="BD41" s="132"/>
      <c r="BE41" s="124"/>
      <c r="BF41" s="124"/>
    </row>
    <row r="42" spans="1:67" s="13" customFormat="1" x14ac:dyDescent="0.2">
      <c r="A42" s="14">
        <f t="shared" si="5"/>
        <v>38</v>
      </c>
      <c r="B42" s="102" t="s">
        <v>212</v>
      </c>
      <c r="C42" s="13" t="s">
        <v>7</v>
      </c>
      <c r="D42" s="14">
        <v>65</v>
      </c>
      <c r="E42" s="112">
        <v>0</v>
      </c>
      <c r="F42" s="112"/>
      <c r="G42" s="89"/>
      <c r="H42" s="112">
        <f t="shared" si="6"/>
        <v>0</v>
      </c>
      <c r="I42" s="17">
        <f t="shared" si="4"/>
        <v>0</v>
      </c>
      <c r="R42" s="14"/>
      <c r="AL42" s="14"/>
      <c r="AM42" s="14"/>
      <c r="AY42" s="156"/>
      <c r="AZ42" s="156"/>
      <c r="BA42" s="164"/>
      <c r="BB42" s="148"/>
      <c r="BC42" s="140"/>
      <c r="BD42" s="132"/>
      <c r="BE42" s="124"/>
      <c r="BF42" s="124"/>
    </row>
    <row r="43" spans="1:67" s="13" customFormat="1" x14ac:dyDescent="0.2">
      <c r="A43" s="14">
        <f t="shared" si="5"/>
        <v>39</v>
      </c>
      <c r="B43" s="102" t="s">
        <v>152</v>
      </c>
      <c r="C43" s="13" t="s">
        <v>7</v>
      </c>
      <c r="D43" s="14">
        <v>77</v>
      </c>
      <c r="E43" s="112">
        <v>0</v>
      </c>
      <c r="F43" s="112"/>
      <c r="G43" s="112"/>
      <c r="H43" s="112">
        <f t="shared" si="6"/>
        <v>0</v>
      </c>
      <c r="I43" s="17">
        <f t="shared" si="4"/>
        <v>0</v>
      </c>
      <c r="R43" s="14"/>
      <c r="AL43" s="14"/>
      <c r="AM43" s="14"/>
      <c r="AY43" s="156"/>
      <c r="AZ43" s="156"/>
      <c r="BA43" s="164"/>
      <c r="BB43" s="148"/>
      <c r="BC43" s="140"/>
      <c r="BD43" s="132"/>
      <c r="BE43" s="124"/>
      <c r="BF43" s="124"/>
    </row>
    <row r="44" spans="1:67" s="13" customFormat="1" x14ac:dyDescent="0.2">
      <c r="A44" s="14">
        <f t="shared" si="5"/>
        <v>40</v>
      </c>
      <c r="B44" s="102" t="s">
        <v>142</v>
      </c>
      <c r="C44" s="13" t="s">
        <v>7</v>
      </c>
      <c r="D44" s="14">
        <v>64</v>
      </c>
      <c r="E44" s="112">
        <v>100</v>
      </c>
      <c r="F44" s="112"/>
      <c r="G44" s="89"/>
      <c r="H44" s="112">
        <f t="shared" si="6"/>
        <v>100</v>
      </c>
      <c r="I44" s="17">
        <f t="shared" si="4"/>
        <v>6400</v>
      </c>
      <c r="R44" s="14"/>
      <c r="AL44" s="14"/>
      <c r="AM44" s="14"/>
      <c r="AY44" s="156"/>
      <c r="AZ44" s="156"/>
      <c r="BA44" s="164"/>
      <c r="BB44" s="148"/>
      <c r="BC44" s="140"/>
      <c r="BD44" s="132"/>
      <c r="BE44" s="124"/>
      <c r="BF44" s="124"/>
    </row>
    <row r="45" spans="1:67" s="13" customFormat="1" x14ac:dyDescent="0.2">
      <c r="A45" s="14">
        <f t="shared" si="5"/>
        <v>41</v>
      </c>
      <c r="B45" s="102" t="s">
        <v>147</v>
      </c>
      <c r="C45" s="13" t="s">
        <v>7</v>
      </c>
      <c r="D45" s="14">
        <v>75</v>
      </c>
      <c r="E45" s="112">
        <v>10</v>
      </c>
      <c r="F45" s="112"/>
      <c r="G45" s="112"/>
      <c r="H45" s="112">
        <f t="shared" si="6"/>
        <v>10</v>
      </c>
      <c r="I45" s="17">
        <f t="shared" si="4"/>
        <v>750</v>
      </c>
      <c r="R45" s="14"/>
      <c r="AL45" s="14"/>
      <c r="AM45" s="14"/>
      <c r="AY45" s="156"/>
      <c r="AZ45" s="156"/>
      <c r="BA45" s="164"/>
      <c r="BB45" s="148"/>
      <c r="BC45" s="140"/>
      <c r="BD45" s="132"/>
      <c r="BE45" s="124"/>
      <c r="BF45" s="124"/>
    </row>
    <row r="46" spans="1:67" s="13" customFormat="1" x14ac:dyDescent="0.2">
      <c r="A46" s="14">
        <f t="shared" si="5"/>
        <v>42</v>
      </c>
      <c r="B46" s="102" t="s">
        <v>227</v>
      </c>
      <c r="C46" s="13" t="s">
        <v>7</v>
      </c>
      <c r="D46" s="14">
        <v>90</v>
      </c>
      <c r="E46" s="112">
        <v>0</v>
      </c>
      <c r="F46" s="112"/>
      <c r="G46" s="89"/>
      <c r="H46" s="112">
        <f t="shared" si="6"/>
        <v>0</v>
      </c>
      <c r="I46" s="17">
        <f t="shared" si="4"/>
        <v>0</v>
      </c>
      <c r="R46" s="14"/>
      <c r="AL46" s="14"/>
      <c r="AM46" s="14"/>
      <c r="AY46" s="156"/>
      <c r="AZ46" s="156"/>
      <c r="BA46" s="164"/>
      <c r="BB46" s="148"/>
      <c r="BC46" s="140"/>
      <c r="BD46" s="132"/>
      <c r="BE46" s="124"/>
      <c r="BF46" s="124"/>
    </row>
    <row r="47" spans="1:67" s="13" customFormat="1" x14ac:dyDescent="0.2">
      <c r="A47" s="14">
        <f t="shared" si="5"/>
        <v>43</v>
      </c>
      <c r="B47" s="102" t="s">
        <v>75</v>
      </c>
      <c r="C47" s="13" t="s">
        <v>7</v>
      </c>
      <c r="D47" s="14">
        <v>86</v>
      </c>
      <c r="E47" s="112">
        <v>0</v>
      </c>
      <c r="F47" s="112"/>
      <c r="G47" s="112"/>
      <c r="H47" s="112">
        <f t="shared" si="6"/>
        <v>0</v>
      </c>
      <c r="I47" s="17">
        <f t="shared" si="4"/>
        <v>0</v>
      </c>
      <c r="R47" s="14"/>
      <c r="AL47" s="14"/>
      <c r="AM47" s="14"/>
      <c r="AY47" s="156"/>
      <c r="AZ47" s="156"/>
      <c r="BA47" s="164"/>
      <c r="BB47" s="148"/>
      <c r="BC47" s="140"/>
      <c r="BD47" s="132"/>
      <c r="BE47" s="124"/>
      <c r="BF47" s="124"/>
    </row>
    <row r="48" spans="1:67" s="13" customFormat="1" x14ac:dyDescent="0.2">
      <c r="A48" s="14">
        <f t="shared" si="5"/>
        <v>44</v>
      </c>
      <c r="B48" s="102" t="s">
        <v>107</v>
      </c>
      <c r="C48" s="13" t="s">
        <v>7</v>
      </c>
      <c r="D48" s="14">
        <v>89</v>
      </c>
      <c r="E48" s="112">
        <v>10</v>
      </c>
      <c r="F48" s="112"/>
      <c r="G48" s="89"/>
      <c r="H48" s="112">
        <f t="shared" si="6"/>
        <v>10</v>
      </c>
      <c r="I48" s="17">
        <f t="shared" si="4"/>
        <v>890</v>
      </c>
      <c r="R48" s="14"/>
      <c r="AL48" s="14"/>
      <c r="AM48" s="14"/>
      <c r="AY48" s="156"/>
      <c r="AZ48" s="156"/>
      <c r="BA48" s="164"/>
      <c r="BB48" s="148"/>
      <c r="BC48" s="140"/>
      <c r="BD48" s="132"/>
      <c r="BE48" s="124"/>
      <c r="BF48" s="124"/>
    </row>
    <row r="49" spans="1:58" s="13" customFormat="1" x14ac:dyDescent="0.2">
      <c r="A49" s="14">
        <f t="shared" si="5"/>
        <v>45</v>
      </c>
      <c r="B49" s="102" t="s">
        <v>77</v>
      </c>
      <c r="C49" s="13" t="s">
        <v>7</v>
      </c>
      <c r="D49" s="14">
        <v>106</v>
      </c>
      <c r="E49" s="112">
        <v>0</v>
      </c>
      <c r="F49" s="112"/>
      <c r="G49" s="89"/>
      <c r="H49" s="112">
        <f t="shared" si="6"/>
        <v>0</v>
      </c>
      <c r="I49" s="17">
        <f t="shared" si="4"/>
        <v>0</v>
      </c>
      <c r="R49" s="14"/>
      <c r="AL49" s="14"/>
      <c r="AM49" s="14"/>
      <c r="AY49" s="156"/>
      <c r="AZ49" s="156"/>
      <c r="BA49" s="164"/>
      <c r="BB49" s="148"/>
      <c r="BC49" s="140"/>
      <c r="BD49" s="132"/>
      <c r="BE49" s="124"/>
      <c r="BF49" s="124"/>
    </row>
    <row r="50" spans="1:58" s="13" customFormat="1" x14ac:dyDescent="0.2">
      <c r="A50" s="14">
        <f t="shared" si="5"/>
        <v>46</v>
      </c>
      <c r="B50" s="102" t="s">
        <v>149</v>
      </c>
      <c r="C50" s="13" t="s">
        <v>7</v>
      </c>
      <c r="D50" s="14">
        <v>78</v>
      </c>
      <c r="E50" s="112">
        <v>0</v>
      </c>
      <c r="F50" s="112"/>
      <c r="G50" s="112"/>
      <c r="H50" s="112">
        <f t="shared" si="6"/>
        <v>0</v>
      </c>
      <c r="I50" s="17">
        <f t="shared" si="4"/>
        <v>0</v>
      </c>
      <c r="R50" s="14"/>
      <c r="AL50" s="14"/>
      <c r="AM50" s="14"/>
      <c r="AY50" s="156"/>
      <c r="AZ50" s="156"/>
      <c r="BA50" s="164"/>
      <c r="BB50" s="148"/>
      <c r="BC50" s="140"/>
      <c r="BD50" s="132"/>
      <c r="BE50" s="124"/>
      <c r="BF50" s="124"/>
    </row>
    <row r="51" spans="1:58" s="13" customFormat="1" x14ac:dyDescent="0.2">
      <c r="A51" s="14">
        <f t="shared" si="5"/>
        <v>47</v>
      </c>
      <c r="B51" s="102" t="s">
        <v>230</v>
      </c>
      <c r="C51" s="13" t="s">
        <v>7</v>
      </c>
      <c r="D51" s="14">
        <v>95</v>
      </c>
      <c r="E51" s="112">
        <v>0</v>
      </c>
      <c r="F51" s="112"/>
      <c r="G51" s="112"/>
      <c r="H51" s="112">
        <f t="shared" si="6"/>
        <v>0</v>
      </c>
      <c r="I51" s="17">
        <f t="shared" si="4"/>
        <v>0</v>
      </c>
      <c r="R51" s="14"/>
      <c r="AL51" s="14"/>
      <c r="AM51" s="14"/>
      <c r="AY51" s="156"/>
      <c r="AZ51" s="156"/>
      <c r="BA51" s="164"/>
      <c r="BB51" s="148"/>
      <c r="BC51" s="140"/>
      <c r="BD51" s="132"/>
      <c r="BE51" s="124"/>
      <c r="BF51" s="124"/>
    </row>
    <row r="52" spans="1:58" s="13" customFormat="1" x14ac:dyDescent="0.2">
      <c r="A52" s="14">
        <f t="shared" si="5"/>
        <v>48</v>
      </c>
      <c r="B52" s="102" t="s">
        <v>256</v>
      </c>
      <c r="C52" s="13" t="s">
        <v>4</v>
      </c>
      <c r="D52" s="14">
        <v>12</v>
      </c>
      <c r="E52" s="112">
        <v>10</v>
      </c>
      <c r="F52" s="112"/>
      <c r="G52" s="89"/>
      <c r="H52" s="112">
        <f t="shared" si="6"/>
        <v>10</v>
      </c>
      <c r="I52" s="17">
        <f t="shared" si="4"/>
        <v>120</v>
      </c>
      <c r="R52" s="14"/>
      <c r="AL52" s="14"/>
      <c r="AM52" s="14"/>
      <c r="AY52" s="156"/>
      <c r="AZ52" s="156"/>
      <c r="BA52" s="164"/>
      <c r="BB52" s="148"/>
      <c r="BC52" s="140"/>
      <c r="BD52" s="132"/>
      <c r="BE52" s="124"/>
      <c r="BF52" s="124"/>
    </row>
    <row r="53" spans="1:58" s="13" customFormat="1" x14ac:dyDescent="0.2">
      <c r="A53" s="14">
        <f t="shared" si="5"/>
        <v>49</v>
      </c>
      <c r="B53" s="102" t="s">
        <v>257</v>
      </c>
      <c r="C53" s="13" t="s">
        <v>4</v>
      </c>
      <c r="D53" s="14">
        <v>15</v>
      </c>
      <c r="E53" s="112">
        <v>30</v>
      </c>
      <c r="F53" s="112"/>
      <c r="G53" s="89"/>
      <c r="H53" s="112">
        <f t="shared" si="6"/>
        <v>30</v>
      </c>
      <c r="I53" s="17">
        <f t="shared" si="4"/>
        <v>450</v>
      </c>
      <c r="R53" s="14"/>
      <c r="AL53" s="14"/>
      <c r="AM53" s="14"/>
      <c r="AY53" s="156"/>
      <c r="AZ53" s="156"/>
      <c r="BA53" s="164"/>
      <c r="BB53" s="148"/>
      <c r="BC53" s="140"/>
      <c r="BD53" s="132"/>
      <c r="BE53" s="124"/>
      <c r="BF53" s="124"/>
    </row>
    <row r="54" spans="1:58" s="13" customFormat="1" x14ac:dyDescent="0.2">
      <c r="A54" s="14">
        <f t="shared" si="5"/>
        <v>50</v>
      </c>
      <c r="B54" s="102" t="s">
        <v>258</v>
      </c>
      <c r="C54" s="13" t="s">
        <v>7</v>
      </c>
      <c r="D54" s="14">
        <v>30</v>
      </c>
      <c r="E54" s="112">
        <v>35</v>
      </c>
      <c r="F54" s="112"/>
      <c r="G54" s="89"/>
      <c r="H54" s="112">
        <f t="shared" si="6"/>
        <v>35</v>
      </c>
      <c r="I54" s="17">
        <f t="shared" si="4"/>
        <v>1050</v>
      </c>
      <c r="R54" s="14"/>
      <c r="AL54" s="14"/>
      <c r="AM54" s="14"/>
      <c r="AY54" s="156"/>
      <c r="AZ54" s="156"/>
      <c r="BA54" s="164"/>
      <c r="BB54" s="148"/>
      <c r="BC54" s="140"/>
      <c r="BD54" s="132"/>
      <c r="BE54" s="124"/>
      <c r="BF54" s="124"/>
    </row>
    <row r="55" spans="1:58" s="13" customFormat="1" x14ac:dyDescent="0.2">
      <c r="A55" s="14">
        <f t="shared" si="5"/>
        <v>51</v>
      </c>
      <c r="B55" s="102" t="s">
        <v>279</v>
      </c>
      <c r="C55" s="13" t="s">
        <v>5</v>
      </c>
      <c r="D55" s="14">
        <v>11.5</v>
      </c>
      <c r="E55" s="112">
        <v>200</v>
      </c>
      <c r="F55" s="112"/>
      <c r="G55" s="89"/>
      <c r="H55" s="112">
        <f t="shared" si="6"/>
        <v>200</v>
      </c>
      <c r="I55" s="17">
        <f t="shared" si="4"/>
        <v>2300</v>
      </c>
      <c r="R55" s="14"/>
      <c r="AL55" s="14"/>
      <c r="AM55" s="14"/>
      <c r="AY55" s="156"/>
      <c r="AZ55" s="156"/>
      <c r="BA55" s="164"/>
      <c r="BB55" s="148"/>
      <c r="BC55" s="140"/>
      <c r="BD55" s="132"/>
      <c r="BE55" s="124"/>
      <c r="BF55" s="124"/>
    </row>
    <row r="56" spans="1:58" s="13" customFormat="1" x14ac:dyDescent="0.2">
      <c r="A56" s="14">
        <f t="shared" si="5"/>
        <v>52</v>
      </c>
      <c r="B56" s="102" t="s">
        <v>148</v>
      </c>
      <c r="C56" s="13" t="s">
        <v>7</v>
      </c>
      <c r="D56" s="14">
        <v>16</v>
      </c>
      <c r="E56" s="112">
        <v>10</v>
      </c>
      <c r="F56" s="112"/>
      <c r="G56" s="89"/>
      <c r="H56" s="112">
        <f t="shared" si="6"/>
        <v>10</v>
      </c>
      <c r="I56" s="17">
        <f t="shared" si="4"/>
        <v>160</v>
      </c>
      <c r="R56" s="14"/>
      <c r="AL56" s="14"/>
      <c r="AM56" s="14"/>
      <c r="AY56" s="156"/>
      <c r="AZ56" s="156"/>
      <c r="BA56" s="164"/>
      <c r="BB56" s="148"/>
      <c r="BC56" s="140"/>
      <c r="BD56" s="132"/>
      <c r="BE56" s="124"/>
      <c r="BF56" s="124"/>
    </row>
    <row r="57" spans="1:58" s="13" customFormat="1" x14ac:dyDescent="0.2">
      <c r="A57" s="14">
        <f t="shared" si="5"/>
        <v>53</v>
      </c>
      <c r="B57" s="102" t="s">
        <v>128</v>
      </c>
      <c r="C57" s="13" t="s">
        <v>7</v>
      </c>
      <c r="D57" s="14">
        <v>29</v>
      </c>
      <c r="E57" s="112">
        <v>30</v>
      </c>
      <c r="F57" s="112"/>
      <c r="G57" s="112"/>
      <c r="H57" s="112">
        <f t="shared" si="6"/>
        <v>30</v>
      </c>
      <c r="I57" s="17">
        <f t="shared" si="4"/>
        <v>870</v>
      </c>
      <c r="R57" s="14"/>
      <c r="AL57" s="14"/>
      <c r="AM57" s="14"/>
      <c r="AY57" s="156"/>
      <c r="AZ57" s="156"/>
      <c r="BA57" s="164"/>
      <c r="BB57" s="148"/>
      <c r="BC57" s="140"/>
      <c r="BD57" s="132"/>
      <c r="BE57" s="124"/>
      <c r="BF57" s="124"/>
    </row>
    <row r="58" spans="1:58" s="13" customFormat="1" x14ac:dyDescent="0.2">
      <c r="A58" s="14">
        <f t="shared" si="5"/>
        <v>54</v>
      </c>
      <c r="B58" s="102" t="s">
        <v>63</v>
      </c>
      <c r="C58" s="13" t="s">
        <v>7</v>
      </c>
      <c r="D58" s="14">
        <v>26</v>
      </c>
      <c r="E58" s="112">
        <v>10</v>
      </c>
      <c r="F58" s="112"/>
      <c r="G58" s="112"/>
      <c r="H58" s="112">
        <f t="shared" si="6"/>
        <v>10</v>
      </c>
      <c r="I58" s="17">
        <f t="shared" si="4"/>
        <v>260</v>
      </c>
      <c r="R58" s="14"/>
      <c r="AL58" s="14"/>
      <c r="AM58" s="14"/>
      <c r="AY58" s="156"/>
      <c r="AZ58" s="156"/>
      <c r="BA58" s="164"/>
      <c r="BB58" s="148"/>
      <c r="BC58" s="140"/>
      <c r="BD58" s="132"/>
      <c r="BE58" s="124"/>
      <c r="BF58" s="124"/>
    </row>
    <row r="59" spans="1:58" s="13" customFormat="1" x14ac:dyDescent="0.2">
      <c r="A59" s="14">
        <f t="shared" si="5"/>
        <v>55</v>
      </c>
      <c r="B59" s="102" t="s">
        <v>90</v>
      </c>
      <c r="C59" s="13" t="s">
        <v>7</v>
      </c>
      <c r="D59" s="14">
        <v>22.5</v>
      </c>
      <c r="E59" s="112">
        <v>5</v>
      </c>
      <c r="F59" s="112"/>
      <c r="G59" s="112"/>
      <c r="H59" s="112">
        <f t="shared" si="6"/>
        <v>5</v>
      </c>
      <c r="I59" s="17">
        <f t="shared" si="4"/>
        <v>112.5</v>
      </c>
      <c r="R59" s="14"/>
      <c r="AL59" s="14"/>
      <c r="AM59" s="14"/>
      <c r="AY59" s="156"/>
      <c r="AZ59" s="156"/>
      <c r="BA59" s="164"/>
      <c r="BB59" s="148"/>
      <c r="BC59" s="140"/>
      <c r="BD59" s="132"/>
      <c r="BE59" s="124"/>
      <c r="BF59" s="124"/>
    </row>
    <row r="60" spans="1:58" s="13" customFormat="1" x14ac:dyDescent="0.2">
      <c r="A60" s="14">
        <f t="shared" si="5"/>
        <v>56</v>
      </c>
      <c r="B60" s="102" t="s">
        <v>280</v>
      </c>
      <c r="C60" s="13" t="s">
        <v>4</v>
      </c>
      <c r="D60" s="14">
        <v>12.5</v>
      </c>
      <c r="E60" s="112">
        <v>200</v>
      </c>
      <c r="F60" s="112"/>
      <c r="G60" s="112"/>
      <c r="H60" s="112">
        <f t="shared" si="6"/>
        <v>200</v>
      </c>
      <c r="I60" s="17">
        <f t="shared" si="4"/>
        <v>2500</v>
      </c>
      <c r="R60" s="14"/>
      <c r="AL60" s="14"/>
      <c r="AM60" s="14"/>
      <c r="AY60" s="156"/>
      <c r="AZ60" s="156"/>
      <c r="BA60" s="164"/>
      <c r="BB60" s="148"/>
      <c r="BC60" s="140"/>
      <c r="BD60" s="132"/>
      <c r="BE60" s="124"/>
      <c r="BF60" s="124"/>
    </row>
    <row r="61" spans="1:58" s="13" customFormat="1" x14ac:dyDescent="0.2">
      <c r="A61" s="14">
        <f t="shared" si="5"/>
        <v>57</v>
      </c>
      <c r="B61" s="102" t="s">
        <v>141</v>
      </c>
      <c r="C61" s="13" t="s">
        <v>6</v>
      </c>
      <c r="D61" s="14">
        <v>29</v>
      </c>
      <c r="E61" s="112">
        <v>0</v>
      </c>
      <c r="F61" s="112"/>
      <c r="G61" s="112"/>
      <c r="H61" s="112">
        <f t="shared" si="6"/>
        <v>0</v>
      </c>
      <c r="I61" s="17">
        <f t="shared" si="4"/>
        <v>0</v>
      </c>
      <c r="R61" s="14"/>
      <c r="AL61" s="14"/>
      <c r="AM61" s="14"/>
      <c r="AY61" s="156"/>
      <c r="AZ61" s="156"/>
      <c r="BA61" s="164"/>
      <c r="BB61" s="148"/>
      <c r="BC61" s="140"/>
      <c r="BD61" s="132"/>
      <c r="BE61" s="124"/>
      <c r="BF61" s="124"/>
    </row>
    <row r="62" spans="1:58" s="13" customFormat="1" x14ac:dyDescent="0.2">
      <c r="A62" s="14">
        <f t="shared" si="5"/>
        <v>58</v>
      </c>
      <c r="B62" s="102" t="s">
        <v>131</v>
      </c>
      <c r="C62" s="13" t="s">
        <v>7</v>
      </c>
      <c r="D62" s="14">
        <v>37</v>
      </c>
      <c r="E62" s="112">
        <v>0</v>
      </c>
      <c r="F62" s="112"/>
      <c r="G62" s="112"/>
      <c r="H62" s="112">
        <f t="shared" si="6"/>
        <v>0</v>
      </c>
      <c r="I62" s="17">
        <f t="shared" si="4"/>
        <v>0</v>
      </c>
      <c r="R62" s="14"/>
      <c r="AL62" s="14"/>
      <c r="AM62" s="14"/>
      <c r="AY62" s="156"/>
      <c r="AZ62" s="156"/>
      <c r="BA62" s="164"/>
      <c r="BB62" s="148"/>
      <c r="BC62" s="140"/>
      <c r="BD62" s="132"/>
      <c r="BE62" s="124"/>
      <c r="BF62" s="124"/>
    </row>
    <row r="63" spans="1:58" s="13" customFormat="1" x14ac:dyDescent="0.2">
      <c r="A63" s="14">
        <f t="shared" si="5"/>
        <v>59</v>
      </c>
      <c r="B63" s="102" t="s">
        <v>116</v>
      </c>
      <c r="C63" s="13" t="s">
        <v>7</v>
      </c>
      <c r="D63" s="14">
        <v>20</v>
      </c>
      <c r="E63" s="112">
        <v>20</v>
      </c>
      <c r="F63" s="112"/>
      <c r="G63" s="89"/>
      <c r="H63" s="112">
        <f t="shared" si="6"/>
        <v>20</v>
      </c>
      <c r="I63" s="17">
        <f t="shared" si="4"/>
        <v>400</v>
      </c>
      <c r="R63" s="14"/>
      <c r="AL63" s="14"/>
      <c r="AM63" s="14"/>
      <c r="AY63" s="156"/>
      <c r="AZ63" s="156"/>
      <c r="BA63" s="164"/>
      <c r="BB63" s="148"/>
      <c r="BC63" s="140"/>
      <c r="BD63" s="132"/>
      <c r="BE63" s="124"/>
      <c r="BF63" s="124"/>
    </row>
    <row r="64" spans="1:58" s="13" customFormat="1" x14ac:dyDescent="0.2">
      <c r="A64" s="14">
        <f t="shared" si="5"/>
        <v>60</v>
      </c>
      <c r="B64" s="102" t="s">
        <v>251</v>
      </c>
      <c r="C64" s="13" t="s">
        <v>7</v>
      </c>
      <c r="D64" s="14">
        <v>13</v>
      </c>
      <c r="E64" s="112">
        <v>180</v>
      </c>
      <c r="F64" s="112"/>
      <c r="G64" s="89"/>
      <c r="H64" s="112">
        <f t="shared" si="6"/>
        <v>180</v>
      </c>
      <c r="I64" s="17">
        <f t="shared" si="4"/>
        <v>2340</v>
      </c>
      <c r="R64" s="14"/>
      <c r="AL64" s="14"/>
      <c r="AM64" s="14"/>
      <c r="AY64" s="156"/>
      <c r="AZ64" s="156"/>
      <c r="BA64" s="164"/>
      <c r="BB64" s="148"/>
      <c r="BC64" s="140"/>
      <c r="BD64" s="132"/>
      <c r="BE64" s="124"/>
      <c r="BF64" s="124"/>
    </row>
    <row r="65" spans="1:58" s="13" customFormat="1" x14ac:dyDescent="0.2">
      <c r="A65" s="14">
        <f t="shared" si="5"/>
        <v>61</v>
      </c>
      <c r="B65" s="102" t="s">
        <v>278</v>
      </c>
      <c r="C65" s="13" t="s">
        <v>4</v>
      </c>
      <c r="D65" s="14">
        <v>10</v>
      </c>
      <c r="E65" s="112">
        <v>200</v>
      </c>
      <c r="F65" s="112"/>
      <c r="G65" s="89"/>
      <c r="H65" s="112">
        <f t="shared" si="6"/>
        <v>200</v>
      </c>
      <c r="I65" s="17">
        <f t="shared" si="4"/>
        <v>2000</v>
      </c>
      <c r="R65" s="14"/>
      <c r="AL65" s="14"/>
      <c r="AM65" s="14"/>
      <c r="AY65" s="156"/>
      <c r="AZ65" s="156"/>
      <c r="BA65" s="164"/>
      <c r="BB65" s="148"/>
      <c r="BC65" s="140"/>
      <c r="BD65" s="132"/>
      <c r="BE65" s="124"/>
      <c r="BF65" s="124"/>
    </row>
    <row r="66" spans="1:58" s="13" customFormat="1" x14ac:dyDescent="0.2">
      <c r="A66" s="14">
        <f t="shared" si="5"/>
        <v>62</v>
      </c>
      <c r="B66" s="102" t="s">
        <v>113</v>
      </c>
      <c r="C66" s="13" t="s">
        <v>5</v>
      </c>
      <c r="D66" s="14">
        <v>12.5</v>
      </c>
      <c r="E66" s="112">
        <v>20</v>
      </c>
      <c r="F66" s="112"/>
      <c r="G66" s="112"/>
      <c r="H66" s="112">
        <f t="shared" si="6"/>
        <v>20</v>
      </c>
      <c r="I66" s="17">
        <f t="shared" si="4"/>
        <v>250</v>
      </c>
      <c r="R66" s="14"/>
      <c r="AL66" s="14"/>
      <c r="AM66" s="14"/>
      <c r="AY66" s="156"/>
      <c r="AZ66" s="156"/>
      <c r="BA66" s="164"/>
      <c r="BB66" s="148"/>
      <c r="BC66" s="140"/>
      <c r="BD66" s="132"/>
      <c r="BE66" s="124"/>
      <c r="BF66" s="124"/>
    </row>
    <row r="67" spans="1:58" s="13" customFormat="1" x14ac:dyDescent="0.2">
      <c r="A67" s="14">
        <f t="shared" si="5"/>
        <v>63</v>
      </c>
      <c r="B67" s="102" t="s">
        <v>113</v>
      </c>
      <c r="C67" s="13" t="s">
        <v>4</v>
      </c>
      <c r="D67" s="14">
        <v>11.5</v>
      </c>
      <c r="E67" s="112">
        <v>50</v>
      </c>
      <c r="F67" s="112"/>
      <c r="G67" s="112"/>
      <c r="H67" s="112">
        <f t="shared" si="6"/>
        <v>50</v>
      </c>
      <c r="I67" s="17">
        <f t="shared" si="4"/>
        <v>575</v>
      </c>
      <c r="R67" s="14"/>
      <c r="AL67" s="14"/>
      <c r="AM67" s="14"/>
      <c r="AY67" s="156"/>
      <c r="AZ67" s="156"/>
      <c r="BA67" s="164"/>
      <c r="BB67" s="148"/>
      <c r="BC67" s="140"/>
      <c r="BD67" s="132"/>
      <c r="BE67" s="124"/>
      <c r="BF67" s="124"/>
    </row>
    <row r="68" spans="1:58" s="13" customFormat="1" x14ac:dyDescent="0.2">
      <c r="A68" s="14">
        <f t="shared" si="5"/>
        <v>64</v>
      </c>
      <c r="B68" s="102" t="s">
        <v>213</v>
      </c>
      <c r="C68" s="13" t="s">
        <v>7</v>
      </c>
      <c r="D68" s="14">
        <v>32</v>
      </c>
      <c r="E68" s="112">
        <v>0</v>
      </c>
      <c r="F68" s="112"/>
      <c r="G68" s="112"/>
      <c r="H68" s="112">
        <f t="shared" si="6"/>
        <v>0</v>
      </c>
      <c r="I68" s="17">
        <f t="shared" si="4"/>
        <v>0</v>
      </c>
      <c r="R68" s="14"/>
      <c r="AL68" s="14"/>
      <c r="AM68" s="14"/>
      <c r="AY68" s="156"/>
      <c r="AZ68" s="156"/>
      <c r="BA68" s="164"/>
      <c r="BB68" s="148"/>
      <c r="BC68" s="140"/>
      <c r="BD68" s="132"/>
      <c r="BE68" s="124"/>
      <c r="BF68" s="124"/>
    </row>
    <row r="69" spans="1:58" s="13" customFormat="1" x14ac:dyDescent="0.2">
      <c r="A69" s="14">
        <f t="shared" si="5"/>
        <v>65</v>
      </c>
      <c r="B69" s="102" t="s">
        <v>226</v>
      </c>
      <c r="C69" s="13" t="s">
        <v>7</v>
      </c>
      <c r="D69" s="14">
        <v>26.5</v>
      </c>
      <c r="E69" s="112">
        <v>20</v>
      </c>
      <c r="F69" s="112"/>
      <c r="G69" s="112"/>
      <c r="H69" s="112">
        <f t="shared" si="6"/>
        <v>20</v>
      </c>
      <c r="I69" s="17">
        <f t="shared" ref="I69:I132" si="7">SUM(E69:G69)*D69</f>
        <v>530</v>
      </c>
      <c r="R69" s="14"/>
      <c r="AL69" s="14"/>
      <c r="AM69" s="14"/>
      <c r="AY69" s="156"/>
      <c r="AZ69" s="156"/>
      <c r="BA69" s="164"/>
      <c r="BB69" s="148"/>
      <c r="BC69" s="140"/>
      <c r="BD69" s="132"/>
      <c r="BE69" s="124"/>
      <c r="BF69" s="124"/>
    </row>
    <row r="70" spans="1:58" s="13" customFormat="1" x14ac:dyDescent="0.2">
      <c r="A70" s="14">
        <f t="shared" si="5"/>
        <v>66</v>
      </c>
      <c r="B70" s="102" t="s">
        <v>151</v>
      </c>
      <c r="C70" s="13" t="s">
        <v>7</v>
      </c>
      <c r="D70" s="14">
        <v>30</v>
      </c>
      <c r="E70" s="112">
        <v>0</v>
      </c>
      <c r="F70" s="112"/>
      <c r="G70" s="112"/>
      <c r="H70" s="112">
        <f t="shared" si="6"/>
        <v>0</v>
      </c>
      <c r="I70" s="17">
        <f t="shared" si="7"/>
        <v>0</v>
      </c>
      <c r="R70" s="14"/>
      <c r="AL70" s="14"/>
      <c r="AM70" s="14"/>
      <c r="AY70" s="156"/>
      <c r="AZ70" s="156"/>
      <c r="BA70" s="164"/>
      <c r="BB70" s="148"/>
      <c r="BC70" s="140"/>
      <c r="BD70" s="132"/>
      <c r="BE70" s="124"/>
      <c r="BF70" s="124"/>
    </row>
    <row r="71" spans="1:58" s="13" customFormat="1" x14ac:dyDescent="0.2">
      <c r="A71" s="14">
        <f t="shared" si="5"/>
        <v>67</v>
      </c>
      <c r="B71" s="102" t="s">
        <v>275</v>
      </c>
      <c r="C71" s="13" t="s">
        <v>7</v>
      </c>
      <c r="D71" s="14">
        <v>30</v>
      </c>
      <c r="E71" s="112">
        <v>60</v>
      </c>
      <c r="F71" s="112"/>
      <c r="G71" s="112"/>
      <c r="H71" s="112">
        <f t="shared" si="6"/>
        <v>60</v>
      </c>
      <c r="I71" s="17">
        <f t="shared" si="7"/>
        <v>1800</v>
      </c>
      <c r="R71" s="14"/>
      <c r="AL71" s="14"/>
      <c r="AM71" s="14"/>
      <c r="AY71" s="156"/>
      <c r="AZ71" s="156"/>
      <c r="BA71" s="164"/>
      <c r="BB71" s="148"/>
      <c r="BC71" s="140"/>
      <c r="BD71" s="132"/>
      <c r="BE71" s="124"/>
      <c r="BF71" s="124"/>
    </row>
    <row r="72" spans="1:58" s="13" customFormat="1" x14ac:dyDescent="0.2">
      <c r="A72" s="14">
        <f t="shared" si="5"/>
        <v>68</v>
      </c>
      <c r="B72" s="102" t="s">
        <v>276</v>
      </c>
      <c r="C72" s="13" t="s">
        <v>7</v>
      </c>
      <c r="D72" s="14">
        <v>32</v>
      </c>
      <c r="E72" s="112">
        <v>60</v>
      </c>
      <c r="F72" s="112"/>
      <c r="G72" s="112"/>
      <c r="H72" s="112">
        <f t="shared" si="6"/>
        <v>60</v>
      </c>
      <c r="I72" s="17">
        <f t="shared" si="7"/>
        <v>1920</v>
      </c>
      <c r="R72" s="14"/>
      <c r="AL72" s="14"/>
      <c r="AM72" s="14"/>
      <c r="AY72" s="156"/>
      <c r="AZ72" s="156"/>
      <c r="BA72" s="164"/>
      <c r="BB72" s="148"/>
      <c r="BC72" s="140"/>
      <c r="BD72" s="132"/>
      <c r="BE72" s="124"/>
      <c r="BF72" s="124"/>
    </row>
    <row r="73" spans="1:58" s="13" customFormat="1" x14ac:dyDescent="0.2">
      <c r="A73" s="14">
        <f t="shared" si="5"/>
        <v>69</v>
      </c>
      <c r="B73" s="102" t="s">
        <v>277</v>
      </c>
      <c r="C73" s="13" t="s">
        <v>5</v>
      </c>
      <c r="D73" s="14">
        <v>16</v>
      </c>
      <c r="E73" s="112">
        <v>200</v>
      </c>
      <c r="F73" s="112"/>
      <c r="G73" s="112"/>
      <c r="H73" s="112">
        <f t="shared" si="6"/>
        <v>200</v>
      </c>
      <c r="I73" s="17">
        <f t="shared" si="7"/>
        <v>3200</v>
      </c>
      <c r="R73" s="14"/>
      <c r="AL73" s="14"/>
      <c r="AM73" s="14"/>
      <c r="AY73" s="156"/>
      <c r="AZ73" s="156"/>
      <c r="BA73" s="164"/>
      <c r="BB73" s="148"/>
      <c r="BC73" s="140"/>
      <c r="BD73" s="132"/>
      <c r="BE73" s="124"/>
      <c r="BF73" s="124"/>
    </row>
    <row r="74" spans="1:58" s="13" customFormat="1" x14ac:dyDescent="0.2">
      <c r="A74" s="14">
        <f t="shared" si="5"/>
        <v>70</v>
      </c>
      <c r="B74" s="102" t="s">
        <v>252</v>
      </c>
      <c r="C74" s="13" t="s">
        <v>7</v>
      </c>
      <c r="D74" s="14">
        <v>13</v>
      </c>
      <c r="E74" s="112">
        <v>40</v>
      </c>
      <c r="F74" s="112"/>
      <c r="G74" s="89"/>
      <c r="H74" s="112">
        <f t="shared" si="6"/>
        <v>40</v>
      </c>
      <c r="I74" s="17">
        <f t="shared" si="7"/>
        <v>520</v>
      </c>
      <c r="R74" s="14"/>
      <c r="AL74" s="14"/>
      <c r="AM74" s="14"/>
      <c r="AY74" s="156"/>
      <c r="AZ74" s="156"/>
      <c r="BA74" s="164"/>
      <c r="BB74" s="148"/>
      <c r="BC74" s="140"/>
      <c r="BD74" s="132"/>
      <c r="BE74" s="124"/>
      <c r="BF74" s="124"/>
    </row>
    <row r="75" spans="1:58" s="13" customFormat="1" x14ac:dyDescent="0.2">
      <c r="A75" s="14">
        <f t="shared" si="5"/>
        <v>71</v>
      </c>
      <c r="B75" s="102" t="s">
        <v>231</v>
      </c>
      <c r="C75" s="13" t="s">
        <v>7</v>
      </c>
      <c r="D75" s="14">
        <v>35</v>
      </c>
      <c r="E75" s="112">
        <v>0</v>
      </c>
      <c r="F75" s="112"/>
      <c r="G75" s="89"/>
      <c r="H75" s="112">
        <f t="shared" ref="H75:H139" si="8">SUM(E75:G75)-SUM(BE75:FQ75)</f>
        <v>0</v>
      </c>
      <c r="I75" s="17">
        <f t="shared" si="7"/>
        <v>0</v>
      </c>
      <c r="R75" s="14"/>
      <c r="AL75" s="14"/>
      <c r="AM75" s="14"/>
      <c r="AY75" s="156"/>
      <c r="AZ75" s="156"/>
      <c r="BA75" s="164"/>
      <c r="BB75" s="148"/>
      <c r="BC75" s="140"/>
      <c r="BD75" s="132"/>
      <c r="BE75" s="124"/>
      <c r="BF75" s="124"/>
    </row>
    <row r="76" spans="1:58" s="13" customFormat="1" x14ac:dyDescent="0.2">
      <c r="A76" s="14">
        <f t="shared" si="5"/>
        <v>72</v>
      </c>
      <c r="B76" s="102" t="s">
        <v>273</v>
      </c>
      <c r="C76" s="13" t="s">
        <v>7</v>
      </c>
      <c r="D76" s="14">
        <v>28</v>
      </c>
      <c r="E76" s="112">
        <v>60</v>
      </c>
      <c r="F76" s="112"/>
      <c r="G76" s="89"/>
      <c r="H76" s="112">
        <f t="shared" si="8"/>
        <v>60</v>
      </c>
      <c r="I76" s="17">
        <f t="shared" si="7"/>
        <v>1680</v>
      </c>
      <c r="R76" s="14"/>
      <c r="AL76" s="14"/>
      <c r="AM76" s="14"/>
      <c r="AY76" s="156"/>
      <c r="AZ76" s="156"/>
      <c r="BA76" s="164"/>
      <c r="BB76" s="148"/>
      <c r="BC76" s="140"/>
      <c r="BD76" s="132"/>
      <c r="BE76" s="124"/>
      <c r="BF76" s="124"/>
    </row>
    <row r="77" spans="1:58" s="13" customFormat="1" x14ac:dyDescent="0.2">
      <c r="A77" s="14">
        <f t="shared" si="5"/>
        <v>73</v>
      </c>
      <c r="B77" s="102" t="s">
        <v>43</v>
      </c>
      <c r="C77" s="13" t="s">
        <v>4</v>
      </c>
      <c r="D77" s="14">
        <v>11.5</v>
      </c>
      <c r="E77" s="112">
        <v>60</v>
      </c>
      <c r="F77" s="112"/>
      <c r="G77" s="112"/>
      <c r="H77" s="112">
        <f t="shared" si="8"/>
        <v>60</v>
      </c>
      <c r="I77" s="17">
        <f t="shared" si="7"/>
        <v>690</v>
      </c>
      <c r="R77" s="14"/>
      <c r="AL77" s="14"/>
      <c r="AM77" s="14"/>
      <c r="AY77" s="156"/>
      <c r="AZ77" s="156"/>
      <c r="BA77" s="164"/>
      <c r="BB77" s="148"/>
      <c r="BC77" s="140"/>
      <c r="BD77" s="132"/>
      <c r="BE77" s="124"/>
      <c r="BF77" s="124"/>
    </row>
    <row r="78" spans="1:58" s="13" customFormat="1" x14ac:dyDescent="0.2">
      <c r="A78" s="14">
        <f t="shared" si="5"/>
        <v>74</v>
      </c>
      <c r="B78" s="102" t="s">
        <v>43</v>
      </c>
      <c r="C78" s="13" t="s">
        <v>7</v>
      </c>
      <c r="D78" s="14">
        <v>16</v>
      </c>
      <c r="E78" s="112">
        <v>25</v>
      </c>
      <c r="F78" s="112"/>
      <c r="G78" s="112"/>
      <c r="H78" s="112">
        <f t="shared" si="8"/>
        <v>25</v>
      </c>
      <c r="I78" s="17">
        <f t="shared" si="7"/>
        <v>400</v>
      </c>
      <c r="R78" s="14"/>
      <c r="AL78" s="14"/>
      <c r="AM78" s="14"/>
      <c r="AY78" s="156"/>
      <c r="AZ78" s="156"/>
      <c r="BA78" s="164"/>
      <c r="BB78" s="148"/>
      <c r="BC78" s="140"/>
      <c r="BD78" s="132"/>
      <c r="BE78" s="124"/>
      <c r="BF78" s="124"/>
    </row>
    <row r="79" spans="1:58" s="13" customFormat="1" x14ac:dyDescent="0.2">
      <c r="A79" s="14">
        <f t="shared" si="5"/>
        <v>75</v>
      </c>
      <c r="B79" s="102" t="s">
        <v>190</v>
      </c>
      <c r="C79" s="13" t="s">
        <v>7</v>
      </c>
      <c r="D79" s="14">
        <v>18</v>
      </c>
      <c r="E79" s="112">
        <v>40</v>
      </c>
      <c r="F79" s="112"/>
      <c r="G79" s="112"/>
      <c r="H79" s="112">
        <f t="shared" si="8"/>
        <v>40</v>
      </c>
      <c r="I79" s="17">
        <f t="shared" si="7"/>
        <v>720</v>
      </c>
      <c r="R79" s="14"/>
      <c r="AL79" s="14"/>
      <c r="AM79" s="14"/>
      <c r="AY79" s="156"/>
      <c r="AZ79" s="156"/>
      <c r="BA79" s="164"/>
      <c r="BB79" s="148"/>
      <c r="BC79" s="140"/>
      <c r="BD79" s="132"/>
      <c r="BE79" s="124"/>
      <c r="BF79" s="124"/>
    </row>
    <row r="80" spans="1:58" s="13" customFormat="1" x14ac:dyDescent="0.2">
      <c r="A80" s="14">
        <f t="shared" si="5"/>
        <v>76</v>
      </c>
      <c r="B80" s="102" t="s">
        <v>176</v>
      </c>
      <c r="C80" s="13" t="s">
        <v>7</v>
      </c>
      <c r="D80" s="14">
        <v>18</v>
      </c>
      <c r="E80" s="112">
        <v>0</v>
      </c>
      <c r="F80" s="112"/>
      <c r="G80" s="89"/>
      <c r="H80" s="112">
        <f t="shared" si="8"/>
        <v>0</v>
      </c>
      <c r="I80" s="17">
        <f t="shared" si="7"/>
        <v>0</v>
      </c>
      <c r="R80" s="14"/>
      <c r="AL80" s="14"/>
      <c r="AM80" s="14"/>
      <c r="AY80" s="156"/>
      <c r="AZ80" s="156"/>
      <c r="BA80" s="164"/>
      <c r="BB80" s="148"/>
      <c r="BC80" s="140"/>
      <c r="BD80" s="132"/>
      <c r="BE80" s="124"/>
      <c r="BF80" s="124"/>
    </row>
    <row r="81" spans="1:58" s="13" customFormat="1" x14ac:dyDescent="0.2">
      <c r="A81" s="14">
        <f t="shared" si="5"/>
        <v>77</v>
      </c>
      <c r="B81" s="102" t="s">
        <v>181</v>
      </c>
      <c r="C81" s="13" t="s">
        <v>6</v>
      </c>
      <c r="D81" s="14">
        <v>16</v>
      </c>
      <c r="E81" s="112">
        <v>50</v>
      </c>
      <c r="F81" s="112"/>
      <c r="G81" s="89"/>
      <c r="H81" s="112">
        <f t="shared" si="8"/>
        <v>50</v>
      </c>
      <c r="I81" s="17">
        <f t="shared" si="7"/>
        <v>800</v>
      </c>
      <c r="R81" s="14"/>
      <c r="AL81" s="14"/>
      <c r="AM81" s="14"/>
      <c r="AY81" s="156"/>
      <c r="AZ81" s="156"/>
      <c r="BA81" s="164"/>
      <c r="BB81" s="148"/>
      <c r="BC81" s="140"/>
      <c r="BD81" s="132"/>
      <c r="BE81" s="124"/>
      <c r="BF81" s="124"/>
    </row>
    <row r="82" spans="1:58" s="13" customFormat="1" x14ac:dyDescent="0.2">
      <c r="A82" s="14">
        <f t="shared" si="5"/>
        <v>78</v>
      </c>
      <c r="B82" s="102" t="s">
        <v>175</v>
      </c>
      <c r="C82" s="13" t="s">
        <v>7</v>
      </c>
      <c r="D82" s="14">
        <v>17</v>
      </c>
      <c r="E82" s="112">
        <v>160</v>
      </c>
      <c r="F82" s="112"/>
      <c r="G82" s="89"/>
      <c r="H82" s="112">
        <f t="shared" si="8"/>
        <v>160</v>
      </c>
      <c r="I82" s="17">
        <f t="shared" si="7"/>
        <v>2720</v>
      </c>
      <c r="R82" s="14"/>
      <c r="AL82" s="14"/>
      <c r="AM82" s="14"/>
      <c r="AY82" s="156"/>
      <c r="AZ82" s="156"/>
      <c r="BA82" s="164"/>
      <c r="BB82" s="148"/>
      <c r="BC82" s="140"/>
      <c r="BD82" s="132"/>
      <c r="BE82" s="124"/>
      <c r="BF82" s="124"/>
    </row>
    <row r="83" spans="1:58" s="13" customFormat="1" x14ac:dyDescent="0.2">
      <c r="A83" s="14">
        <f t="shared" si="5"/>
        <v>79</v>
      </c>
      <c r="B83" s="102" t="s">
        <v>222</v>
      </c>
      <c r="C83" s="13" t="s">
        <v>7</v>
      </c>
      <c r="D83" s="14">
        <v>18.5</v>
      </c>
      <c r="E83" s="112">
        <v>10</v>
      </c>
      <c r="F83" s="112"/>
      <c r="G83" s="89"/>
      <c r="H83" s="112">
        <f t="shared" si="8"/>
        <v>10</v>
      </c>
      <c r="I83" s="17">
        <f t="shared" si="7"/>
        <v>185</v>
      </c>
      <c r="R83" s="14"/>
      <c r="AL83" s="14"/>
      <c r="AM83" s="14"/>
      <c r="AY83" s="156"/>
      <c r="AZ83" s="156"/>
      <c r="BA83" s="164"/>
      <c r="BB83" s="148"/>
      <c r="BC83" s="140"/>
      <c r="BD83" s="132"/>
      <c r="BE83" s="124"/>
      <c r="BF83" s="124"/>
    </row>
    <row r="84" spans="1:58" s="13" customFormat="1" x14ac:dyDescent="0.2">
      <c r="A84" s="14">
        <f t="shared" ref="A84:A154" si="9">A83+1</f>
        <v>80</v>
      </c>
      <c r="B84" s="102" t="s">
        <v>208</v>
      </c>
      <c r="C84" s="13" t="s">
        <v>7</v>
      </c>
      <c r="D84" s="14">
        <v>25</v>
      </c>
      <c r="E84" s="112">
        <v>0</v>
      </c>
      <c r="F84" s="112"/>
      <c r="G84" s="112"/>
      <c r="H84" s="112">
        <f t="shared" si="8"/>
        <v>0</v>
      </c>
      <c r="I84" s="17">
        <f t="shared" si="7"/>
        <v>0</v>
      </c>
      <c r="R84" s="14"/>
      <c r="AL84" s="14"/>
      <c r="AM84" s="14"/>
      <c r="AY84" s="156"/>
      <c r="AZ84" s="156"/>
      <c r="BA84" s="164"/>
      <c r="BB84" s="148"/>
      <c r="BC84" s="140"/>
      <c r="BD84" s="132"/>
      <c r="BE84" s="124"/>
      <c r="BF84" s="124"/>
    </row>
    <row r="85" spans="1:58" s="13" customFormat="1" x14ac:dyDescent="0.2">
      <c r="A85" s="14">
        <f t="shared" si="9"/>
        <v>81</v>
      </c>
      <c r="B85" s="102" t="s">
        <v>232</v>
      </c>
      <c r="C85" s="13" t="s">
        <v>7</v>
      </c>
      <c r="D85" s="14">
        <v>36.5</v>
      </c>
      <c r="E85" s="112">
        <v>40</v>
      </c>
      <c r="F85" s="112"/>
      <c r="G85" s="112"/>
      <c r="H85" s="112">
        <f t="shared" si="8"/>
        <v>40</v>
      </c>
      <c r="I85" s="17">
        <f t="shared" si="7"/>
        <v>1460</v>
      </c>
      <c r="AL85" s="14"/>
      <c r="AM85" s="14"/>
      <c r="AY85" s="156"/>
      <c r="AZ85" s="156"/>
      <c r="BA85" s="164"/>
      <c r="BB85" s="148"/>
      <c r="BC85" s="140"/>
      <c r="BD85" s="132"/>
      <c r="BE85" s="124"/>
      <c r="BF85" s="124"/>
    </row>
    <row r="86" spans="1:58" s="13" customFormat="1" x14ac:dyDescent="0.2">
      <c r="A86" s="14">
        <f t="shared" si="9"/>
        <v>82</v>
      </c>
      <c r="B86" s="102" t="s">
        <v>211</v>
      </c>
      <c r="C86" s="13" t="s">
        <v>5</v>
      </c>
      <c r="D86" s="14">
        <v>22.5</v>
      </c>
      <c r="E86" s="112">
        <v>0</v>
      </c>
      <c r="F86" s="112"/>
      <c r="G86" s="89"/>
      <c r="H86" s="112">
        <f t="shared" si="8"/>
        <v>0</v>
      </c>
      <c r="I86" s="17">
        <f t="shared" si="7"/>
        <v>0</v>
      </c>
      <c r="R86" s="14"/>
      <c r="AL86" s="14"/>
      <c r="AM86" s="14"/>
      <c r="AY86" s="156"/>
      <c r="AZ86" s="156"/>
      <c r="BA86" s="164"/>
      <c r="BB86" s="148"/>
      <c r="BC86" s="140"/>
      <c r="BD86" s="132"/>
      <c r="BE86" s="124"/>
      <c r="BF86" s="124"/>
    </row>
    <row r="87" spans="1:58" s="13" customFormat="1" x14ac:dyDescent="0.2">
      <c r="A87" s="14">
        <f t="shared" si="9"/>
        <v>83</v>
      </c>
      <c r="B87" s="102" t="s">
        <v>210</v>
      </c>
      <c r="C87" s="13" t="s">
        <v>6</v>
      </c>
      <c r="D87" s="14">
        <v>25.5</v>
      </c>
      <c r="E87" s="112">
        <v>10</v>
      </c>
      <c r="F87" s="112"/>
      <c r="G87" s="89"/>
      <c r="H87" s="112">
        <f t="shared" si="8"/>
        <v>10</v>
      </c>
      <c r="I87" s="17">
        <f t="shared" si="7"/>
        <v>255</v>
      </c>
      <c r="R87" s="14"/>
      <c r="AL87" s="14"/>
      <c r="AM87" s="14"/>
      <c r="AY87" s="156"/>
      <c r="AZ87" s="156"/>
      <c r="BA87" s="164"/>
      <c r="BB87" s="148"/>
      <c r="BC87" s="140"/>
      <c r="BD87" s="132"/>
      <c r="BE87" s="124"/>
      <c r="BF87" s="124"/>
    </row>
    <row r="88" spans="1:58" s="13" customFormat="1" x14ac:dyDescent="0.2">
      <c r="A88" s="14">
        <f t="shared" si="9"/>
        <v>84</v>
      </c>
      <c r="B88" s="102" t="s">
        <v>215</v>
      </c>
      <c r="C88" s="13" t="s">
        <v>6</v>
      </c>
      <c r="D88" s="14">
        <v>36.5</v>
      </c>
      <c r="E88" s="112">
        <v>0</v>
      </c>
      <c r="F88" s="112"/>
      <c r="G88" s="89"/>
      <c r="H88" s="112">
        <f t="shared" si="8"/>
        <v>0</v>
      </c>
      <c r="I88" s="17">
        <f t="shared" si="7"/>
        <v>0</v>
      </c>
      <c r="R88" s="14"/>
      <c r="AL88" s="14"/>
      <c r="AM88" s="14"/>
      <c r="AY88" s="156"/>
      <c r="AZ88" s="156"/>
      <c r="BA88" s="164"/>
      <c r="BB88" s="148"/>
      <c r="BC88" s="140"/>
      <c r="BD88" s="132"/>
      <c r="BE88" s="124"/>
      <c r="BF88" s="124"/>
    </row>
    <row r="89" spans="1:58" s="13" customFormat="1" x14ac:dyDescent="0.2">
      <c r="A89" s="14">
        <f t="shared" si="9"/>
        <v>85</v>
      </c>
      <c r="B89" s="102" t="s">
        <v>192</v>
      </c>
      <c r="C89" s="13" t="s">
        <v>7</v>
      </c>
      <c r="D89" s="14">
        <v>29</v>
      </c>
      <c r="E89" s="112">
        <v>130</v>
      </c>
      <c r="F89" s="112"/>
      <c r="G89" s="89"/>
      <c r="H89" s="112">
        <f t="shared" si="8"/>
        <v>130</v>
      </c>
      <c r="I89" s="17">
        <f t="shared" si="7"/>
        <v>3770</v>
      </c>
      <c r="R89" s="14"/>
      <c r="AL89" s="14"/>
      <c r="AM89" s="14"/>
      <c r="AY89" s="156">
        <v>10</v>
      </c>
      <c r="AZ89" s="156" t="s">
        <v>281</v>
      </c>
      <c r="BA89" s="164"/>
      <c r="BB89" s="148"/>
      <c r="BC89" s="140"/>
      <c r="BD89" s="132"/>
      <c r="BE89" s="124"/>
      <c r="BF89" s="124"/>
    </row>
    <row r="90" spans="1:58" s="13" customFormat="1" hidden="1" x14ac:dyDescent="0.2">
      <c r="A90" s="14">
        <f t="shared" si="9"/>
        <v>86</v>
      </c>
      <c r="B90" s="102" t="s">
        <v>234</v>
      </c>
      <c r="C90" s="13" t="s">
        <v>7</v>
      </c>
      <c r="D90" s="14">
        <v>38</v>
      </c>
      <c r="E90" s="112">
        <v>0</v>
      </c>
      <c r="F90" s="112"/>
      <c r="G90" s="89"/>
      <c r="H90" s="112">
        <f t="shared" si="8"/>
        <v>0</v>
      </c>
      <c r="I90" s="17">
        <f t="shared" si="7"/>
        <v>0</v>
      </c>
      <c r="R90" s="14"/>
      <c r="AL90" s="14"/>
      <c r="AM90" s="14"/>
      <c r="AY90" s="156"/>
      <c r="AZ90" s="156"/>
      <c r="BA90" s="164"/>
      <c r="BB90" s="148"/>
      <c r="BC90" s="140"/>
      <c r="BD90" s="132"/>
      <c r="BE90" s="124"/>
      <c r="BF90" s="124"/>
    </row>
    <row r="91" spans="1:58" s="13" customFormat="1" x14ac:dyDescent="0.2">
      <c r="A91" s="14">
        <f t="shared" si="9"/>
        <v>87</v>
      </c>
      <c r="B91" s="102" t="s">
        <v>187</v>
      </c>
      <c r="C91" s="13" t="s">
        <v>7</v>
      </c>
      <c r="D91" s="14">
        <v>20.5</v>
      </c>
      <c r="E91" s="112">
        <v>0</v>
      </c>
      <c r="F91" s="112"/>
      <c r="G91" s="89"/>
      <c r="H91" s="112">
        <f t="shared" si="8"/>
        <v>0</v>
      </c>
      <c r="I91" s="17">
        <f t="shared" si="7"/>
        <v>0</v>
      </c>
      <c r="R91" s="14"/>
      <c r="AL91" s="14"/>
      <c r="AM91" s="14"/>
      <c r="AY91" s="156"/>
      <c r="AZ91" s="156"/>
      <c r="BA91" s="164"/>
      <c r="BB91" s="148"/>
      <c r="BC91" s="140"/>
      <c r="BD91" s="132"/>
      <c r="BE91" s="124"/>
      <c r="BF91" s="124"/>
    </row>
    <row r="92" spans="1:58" s="13" customFormat="1" x14ac:dyDescent="0.2">
      <c r="A92" s="14">
        <f t="shared" si="9"/>
        <v>88</v>
      </c>
      <c r="B92" s="102" t="s">
        <v>19</v>
      </c>
      <c r="C92" s="13" t="s">
        <v>4</v>
      </c>
      <c r="D92" s="14">
        <v>4</v>
      </c>
      <c r="E92" s="112">
        <v>150</v>
      </c>
      <c r="F92" s="112"/>
      <c r="G92" s="112"/>
      <c r="H92" s="112">
        <f t="shared" si="8"/>
        <v>150</v>
      </c>
      <c r="I92" s="17">
        <f t="shared" si="7"/>
        <v>600</v>
      </c>
      <c r="R92" s="14"/>
      <c r="AL92" s="14"/>
      <c r="AM92" s="14"/>
      <c r="AY92" s="156"/>
      <c r="AZ92" s="156"/>
      <c r="BA92" s="164"/>
      <c r="BB92" s="148"/>
      <c r="BC92" s="140"/>
      <c r="BD92" s="132"/>
      <c r="BE92" s="124"/>
      <c r="BF92" s="124"/>
    </row>
    <row r="93" spans="1:58" s="13" customFormat="1" x14ac:dyDescent="0.2">
      <c r="A93" s="14">
        <f t="shared" si="9"/>
        <v>89</v>
      </c>
      <c r="B93" s="102" t="s">
        <v>19</v>
      </c>
      <c r="C93" s="13" t="s">
        <v>6</v>
      </c>
      <c r="D93" s="14">
        <v>7.5</v>
      </c>
      <c r="E93" s="112">
        <v>0</v>
      </c>
      <c r="F93" s="112"/>
      <c r="G93" s="112"/>
      <c r="H93" s="112">
        <f t="shared" si="8"/>
        <v>0</v>
      </c>
      <c r="I93" s="17">
        <f t="shared" si="7"/>
        <v>0</v>
      </c>
      <c r="R93" s="14"/>
      <c r="AL93" s="14"/>
      <c r="AM93" s="14"/>
      <c r="AY93" s="156"/>
      <c r="AZ93" s="156"/>
      <c r="BA93" s="164"/>
      <c r="BB93" s="148"/>
      <c r="BC93" s="140"/>
      <c r="BD93" s="132"/>
      <c r="BE93" s="124"/>
      <c r="BF93" s="124"/>
    </row>
    <row r="94" spans="1:58" s="13" customFormat="1" x14ac:dyDescent="0.2">
      <c r="A94" s="14">
        <f t="shared" si="9"/>
        <v>90</v>
      </c>
      <c r="B94" s="102" t="s">
        <v>23</v>
      </c>
      <c r="C94" s="13" t="s">
        <v>6</v>
      </c>
      <c r="D94" s="14">
        <v>13</v>
      </c>
      <c r="E94" s="112">
        <v>0</v>
      </c>
      <c r="F94" s="112"/>
      <c r="G94" s="112"/>
      <c r="H94" s="112">
        <f t="shared" si="8"/>
        <v>0</v>
      </c>
      <c r="I94" s="17">
        <f t="shared" si="7"/>
        <v>0</v>
      </c>
      <c r="R94" s="14"/>
      <c r="AL94" s="14"/>
      <c r="AM94" s="14"/>
      <c r="AY94" s="156"/>
      <c r="AZ94" s="156"/>
      <c r="BA94" s="164"/>
      <c r="BB94" s="148"/>
      <c r="BC94" s="140"/>
      <c r="BD94" s="132"/>
      <c r="BE94" s="124"/>
      <c r="BF94" s="124"/>
    </row>
    <row r="95" spans="1:58" s="13" customFormat="1" x14ac:dyDescent="0.2">
      <c r="A95" s="14">
        <f t="shared" si="9"/>
        <v>91</v>
      </c>
      <c r="B95" s="102" t="s">
        <v>23</v>
      </c>
      <c r="C95" s="13" t="s">
        <v>4</v>
      </c>
      <c r="D95" s="14">
        <v>11</v>
      </c>
      <c r="E95" s="112">
        <v>10</v>
      </c>
      <c r="F95" s="112"/>
      <c r="G95" s="112"/>
      <c r="H95" s="112">
        <f t="shared" si="8"/>
        <v>10</v>
      </c>
      <c r="I95" s="17">
        <f t="shared" si="7"/>
        <v>110</v>
      </c>
      <c r="R95" s="14"/>
      <c r="AL95" s="14"/>
      <c r="AM95" s="14"/>
      <c r="AY95" s="156"/>
      <c r="AZ95" s="156"/>
      <c r="BA95" s="164"/>
      <c r="BB95" s="148"/>
      <c r="BC95" s="140"/>
      <c r="BD95" s="132"/>
      <c r="BE95" s="124"/>
      <c r="BF95" s="124"/>
    </row>
    <row r="96" spans="1:58" s="13" customFormat="1" x14ac:dyDescent="0.2">
      <c r="A96" s="14">
        <f t="shared" si="9"/>
        <v>92</v>
      </c>
      <c r="B96" s="102" t="s">
        <v>23</v>
      </c>
      <c r="C96" s="13" t="s">
        <v>7</v>
      </c>
      <c r="D96" s="14">
        <v>13</v>
      </c>
      <c r="E96" s="112">
        <v>140</v>
      </c>
      <c r="F96" s="112"/>
      <c r="G96" s="112"/>
      <c r="H96" s="112">
        <f t="shared" si="8"/>
        <v>140</v>
      </c>
      <c r="I96" s="17">
        <f t="shared" si="7"/>
        <v>1820</v>
      </c>
      <c r="R96" s="14"/>
      <c r="AL96" s="14"/>
      <c r="AM96" s="14"/>
      <c r="AY96" s="156"/>
      <c r="AZ96" s="156"/>
      <c r="BA96" s="164"/>
      <c r="BB96" s="148"/>
      <c r="BC96" s="140"/>
      <c r="BD96" s="132"/>
      <c r="BE96" s="124"/>
      <c r="BF96" s="124"/>
    </row>
    <row r="97" spans="1:58" s="13" customFormat="1" x14ac:dyDescent="0.2">
      <c r="A97" s="14">
        <f t="shared" si="9"/>
        <v>93</v>
      </c>
      <c r="B97" s="102" t="s">
        <v>268</v>
      </c>
      <c r="C97" s="13" t="s">
        <v>7</v>
      </c>
      <c r="D97" s="14">
        <v>13</v>
      </c>
      <c r="E97" s="112">
        <v>160</v>
      </c>
      <c r="F97" s="112"/>
      <c r="G97" s="112"/>
      <c r="H97" s="112">
        <f t="shared" si="8"/>
        <v>160</v>
      </c>
      <c r="I97" s="17">
        <f t="shared" si="7"/>
        <v>2080</v>
      </c>
      <c r="R97" s="14"/>
      <c r="AL97" s="14"/>
      <c r="AM97" s="14"/>
      <c r="AY97" s="156"/>
      <c r="AZ97" s="156"/>
      <c r="BA97" s="164"/>
      <c r="BB97" s="148"/>
      <c r="BC97" s="140"/>
      <c r="BD97" s="132"/>
      <c r="BE97" s="124"/>
      <c r="BF97" s="124"/>
    </row>
    <row r="98" spans="1:58" s="13" customFormat="1" x14ac:dyDescent="0.2">
      <c r="A98" s="14">
        <f t="shared" si="9"/>
        <v>94</v>
      </c>
      <c r="B98" s="102" t="s">
        <v>112</v>
      </c>
      <c r="C98" s="13" t="s">
        <v>4</v>
      </c>
      <c r="D98" s="14">
        <v>9</v>
      </c>
      <c r="E98" s="112">
        <v>180</v>
      </c>
      <c r="F98" s="112"/>
      <c r="G98" s="112"/>
      <c r="H98" s="112">
        <f t="shared" si="8"/>
        <v>180</v>
      </c>
      <c r="I98" s="17">
        <f t="shared" si="7"/>
        <v>1620</v>
      </c>
      <c r="R98" s="14"/>
      <c r="AL98" s="14"/>
      <c r="AM98" s="14"/>
      <c r="AY98" s="156"/>
      <c r="AZ98" s="156"/>
      <c r="BA98" s="164"/>
      <c r="BB98" s="148"/>
      <c r="BC98" s="140"/>
      <c r="BD98" s="132"/>
      <c r="BE98" s="124"/>
      <c r="BF98" s="124"/>
    </row>
    <row r="99" spans="1:58" s="13" customFormat="1" x14ac:dyDescent="0.2">
      <c r="A99" s="14">
        <f t="shared" si="9"/>
        <v>95</v>
      </c>
      <c r="B99" s="102" t="s">
        <v>197</v>
      </c>
      <c r="C99" s="13" t="s">
        <v>7</v>
      </c>
      <c r="D99" s="14">
        <v>24.5</v>
      </c>
      <c r="E99" s="112">
        <v>0</v>
      </c>
      <c r="F99" s="112"/>
      <c r="G99" s="113"/>
      <c r="H99" s="112">
        <f t="shared" si="8"/>
        <v>0</v>
      </c>
      <c r="I99" s="17">
        <f t="shared" si="7"/>
        <v>0</v>
      </c>
      <c r="R99" s="14"/>
      <c r="AL99" s="14"/>
      <c r="AM99" s="14"/>
      <c r="AY99" s="156"/>
      <c r="AZ99" s="156"/>
      <c r="BA99" s="164"/>
      <c r="BB99" s="148"/>
      <c r="BC99" s="140"/>
      <c r="BD99" s="132"/>
      <c r="BE99" s="124"/>
      <c r="BF99" s="124"/>
    </row>
    <row r="100" spans="1:58" s="13" customFormat="1" x14ac:dyDescent="0.2">
      <c r="A100" s="14">
        <f t="shared" si="9"/>
        <v>96</v>
      </c>
      <c r="B100" s="102" t="s">
        <v>185</v>
      </c>
      <c r="C100" s="13" t="s">
        <v>7</v>
      </c>
      <c r="D100" s="14">
        <v>23.5</v>
      </c>
      <c r="E100" s="112">
        <v>115</v>
      </c>
      <c r="F100" s="112"/>
      <c r="G100" s="89"/>
      <c r="H100" s="112">
        <f t="shared" si="8"/>
        <v>115</v>
      </c>
      <c r="I100" s="17">
        <f t="shared" si="7"/>
        <v>2702.5</v>
      </c>
      <c r="R100" s="14"/>
      <c r="AL100" s="14"/>
      <c r="AM100" s="14"/>
      <c r="AY100" s="156"/>
      <c r="AZ100" s="156"/>
      <c r="BA100" s="164"/>
      <c r="BB100" s="148"/>
      <c r="BC100" s="140"/>
      <c r="BD100" s="132"/>
      <c r="BE100" s="124"/>
      <c r="BF100" s="124"/>
    </row>
    <row r="101" spans="1:58" s="13" customFormat="1" x14ac:dyDescent="0.2">
      <c r="A101" s="14">
        <f t="shared" si="9"/>
        <v>97</v>
      </c>
      <c r="B101" s="102" t="s">
        <v>223</v>
      </c>
      <c r="C101" s="13" t="s">
        <v>7</v>
      </c>
      <c r="D101" s="14">
        <v>30</v>
      </c>
      <c r="E101" s="112">
        <v>0</v>
      </c>
      <c r="F101" s="112"/>
      <c r="G101" s="112"/>
      <c r="H101" s="112">
        <f t="shared" si="8"/>
        <v>0</v>
      </c>
      <c r="I101" s="17">
        <f t="shared" si="7"/>
        <v>0</v>
      </c>
      <c r="R101" s="14"/>
      <c r="AL101" s="14"/>
      <c r="AM101" s="14"/>
      <c r="AY101" s="156"/>
      <c r="AZ101" s="156"/>
      <c r="BA101" s="164"/>
      <c r="BB101" s="148"/>
      <c r="BC101" s="140"/>
      <c r="BD101" s="132"/>
      <c r="BE101" s="124"/>
      <c r="BF101" s="124"/>
    </row>
    <row r="102" spans="1:58" s="13" customFormat="1" x14ac:dyDescent="0.2">
      <c r="A102" s="14">
        <f t="shared" si="9"/>
        <v>98</v>
      </c>
      <c r="B102" s="102" t="s">
        <v>223</v>
      </c>
      <c r="C102" s="13" t="s">
        <v>5</v>
      </c>
      <c r="D102" s="14">
        <v>23.5</v>
      </c>
      <c r="E102" s="112">
        <v>0</v>
      </c>
      <c r="F102" s="112"/>
      <c r="G102" s="112"/>
      <c r="H102" s="112">
        <f t="shared" si="8"/>
        <v>0</v>
      </c>
      <c r="I102" s="17">
        <f t="shared" si="7"/>
        <v>0</v>
      </c>
      <c r="R102" s="14"/>
      <c r="AL102" s="14"/>
      <c r="AM102" s="14"/>
      <c r="AY102" s="156"/>
      <c r="AZ102" s="156"/>
      <c r="BA102" s="164"/>
      <c r="BB102" s="148"/>
      <c r="BC102" s="140"/>
      <c r="BD102" s="132"/>
      <c r="BE102" s="124"/>
      <c r="BF102" s="124"/>
    </row>
    <row r="103" spans="1:58" s="13" customFormat="1" x14ac:dyDescent="0.2">
      <c r="A103" s="14">
        <f t="shared" si="9"/>
        <v>99</v>
      </c>
      <c r="B103" s="102" t="s">
        <v>209</v>
      </c>
      <c r="C103" s="13" t="s">
        <v>6</v>
      </c>
      <c r="D103" s="14">
        <v>28</v>
      </c>
      <c r="E103" s="112">
        <v>0</v>
      </c>
      <c r="F103" s="112"/>
      <c r="G103" s="89"/>
      <c r="H103" s="112">
        <f t="shared" si="8"/>
        <v>0</v>
      </c>
      <c r="I103" s="17">
        <f t="shared" si="7"/>
        <v>0</v>
      </c>
      <c r="R103" s="14"/>
      <c r="AL103" s="14"/>
      <c r="AM103" s="14"/>
      <c r="AY103" s="156"/>
      <c r="AZ103" s="156"/>
      <c r="BA103" s="164"/>
      <c r="BB103" s="148"/>
      <c r="BC103" s="140"/>
      <c r="BD103" s="132"/>
      <c r="BE103" s="124"/>
      <c r="BF103" s="124"/>
    </row>
    <row r="104" spans="1:58" s="13" customFormat="1" x14ac:dyDescent="0.2">
      <c r="A104" s="14">
        <f t="shared" si="9"/>
        <v>100</v>
      </c>
      <c r="B104" s="102" t="s">
        <v>209</v>
      </c>
      <c r="C104" s="13" t="s">
        <v>7</v>
      </c>
      <c r="D104" s="14">
        <v>36</v>
      </c>
      <c r="E104" s="112">
        <v>0</v>
      </c>
      <c r="F104" s="112"/>
      <c r="G104" s="89"/>
      <c r="H104" s="112">
        <f t="shared" si="8"/>
        <v>0</v>
      </c>
      <c r="I104" s="17">
        <f t="shared" si="7"/>
        <v>0</v>
      </c>
      <c r="R104" s="14"/>
      <c r="AL104" s="14"/>
      <c r="AM104" s="14"/>
      <c r="AY104" s="156"/>
      <c r="AZ104" s="156"/>
      <c r="BA104" s="164"/>
      <c r="BB104" s="148"/>
      <c r="BC104" s="140"/>
      <c r="BD104" s="132"/>
      <c r="BE104" s="124"/>
      <c r="BF104" s="124"/>
    </row>
    <row r="105" spans="1:58" s="13" customFormat="1" x14ac:dyDescent="0.2">
      <c r="A105" s="14">
        <f t="shared" si="9"/>
        <v>101</v>
      </c>
      <c r="B105" s="102" t="s">
        <v>177</v>
      </c>
      <c r="C105" s="13" t="s">
        <v>4</v>
      </c>
      <c r="D105" s="14">
        <v>8.5</v>
      </c>
      <c r="E105" s="112">
        <v>120</v>
      </c>
      <c r="F105" s="112"/>
      <c r="G105" s="112"/>
      <c r="H105" s="112">
        <f t="shared" si="8"/>
        <v>120</v>
      </c>
      <c r="I105" s="17">
        <f t="shared" si="7"/>
        <v>1020</v>
      </c>
      <c r="J105" s="14"/>
      <c r="K105" s="14"/>
      <c r="R105" s="14"/>
      <c r="AL105" s="14"/>
      <c r="AM105" s="14"/>
      <c r="AY105" s="156"/>
      <c r="AZ105" s="156"/>
      <c r="BA105" s="164"/>
      <c r="BB105" s="148"/>
      <c r="BC105" s="140"/>
      <c r="BD105" s="132"/>
      <c r="BE105" s="124"/>
      <c r="BF105" s="124"/>
    </row>
    <row r="106" spans="1:58" s="13" customFormat="1" x14ac:dyDescent="0.2">
      <c r="A106" s="14">
        <f t="shared" si="9"/>
        <v>102</v>
      </c>
      <c r="B106" s="102" t="s">
        <v>178</v>
      </c>
      <c r="C106" s="13" t="s">
        <v>5</v>
      </c>
      <c r="D106" s="14">
        <v>10</v>
      </c>
      <c r="E106" s="112">
        <v>40</v>
      </c>
      <c r="F106" s="112"/>
      <c r="G106" s="112"/>
      <c r="H106" s="112">
        <f t="shared" si="8"/>
        <v>40</v>
      </c>
      <c r="I106" s="17">
        <f t="shared" si="7"/>
        <v>400</v>
      </c>
      <c r="R106" s="14"/>
      <c r="AL106" s="14"/>
      <c r="AM106" s="14"/>
      <c r="AY106" s="156"/>
      <c r="AZ106" s="156"/>
      <c r="BA106" s="164"/>
      <c r="BB106" s="148"/>
      <c r="BC106" s="140"/>
      <c r="BD106" s="132"/>
      <c r="BE106" s="124"/>
      <c r="BF106" s="124"/>
    </row>
    <row r="107" spans="1:58" s="13" customFormat="1" x14ac:dyDescent="0.2">
      <c r="A107" s="14">
        <f t="shared" si="9"/>
        <v>103</v>
      </c>
      <c r="B107" s="102" t="s">
        <v>186</v>
      </c>
      <c r="C107" s="13" t="s">
        <v>18</v>
      </c>
      <c r="D107" s="14">
        <v>9.5</v>
      </c>
      <c r="E107" s="112">
        <v>50</v>
      </c>
      <c r="F107" s="112"/>
      <c r="G107" s="89"/>
      <c r="H107" s="112">
        <f t="shared" si="8"/>
        <v>50</v>
      </c>
      <c r="I107" s="17">
        <f t="shared" si="7"/>
        <v>475</v>
      </c>
      <c r="R107" s="14"/>
      <c r="AL107" s="14"/>
      <c r="AM107" s="14"/>
      <c r="AY107" s="156"/>
      <c r="AZ107" s="156"/>
      <c r="BA107" s="164"/>
      <c r="BB107" s="148"/>
      <c r="BC107" s="140"/>
      <c r="BD107" s="132"/>
      <c r="BE107" s="124"/>
      <c r="BF107" s="124"/>
    </row>
    <row r="108" spans="1:58" s="13" customFormat="1" x14ac:dyDescent="0.2">
      <c r="A108" s="14">
        <f t="shared" si="9"/>
        <v>104</v>
      </c>
      <c r="B108" s="102" t="s">
        <v>180</v>
      </c>
      <c r="C108" s="13" t="s">
        <v>7</v>
      </c>
      <c r="D108" s="14">
        <v>16.5</v>
      </c>
      <c r="E108" s="112">
        <v>70</v>
      </c>
      <c r="F108" s="112"/>
      <c r="G108" s="89"/>
      <c r="H108" s="112">
        <f t="shared" si="8"/>
        <v>70</v>
      </c>
      <c r="I108" s="17">
        <f t="shared" si="7"/>
        <v>1155</v>
      </c>
      <c r="R108" s="14"/>
      <c r="AL108" s="14"/>
      <c r="AM108" s="14"/>
      <c r="AY108" s="156"/>
      <c r="AZ108" s="156"/>
      <c r="BA108" s="164"/>
      <c r="BB108" s="148"/>
      <c r="BC108" s="140"/>
      <c r="BD108" s="132"/>
      <c r="BE108" s="124"/>
      <c r="BF108" s="124"/>
    </row>
    <row r="109" spans="1:58" s="13" customFormat="1" x14ac:dyDescent="0.2">
      <c r="A109" s="14">
        <f t="shared" si="9"/>
        <v>105</v>
      </c>
      <c r="B109" s="102" t="s">
        <v>38</v>
      </c>
      <c r="C109" s="13" t="s">
        <v>5</v>
      </c>
      <c r="D109" s="14">
        <v>12.5</v>
      </c>
      <c r="E109" s="112">
        <v>0</v>
      </c>
      <c r="F109" s="112"/>
      <c r="G109" s="89"/>
      <c r="H109" s="112">
        <f t="shared" si="8"/>
        <v>0</v>
      </c>
      <c r="I109" s="17">
        <f t="shared" si="7"/>
        <v>0</v>
      </c>
      <c r="R109" s="14"/>
      <c r="AL109" s="14"/>
      <c r="AM109" s="14"/>
      <c r="AY109" s="156"/>
      <c r="AZ109" s="156"/>
      <c r="BA109" s="164"/>
      <c r="BB109" s="148"/>
      <c r="BC109" s="140"/>
      <c r="BD109" s="132"/>
      <c r="BE109" s="124"/>
      <c r="BF109" s="124"/>
    </row>
    <row r="110" spans="1:58" s="13" customFormat="1" x14ac:dyDescent="0.2">
      <c r="A110" s="14">
        <f t="shared" si="9"/>
        <v>106</v>
      </c>
      <c r="B110" s="102" t="s">
        <v>38</v>
      </c>
      <c r="C110" s="13" t="s">
        <v>4</v>
      </c>
      <c r="D110" s="14">
        <v>11.5</v>
      </c>
      <c r="E110" s="112">
        <v>0</v>
      </c>
      <c r="F110" s="112"/>
      <c r="G110" s="112"/>
      <c r="H110" s="112">
        <f t="shared" si="8"/>
        <v>0</v>
      </c>
      <c r="I110" s="17">
        <f t="shared" si="7"/>
        <v>0</v>
      </c>
      <c r="R110" s="14"/>
      <c r="AL110" s="14"/>
      <c r="AM110" s="14"/>
      <c r="AY110" s="156"/>
      <c r="AZ110" s="156"/>
      <c r="BA110" s="164"/>
      <c r="BB110" s="148"/>
      <c r="BC110" s="140"/>
      <c r="BD110" s="132"/>
      <c r="BE110" s="124"/>
      <c r="BF110" s="124"/>
    </row>
    <row r="111" spans="1:58" s="13" customFormat="1" x14ac:dyDescent="0.2">
      <c r="A111" s="14">
        <f t="shared" si="9"/>
        <v>107</v>
      </c>
      <c r="B111" s="102" t="s">
        <v>179</v>
      </c>
      <c r="C111" s="13" t="s">
        <v>7</v>
      </c>
      <c r="D111" s="14">
        <v>16.5</v>
      </c>
      <c r="E111" s="112">
        <v>50</v>
      </c>
      <c r="F111" s="112"/>
      <c r="G111" s="89"/>
      <c r="H111" s="112">
        <f t="shared" si="8"/>
        <v>50</v>
      </c>
      <c r="I111" s="17">
        <f t="shared" si="7"/>
        <v>825</v>
      </c>
      <c r="R111" s="14"/>
      <c r="AL111" s="14"/>
      <c r="AM111" s="14"/>
      <c r="AY111" s="156"/>
      <c r="AZ111" s="156"/>
      <c r="BA111" s="164"/>
      <c r="BB111" s="148"/>
      <c r="BC111" s="140"/>
      <c r="BD111" s="132"/>
      <c r="BE111" s="124"/>
      <c r="BF111" s="124"/>
    </row>
    <row r="112" spans="1:58" s="13" customFormat="1" x14ac:dyDescent="0.2">
      <c r="A112" s="14">
        <f t="shared" si="9"/>
        <v>108</v>
      </c>
      <c r="B112" s="102" t="s">
        <v>29</v>
      </c>
      <c r="C112" s="13" t="s">
        <v>5</v>
      </c>
      <c r="D112" s="14">
        <v>10</v>
      </c>
      <c r="E112" s="112">
        <v>0</v>
      </c>
      <c r="F112" s="112"/>
      <c r="G112" s="112"/>
      <c r="H112" s="112">
        <f t="shared" si="8"/>
        <v>0</v>
      </c>
      <c r="I112" s="17">
        <f t="shared" si="7"/>
        <v>0</v>
      </c>
      <c r="R112" s="14"/>
      <c r="AL112" s="14"/>
      <c r="AM112" s="14"/>
      <c r="AY112" s="156"/>
      <c r="AZ112" s="156"/>
      <c r="BA112" s="164"/>
      <c r="BB112" s="148"/>
      <c r="BC112" s="140"/>
      <c r="BD112" s="132"/>
      <c r="BE112" s="124"/>
      <c r="BF112" s="124"/>
    </row>
    <row r="113" spans="1:58" s="13" customFormat="1" x14ac:dyDescent="0.2">
      <c r="A113" s="14">
        <f t="shared" si="9"/>
        <v>109</v>
      </c>
      <c r="B113" s="102" t="s">
        <v>29</v>
      </c>
      <c r="C113" s="13" t="s">
        <v>4</v>
      </c>
      <c r="D113" s="14">
        <v>9</v>
      </c>
      <c r="E113" s="112">
        <v>0</v>
      </c>
      <c r="F113" s="112"/>
      <c r="G113" s="112"/>
      <c r="H113" s="112">
        <f t="shared" si="8"/>
        <v>0</v>
      </c>
      <c r="I113" s="17">
        <f t="shared" si="7"/>
        <v>0</v>
      </c>
      <c r="R113" s="14"/>
      <c r="AL113" s="14"/>
      <c r="AM113" s="14"/>
      <c r="AY113" s="156"/>
      <c r="AZ113" s="156"/>
      <c r="BA113" s="164"/>
      <c r="BB113" s="148"/>
      <c r="BC113" s="140"/>
      <c r="BD113" s="132"/>
      <c r="BE113" s="124"/>
      <c r="BF113" s="124"/>
    </row>
    <row r="114" spans="1:58" s="13" customFormat="1" x14ac:dyDescent="0.2">
      <c r="A114" s="14">
        <f t="shared" si="9"/>
        <v>110</v>
      </c>
      <c r="B114" s="102" t="s">
        <v>198</v>
      </c>
      <c r="C114" s="13" t="s">
        <v>7</v>
      </c>
      <c r="D114" s="14">
        <v>21</v>
      </c>
      <c r="E114" s="112">
        <v>0</v>
      </c>
      <c r="F114" s="112"/>
      <c r="G114" s="112"/>
      <c r="H114" s="112">
        <f t="shared" si="8"/>
        <v>0</v>
      </c>
      <c r="I114" s="17">
        <f t="shared" si="7"/>
        <v>0</v>
      </c>
      <c r="R114" s="14"/>
      <c r="AL114" s="14"/>
      <c r="AM114" s="14"/>
      <c r="AY114" s="156"/>
      <c r="AZ114" s="156"/>
      <c r="BA114" s="164"/>
      <c r="BB114" s="148"/>
      <c r="BC114" s="140"/>
      <c r="BD114" s="132"/>
      <c r="BE114" s="124"/>
      <c r="BF114" s="124"/>
    </row>
    <row r="115" spans="1:58" s="13" customFormat="1" x14ac:dyDescent="0.2">
      <c r="A115" s="14">
        <f t="shared" si="9"/>
        <v>111</v>
      </c>
      <c r="B115" s="102" t="s">
        <v>101</v>
      </c>
      <c r="C115" s="13" t="s">
        <v>5</v>
      </c>
      <c r="D115" s="14">
        <v>12</v>
      </c>
      <c r="E115" s="112">
        <v>20</v>
      </c>
      <c r="F115" s="112"/>
      <c r="G115" s="112"/>
      <c r="H115" s="112">
        <f t="shared" si="8"/>
        <v>20</v>
      </c>
      <c r="I115" s="17">
        <f t="shared" si="7"/>
        <v>240</v>
      </c>
      <c r="J115" s="14"/>
      <c r="K115" s="14"/>
      <c r="R115" s="14"/>
      <c r="AL115" s="14"/>
      <c r="AM115" s="14"/>
      <c r="AY115" s="156"/>
      <c r="AZ115" s="156"/>
      <c r="BA115" s="164"/>
      <c r="BB115" s="148"/>
      <c r="BC115" s="140"/>
      <c r="BD115" s="132"/>
      <c r="BE115" s="124"/>
      <c r="BF115" s="124"/>
    </row>
    <row r="116" spans="1:58" s="13" customFormat="1" x14ac:dyDescent="0.2">
      <c r="A116" s="14">
        <f t="shared" si="9"/>
        <v>112</v>
      </c>
      <c r="B116" s="102" t="s">
        <v>245</v>
      </c>
      <c r="C116" s="13" t="s">
        <v>5</v>
      </c>
      <c r="D116" s="14">
        <v>10</v>
      </c>
      <c r="E116" s="112">
        <v>80</v>
      </c>
      <c r="F116" s="112"/>
      <c r="G116" s="112"/>
      <c r="H116" s="112">
        <f t="shared" si="8"/>
        <v>80</v>
      </c>
      <c r="I116" s="17">
        <f t="shared" si="7"/>
        <v>800</v>
      </c>
      <c r="R116" s="14"/>
      <c r="AL116" s="14"/>
      <c r="AM116" s="14"/>
      <c r="AY116" s="156"/>
      <c r="AZ116" s="156"/>
      <c r="BA116" s="164"/>
      <c r="BB116" s="148"/>
      <c r="BC116" s="140"/>
      <c r="BD116" s="132"/>
      <c r="BE116" s="124"/>
      <c r="BF116" s="124"/>
    </row>
    <row r="117" spans="1:58" s="13" customFormat="1" x14ac:dyDescent="0.2">
      <c r="A117" s="14">
        <f t="shared" si="9"/>
        <v>113</v>
      </c>
      <c r="B117" s="102" t="s">
        <v>69</v>
      </c>
      <c r="C117" s="13" t="s">
        <v>70</v>
      </c>
      <c r="D117" s="14">
        <v>12.5</v>
      </c>
      <c r="E117" s="112">
        <v>50</v>
      </c>
      <c r="F117" s="112"/>
      <c r="G117" s="112"/>
      <c r="H117" s="112">
        <f t="shared" si="8"/>
        <v>50</v>
      </c>
      <c r="I117" s="17">
        <f t="shared" si="7"/>
        <v>625</v>
      </c>
      <c r="R117" s="14"/>
      <c r="AL117" s="14"/>
      <c r="AM117" s="14"/>
      <c r="AY117" s="156"/>
      <c r="AZ117" s="156"/>
      <c r="BA117" s="164"/>
      <c r="BB117" s="148"/>
      <c r="BC117" s="140"/>
      <c r="BD117" s="132"/>
      <c r="BE117" s="124"/>
      <c r="BF117" s="124"/>
    </row>
    <row r="118" spans="1:58" s="13" customFormat="1" x14ac:dyDescent="0.2">
      <c r="A118" s="14">
        <f t="shared" si="9"/>
        <v>114</v>
      </c>
      <c r="B118" s="102" t="s">
        <v>69</v>
      </c>
      <c r="C118" s="13" t="s">
        <v>18</v>
      </c>
      <c r="D118" s="14">
        <v>13.5</v>
      </c>
      <c r="E118" s="112">
        <v>140</v>
      </c>
      <c r="F118" s="112"/>
      <c r="G118" s="112"/>
      <c r="H118" s="112">
        <f t="shared" si="8"/>
        <v>140</v>
      </c>
      <c r="I118" s="17">
        <f t="shared" si="7"/>
        <v>1890</v>
      </c>
      <c r="L118" s="14"/>
      <c r="M118" s="14"/>
      <c r="N118" s="14"/>
      <c r="O118" s="14"/>
      <c r="R118" s="14"/>
      <c r="AL118" s="14"/>
      <c r="AM118" s="14"/>
      <c r="AY118" s="156"/>
      <c r="AZ118" s="156"/>
      <c r="BA118" s="164"/>
      <c r="BB118" s="148"/>
      <c r="BC118" s="140"/>
      <c r="BD118" s="132"/>
      <c r="BE118" s="124"/>
      <c r="BF118" s="124"/>
    </row>
    <row r="119" spans="1:58" s="14" customFormat="1" x14ac:dyDescent="0.2">
      <c r="A119" s="14">
        <f t="shared" si="9"/>
        <v>115</v>
      </c>
      <c r="B119" s="102" t="s">
        <v>69</v>
      </c>
      <c r="C119" s="13" t="s">
        <v>4</v>
      </c>
      <c r="D119" s="14">
        <v>14.5</v>
      </c>
      <c r="E119" s="112">
        <v>30</v>
      </c>
      <c r="F119" s="112"/>
      <c r="G119" s="112"/>
      <c r="H119" s="112">
        <f t="shared" si="8"/>
        <v>30</v>
      </c>
      <c r="I119" s="17">
        <f t="shared" si="7"/>
        <v>435</v>
      </c>
      <c r="J119" s="13"/>
      <c r="K119" s="13"/>
      <c r="L119" s="13"/>
      <c r="M119" s="13"/>
      <c r="N119" s="13"/>
      <c r="O119" s="13"/>
      <c r="AY119" s="157"/>
      <c r="AZ119" s="157"/>
      <c r="BA119" s="165"/>
      <c r="BB119" s="149"/>
      <c r="BC119" s="141"/>
      <c r="BD119" s="133"/>
      <c r="BE119" s="125"/>
      <c r="BF119" s="125"/>
    </row>
    <row r="120" spans="1:58" s="13" customFormat="1" x14ac:dyDescent="0.2">
      <c r="A120" s="14">
        <f t="shared" si="9"/>
        <v>116</v>
      </c>
      <c r="B120" s="102" t="s">
        <v>86</v>
      </c>
      <c r="C120" s="13" t="s">
        <v>4</v>
      </c>
      <c r="D120" s="14">
        <v>9</v>
      </c>
      <c r="E120" s="112">
        <v>40</v>
      </c>
      <c r="F120" s="112"/>
      <c r="G120" s="112"/>
      <c r="H120" s="112">
        <f t="shared" si="8"/>
        <v>40</v>
      </c>
      <c r="I120" s="17">
        <f t="shared" si="7"/>
        <v>360</v>
      </c>
      <c r="R120" s="14"/>
      <c r="AL120" s="14"/>
      <c r="AM120" s="14"/>
      <c r="AY120" s="156"/>
      <c r="AZ120" s="156"/>
      <c r="BA120" s="164"/>
      <c r="BB120" s="148"/>
      <c r="BC120" s="140"/>
      <c r="BD120" s="132"/>
      <c r="BE120" s="124"/>
      <c r="BF120" s="124"/>
    </row>
    <row r="121" spans="1:58" s="13" customFormat="1" x14ac:dyDescent="0.2">
      <c r="A121" s="14">
        <f t="shared" si="9"/>
        <v>117</v>
      </c>
      <c r="B121" s="102" t="s">
        <v>39</v>
      </c>
      <c r="C121" s="13" t="s">
        <v>18</v>
      </c>
      <c r="D121" s="14">
        <v>15</v>
      </c>
      <c r="E121" s="112">
        <v>30</v>
      </c>
      <c r="F121" s="112"/>
      <c r="G121" s="112"/>
      <c r="H121" s="112">
        <f t="shared" si="8"/>
        <v>30</v>
      </c>
      <c r="I121" s="17">
        <f t="shared" si="7"/>
        <v>450</v>
      </c>
      <c r="R121" s="14"/>
      <c r="AL121" s="14"/>
      <c r="AM121" s="14"/>
      <c r="AY121" s="156"/>
      <c r="AZ121" s="156"/>
      <c r="BA121" s="164"/>
      <c r="BB121" s="148"/>
      <c r="BC121" s="140"/>
      <c r="BD121" s="132"/>
      <c r="BE121" s="124"/>
      <c r="BF121" s="124"/>
    </row>
    <row r="122" spans="1:58" s="13" customFormat="1" x14ac:dyDescent="0.2">
      <c r="A122" s="14">
        <f t="shared" si="9"/>
        <v>118</v>
      </c>
      <c r="B122" s="103" t="s">
        <v>64</v>
      </c>
      <c r="C122" s="13" t="s">
        <v>7</v>
      </c>
      <c r="D122" s="14">
        <v>14</v>
      </c>
      <c r="E122" s="112">
        <v>160</v>
      </c>
      <c r="F122" s="112"/>
      <c r="G122" s="112"/>
      <c r="H122" s="112">
        <f t="shared" si="8"/>
        <v>160</v>
      </c>
      <c r="I122" s="17">
        <f t="shared" si="7"/>
        <v>2240</v>
      </c>
      <c r="R122" s="14"/>
      <c r="AL122" s="14"/>
      <c r="AM122" s="14"/>
      <c r="AY122" s="156"/>
      <c r="AZ122" s="156"/>
      <c r="BA122" s="164"/>
      <c r="BB122" s="148"/>
      <c r="BC122" s="140"/>
      <c r="BD122" s="132"/>
      <c r="BE122" s="124"/>
      <c r="BF122" s="124"/>
    </row>
    <row r="123" spans="1:58" s="13" customFormat="1" x14ac:dyDescent="0.2">
      <c r="A123" s="14">
        <f t="shared" si="9"/>
        <v>119</v>
      </c>
      <c r="B123" s="103" t="s">
        <v>33</v>
      </c>
      <c r="C123" s="13" t="s">
        <v>7</v>
      </c>
      <c r="D123" s="14">
        <v>12</v>
      </c>
      <c r="E123" s="112">
        <v>270</v>
      </c>
      <c r="F123" s="112"/>
      <c r="G123" s="112"/>
      <c r="H123" s="112">
        <f t="shared" si="8"/>
        <v>270</v>
      </c>
      <c r="I123" s="17">
        <f t="shared" si="7"/>
        <v>3240</v>
      </c>
      <c r="J123" s="14"/>
      <c r="K123" s="14"/>
      <c r="R123" s="14"/>
      <c r="AL123" s="14"/>
      <c r="AM123" s="14"/>
      <c r="AY123" s="156"/>
      <c r="AZ123" s="156"/>
      <c r="BA123" s="164"/>
      <c r="BB123" s="148"/>
      <c r="BC123" s="140"/>
      <c r="BD123" s="132"/>
      <c r="BE123" s="124"/>
      <c r="BF123" s="124"/>
    </row>
    <row r="124" spans="1:58" s="13" customFormat="1" x14ac:dyDescent="0.2">
      <c r="A124" s="14">
        <f t="shared" si="9"/>
        <v>120</v>
      </c>
      <c r="B124" s="102" t="s">
        <v>183</v>
      </c>
      <c r="C124" s="13" t="s">
        <v>4</v>
      </c>
      <c r="D124" s="14">
        <v>12</v>
      </c>
      <c r="E124" s="112">
        <v>50</v>
      </c>
      <c r="F124" s="112"/>
      <c r="G124" s="112"/>
      <c r="H124" s="112">
        <f t="shared" si="8"/>
        <v>50</v>
      </c>
      <c r="I124" s="17">
        <f t="shared" si="7"/>
        <v>600</v>
      </c>
      <c r="R124" s="14"/>
      <c r="AL124" s="14"/>
      <c r="AM124" s="14"/>
      <c r="AY124" s="156"/>
      <c r="AZ124" s="156"/>
      <c r="BA124" s="164"/>
      <c r="BB124" s="148"/>
      <c r="BC124" s="140"/>
      <c r="BD124" s="132"/>
      <c r="BE124" s="124"/>
      <c r="BF124" s="124"/>
    </row>
    <row r="125" spans="1:58" s="13" customFormat="1" x14ac:dyDescent="0.2">
      <c r="A125" s="14">
        <f t="shared" si="9"/>
        <v>121</v>
      </c>
      <c r="B125" s="102" t="s">
        <v>174</v>
      </c>
      <c r="C125" s="13" t="s">
        <v>4</v>
      </c>
      <c r="D125" s="14">
        <v>13.5</v>
      </c>
      <c r="E125" s="112">
        <v>60</v>
      </c>
      <c r="F125" s="112"/>
      <c r="G125" s="112"/>
      <c r="H125" s="112">
        <f t="shared" si="8"/>
        <v>60</v>
      </c>
      <c r="I125" s="17">
        <f t="shared" si="7"/>
        <v>810</v>
      </c>
      <c r="L125" s="14"/>
      <c r="M125" s="14"/>
      <c r="N125" s="14"/>
      <c r="O125" s="14"/>
      <c r="R125" s="14"/>
      <c r="AL125" s="14"/>
      <c r="AM125" s="14"/>
      <c r="AY125" s="156"/>
      <c r="AZ125" s="156"/>
      <c r="BA125" s="164"/>
      <c r="BB125" s="148"/>
      <c r="BC125" s="140"/>
      <c r="BD125" s="132"/>
      <c r="BE125" s="124"/>
      <c r="BF125" s="124"/>
    </row>
    <row r="126" spans="1:58" s="14" customFormat="1" x14ac:dyDescent="0.2">
      <c r="A126" s="14">
        <f t="shared" si="9"/>
        <v>122</v>
      </c>
      <c r="B126" s="102" t="s">
        <v>182</v>
      </c>
      <c r="C126" s="13" t="s">
        <v>5</v>
      </c>
      <c r="D126" s="14">
        <v>14</v>
      </c>
      <c r="E126" s="112">
        <v>40</v>
      </c>
      <c r="F126" s="112"/>
      <c r="G126" s="112"/>
      <c r="H126" s="112">
        <f t="shared" si="8"/>
        <v>40</v>
      </c>
      <c r="I126" s="17">
        <f t="shared" si="7"/>
        <v>560</v>
      </c>
      <c r="J126" s="13"/>
      <c r="K126" s="13"/>
      <c r="L126" s="13"/>
      <c r="M126" s="13"/>
      <c r="N126" s="13"/>
      <c r="O126" s="13"/>
      <c r="AY126" s="157"/>
      <c r="AZ126" s="157"/>
      <c r="BA126" s="165"/>
      <c r="BB126" s="149"/>
      <c r="BC126" s="141"/>
      <c r="BD126" s="133"/>
      <c r="BE126" s="125"/>
      <c r="BF126" s="125"/>
    </row>
    <row r="127" spans="1:58" s="13" customFormat="1" x14ac:dyDescent="0.2">
      <c r="A127" s="14">
        <f t="shared" si="9"/>
        <v>123</v>
      </c>
      <c r="B127" s="102" t="s">
        <v>173</v>
      </c>
      <c r="C127" s="13" t="s">
        <v>6</v>
      </c>
      <c r="D127" s="14">
        <v>14</v>
      </c>
      <c r="E127" s="112">
        <v>40</v>
      </c>
      <c r="F127" s="112"/>
      <c r="G127" s="89"/>
      <c r="H127" s="112">
        <f t="shared" si="8"/>
        <v>40</v>
      </c>
      <c r="I127" s="17">
        <f t="shared" si="7"/>
        <v>560</v>
      </c>
      <c r="R127" s="14"/>
      <c r="AL127" s="14"/>
      <c r="AM127" s="14"/>
      <c r="AY127" s="156"/>
      <c r="AZ127" s="156"/>
      <c r="BA127" s="164"/>
      <c r="BB127" s="148"/>
      <c r="BC127" s="140"/>
      <c r="BD127" s="132"/>
      <c r="BE127" s="124"/>
      <c r="BF127" s="124"/>
    </row>
    <row r="128" spans="1:58" s="13" customFormat="1" x14ac:dyDescent="0.2">
      <c r="A128" s="14">
        <f t="shared" si="9"/>
        <v>124</v>
      </c>
      <c r="B128" s="102" t="s">
        <v>195</v>
      </c>
      <c r="C128" s="13" t="s">
        <v>5</v>
      </c>
      <c r="D128" s="14">
        <v>12.5</v>
      </c>
      <c r="E128" s="112">
        <v>80</v>
      </c>
      <c r="F128" s="112"/>
      <c r="G128" s="112"/>
      <c r="H128" s="112">
        <f t="shared" si="8"/>
        <v>80</v>
      </c>
      <c r="I128" s="17">
        <f t="shared" si="7"/>
        <v>1000</v>
      </c>
      <c r="R128" s="14"/>
      <c r="AL128" s="14"/>
      <c r="AM128" s="14"/>
      <c r="AY128" s="156"/>
      <c r="AZ128" s="156"/>
      <c r="BA128" s="164"/>
      <c r="BB128" s="148"/>
      <c r="BC128" s="140"/>
      <c r="BD128" s="132"/>
      <c r="BE128" s="124"/>
      <c r="BF128" s="124"/>
    </row>
    <row r="129" spans="1:58" s="13" customFormat="1" x14ac:dyDescent="0.2">
      <c r="A129" s="14">
        <f t="shared" si="9"/>
        <v>125</v>
      </c>
      <c r="B129" s="102" t="s">
        <v>253</v>
      </c>
      <c r="C129" s="13" t="s">
        <v>7</v>
      </c>
      <c r="D129" s="14">
        <v>21</v>
      </c>
      <c r="E129" s="112">
        <v>105</v>
      </c>
      <c r="F129" s="112"/>
      <c r="G129" s="112"/>
      <c r="H129" s="112">
        <f t="shared" si="8"/>
        <v>105</v>
      </c>
      <c r="I129" s="17">
        <f t="shared" si="7"/>
        <v>2205</v>
      </c>
      <c r="R129" s="14"/>
      <c r="AL129" s="14"/>
      <c r="AM129" s="14"/>
      <c r="AY129" s="156"/>
      <c r="AZ129" s="156"/>
      <c r="BA129" s="164"/>
      <c r="BB129" s="148"/>
      <c r="BC129" s="140"/>
      <c r="BD129" s="132"/>
      <c r="BE129" s="124"/>
      <c r="BF129" s="124"/>
    </row>
    <row r="130" spans="1:58" s="13" customFormat="1" x14ac:dyDescent="0.2">
      <c r="A130" s="14">
        <f t="shared" si="9"/>
        <v>126</v>
      </c>
      <c r="B130" s="102" t="s">
        <v>254</v>
      </c>
      <c r="C130" s="13" t="s">
        <v>7</v>
      </c>
      <c r="D130" s="14">
        <v>19</v>
      </c>
      <c r="E130" s="112">
        <v>75</v>
      </c>
      <c r="F130" s="112"/>
      <c r="G130" s="112"/>
      <c r="H130" s="112">
        <f t="shared" si="8"/>
        <v>75</v>
      </c>
      <c r="I130" s="17">
        <f t="shared" si="7"/>
        <v>1425</v>
      </c>
      <c r="R130" s="14"/>
      <c r="AL130" s="14"/>
      <c r="AM130" s="14"/>
      <c r="AY130" s="156"/>
      <c r="AZ130" s="156"/>
      <c r="BA130" s="164"/>
      <c r="BB130" s="148"/>
      <c r="BC130" s="140"/>
      <c r="BD130" s="132"/>
      <c r="BE130" s="124"/>
      <c r="BF130" s="124"/>
    </row>
    <row r="131" spans="1:58" s="13" customFormat="1" x14ac:dyDescent="0.2">
      <c r="A131" s="14">
        <f t="shared" si="9"/>
        <v>127</v>
      </c>
      <c r="B131" s="102" t="s">
        <v>229</v>
      </c>
      <c r="C131" s="13" t="s">
        <v>7</v>
      </c>
      <c r="D131" s="14">
        <v>20</v>
      </c>
      <c r="E131" s="112">
        <v>75</v>
      </c>
      <c r="F131" s="112"/>
      <c r="G131" s="112"/>
      <c r="H131" s="112">
        <f t="shared" si="8"/>
        <v>75</v>
      </c>
      <c r="I131" s="17">
        <f t="shared" si="7"/>
        <v>1500</v>
      </c>
      <c r="R131" s="14"/>
      <c r="AL131" s="14"/>
      <c r="AM131" s="14"/>
      <c r="AY131" s="156"/>
      <c r="AZ131" s="156"/>
      <c r="BA131" s="164"/>
      <c r="BB131" s="148"/>
      <c r="BC131" s="140"/>
      <c r="BD131" s="132"/>
      <c r="BE131" s="124"/>
      <c r="BF131" s="124"/>
    </row>
    <row r="132" spans="1:58" s="13" customFormat="1" x14ac:dyDescent="0.2">
      <c r="A132" s="14">
        <f t="shared" si="9"/>
        <v>128</v>
      </c>
      <c r="B132" s="102" t="s">
        <v>255</v>
      </c>
      <c r="C132" s="13" t="s">
        <v>7</v>
      </c>
      <c r="D132" s="14">
        <v>27</v>
      </c>
      <c r="E132" s="112">
        <v>20</v>
      </c>
      <c r="F132" s="112"/>
      <c r="G132" s="112"/>
      <c r="H132" s="112">
        <f t="shared" si="8"/>
        <v>20</v>
      </c>
      <c r="I132" s="17">
        <f t="shared" si="7"/>
        <v>540</v>
      </c>
      <c r="R132" s="14"/>
      <c r="AL132" s="14"/>
      <c r="AM132" s="14"/>
      <c r="AY132" s="156"/>
      <c r="AZ132" s="156"/>
      <c r="BA132" s="164"/>
      <c r="BB132" s="148"/>
      <c r="BC132" s="140"/>
      <c r="BD132" s="132"/>
      <c r="BE132" s="124"/>
      <c r="BF132" s="124"/>
    </row>
    <row r="133" spans="1:58" s="13" customFormat="1" x14ac:dyDescent="0.2">
      <c r="A133" s="14">
        <f t="shared" si="9"/>
        <v>129</v>
      </c>
      <c r="B133" s="102" t="s">
        <v>214</v>
      </c>
      <c r="C133" s="13" t="s">
        <v>7</v>
      </c>
      <c r="D133" s="14">
        <v>22</v>
      </c>
      <c r="E133" s="112">
        <v>110</v>
      </c>
      <c r="F133" s="112"/>
      <c r="G133" s="112"/>
      <c r="H133" s="112">
        <f t="shared" si="8"/>
        <v>110</v>
      </c>
      <c r="I133" s="17">
        <f t="shared" ref="I133:I166" si="10">SUM(E133:G133)*D133</f>
        <v>2420</v>
      </c>
      <c r="R133" s="14"/>
      <c r="AL133" s="14"/>
      <c r="AM133" s="14"/>
      <c r="AY133" s="156"/>
      <c r="AZ133" s="156"/>
      <c r="BA133" s="164"/>
      <c r="BB133" s="148"/>
      <c r="BC133" s="140"/>
      <c r="BD133" s="132"/>
      <c r="BE133" s="124"/>
      <c r="BF133" s="124"/>
    </row>
    <row r="134" spans="1:58" s="13" customFormat="1" x14ac:dyDescent="0.2">
      <c r="A134" s="14">
        <f t="shared" si="9"/>
        <v>130</v>
      </c>
      <c r="B134" s="102" t="s">
        <v>184</v>
      </c>
      <c r="C134" s="13" t="s">
        <v>7</v>
      </c>
      <c r="D134" s="14">
        <v>18</v>
      </c>
      <c r="E134" s="112">
        <v>0</v>
      </c>
      <c r="F134" s="112"/>
      <c r="G134" s="112"/>
      <c r="H134" s="112">
        <f t="shared" si="8"/>
        <v>0</v>
      </c>
      <c r="I134" s="17">
        <f t="shared" si="10"/>
        <v>0</v>
      </c>
      <c r="R134" s="14"/>
      <c r="AL134" s="14"/>
      <c r="AM134" s="14"/>
      <c r="AY134" s="156"/>
      <c r="AZ134" s="156"/>
      <c r="BA134" s="164"/>
      <c r="BB134" s="148"/>
      <c r="BC134" s="140"/>
      <c r="BD134" s="132"/>
      <c r="BE134" s="124"/>
      <c r="BF134" s="124"/>
    </row>
    <row r="135" spans="1:58" s="13" customFormat="1" x14ac:dyDescent="0.2">
      <c r="A135" s="14">
        <f t="shared" si="9"/>
        <v>131</v>
      </c>
      <c r="B135" s="102" t="s">
        <v>259</v>
      </c>
      <c r="C135" s="13" t="s">
        <v>7</v>
      </c>
      <c r="D135" s="14">
        <v>40</v>
      </c>
      <c r="E135" s="112">
        <v>5</v>
      </c>
      <c r="F135" s="112"/>
      <c r="G135" s="112"/>
      <c r="H135" s="112">
        <f t="shared" si="8"/>
        <v>5</v>
      </c>
      <c r="I135" s="17">
        <f t="shared" si="10"/>
        <v>200</v>
      </c>
      <c r="R135" s="14"/>
      <c r="AL135" s="14"/>
      <c r="AM135" s="14"/>
      <c r="AY135" s="156"/>
      <c r="AZ135" s="156"/>
      <c r="BA135" s="164"/>
      <c r="BB135" s="148"/>
      <c r="BC135" s="140"/>
      <c r="BD135" s="132"/>
      <c r="BE135" s="124"/>
      <c r="BF135" s="124"/>
    </row>
    <row r="136" spans="1:58" s="13" customFormat="1" x14ac:dyDescent="0.2">
      <c r="A136" s="14">
        <f t="shared" si="9"/>
        <v>132</v>
      </c>
      <c r="B136" s="102" t="s">
        <v>21</v>
      </c>
      <c r="C136" s="13" t="s">
        <v>7</v>
      </c>
      <c r="D136" s="14">
        <v>25</v>
      </c>
      <c r="E136" s="112">
        <v>10</v>
      </c>
      <c r="F136" s="112"/>
      <c r="G136" s="89"/>
      <c r="H136" s="112">
        <f t="shared" si="8"/>
        <v>10</v>
      </c>
      <c r="I136" s="17">
        <f t="shared" si="10"/>
        <v>250</v>
      </c>
      <c r="R136" s="14"/>
      <c r="AL136" s="14"/>
      <c r="AM136" s="14"/>
      <c r="AY136" s="156"/>
      <c r="AZ136" s="156"/>
      <c r="BA136" s="164"/>
      <c r="BB136" s="148"/>
      <c r="BC136" s="140"/>
      <c r="BD136" s="132"/>
      <c r="BE136" s="124"/>
      <c r="BF136" s="124"/>
    </row>
    <row r="137" spans="1:58" s="13" customFormat="1" x14ac:dyDescent="0.2">
      <c r="A137" s="14">
        <f t="shared" si="9"/>
        <v>133</v>
      </c>
      <c r="B137" s="102" t="s">
        <v>189</v>
      </c>
      <c r="C137" s="13" t="s">
        <v>7</v>
      </c>
      <c r="D137" s="14">
        <v>29</v>
      </c>
      <c r="E137" s="112">
        <v>60</v>
      </c>
      <c r="F137" s="112"/>
      <c r="G137" s="112"/>
      <c r="H137" s="112">
        <f t="shared" si="8"/>
        <v>60</v>
      </c>
      <c r="I137" s="17">
        <f t="shared" si="10"/>
        <v>1740</v>
      </c>
      <c r="R137" s="14"/>
      <c r="AL137" s="14"/>
      <c r="AM137" s="14"/>
      <c r="AY137" s="156"/>
      <c r="AZ137" s="156"/>
      <c r="BA137" s="164"/>
      <c r="BB137" s="148"/>
      <c r="BC137" s="140"/>
      <c r="BD137" s="132"/>
      <c r="BE137" s="124"/>
      <c r="BF137" s="124"/>
    </row>
    <row r="138" spans="1:58" s="13" customFormat="1" x14ac:dyDescent="0.2">
      <c r="A138" s="14">
        <f t="shared" si="9"/>
        <v>134</v>
      </c>
      <c r="B138" s="102" t="s">
        <v>224</v>
      </c>
      <c r="C138" s="13" t="s">
        <v>7</v>
      </c>
      <c r="D138" s="14">
        <v>40</v>
      </c>
      <c r="E138" s="112">
        <v>30</v>
      </c>
      <c r="F138" s="112"/>
      <c r="G138" s="112"/>
      <c r="H138" s="112">
        <f t="shared" si="8"/>
        <v>30</v>
      </c>
      <c r="I138" s="17">
        <f t="shared" si="10"/>
        <v>1200</v>
      </c>
      <c r="R138" s="14"/>
      <c r="AL138" s="14"/>
      <c r="AM138" s="14"/>
      <c r="AY138" s="156"/>
      <c r="AZ138" s="156"/>
      <c r="BA138" s="164"/>
      <c r="BB138" s="148"/>
      <c r="BC138" s="140"/>
      <c r="BD138" s="132"/>
      <c r="BE138" s="124"/>
      <c r="BF138" s="124"/>
    </row>
    <row r="139" spans="1:58" s="13" customFormat="1" x14ac:dyDescent="0.2">
      <c r="A139" s="14">
        <f t="shared" si="9"/>
        <v>135</v>
      </c>
      <c r="B139" s="102" t="s">
        <v>225</v>
      </c>
      <c r="C139" s="13" t="s">
        <v>7</v>
      </c>
      <c r="D139" s="14">
        <v>45</v>
      </c>
      <c r="E139" s="112">
        <v>0</v>
      </c>
      <c r="F139" s="112"/>
      <c r="G139" s="89"/>
      <c r="H139" s="112">
        <f t="shared" si="8"/>
        <v>0</v>
      </c>
      <c r="I139" s="17">
        <f t="shared" si="10"/>
        <v>0</v>
      </c>
      <c r="R139" s="14"/>
      <c r="AL139" s="14"/>
      <c r="AM139" s="14"/>
      <c r="AY139" s="156"/>
      <c r="AZ139" s="156"/>
      <c r="BA139" s="164"/>
      <c r="BB139" s="148"/>
      <c r="BC139" s="140"/>
      <c r="BD139" s="132"/>
      <c r="BE139" s="124"/>
      <c r="BF139" s="124"/>
    </row>
    <row r="140" spans="1:58" s="13" customFormat="1" x14ac:dyDescent="0.2">
      <c r="A140" s="14">
        <f t="shared" si="9"/>
        <v>136</v>
      </c>
      <c r="B140" s="102" t="s">
        <v>191</v>
      </c>
      <c r="C140" s="13" t="s">
        <v>7</v>
      </c>
      <c r="D140" s="14">
        <v>36</v>
      </c>
      <c r="E140" s="112">
        <v>60</v>
      </c>
      <c r="F140" s="112"/>
      <c r="G140" s="112"/>
      <c r="H140" s="112">
        <f t="shared" ref="H140:H166" si="11">SUM(E140:G140)-SUM(BE140:FQ140)</f>
        <v>60</v>
      </c>
      <c r="I140" s="17">
        <f t="shared" si="10"/>
        <v>2160</v>
      </c>
      <c r="R140" s="14"/>
      <c r="AL140" s="14"/>
      <c r="AM140" s="14"/>
      <c r="AY140" s="156"/>
      <c r="AZ140" s="156"/>
      <c r="BA140" s="164"/>
      <c r="BB140" s="148"/>
      <c r="BC140" s="140"/>
      <c r="BD140" s="132"/>
      <c r="BE140" s="124"/>
      <c r="BF140" s="124"/>
    </row>
    <row r="141" spans="1:58" s="13" customFormat="1" x14ac:dyDescent="0.2">
      <c r="A141" s="14">
        <f t="shared" si="9"/>
        <v>137</v>
      </c>
      <c r="B141" s="102" t="s">
        <v>22</v>
      </c>
      <c r="C141" s="13" t="s">
        <v>7</v>
      </c>
      <c r="D141" s="14">
        <v>14</v>
      </c>
      <c r="E141" s="112">
        <v>130</v>
      </c>
      <c r="F141" s="112"/>
      <c r="G141" s="89"/>
      <c r="H141" s="112">
        <f t="shared" si="11"/>
        <v>130</v>
      </c>
      <c r="I141" s="17">
        <f t="shared" si="10"/>
        <v>1820</v>
      </c>
      <c r="R141" s="14"/>
      <c r="AL141" s="14"/>
      <c r="AM141" s="14"/>
      <c r="AY141" s="156"/>
      <c r="AZ141" s="156"/>
      <c r="BA141" s="164"/>
      <c r="BB141" s="148"/>
      <c r="BC141" s="140"/>
      <c r="BD141" s="132"/>
      <c r="BE141" s="124"/>
      <c r="BF141" s="124"/>
    </row>
    <row r="142" spans="1:58" s="13" customFormat="1" x14ac:dyDescent="0.2">
      <c r="A142" s="14">
        <f t="shared" si="9"/>
        <v>138</v>
      </c>
      <c r="B142" s="102" t="s">
        <v>262</v>
      </c>
      <c r="C142" s="13" t="s">
        <v>7</v>
      </c>
      <c r="D142" s="14">
        <v>32</v>
      </c>
      <c r="E142" s="112">
        <v>40</v>
      </c>
      <c r="F142" s="112"/>
      <c r="G142" s="89"/>
      <c r="H142" s="112">
        <f t="shared" si="11"/>
        <v>40</v>
      </c>
      <c r="I142" s="17">
        <f t="shared" si="10"/>
        <v>1280</v>
      </c>
      <c r="R142" s="14"/>
      <c r="AL142" s="14"/>
      <c r="AM142" s="14"/>
      <c r="AY142" s="156"/>
      <c r="AZ142" s="156"/>
      <c r="BA142" s="164"/>
      <c r="BB142" s="148"/>
      <c r="BC142" s="140"/>
      <c r="BD142" s="132"/>
      <c r="BE142" s="124"/>
      <c r="BF142" s="124"/>
    </row>
    <row r="143" spans="1:58" s="13" customFormat="1" x14ac:dyDescent="0.2">
      <c r="A143" s="14">
        <f t="shared" si="9"/>
        <v>139</v>
      </c>
      <c r="B143" s="102" t="s">
        <v>34</v>
      </c>
      <c r="C143" s="13" t="s">
        <v>5</v>
      </c>
      <c r="D143" s="14">
        <v>11</v>
      </c>
      <c r="E143" s="112">
        <v>0</v>
      </c>
      <c r="F143" s="112"/>
      <c r="G143" s="89"/>
      <c r="H143" s="112">
        <f t="shared" si="11"/>
        <v>0</v>
      </c>
      <c r="I143" s="17">
        <f t="shared" si="10"/>
        <v>0</v>
      </c>
      <c r="R143" s="14"/>
      <c r="AL143" s="14"/>
      <c r="AM143" s="14"/>
      <c r="AY143" s="156"/>
      <c r="AZ143" s="156"/>
      <c r="BA143" s="164"/>
      <c r="BB143" s="148"/>
      <c r="BC143" s="140"/>
      <c r="BD143" s="132"/>
      <c r="BE143" s="124"/>
      <c r="BF143" s="124"/>
    </row>
    <row r="144" spans="1:58" s="13" customFormat="1" x14ac:dyDescent="0.2">
      <c r="A144" s="14">
        <f t="shared" si="9"/>
        <v>140</v>
      </c>
      <c r="B144" s="102" t="s">
        <v>34</v>
      </c>
      <c r="C144" s="13" t="s">
        <v>4</v>
      </c>
      <c r="D144" s="14">
        <v>9.5</v>
      </c>
      <c r="E144" s="112">
        <v>70</v>
      </c>
      <c r="F144" s="112"/>
      <c r="G144" s="112"/>
      <c r="H144" s="112">
        <f t="shared" si="11"/>
        <v>70</v>
      </c>
      <c r="I144" s="17">
        <f t="shared" si="10"/>
        <v>665</v>
      </c>
      <c r="R144" s="14"/>
      <c r="AF144" s="14"/>
      <c r="AL144" s="14"/>
      <c r="AM144" s="14"/>
      <c r="AY144" s="156"/>
      <c r="AZ144" s="156"/>
      <c r="BA144" s="164"/>
      <c r="BB144" s="148"/>
      <c r="BC144" s="140"/>
      <c r="BD144" s="132"/>
      <c r="BE144" s="124"/>
      <c r="BF144" s="124"/>
    </row>
    <row r="145" spans="1:156" s="13" customFormat="1" x14ac:dyDescent="0.2">
      <c r="A145" s="14">
        <f t="shared" si="9"/>
        <v>141</v>
      </c>
      <c r="B145" s="102" t="s">
        <v>158</v>
      </c>
      <c r="C145" s="13" t="s">
        <v>7</v>
      </c>
      <c r="D145" s="14">
        <v>36</v>
      </c>
      <c r="E145" s="112">
        <v>0</v>
      </c>
      <c r="F145" s="112"/>
      <c r="G145" s="89"/>
      <c r="H145" s="112">
        <f t="shared" si="11"/>
        <v>0</v>
      </c>
      <c r="I145" s="17">
        <f t="shared" si="10"/>
        <v>0</v>
      </c>
      <c r="R145" s="14"/>
      <c r="AL145" s="14"/>
      <c r="AM145" s="14"/>
      <c r="AY145" s="156"/>
      <c r="AZ145" s="156"/>
      <c r="BA145" s="164"/>
      <c r="BB145" s="148"/>
      <c r="BC145" s="140"/>
      <c r="BD145" s="132"/>
      <c r="BE145" s="124"/>
      <c r="BF145" s="124"/>
    </row>
    <row r="146" spans="1:156" s="13" customFormat="1" ht="23.25" customHeight="1" x14ac:dyDescent="0.2">
      <c r="A146" s="14">
        <f t="shared" si="9"/>
        <v>142</v>
      </c>
      <c r="B146" s="102" t="s">
        <v>93</v>
      </c>
      <c r="C146" s="13" t="s">
        <v>4</v>
      </c>
      <c r="D146" s="14">
        <v>13</v>
      </c>
      <c r="E146" s="112">
        <v>0</v>
      </c>
      <c r="F146" s="112"/>
      <c r="G146" s="89"/>
      <c r="H146" s="112">
        <f t="shared" si="11"/>
        <v>0</v>
      </c>
      <c r="I146" s="17">
        <f t="shared" si="10"/>
        <v>0</v>
      </c>
      <c r="R146" s="14"/>
      <c r="AL146" s="14"/>
      <c r="AM146" s="14"/>
      <c r="AY146" s="156"/>
      <c r="AZ146" s="156"/>
      <c r="BA146" s="164"/>
      <c r="BB146" s="148"/>
      <c r="BC146" s="140"/>
      <c r="BD146" s="132"/>
      <c r="BE146" s="124"/>
      <c r="BF146" s="124"/>
    </row>
    <row r="147" spans="1:156" s="13" customFormat="1" x14ac:dyDescent="0.2">
      <c r="A147" s="14">
        <f t="shared" si="9"/>
        <v>143</v>
      </c>
      <c r="B147" s="102" t="s">
        <v>102</v>
      </c>
      <c r="C147" s="13" t="s">
        <v>4</v>
      </c>
      <c r="D147" s="14">
        <v>16.5</v>
      </c>
      <c r="E147" s="112">
        <v>0</v>
      </c>
      <c r="F147" s="112"/>
      <c r="G147" s="89"/>
      <c r="H147" s="112">
        <f t="shared" si="11"/>
        <v>0</v>
      </c>
      <c r="I147" s="17">
        <f t="shared" si="10"/>
        <v>0</v>
      </c>
      <c r="R147" s="14"/>
      <c r="AD147" s="14"/>
      <c r="AE147" s="14"/>
      <c r="AL147" s="14"/>
      <c r="AM147" s="14"/>
      <c r="AY147" s="156"/>
      <c r="AZ147" s="156"/>
      <c r="BA147" s="164"/>
      <c r="BB147" s="148"/>
      <c r="BC147" s="140"/>
      <c r="BD147" s="132"/>
      <c r="BE147" s="124"/>
      <c r="BF147" s="124"/>
    </row>
    <row r="148" spans="1:156" s="17" customFormat="1" x14ac:dyDescent="0.2">
      <c r="A148" s="14">
        <f t="shared" si="9"/>
        <v>144</v>
      </c>
      <c r="B148" s="102" t="s">
        <v>102</v>
      </c>
      <c r="C148" s="13" t="s">
        <v>5</v>
      </c>
      <c r="D148" s="14">
        <v>18.5</v>
      </c>
      <c r="E148" s="112">
        <v>0</v>
      </c>
      <c r="F148" s="112"/>
      <c r="G148" s="89"/>
      <c r="H148" s="112">
        <f t="shared" si="11"/>
        <v>0</v>
      </c>
      <c r="I148" s="17">
        <f t="shared" si="10"/>
        <v>0</v>
      </c>
      <c r="J148" s="13"/>
      <c r="K148" s="13"/>
      <c r="L148" s="13"/>
      <c r="M148" s="13"/>
      <c r="N148" s="13"/>
      <c r="O148" s="13"/>
      <c r="R148" s="14"/>
      <c r="AD148" s="14"/>
      <c r="AE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57"/>
      <c r="AZ148" s="157"/>
      <c r="BA148" s="165"/>
      <c r="BB148" s="149"/>
      <c r="BC148" s="141"/>
      <c r="BD148" s="133"/>
      <c r="BE148" s="125"/>
      <c r="BF148" s="125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</row>
    <row r="149" spans="1:156" s="13" customFormat="1" x14ac:dyDescent="0.2">
      <c r="A149" s="14">
        <f t="shared" si="9"/>
        <v>145</v>
      </c>
      <c r="B149" s="103" t="s">
        <v>188</v>
      </c>
      <c r="C149" s="13" t="s">
        <v>7</v>
      </c>
      <c r="D149" s="14">
        <v>13.5</v>
      </c>
      <c r="E149" s="112">
        <v>10</v>
      </c>
      <c r="F149" s="112"/>
      <c r="G149" s="112"/>
      <c r="H149" s="112">
        <f t="shared" si="11"/>
        <v>10</v>
      </c>
      <c r="I149" s="17">
        <f t="shared" si="10"/>
        <v>135</v>
      </c>
      <c r="J149" s="17"/>
      <c r="K149" s="17"/>
      <c r="L149" s="17"/>
      <c r="M149" s="17"/>
      <c r="N149" s="17"/>
      <c r="O149" s="17"/>
      <c r="R149" s="14"/>
      <c r="AL149" s="14"/>
      <c r="AM149" s="14"/>
      <c r="AY149" s="156"/>
      <c r="AZ149" s="156"/>
      <c r="BA149" s="164"/>
      <c r="BB149" s="148"/>
      <c r="BC149" s="140"/>
      <c r="BD149" s="132"/>
      <c r="BE149" s="124"/>
      <c r="BF149" s="124"/>
    </row>
    <row r="150" spans="1:156" s="13" customFormat="1" x14ac:dyDescent="0.2">
      <c r="A150" s="14">
        <f t="shared" si="9"/>
        <v>146</v>
      </c>
      <c r="B150" s="103" t="s">
        <v>260</v>
      </c>
      <c r="C150" s="13" t="s">
        <v>6</v>
      </c>
      <c r="D150" s="14"/>
      <c r="E150" s="112">
        <v>110</v>
      </c>
      <c r="F150" s="112"/>
      <c r="G150" s="112"/>
      <c r="H150" s="112">
        <f t="shared" si="11"/>
        <v>110</v>
      </c>
      <c r="I150" s="17">
        <f t="shared" si="10"/>
        <v>0</v>
      </c>
      <c r="J150" s="17"/>
      <c r="K150" s="17"/>
      <c r="L150" s="17"/>
      <c r="M150" s="17"/>
      <c r="N150" s="17"/>
      <c r="O150" s="17"/>
      <c r="R150" s="14"/>
      <c r="AL150" s="14"/>
      <c r="AM150" s="14"/>
      <c r="AY150" s="156"/>
      <c r="AZ150" s="156"/>
      <c r="BA150" s="164"/>
      <c r="BB150" s="148"/>
      <c r="BC150" s="140"/>
      <c r="BD150" s="132"/>
      <c r="BE150" s="124"/>
      <c r="BF150" s="124"/>
    </row>
    <row r="151" spans="1:156" s="13" customFormat="1" x14ac:dyDescent="0.2">
      <c r="A151" s="14">
        <f t="shared" si="9"/>
        <v>147</v>
      </c>
      <c r="B151" s="103" t="s">
        <v>261</v>
      </c>
      <c r="C151" s="13" t="s">
        <v>7</v>
      </c>
      <c r="D151" s="14"/>
      <c r="E151" s="112">
        <v>100</v>
      </c>
      <c r="F151" s="112"/>
      <c r="G151" s="112"/>
      <c r="H151" s="112">
        <f t="shared" si="11"/>
        <v>100</v>
      </c>
      <c r="I151" s="17">
        <f t="shared" si="10"/>
        <v>0</v>
      </c>
      <c r="J151" s="17"/>
      <c r="K151" s="17"/>
      <c r="L151" s="17"/>
      <c r="M151" s="17"/>
      <c r="N151" s="17"/>
      <c r="O151" s="17"/>
      <c r="R151" s="14"/>
      <c r="AL151" s="14"/>
      <c r="AM151" s="14"/>
      <c r="AY151" s="156"/>
      <c r="AZ151" s="156"/>
      <c r="BA151" s="164"/>
      <c r="BB151" s="148"/>
      <c r="BC151" s="140"/>
      <c r="BD151" s="132"/>
      <c r="BE151" s="124"/>
      <c r="BF151" s="124"/>
    </row>
    <row r="152" spans="1:156" s="13" customFormat="1" x14ac:dyDescent="0.2">
      <c r="A152" s="14">
        <f t="shared" si="9"/>
        <v>148</v>
      </c>
      <c r="B152" s="102" t="s">
        <v>89</v>
      </c>
      <c r="C152" s="13" t="s">
        <v>5</v>
      </c>
      <c r="D152" s="14">
        <v>10.5</v>
      </c>
      <c r="E152" s="112">
        <v>110</v>
      </c>
      <c r="F152" s="112"/>
      <c r="G152" s="89"/>
      <c r="H152" s="112">
        <f t="shared" si="11"/>
        <v>110</v>
      </c>
      <c r="I152" s="17">
        <f t="shared" si="10"/>
        <v>1155</v>
      </c>
      <c r="R152" s="14"/>
      <c r="AL152" s="14"/>
      <c r="AM152" s="1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58"/>
      <c r="AZ152" s="158"/>
      <c r="BA152" s="166"/>
      <c r="BB152" s="150"/>
      <c r="BC152" s="142"/>
      <c r="BD152" s="134"/>
      <c r="BE152" s="126"/>
      <c r="BF152" s="126"/>
      <c r="BG152" s="104"/>
      <c r="BH152" s="104"/>
      <c r="BI152" s="104"/>
      <c r="BJ152" s="104"/>
      <c r="BK152" s="104"/>
      <c r="BL152" s="104"/>
      <c r="BM152" s="104"/>
      <c r="BN152" s="104"/>
      <c r="BO152" s="104"/>
      <c r="BP152" s="104"/>
      <c r="BQ152" s="104"/>
      <c r="BR152" s="104"/>
      <c r="BS152" s="104"/>
      <c r="BT152" s="104"/>
      <c r="BU152" s="104"/>
      <c r="BV152" s="104"/>
      <c r="BW152" s="104"/>
      <c r="BX152" s="104"/>
      <c r="BY152" s="104"/>
      <c r="BZ152" s="104"/>
      <c r="CA152" s="104"/>
      <c r="CB152" s="104"/>
      <c r="CC152" s="104"/>
      <c r="CD152" s="104"/>
      <c r="CE152" s="104"/>
      <c r="CF152" s="104"/>
      <c r="CG152" s="104"/>
      <c r="CH152" s="104"/>
      <c r="CI152" s="104"/>
      <c r="CJ152" s="104"/>
      <c r="CK152" s="104"/>
      <c r="CL152" s="104"/>
      <c r="CM152" s="104"/>
      <c r="CN152" s="104"/>
      <c r="CO152" s="104"/>
      <c r="CP152" s="104"/>
      <c r="CQ152" s="104"/>
      <c r="CR152" s="104"/>
      <c r="CS152" s="104"/>
      <c r="CT152" s="104"/>
      <c r="CU152" s="104"/>
      <c r="CV152" s="104"/>
      <c r="CW152" s="104"/>
      <c r="CX152" s="104"/>
      <c r="CY152" s="104"/>
      <c r="CZ152" s="104"/>
      <c r="DA152" s="104"/>
      <c r="DB152" s="104"/>
      <c r="DC152" s="104"/>
      <c r="DD152" s="104"/>
      <c r="DE152" s="104"/>
      <c r="DF152" s="104"/>
      <c r="DG152" s="104"/>
      <c r="DH152" s="104"/>
      <c r="DI152" s="104"/>
      <c r="DJ152" s="104"/>
      <c r="DK152" s="104"/>
      <c r="DL152" s="104"/>
      <c r="DM152" s="104"/>
      <c r="DN152" s="104"/>
      <c r="DO152" s="104"/>
      <c r="DP152" s="104"/>
      <c r="DQ152" s="104"/>
      <c r="DR152" s="104"/>
      <c r="DS152" s="104"/>
      <c r="DT152" s="104"/>
      <c r="DU152" s="104"/>
      <c r="DV152" s="104"/>
      <c r="DW152" s="104"/>
      <c r="DX152" s="104"/>
      <c r="DY152" s="104"/>
    </row>
    <row r="153" spans="1:156" s="13" customFormat="1" x14ac:dyDescent="0.2">
      <c r="A153" s="14">
        <f t="shared" si="9"/>
        <v>149</v>
      </c>
      <c r="B153" s="102" t="s">
        <v>196</v>
      </c>
      <c r="C153" s="13" t="s">
        <v>7</v>
      </c>
      <c r="D153" s="14">
        <v>12.5</v>
      </c>
      <c r="E153" s="112">
        <v>0</v>
      </c>
      <c r="F153" s="112"/>
      <c r="G153" s="89"/>
      <c r="H153" s="112">
        <f t="shared" si="11"/>
        <v>0</v>
      </c>
      <c r="I153" s="17">
        <f t="shared" si="10"/>
        <v>0</v>
      </c>
      <c r="R153" s="14"/>
      <c r="AL153" s="14"/>
      <c r="AM153" s="1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58"/>
      <c r="AZ153" s="158"/>
      <c r="BA153" s="166"/>
      <c r="BB153" s="150"/>
      <c r="BC153" s="142"/>
      <c r="BD153" s="134"/>
      <c r="BE153" s="126"/>
      <c r="BF153" s="126"/>
      <c r="BG153" s="104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/>
      <c r="BS153" s="104"/>
      <c r="BT153" s="104"/>
      <c r="BU153" s="104"/>
      <c r="BV153" s="104"/>
      <c r="BW153" s="104"/>
      <c r="BX153" s="104"/>
      <c r="BY153" s="104"/>
      <c r="BZ153" s="104"/>
      <c r="CA153" s="104"/>
      <c r="CB153" s="104"/>
      <c r="CC153" s="104"/>
      <c r="CD153" s="104"/>
      <c r="CE153" s="104"/>
      <c r="CF153" s="104"/>
      <c r="CG153" s="104"/>
      <c r="CH153" s="104"/>
      <c r="CI153" s="104"/>
      <c r="CJ153" s="104"/>
      <c r="CK153" s="104"/>
      <c r="CL153" s="104"/>
      <c r="CM153" s="104"/>
      <c r="CN153" s="104"/>
      <c r="CO153" s="104"/>
      <c r="CP153" s="104"/>
      <c r="CQ153" s="104"/>
      <c r="CR153" s="104"/>
      <c r="CS153" s="104"/>
      <c r="CT153" s="104"/>
      <c r="CU153" s="104"/>
      <c r="CV153" s="104"/>
      <c r="CW153" s="104"/>
      <c r="CX153" s="104"/>
      <c r="CY153" s="104"/>
      <c r="CZ153" s="104"/>
      <c r="DA153" s="104"/>
      <c r="DB153" s="104"/>
      <c r="DC153" s="104"/>
      <c r="DD153" s="104"/>
      <c r="DE153" s="104"/>
      <c r="DF153" s="104"/>
      <c r="DG153" s="104"/>
      <c r="DH153" s="104"/>
      <c r="DI153" s="104"/>
      <c r="DJ153" s="104"/>
      <c r="DK153" s="104"/>
      <c r="DL153" s="104"/>
      <c r="DM153" s="104"/>
      <c r="DN153" s="104"/>
      <c r="DO153" s="104"/>
      <c r="DP153" s="104"/>
      <c r="DQ153" s="104"/>
      <c r="DR153" s="104"/>
      <c r="DS153" s="104"/>
      <c r="DT153" s="104"/>
      <c r="DU153" s="104"/>
      <c r="DV153" s="104"/>
      <c r="DW153" s="104"/>
      <c r="DX153" s="104"/>
      <c r="DY153" s="104"/>
    </row>
    <row r="154" spans="1:156" s="13" customFormat="1" x14ac:dyDescent="0.2">
      <c r="A154" s="14">
        <f t="shared" si="9"/>
        <v>150</v>
      </c>
      <c r="B154" s="102" t="s">
        <v>25</v>
      </c>
      <c r="C154" s="13" t="s">
        <v>5</v>
      </c>
      <c r="D154" s="14">
        <v>12.5</v>
      </c>
      <c r="E154" s="112">
        <v>50</v>
      </c>
      <c r="F154" s="112"/>
      <c r="G154" s="89"/>
      <c r="H154" s="112">
        <f t="shared" si="11"/>
        <v>50</v>
      </c>
      <c r="I154" s="17">
        <f t="shared" si="10"/>
        <v>625</v>
      </c>
      <c r="R154" s="14"/>
      <c r="AL154" s="14"/>
      <c r="AM154" s="1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58"/>
      <c r="AZ154" s="158"/>
      <c r="BA154" s="166"/>
      <c r="BB154" s="150"/>
      <c r="BC154" s="142"/>
      <c r="BD154" s="134"/>
      <c r="BE154" s="126"/>
      <c r="BF154" s="126"/>
      <c r="BG154" s="104"/>
      <c r="BH154" s="104"/>
      <c r="BI154" s="104"/>
      <c r="BJ154" s="104"/>
      <c r="BK154" s="104"/>
      <c r="BL154" s="104"/>
      <c r="BM154" s="104"/>
      <c r="BN154" s="104"/>
      <c r="BO154" s="104"/>
      <c r="BP154" s="104"/>
      <c r="BQ154" s="104"/>
      <c r="BR154" s="104"/>
      <c r="BS154" s="104"/>
      <c r="BT154" s="104"/>
      <c r="BU154" s="104"/>
      <c r="BV154" s="104"/>
      <c r="BW154" s="104"/>
      <c r="BX154" s="104"/>
      <c r="BY154" s="104"/>
      <c r="BZ154" s="104"/>
      <c r="CA154" s="104"/>
      <c r="CB154" s="104"/>
      <c r="CC154" s="104"/>
      <c r="CD154" s="104"/>
      <c r="CE154" s="104"/>
      <c r="CF154" s="104"/>
      <c r="CG154" s="104"/>
      <c r="CH154" s="104"/>
      <c r="CI154" s="104"/>
      <c r="CJ154" s="104"/>
      <c r="CK154" s="104"/>
      <c r="CL154" s="104"/>
      <c r="CM154" s="104"/>
      <c r="CN154" s="104"/>
      <c r="CO154" s="104"/>
      <c r="CP154" s="104"/>
      <c r="CQ154" s="104"/>
      <c r="CR154" s="104"/>
      <c r="CS154" s="104"/>
      <c r="CT154" s="104"/>
      <c r="CU154" s="104"/>
      <c r="CV154" s="104"/>
      <c r="CW154" s="104"/>
      <c r="CX154" s="104"/>
      <c r="CY154" s="104"/>
      <c r="CZ154" s="104"/>
      <c r="DA154" s="104"/>
      <c r="DB154" s="104"/>
      <c r="DC154" s="104"/>
      <c r="DD154" s="104"/>
      <c r="DE154" s="104"/>
      <c r="DF154" s="104"/>
      <c r="DG154" s="104"/>
      <c r="DH154" s="104"/>
      <c r="DI154" s="104"/>
      <c r="DJ154" s="104"/>
      <c r="DK154" s="104"/>
      <c r="DL154" s="104"/>
      <c r="DM154" s="104"/>
      <c r="DN154" s="104"/>
      <c r="DO154" s="104"/>
      <c r="DP154" s="104"/>
      <c r="DQ154" s="104"/>
      <c r="DR154" s="104"/>
      <c r="DS154" s="104"/>
      <c r="DT154" s="104"/>
      <c r="DU154" s="104"/>
      <c r="DV154" s="104"/>
      <c r="DW154" s="104"/>
      <c r="DX154" s="104"/>
      <c r="DY154" s="104"/>
    </row>
    <row r="155" spans="1:156" s="86" customFormat="1" x14ac:dyDescent="0.2">
      <c r="A155" s="14">
        <f t="shared" ref="A155:A166" si="12">A154+1</f>
        <v>151</v>
      </c>
      <c r="B155" s="102" t="s">
        <v>25</v>
      </c>
      <c r="C155" s="13" t="s">
        <v>7</v>
      </c>
      <c r="D155" s="14">
        <v>14</v>
      </c>
      <c r="E155" s="112">
        <v>0</v>
      </c>
      <c r="F155" s="112"/>
      <c r="G155" s="89"/>
      <c r="H155" s="112">
        <f t="shared" si="11"/>
        <v>0</v>
      </c>
      <c r="I155" s="17">
        <f t="shared" si="10"/>
        <v>0</v>
      </c>
      <c r="R155" s="16"/>
      <c r="AD155" s="104"/>
      <c r="AE155" s="104"/>
      <c r="AL155" s="16"/>
      <c r="AM155" s="16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58"/>
      <c r="AZ155" s="158"/>
      <c r="BA155" s="166"/>
      <c r="BB155" s="150"/>
      <c r="BC155" s="142"/>
      <c r="BD155" s="134"/>
      <c r="BE155" s="126"/>
      <c r="BF155" s="126"/>
      <c r="BG155" s="104"/>
      <c r="BH155" s="104"/>
      <c r="BI155" s="104"/>
      <c r="BJ155" s="104"/>
      <c r="BK155" s="104"/>
      <c r="BL155" s="104"/>
      <c r="BM155" s="104"/>
      <c r="BN155" s="104"/>
      <c r="BO155" s="104"/>
      <c r="BP155" s="104"/>
      <c r="BQ155" s="104"/>
      <c r="BR155" s="104"/>
      <c r="BS155" s="104"/>
      <c r="BT155" s="104"/>
      <c r="BU155" s="104"/>
      <c r="BV155" s="104"/>
      <c r="BW155" s="104"/>
      <c r="BX155" s="104"/>
      <c r="BY155" s="104"/>
      <c r="BZ155" s="104"/>
      <c r="CA155" s="104"/>
      <c r="CB155" s="104"/>
      <c r="CC155" s="104"/>
      <c r="CD155" s="104"/>
      <c r="CE155" s="104"/>
      <c r="CF155" s="104"/>
      <c r="CG155" s="104"/>
      <c r="CH155" s="104"/>
      <c r="CI155" s="104"/>
      <c r="CJ155" s="104"/>
      <c r="CK155" s="104"/>
      <c r="CL155" s="104"/>
      <c r="CM155" s="104"/>
      <c r="CN155" s="104"/>
      <c r="CO155" s="104"/>
      <c r="CP155" s="104"/>
      <c r="CQ155" s="104"/>
      <c r="CR155" s="104"/>
      <c r="CS155" s="104"/>
      <c r="CT155" s="104"/>
      <c r="CU155" s="104"/>
      <c r="CV155" s="104"/>
      <c r="CW155" s="104"/>
      <c r="CX155" s="104"/>
      <c r="CY155" s="104"/>
      <c r="CZ155" s="104"/>
      <c r="DA155" s="104"/>
      <c r="DB155" s="104"/>
      <c r="DC155" s="104"/>
      <c r="DD155" s="104"/>
      <c r="DE155" s="104"/>
      <c r="DF155" s="104"/>
      <c r="DG155" s="104"/>
      <c r="DH155" s="104"/>
      <c r="DI155" s="104"/>
      <c r="DJ155" s="104"/>
      <c r="DK155" s="104"/>
      <c r="DL155" s="104"/>
      <c r="DM155" s="104"/>
      <c r="DN155" s="104"/>
      <c r="DO155" s="104"/>
      <c r="DP155" s="104"/>
      <c r="DQ155" s="104"/>
      <c r="DR155" s="104"/>
      <c r="DS155" s="104"/>
      <c r="DT155" s="104"/>
      <c r="DU155" s="104"/>
      <c r="DV155" s="104"/>
      <c r="DW155" s="104"/>
      <c r="DX155" s="104"/>
      <c r="DY155" s="104"/>
    </row>
    <row r="156" spans="1:156" s="86" customFormat="1" x14ac:dyDescent="0.2">
      <c r="A156" s="14">
        <f t="shared" si="12"/>
        <v>152</v>
      </c>
      <c r="B156" s="105" t="s">
        <v>165</v>
      </c>
      <c r="C156" s="16"/>
      <c r="D156" s="16">
        <v>115</v>
      </c>
      <c r="E156" s="112"/>
      <c r="F156" s="112"/>
      <c r="G156" s="112"/>
      <c r="H156" s="112">
        <f t="shared" si="11"/>
        <v>0</v>
      </c>
      <c r="I156" s="17">
        <f t="shared" si="10"/>
        <v>0</v>
      </c>
      <c r="R156" s="16"/>
      <c r="AD156" s="104"/>
      <c r="AE156" s="104"/>
      <c r="AL156" s="16"/>
      <c r="AM156" s="16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58"/>
      <c r="AZ156" s="158"/>
      <c r="BA156" s="166"/>
      <c r="BB156" s="150"/>
      <c r="BC156" s="142"/>
      <c r="BD156" s="134"/>
      <c r="BE156" s="126"/>
      <c r="BF156" s="126"/>
      <c r="BG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  <c r="BQ156" s="104"/>
      <c r="BR156" s="104"/>
      <c r="BS156" s="104"/>
      <c r="BT156" s="104"/>
      <c r="BU156" s="104"/>
      <c r="BV156" s="104"/>
      <c r="BW156" s="104"/>
      <c r="BX156" s="104"/>
      <c r="BY156" s="104"/>
      <c r="BZ156" s="104"/>
      <c r="CA156" s="104"/>
      <c r="CB156" s="104"/>
      <c r="CC156" s="104"/>
      <c r="CD156" s="104"/>
      <c r="CE156" s="104"/>
      <c r="CF156" s="104"/>
      <c r="CG156" s="104"/>
      <c r="CH156" s="104"/>
      <c r="CI156" s="104"/>
      <c r="CJ156" s="104"/>
      <c r="CK156" s="104"/>
      <c r="CL156" s="104"/>
      <c r="CM156" s="104"/>
      <c r="CN156" s="104"/>
      <c r="CO156" s="104"/>
      <c r="CP156" s="104"/>
      <c r="CQ156" s="104"/>
      <c r="CR156" s="104"/>
      <c r="CS156" s="104"/>
      <c r="CT156" s="104"/>
      <c r="CU156" s="104"/>
      <c r="CV156" s="104"/>
      <c r="CW156" s="104"/>
      <c r="CX156" s="104"/>
      <c r="CY156" s="104"/>
      <c r="CZ156" s="104"/>
      <c r="DA156" s="104"/>
      <c r="DB156" s="104"/>
      <c r="DC156" s="104"/>
      <c r="DD156" s="104"/>
      <c r="DE156" s="104"/>
      <c r="DF156" s="104"/>
      <c r="DG156" s="104"/>
      <c r="DH156" s="104"/>
      <c r="DI156" s="104"/>
      <c r="DJ156" s="104"/>
      <c r="DK156" s="104"/>
      <c r="DL156" s="104"/>
      <c r="DM156" s="104"/>
      <c r="DN156" s="104"/>
      <c r="DO156" s="104"/>
      <c r="DP156" s="104"/>
      <c r="DQ156" s="104"/>
      <c r="DR156" s="104"/>
      <c r="DS156" s="104"/>
      <c r="DT156" s="104"/>
      <c r="DU156" s="104"/>
      <c r="DV156" s="104"/>
      <c r="DW156" s="104"/>
      <c r="DX156" s="104"/>
      <c r="DY156" s="104"/>
    </row>
    <row r="157" spans="1:156" s="13" customFormat="1" x14ac:dyDescent="0.2">
      <c r="A157" s="14">
        <f t="shared" si="12"/>
        <v>153</v>
      </c>
      <c r="B157" s="105" t="s">
        <v>170</v>
      </c>
      <c r="C157" s="16"/>
      <c r="D157" s="16">
        <v>48</v>
      </c>
      <c r="E157" s="112"/>
      <c r="F157" s="112"/>
      <c r="G157" s="112"/>
      <c r="H157" s="112">
        <f t="shared" si="11"/>
        <v>0</v>
      </c>
      <c r="I157" s="17">
        <f t="shared" si="10"/>
        <v>0</v>
      </c>
      <c r="R157" s="14"/>
      <c r="AL157" s="14"/>
      <c r="AM157" s="1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58"/>
      <c r="AZ157" s="158"/>
      <c r="BA157" s="166"/>
      <c r="BB157" s="150"/>
      <c r="BC157" s="142"/>
      <c r="BD157" s="134"/>
      <c r="BE157" s="126"/>
      <c r="BF157" s="126"/>
      <c r="BG157" s="104"/>
      <c r="BH157" s="104"/>
      <c r="BI157" s="104"/>
      <c r="BJ157" s="104"/>
      <c r="BK157" s="104"/>
      <c r="BL157" s="104"/>
      <c r="BM157" s="104"/>
      <c r="BN157" s="104"/>
      <c r="BO157" s="104"/>
      <c r="BP157" s="104"/>
      <c r="BQ157" s="104"/>
      <c r="BR157" s="104"/>
      <c r="BS157" s="104"/>
      <c r="BT157" s="104"/>
      <c r="BU157" s="104"/>
      <c r="BV157" s="104"/>
      <c r="BW157" s="104"/>
      <c r="BX157" s="104"/>
      <c r="BY157" s="104"/>
      <c r="BZ157" s="104"/>
      <c r="CA157" s="104"/>
      <c r="CB157" s="104"/>
      <c r="CC157" s="104"/>
      <c r="CD157" s="104"/>
      <c r="CE157" s="104"/>
      <c r="CF157" s="104"/>
      <c r="CG157" s="104"/>
      <c r="CH157" s="104"/>
      <c r="CI157" s="104"/>
      <c r="CJ157" s="104"/>
      <c r="CK157" s="104"/>
      <c r="CL157" s="104"/>
      <c r="CM157" s="104"/>
      <c r="CN157" s="104"/>
      <c r="CO157" s="104"/>
      <c r="CP157" s="104"/>
      <c r="CQ157" s="104"/>
      <c r="CR157" s="104"/>
      <c r="CS157" s="104"/>
      <c r="CT157" s="104"/>
      <c r="CU157" s="104"/>
      <c r="CV157" s="104"/>
      <c r="CW157" s="104"/>
      <c r="CX157" s="104"/>
      <c r="CY157" s="104"/>
      <c r="CZ157" s="104"/>
      <c r="DA157" s="104"/>
      <c r="DB157" s="104"/>
      <c r="DC157" s="104"/>
      <c r="DD157" s="104"/>
      <c r="DE157" s="104"/>
      <c r="DF157" s="104"/>
      <c r="DG157" s="104"/>
      <c r="DH157" s="104"/>
      <c r="DI157" s="104"/>
      <c r="DJ157" s="104"/>
      <c r="DK157" s="104"/>
      <c r="DL157" s="104"/>
      <c r="DM157" s="104"/>
      <c r="DN157" s="104"/>
      <c r="DO157" s="104"/>
      <c r="DP157" s="104"/>
      <c r="DQ157" s="104"/>
      <c r="DR157" s="104"/>
      <c r="DS157" s="104"/>
      <c r="DT157" s="104"/>
      <c r="DU157" s="104"/>
      <c r="DV157" s="104"/>
      <c r="DW157" s="104"/>
      <c r="DX157" s="104"/>
      <c r="DY157" s="104"/>
    </row>
    <row r="158" spans="1:156" s="13" customFormat="1" x14ac:dyDescent="0.2">
      <c r="A158" s="14">
        <f t="shared" si="12"/>
        <v>154</v>
      </c>
      <c r="B158" s="105" t="s">
        <v>168</v>
      </c>
      <c r="C158" s="16"/>
      <c r="D158" s="16">
        <v>38</v>
      </c>
      <c r="E158" s="112"/>
      <c r="F158" s="112"/>
      <c r="G158" s="112"/>
      <c r="H158" s="112">
        <f t="shared" si="11"/>
        <v>0</v>
      </c>
      <c r="I158" s="17">
        <f t="shared" si="10"/>
        <v>0</v>
      </c>
      <c r="R158" s="14"/>
      <c r="AL158" s="14"/>
      <c r="AM158" s="1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58"/>
      <c r="AZ158" s="158"/>
      <c r="BA158" s="166"/>
      <c r="BB158" s="150"/>
      <c r="BC158" s="142"/>
      <c r="BD158" s="134"/>
      <c r="BE158" s="126"/>
      <c r="BF158" s="126"/>
      <c r="BG158" s="104"/>
      <c r="BH158" s="104"/>
      <c r="BI158" s="104"/>
      <c r="BJ158" s="104"/>
      <c r="BK158" s="104"/>
      <c r="BL158" s="104"/>
      <c r="BM158" s="104"/>
      <c r="BN158" s="104"/>
      <c r="BO158" s="104"/>
      <c r="BP158" s="104"/>
      <c r="BQ158" s="104"/>
      <c r="BR158" s="104"/>
      <c r="BS158" s="104"/>
      <c r="BT158" s="104"/>
      <c r="BU158" s="104"/>
      <c r="BV158" s="104"/>
      <c r="BW158" s="104"/>
      <c r="BX158" s="104"/>
      <c r="BY158" s="104"/>
      <c r="BZ158" s="104"/>
      <c r="CA158" s="104"/>
      <c r="CB158" s="104"/>
      <c r="CC158" s="104"/>
      <c r="CD158" s="104"/>
      <c r="CE158" s="104"/>
      <c r="CF158" s="104"/>
      <c r="CG158" s="104"/>
      <c r="CH158" s="104"/>
      <c r="CI158" s="104"/>
      <c r="CJ158" s="104"/>
      <c r="CK158" s="104"/>
      <c r="CL158" s="104"/>
      <c r="CM158" s="104"/>
      <c r="CN158" s="104"/>
      <c r="CO158" s="104"/>
      <c r="CP158" s="104"/>
      <c r="CQ158" s="104"/>
      <c r="CR158" s="104"/>
      <c r="CS158" s="104"/>
      <c r="CT158" s="104"/>
      <c r="CU158" s="104"/>
      <c r="CV158" s="104"/>
      <c r="CW158" s="104"/>
      <c r="CX158" s="104"/>
      <c r="CY158" s="104"/>
      <c r="CZ158" s="104"/>
      <c r="DA158" s="104"/>
      <c r="DB158" s="104"/>
      <c r="DC158" s="104"/>
      <c r="DD158" s="104"/>
      <c r="DE158" s="104"/>
      <c r="DF158" s="104"/>
      <c r="DG158" s="104"/>
      <c r="DH158" s="104"/>
      <c r="DI158" s="104"/>
      <c r="DJ158" s="104"/>
      <c r="DK158" s="104"/>
      <c r="DL158" s="104"/>
      <c r="DM158" s="104"/>
      <c r="DN158" s="104"/>
      <c r="DO158" s="104"/>
      <c r="DP158" s="104"/>
      <c r="DQ158" s="104"/>
      <c r="DR158" s="104"/>
      <c r="DS158" s="104"/>
      <c r="DT158" s="104"/>
      <c r="DU158" s="104"/>
      <c r="DV158" s="104"/>
      <c r="DW158" s="104"/>
      <c r="DX158" s="104"/>
      <c r="DY158" s="104"/>
    </row>
    <row r="159" spans="1:156" s="13" customFormat="1" x14ac:dyDescent="0.2">
      <c r="A159" s="14">
        <f t="shared" si="12"/>
        <v>155</v>
      </c>
      <c r="B159" s="105" t="s">
        <v>169</v>
      </c>
      <c r="C159" s="16"/>
      <c r="D159" s="16">
        <v>52</v>
      </c>
      <c r="E159" s="112"/>
      <c r="F159" s="112"/>
      <c r="G159" s="112"/>
      <c r="H159" s="112">
        <f t="shared" si="11"/>
        <v>0</v>
      </c>
      <c r="I159" s="17">
        <f t="shared" si="10"/>
        <v>0</v>
      </c>
      <c r="R159" s="14"/>
      <c r="AL159" s="14"/>
      <c r="AM159" s="1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58"/>
      <c r="AZ159" s="158"/>
      <c r="BA159" s="166"/>
      <c r="BB159" s="150"/>
      <c r="BC159" s="142"/>
      <c r="BD159" s="134"/>
      <c r="BE159" s="126"/>
      <c r="BF159" s="126"/>
      <c r="BG159" s="104"/>
      <c r="BH159" s="104"/>
      <c r="BI159" s="104"/>
      <c r="BJ159" s="104"/>
      <c r="BK159" s="104"/>
      <c r="BL159" s="104"/>
      <c r="BM159" s="104"/>
      <c r="BN159" s="104"/>
      <c r="BO159" s="104"/>
      <c r="BP159" s="104"/>
      <c r="BQ159" s="104"/>
      <c r="BR159" s="104"/>
      <c r="BS159" s="104"/>
      <c r="BT159" s="104"/>
      <c r="BU159" s="104"/>
      <c r="BV159" s="104"/>
      <c r="BW159" s="104"/>
      <c r="BX159" s="104"/>
      <c r="BY159" s="104"/>
      <c r="BZ159" s="104"/>
      <c r="CA159" s="104"/>
      <c r="CB159" s="104"/>
      <c r="CC159" s="104"/>
      <c r="CD159" s="104"/>
      <c r="CE159" s="104"/>
      <c r="CF159" s="104"/>
      <c r="CG159" s="104"/>
      <c r="CH159" s="104"/>
      <c r="CI159" s="104"/>
      <c r="CJ159" s="104"/>
      <c r="CK159" s="104"/>
      <c r="CL159" s="104"/>
      <c r="CM159" s="104"/>
      <c r="CN159" s="104"/>
      <c r="CO159" s="104"/>
      <c r="CP159" s="104"/>
      <c r="CQ159" s="104"/>
      <c r="CR159" s="104"/>
      <c r="CS159" s="104"/>
      <c r="CT159" s="104"/>
      <c r="CU159" s="104"/>
      <c r="CV159" s="104"/>
      <c r="CW159" s="104"/>
      <c r="CX159" s="104"/>
      <c r="CY159" s="104"/>
      <c r="CZ159" s="104"/>
      <c r="DA159" s="104"/>
      <c r="DB159" s="104"/>
      <c r="DC159" s="104"/>
      <c r="DD159" s="104"/>
      <c r="DE159" s="104"/>
      <c r="DF159" s="104"/>
      <c r="DG159" s="104"/>
      <c r="DH159" s="104"/>
      <c r="DI159" s="104"/>
      <c r="DJ159" s="104"/>
      <c r="DK159" s="104"/>
      <c r="DL159" s="104"/>
      <c r="DM159" s="104"/>
      <c r="DN159" s="104"/>
      <c r="DO159" s="104"/>
      <c r="DP159" s="104"/>
      <c r="DQ159" s="104"/>
      <c r="DR159" s="104"/>
      <c r="DS159" s="104"/>
      <c r="DT159" s="104"/>
      <c r="DU159" s="104"/>
      <c r="DV159" s="104"/>
      <c r="DW159" s="104"/>
      <c r="DX159" s="104"/>
      <c r="DY159" s="104"/>
    </row>
    <row r="160" spans="1:156" s="13" customFormat="1" x14ac:dyDescent="0.2">
      <c r="A160" s="14">
        <f t="shared" si="12"/>
        <v>156</v>
      </c>
      <c r="B160" s="105" t="s">
        <v>163</v>
      </c>
      <c r="C160" s="16"/>
      <c r="D160" s="16">
        <v>100</v>
      </c>
      <c r="E160" s="112"/>
      <c r="F160" s="112"/>
      <c r="G160" s="112"/>
      <c r="H160" s="112">
        <f t="shared" si="11"/>
        <v>0</v>
      </c>
      <c r="I160" s="17">
        <f t="shared" si="10"/>
        <v>0</v>
      </c>
      <c r="R160" s="14"/>
      <c r="AL160" s="14"/>
      <c r="AM160" s="14"/>
      <c r="AY160" s="156"/>
      <c r="AZ160" s="156"/>
      <c r="BA160" s="164"/>
      <c r="BB160" s="148"/>
      <c r="BC160" s="140"/>
      <c r="BD160" s="132"/>
      <c r="BE160" s="124"/>
      <c r="BF160" s="124"/>
    </row>
    <row r="161" spans="1:58" s="13" customFormat="1" x14ac:dyDescent="0.2">
      <c r="A161" s="14">
        <f t="shared" si="12"/>
        <v>157</v>
      </c>
      <c r="B161" s="105" t="s">
        <v>164</v>
      </c>
      <c r="C161" s="16"/>
      <c r="D161" s="16">
        <v>57</v>
      </c>
      <c r="E161" s="112"/>
      <c r="F161" s="112"/>
      <c r="G161" s="112"/>
      <c r="H161" s="112">
        <f t="shared" si="11"/>
        <v>0</v>
      </c>
      <c r="I161" s="17">
        <f t="shared" si="10"/>
        <v>0</v>
      </c>
      <c r="R161" s="14"/>
      <c r="AL161" s="14"/>
      <c r="AM161" s="14"/>
      <c r="AY161" s="156"/>
      <c r="AZ161" s="156"/>
      <c r="BA161" s="164"/>
      <c r="BB161" s="148"/>
      <c r="BC161" s="140"/>
      <c r="BD161" s="132"/>
      <c r="BE161" s="124"/>
      <c r="BF161" s="124"/>
    </row>
    <row r="162" spans="1:58" s="13" customFormat="1" x14ac:dyDescent="0.2">
      <c r="A162" s="14">
        <f t="shared" si="12"/>
        <v>158</v>
      </c>
      <c r="B162" s="105" t="s">
        <v>162</v>
      </c>
      <c r="C162" s="16"/>
      <c r="D162" s="16">
        <v>23</v>
      </c>
      <c r="E162" s="112"/>
      <c r="F162" s="112"/>
      <c r="G162" s="112"/>
      <c r="H162" s="112">
        <f t="shared" si="11"/>
        <v>0</v>
      </c>
      <c r="I162" s="17">
        <f t="shared" si="10"/>
        <v>0</v>
      </c>
      <c r="R162" s="14"/>
      <c r="AL162" s="14"/>
      <c r="AM162" s="14"/>
      <c r="AY162" s="156"/>
      <c r="AZ162" s="156"/>
      <c r="BA162" s="164"/>
      <c r="BB162" s="148"/>
      <c r="BC162" s="140"/>
      <c r="BD162" s="132"/>
      <c r="BE162" s="124"/>
      <c r="BF162" s="124"/>
    </row>
    <row r="163" spans="1:58" s="13" customFormat="1" x14ac:dyDescent="0.2">
      <c r="A163" s="14">
        <f t="shared" si="12"/>
        <v>159</v>
      </c>
      <c r="B163" s="105" t="s">
        <v>172</v>
      </c>
      <c r="C163" s="16"/>
      <c r="D163" s="16">
        <v>18</v>
      </c>
      <c r="E163" s="112"/>
      <c r="F163" s="112"/>
      <c r="G163" s="112"/>
      <c r="H163" s="112">
        <f t="shared" si="11"/>
        <v>0</v>
      </c>
      <c r="I163" s="17">
        <f t="shared" si="10"/>
        <v>0</v>
      </c>
      <c r="R163" s="14"/>
      <c r="AL163" s="14"/>
      <c r="AM163" s="14"/>
      <c r="AY163" s="156"/>
      <c r="AZ163" s="156"/>
      <c r="BA163" s="164"/>
      <c r="BB163" s="148"/>
      <c r="BC163" s="140"/>
      <c r="BD163" s="132"/>
      <c r="BE163" s="124"/>
      <c r="BF163" s="124"/>
    </row>
    <row r="164" spans="1:58" s="13" customFormat="1" x14ac:dyDescent="0.2">
      <c r="A164" s="14">
        <f t="shared" si="12"/>
        <v>160</v>
      </c>
      <c r="B164" s="105" t="s">
        <v>171</v>
      </c>
      <c r="C164" s="16"/>
      <c r="D164" s="16">
        <v>15</v>
      </c>
      <c r="E164" s="112"/>
      <c r="F164" s="112"/>
      <c r="G164" s="112"/>
      <c r="H164" s="112">
        <f t="shared" si="11"/>
        <v>0</v>
      </c>
      <c r="I164" s="17">
        <f t="shared" si="10"/>
        <v>0</v>
      </c>
      <c r="R164" s="14"/>
      <c r="AL164" s="14"/>
      <c r="AM164" s="14"/>
      <c r="AY164" s="156"/>
      <c r="AZ164" s="156"/>
      <c r="BA164" s="164"/>
      <c r="BB164" s="148"/>
      <c r="BC164" s="140"/>
      <c r="BD164" s="132"/>
      <c r="BE164" s="124"/>
      <c r="BF164" s="124"/>
    </row>
    <row r="165" spans="1:58" s="13" customFormat="1" x14ac:dyDescent="0.2">
      <c r="A165" s="14">
        <f t="shared" si="12"/>
        <v>161</v>
      </c>
      <c r="B165" s="105" t="s">
        <v>167</v>
      </c>
      <c r="C165" s="16"/>
      <c r="D165" s="16">
        <v>17.5</v>
      </c>
      <c r="E165" s="112"/>
      <c r="F165" s="112"/>
      <c r="G165" s="112"/>
      <c r="H165" s="112">
        <f t="shared" si="11"/>
        <v>0</v>
      </c>
      <c r="I165" s="17">
        <f t="shared" si="10"/>
        <v>0</v>
      </c>
      <c r="AL165" s="14"/>
      <c r="AM165" s="14"/>
      <c r="AY165" s="156"/>
      <c r="AZ165" s="156"/>
      <c r="BA165" s="164"/>
      <c r="BB165" s="148"/>
      <c r="BC165" s="140"/>
      <c r="BD165" s="132"/>
      <c r="BE165" s="124"/>
      <c r="BF165" s="124"/>
    </row>
    <row r="166" spans="1:58" s="13" customFormat="1" x14ac:dyDescent="0.2">
      <c r="A166" s="14">
        <f t="shared" si="12"/>
        <v>162</v>
      </c>
      <c r="B166" s="105" t="s">
        <v>166</v>
      </c>
      <c r="C166" s="16"/>
      <c r="D166" s="16">
        <v>19.5</v>
      </c>
      <c r="E166" s="112"/>
      <c r="F166" s="112"/>
      <c r="G166" s="112"/>
      <c r="H166" s="112">
        <f t="shared" si="11"/>
        <v>0</v>
      </c>
      <c r="I166" s="17">
        <f t="shared" si="10"/>
        <v>0</v>
      </c>
      <c r="AL166" s="14"/>
      <c r="AM166" s="14"/>
      <c r="AY166" s="156"/>
      <c r="AZ166" s="156"/>
      <c r="BA166" s="164"/>
      <c r="BB166" s="148"/>
      <c r="BC166" s="140"/>
      <c r="BD166" s="132"/>
      <c r="BE166" s="124"/>
      <c r="BF166" s="124"/>
    </row>
    <row r="167" spans="1:58" s="13" customFormat="1" x14ac:dyDescent="0.2">
      <c r="B167" s="105"/>
      <c r="C167" s="14"/>
      <c r="D167" s="14"/>
      <c r="E167" s="112"/>
      <c r="F167" s="112"/>
      <c r="G167" s="112"/>
      <c r="H167" s="16"/>
      <c r="AL167" s="14"/>
      <c r="AM167" s="14"/>
      <c r="AY167" s="156"/>
      <c r="AZ167" s="156"/>
      <c r="BA167" s="164"/>
      <c r="BB167" s="148"/>
      <c r="BC167" s="140"/>
      <c r="BD167" s="132"/>
      <c r="BE167" s="124"/>
      <c r="BF167" s="124"/>
    </row>
    <row r="168" spans="1:58" s="13" customFormat="1" x14ac:dyDescent="0.2">
      <c r="B168" s="106"/>
      <c r="D168" s="14"/>
      <c r="E168" s="112"/>
      <c r="F168" s="112"/>
      <c r="G168" s="89"/>
      <c r="H168" s="17"/>
      <c r="AL168" s="14"/>
      <c r="AM168" s="14"/>
      <c r="AY168" s="156"/>
      <c r="AZ168" s="156"/>
      <c r="BA168" s="164"/>
      <c r="BB168" s="148"/>
      <c r="BC168" s="140"/>
      <c r="BD168" s="132"/>
      <c r="BE168" s="124"/>
      <c r="BF168" s="124"/>
    </row>
    <row r="169" spans="1:58" s="13" customFormat="1" x14ac:dyDescent="0.2">
      <c r="A169" s="14"/>
      <c r="B169" s="102"/>
      <c r="D169" s="14"/>
      <c r="E169" s="112"/>
      <c r="F169" s="112"/>
      <c r="G169" s="89"/>
      <c r="H169" s="17"/>
      <c r="AL169" s="14"/>
      <c r="AM169" s="14"/>
      <c r="AY169" s="156"/>
      <c r="AZ169" s="156"/>
      <c r="BA169" s="164"/>
      <c r="BB169" s="148"/>
      <c r="BC169" s="140"/>
      <c r="BD169" s="132"/>
      <c r="BE169" s="124"/>
      <c r="BF169" s="124"/>
    </row>
    <row r="170" spans="1:58" s="13" customFormat="1" x14ac:dyDescent="0.2">
      <c r="A170" s="14"/>
      <c r="B170" s="102"/>
      <c r="D170" s="14"/>
      <c r="E170" s="112"/>
      <c r="F170" s="112"/>
      <c r="G170" s="89"/>
      <c r="H170" s="17"/>
      <c r="AL170" s="14"/>
      <c r="AM170" s="14"/>
      <c r="AY170" s="156"/>
      <c r="AZ170" s="156"/>
      <c r="BA170" s="164"/>
      <c r="BB170" s="148"/>
      <c r="BC170" s="140"/>
      <c r="BD170" s="132"/>
      <c r="BE170" s="124"/>
      <c r="BF170" s="124"/>
    </row>
    <row r="171" spans="1:58" s="13" customFormat="1" x14ac:dyDescent="0.2">
      <c r="A171" s="14"/>
      <c r="B171" s="102"/>
      <c r="D171" s="14"/>
      <c r="E171" s="112"/>
      <c r="F171" s="112"/>
      <c r="G171" s="89"/>
      <c r="H171" s="17"/>
      <c r="AL171" s="14"/>
      <c r="AM171" s="14"/>
      <c r="AY171" s="156"/>
      <c r="AZ171" s="156"/>
      <c r="BA171" s="164"/>
      <c r="BB171" s="148"/>
      <c r="BC171" s="140"/>
      <c r="BD171" s="132"/>
      <c r="BE171" s="124"/>
      <c r="BF171" s="124"/>
    </row>
    <row r="172" spans="1:58" s="13" customFormat="1" x14ac:dyDescent="0.2">
      <c r="A172" s="14"/>
      <c r="B172" s="102"/>
      <c r="D172" s="14"/>
      <c r="E172" s="112"/>
      <c r="F172" s="112"/>
      <c r="G172" s="89"/>
      <c r="H172" s="17"/>
      <c r="AL172" s="14"/>
      <c r="AM172" s="14"/>
      <c r="AY172" s="156"/>
      <c r="AZ172" s="156"/>
      <c r="BA172" s="164"/>
      <c r="BB172" s="148"/>
      <c r="BC172" s="140"/>
      <c r="BD172" s="132"/>
      <c r="BE172" s="124"/>
      <c r="BF172" s="124"/>
    </row>
    <row r="173" spans="1:58" s="13" customFormat="1" x14ac:dyDescent="0.2">
      <c r="A173" s="14"/>
      <c r="B173" s="102"/>
      <c r="D173" s="14"/>
      <c r="E173" s="112"/>
      <c r="F173" s="112"/>
      <c r="G173" s="89"/>
      <c r="H173" s="17"/>
      <c r="AL173" s="14"/>
      <c r="AM173" s="14"/>
      <c r="AY173" s="156"/>
      <c r="AZ173" s="156"/>
      <c r="BA173" s="164"/>
      <c r="BB173" s="148"/>
      <c r="BC173" s="140"/>
      <c r="BD173" s="132"/>
      <c r="BE173" s="124"/>
      <c r="BF173" s="124"/>
    </row>
    <row r="174" spans="1:58" s="13" customFormat="1" x14ac:dyDescent="0.2">
      <c r="A174" s="14"/>
      <c r="B174" s="102"/>
      <c r="D174" s="14"/>
      <c r="E174" s="112"/>
      <c r="F174" s="112"/>
      <c r="G174" s="89"/>
      <c r="H174" s="17"/>
      <c r="AL174" s="14"/>
      <c r="AM174" s="14"/>
      <c r="AY174" s="156"/>
      <c r="AZ174" s="156"/>
      <c r="BA174" s="164"/>
      <c r="BB174" s="148"/>
      <c r="BC174" s="140"/>
      <c r="BD174" s="132"/>
      <c r="BE174" s="124"/>
      <c r="BF174" s="124"/>
    </row>
    <row r="175" spans="1:58" s="13" customFormat="1" x14ac:dyDescent="0.2">
      <c r="A175" s="14"/>
      <c r="B175" s="102"/>
      <c r="D175" s="14"/>
      <c r="E175" s="112"/>
      <c r="F175" s="112"/>
      <c r="G175" s="89"/>
      <c r="H175" s="17"/>
      <c r="AL175" s="14"/>
      <c r="AM175" s="14"/>
      <c r="AY175" s="156"/>
      <c r="AZ175" s="156"/>
      <c r="BA175" s="164"/>
      <c r="BB175" s="148"/>
      <c r="BC175" s="140"/>
      <c r="BD175" s="132"/>
      <c r="BE175" s="124"/>
      <c r="BF175" s="124"/>
    </row>
    <row r="176" spans="1:58" s="13" customFormat="1" x14ac:dyDescent="0.2">
      <c r="A176" s="14"/>
      <c r="B176" s="102"/>
      <c r="D176" s="14"/>
      <c r="E176" s="112"/>
      <c r="F176" s="112"/>
      <c r="G176" s="89"/>
      <c r="H176" s="17"/>
      <c r="AL176" s="14"/>
      <c r="AM176" s="14"/>
      <c r="AY176" s="156"/>
      <c r="AZ176" s="156"/>
      <c r="BA176" s="164"/>
      <c r="BB176" s="148"/>
      <c r="BC176" s="140"/>
      <c r="BD176" s="132"/>
      <c r="BE176" s="124"/>
      <c r="BF176" s="124"/>
    </row>
    <row r="177" spans="1:58" s="13" customFormat="1" x14ac:dyDescent="0.2">
      <c r="A177" s="14"/>
      <c r="B177" s="102"/>
      <c r="D177" s="14"/>
      <c r="E177" s="112"/>
      <c r="F177" s="112"/>
      <c r="G177" s="89"/>
      <c r="H177" s="17"/>
      <c r="AL177" s="14"/>
      <c r="AM177" s="14"/>
      <c r="AY177" s="156"/>
      <c r="AZ177" s="156"/>
      <c r="BA177" s="164"/>
      <c r="BB177" s="148"/>
      <c r="BC177" s="140"/>
      <c r="BD177" s="132"/>
      <c r="BE177" s="124"/>
      <c r="BF177" s="124"/>
    </row>
    <row r="178" spans="1:58" s="13" customFormat="1" x14ac:dyDescent="0.2">
      <c r="A178" s="14"/>
      <c r="B178" s="102"/>
      <c r="D178" s="14"/>
      <c r="E178" s="112"/>
      <c r="F178" s="112"/>
      <c r="G178" s="89"/>
      <c r="H178" s="17"/>
      <c r="AL178" s="14"/>
      <c r="AM178" s="14"/>
      <c r="AY178" s="156"/>
      <c r="AZ178" s="156"/>
      <c r="BA178" s="164"/>
      <c r="BB178" s="148"/>
      <c r="BC178" s="140"/>
      <c r="BD178" s="132"/>
      <c r="BE178" s="124"/>
      <c r="BF178" s="124"/>
    </row>
    <row r="179" spans="1:58" s="13" customFormat="1" x14ac:dyDescent="0.2">
      <c r="A179" s="14"/>
      <c r="B179" s="102"/>
      <c r="D179" s="14"/>
      <c r="E179" s="112"/>
      <c r="F179" s="112"/>
      <c r="G179" s="89"/>
      <c r="H179" s="17"/>
      <c r="AL179" s="14"/>
      <c r="AM179" s="14"/>
      <c r="AY179" s="156"/>
      <c r="AZ179" s="156"/>
      <c r="BA179" s="164"/>
      <c r="BB179" s="148"/>
      <c r="BC179" s="140"/>
      <c r="BD179" s="132"/>
      <c r="BE179" s="124"/>
      <c r="BF179" s="124"/>
    </row>
    <row r="180" spans="1:58" s="13" customFormat="1" x14ac:dyDescent="0.2">
      <c r="A180" s="14"/>
      <c r="B180" s="102"/>
      <c r="D180" s="14"/>
      <c r="E180" s="112"/>
      <c r="F180" s="112"/>
      <c r="G180" s="89"/>
      <c r="H180" s="17"/>
      <c r="AL180" s="14"/>
      <c r="AM180" s="14"/>
      <c r="AY180" s="156"/>
      <c r="AZ180" s="156"/>
      <c r="BA180" s="164"/>
      <c r="BB180" s="148"/>
      <c r="BC180" s="140"/>
      <c r="BD180" s="132"/>
      <c r="BE180" s="124"/>
      <c r="BF180" s="124"/>
    </row>
    <row r="181" spans="1:58" s="13" customFormat="1" x14ac:dyDescent="0.2">
      <c r="A181" s="14"/>
      <c r="B181" s="102"/>
      <c r="D181" s="14"/>
      <c r="E181" s="112"/>
      <c r="F181" s="112"/>
      <c r="G181" s="89"/>
      <c r="H181" s="17"/>
      <c r="AL181" s="14"/>
      <c r="AM181" s="14"/>
      <c r="AY181" s="156"/>
      <c r="AZ181" s="156"/>
      <c r="BA181" s="164"/>
      <c r="BB181" s="148"/>
      <c r="BC181" s="140"/>
      <c r="BD181" s="132"/>
      <c r="BE181" s="124"/>
      <c r="BF181" s="124"/>
    </row>
    <row r="182" spans="1:58" s="13" customFormat="1" x14ac:dyDescent="0.2">
      <c r="A182" s="14"/>
      <c r="B182" s="102"/>
      <c r="D182" s="14"/>
      <c r="E182" s="112"/>
      <c r="F182" s="112"/>
      <c r="G182" s="89"/>
      <c r="H182" s="17"/>
      <c r="AL182" s="14"/>
      <c r="AM182" s="14"/>
      <c r="AY182" s="156"/>
      <c r="AZ182" s="156"/>
      <c r="BA182" s="164"/>
      <c r="BB182" s="148"/>
      <c r="BC182" s="140"/>
      <c r="BD182" s="132"/>
      <c r="BE182" s="124"/>
      <c r="BF182" s="124"/>
    </row>
    <row r="183" spans="1:58" s="13" customFormat="1" x14ac:dyDescent="0.2">
      <c r="A183" s="14"/>
      <c r="B183" s="102"/>
      <c r="D183" s="14"/>
      <c r="E183" s="112"/>
      <c r="F183" s="112"/>
      <c r="G183" s="89"/>
      <c r="H183" s="17"/>
      <c r="AL183" s="14"/>
      <c r="AM183" s="14"/>
      <c r="AY183" s="156"/>
      <c r="AZ183" s="156"/>
      <c r="BA183" s="164"/>
      <c r="BB183" s="148"/>
      <c r="BC183" s="140"/>
      <c r="BD183" s="132"/>
      <c r="BE183" s="124"/>
      <c r="BF183" s="124"/>
    </row>
    <row r="184" spans="1:58" s="13" customFormat="1" x14ac:dyDescent="0.2">
      <c r="A184" s="14"/>
      <c r="B184" s="102"/>
      <c r="D184" s="14"/>
      <c r="E184" s="112"/>
      <c r="F184" s="112"/>
      <c r="G184" s="89"/>
      <c r="H184" s="17"/>
      <c r="AL184" s="14"/>
      <c r="AM184" s="14"/>
      <c r="AY184" s="156"/>
      <c r="AZ184" s="156"/>
      <c r="BA184" s="164"/>
      <c r="BB184" s="148"/>
      <c r="BC184" s="140"/>
      <c r="BD184" s="132"/>
      <c r="BE184" s="124"/>
      <c r="BF184" s="124"/>
    </row>
    <row r="185" spans="1:58" s="13" customFormat="1" x14ac:dyDescent="0.2">
      <c r="A185" s="14"/>
      <c r="B185" s="102"/>
      <c r="D185" s="14"/>
      <c r="E185" s="112"/>
      <c r="F185" s="112"/>
      <c r="G185" s="89"/>
      <c r="H185" s="17"/>
      <c r="AL185" s="14"/>
      <c r="AM185" s="14"/>
      <c r="AY185" s="156"/>
      <c r="AZ185" s="156"/>
      <c r="BA185" s="164"/>
      <c r="BB185" s="148"/>
      <c r="BC185" s="140"/>
      <c r="BD185" s="132"/>
      <c r="BE185" s="124"/>
      <c r="BF185" s="124"/>
    </row>
    <row r="186" spans="1:58" s="108" customFormat="1" x14ac:dyDescent="0.2">
      <c r="A186" s="107"/>
      <c r="B186" s="96"/>
      <c r="D186" s="107"/>
      <c r="E186" s="114"/>
      <c r="F186" s="114"/>
      <c r="G186" s="115"/>
      <c r="H186" s="95"/>
      <c r="AL186" s="107"/>
      <c r="AM186" s="107"/>
      <c r="AY186" s="159"/>
      <c r="AZ186" s="159"/>
      <c r="BA186" s="167"/>
      <c r="BB186" s="151"/>
      <c r="BC186" s="143"/>
      <c r="BD186" s="135"/>
      <c r="BE186" s="127"/>
      <c r="BF186" s="127"/>
    </row>
    <row r="187" spans="1:58" s="108" customFormat="1" x14ac:dyDescent="0.2">
      <c r="A187" s="107"/>
      <c r="B187" s="96"/>
      <c r="D187" s="107"/>
      <c r="E187" s="114"/>
      <c r="F187" s="114"/>
      <c r="G187" s="115"/>
      <c r="H187" s="95"/>
      <c r="AL187" s="107"/>
      <c r="AM187" s="107"/>
      <c r="AY187" s="159"/>
      <c r="AZ187" s="159"/>
      <c r="BA187" s="167"/>
      <c r="BB187" s="151"/>
      <c r="BC187" s="143"/>
      <c r="BD187" s="135"/>
      <c r="BE187" s="127"/>
      <c r="BF187" s="127"/>
    </row>
    <row r="188" spans="1:58" s="108" customFormat="1" x14ac:dyDescent="0.2">
      <c r="A188" s="107"/>
      <c r="B188" s="96"/>
      <c r="D188" s="107"/>
      <c r="E188" s="114"/>
      <c r="F188" s="114"/>
      <c r="G188" s="115"/>
      <c r="H188" s="95"/>
      <c r="AL188" s="107"/>
      <c r="AM188" s="107"/>
      <c r="AY188" s="159"/>
      <c r="AZ188" s="159"/>
      <c r="BA188" s="167"/>
      <c r="BB188" s="151"/>
      <c r="BC188" s="143"/>
      <c r="BD188" s="135"/>
      <c r="BE188" s="127"/>
      <c r="BF188" s="127"/>
    </row>
    <row r="189" spans="1:58" s="108" customFormat="1" x14ac:dyDescent="0.2">
      <c r="A189" s="107"/>
      <c r="B189" s="96"/>
      <c r="D189" s="107"/>
      <c r="E189" s="114"/>
      <c r="F189" s="114"/>
      <c r="G189" s="115"/>
      <c r="H189" s="95"/>
      <c r="AL189" s="107"/>
      <c r="AM189" s="107"/>
      <c r="AY189" s="159"/>
      <c r="AZ189" s="159"/>
      <c r="BA189" s="167"/>
      <c r="BB189" s="151"/>
      <c r="BC189" s="143"/>
      <c r="BD189" s="135"/>
      <c r="BE189" s="127"/>
      <c r="BF189" s="127"/>
    </row>
    <row r="190" spans="1:58" s="108" customFormat="1" x14ac:dyDescent="0.2">
      <c r="A190" s="107"/>
      <c r="B190" s="96"/>
      <c r="D190" s="107"/>
      <c r="E190" s="114"/>
      <c r="F190" s="114"/>
      <c r="G190" s="115"/>
      <c r="H190" s="95"/>
      <c r="AL190" s="107"/>
      <c r="AM190" s="107"/>
      <c r="AY190" s="159"/>
      <c r="AZ190" s="159"/>
      <c r="BA190" s="167"/>
      <c r="BB190" s="151"/>
      <c r="BC190" s="143"/>
      <c r="BD190" s="135"/>
      <c r="BE190" s="127"/>
      <c r="BF190" s="127"/>
    </row>
    <row r="191" spans="1:58" s="108" customFormat="1" x14ac:dyDescent="0.2">
      <c r="A191" s="107"/>
      <c r="B191" s="96"/>
      <c r="D191" s="107"/>
      <c r="E191" s="114"/>
      <c r="F191" s="114"/>
      <c r="G191" s="115"/>
      <c r="H191" s="95"/>
      <c r="AL191" s="107"/>
      <c r="AM191" s="107"/>
      <c r="AY191" s="159"/>
      <c r="AZ191" s="159"/>
      <c r="BA191" s="167"/>
      <c r="BB191" s="151"/>
      <c r="BC191" s="143"/>
      <c r="BD191" s="135"/>
      <c r="BE191" s="127"/>
      <c r="BF191" s="127"/>
    </row>
    <row r="192" spans="1:58" s="108" customFormat="1" x14ac:dyDescent="0.2">
      <c r="A192" s="107"/>
      <c r="B192" s="96"/>
      <c r="D192" s="107"/>
      <c r="E192" s="114"/>
      <c r="F192" s="114"/>
      <c r="G192" s="115"/>
      <c r="H192" s="95"/>
      <c r="AL192" s="107"/>
      <c r="AM192" s="107"/>
      <c r="AY192" s="159"/>
      <c r="AZ192" s="159"/>
      <c r="BA192" s="167"/>
      <c r="BB192" s="151"/>
      <c r="BC192" s="143"/>
      <c r="BD192" s="135"/>
      <c r="BE192" s="127"/>
      <c r="BF192" s="127"/>
    </row>
    <row r="193" spans="1:58" s="108" customFormat="1" x14ac:dyDescent="0.2">
      <c r="A193" s="107"/>
      <c r="B193" s="96"/>
      <c r="D193" s="107"/>
      <c r="E193" s="114"/>
      <c r="F193" s="114"/>
      <c r="G193" s="115"/>
      <c r="H193" s="95"/>
      <c r="AL193" s="107"/>
      <c r="AM193" s="107"/>
      <c r="AY193" s="159"/>
      <c r="AZ193" s="159"/>
      <c r="BA193" s="167"/>
      <c r="BB193" s="151"/>
      <c r="BC193" s="143"/>
      <c r="BD193" s="135"/>
      <c r="BE193" s="127"/>
      <c r="BF193" s="127"/>
    </row>
    <row r="194" spans="1:58" s="108" customFormat="1" x14ac:dyDescent="0.2">
      <c r="A194" s="107"/>
      <c r="B194" s="96"/>
      <c r="D194" s="107"/>
      <c r="E194" s="114"/>
      <c r="F194" s="114"/>
      <c r="G194" s="115"/>
      <c r="H194" s="95"/>
      <c r="AL194" s="107"/>
      <c r="AM194" s="107"/>
      <c r="AY194" s="159"/>
      <c r="AZ194" s="159"/>
      <c r="BA194" s="167"/>
      <c r="BB194" s="151"/>
      <c r="BC194" s="143"/>
      <c r="BD194" s="135"/>
      <c r="BE194" s="127"/>
      <c r="BF194" s="127"/>
    </row>
    <row r="195" spans="1:58" s="108" customFormat="1" x14ac:dyDescent="0.2">
      <c r="A195" s="107"/>
      <c r="B195" s="96"/>
      <c r="D195" s="107"/>
      <c r="E195" s="114"/>
      <c r="F195" s="114"/>
      <c r="G195" s="115"/>
      <c r="H195" s="95"/>
      <c r="AL195" s="107"/>
      <c r="AM195" s="107"/>
      <c r="AY195" s="159"/>
      <c r="AZ195" s="159"/>
      <c r="BA195" s="167"/>
      <c r="BB195" s="151"/>
      <c r="BC195" s="143"/>
      <c r="BD195" s="135"/>
      <c r="BE195" s="127"/>
      <c r="BF195" s="127"/>
    </row>
    <row r="196" spans="1:58" s="108" customFormat="1" x14ac:dyDescent="0.2">
      <c r="A196" s="107"/>
      <c r="B196" s="96"/>
      <c r="D196" s="107"/>
      <c r="E196" s="114"/>
      <c r="F196" s="114"/>
      <c r="G196" s="115"/>
      <c r="H196" s="95"/>
      <c r="AL196" s="107"/>
      <c r="AM196" s="107"/>
      <c r="AY196" s="159"/>
      <c r="AZ196" s="159"/>
      <c r="BA196" s="167"/>
      <c r="BB196" s="151"/>
      <c r="BC196" s="143"/>
      <c r="BD196" s="135"/>
      <c r="BE196" s="127"/>
      <c r="BF196" s="127"/>
    </row>
    <row r="197" spans="1:58" s="108" customFormat="1" x14ac:dyDescent="0.2">
      <c r="A197" s="107"/>
      <c r="B197" s="96"/>
      <c r="D197" s="107"/>
      <c r="E197" s="114"/>
      <c r="F197" s="114"/>
      <c r="G197" s="115"/>
      <c r="H197" s="95"/>
      <c r="AL197" s="107"/>
      <c r="AM197" s="107"/>
      <c r="AY197" s="159"/>
      <c r="AZ197" s="159"/>
      <c r="BA197" s="167"/>
      <c r="BB197" s="151"/>
      <c r="BC197" s="143"/>
      <c r="BD197" s="135"/>
      <c r="BE197" s="127"/>
      <c r="BF197" s="127"/>
    </row>
    <row r="198" spans="1:58" s="108" customFormat="1" x14ac:dyDescent="0.2">
      <c r="A198" s="107"/>
      <c r="B198" s="96"/>
      <c r="D198" s="107"/>
      <c r="E198" s="114"/>
      <c r="F198" s="114"/>
      <c r="G198" s="115"/>
      <c r="H198" s="95"/>
      <c r="AL198" s="107"/>
      <c r="AM198" s="107"/>
      <c r="AY198" s="159"/>
      <c r="AZ198" s="159"/>
      <c r="BA198" s="167"/>
      <c r="BB198" s="151"/>
      <c r="BC198" s="143"/>
      <c r="BD198" s="135"/>
      <c r="BE198" s="127"/>
      <c r="BF198" s="127"/>
    </row>
    <row r="199" spans="1:58" s="108" customFormat="1" x14ac:dyDescent="0.2">
      <c r="A199" s="107"/>
      <c r="B199" s="96"/>
      <c r="D199" s="107"/>
      <c r="E199" s="114"/>
      <c r="F199" s="114"/>
      <c r="G199" s="115"/>
      <c r="H199" s="95"/>
      <c r="AL199" s="107"/>
      <c r="AM199" s="107"/>
      <c r="AY199" s="159"/>
      <c r="AZ199" s="159"/>
      <c r="BA199" s="167"/>
      <c r="BB199" s="151"/>
      <c r="BC199" s="143"/>
      <c r="BD199" s="135"/>
      <c r="BE199" s="127"/>
      <c r="BF199" s="127"/>
    </row>
    <row r="200" spans="1:58" s="108" customFormat="1" x14ac:dyDescent="0.2">
      <c r="A200" s="107"/>
      <c r="B200" s="96"/>
      <c r="D200" s="107"/>
      <c r="E200" s="114"/>
      <c r="F200" s="114"/>
      <c r="G200" s="115"/>
      <c r="H200" s="95"/>
      <c r="AL200" s="107"/>
      <c r="AM200" s="107"/>
      <c r="AY200" s="159"/>
      <c r="AZ200" s="159"/>
      <c r="BA200" s="167"/>
      <c r="BB200" s="151"/>
      <c r="BC200" s="143"/>
      <c r="BD200" s="135"/>
      <c r="BE200" s="127"/>
      <c r="BF200" s="127"/>
    </row>
    <row r="201" spans="1:58" s="108" customFormat="1" x14ac:dyDescent="0.2">
      <c r="A201" s="107"/>
      <c r="B201" s="96"/>
      <c r="D201" s="107"/>
      <c r="E201" s="114"/>
      <c r="F201" s="114"/>
      <c r="G201" s="115"/>
      <c r="H201" s="95"/>
      <c r="AL201" s="107"/>
      <c r="AM201" s="107"/>
      <c r="AY201" s="159"/>
      <c r="AZ201" s="159"/>
      <c r="BA201" s="167"/>
      <c r="BB201" s="151"/>
      <c r="BC201" s="143"/>
      <c r="BD201" s="135"/>
      <c r="BE201" s="127"/>
      <c r="BF201" s="127"/>
    </row>
    <row r="202" spans="1:58" s="108" customFormat="1" x14ac:dyDescent="0.2">
      <c r="A202" s="107"/>
      <c r="B202" s="96"/>
      <c r="D202" s="107"/>
      <c r="E202" s="114"/>
      <c r="F202" s="114"/>
      <c r="G202" s="115"/>
      <c r="H202" s="95"/>
      <c r="AL202" s="107"/>
      <c r="AM202" s="107"/>
      <c r="AY202" s="159"/>
      <c r="AZ202" s="159"/>
      <c r="BA202" s="167"/>
      <c r="BB202" s="151"/>
      <c r="BC202" s="143"/>
      <c r="BD202" s="135"/>
      <c r="BE202" s="127"/>
      <c r="BF202" s="127"/>
    </row>
    <row r="203" spans="1:58" s="108" customFormat="1" x14ac:dyDescent="0.2">
      <c r="A203" s="107"/>
      <c r="B203" s="96"/>
      <c r="D203" s="107"/>
      <c r="E203" s="114"/>
      <c r="F203" s="114"/>
      <c r="G203" s="115"/>
      <c r="H203" s="95"/>
      <c r="AL203" s="107"/>
      <c r="AM203" s="107"/>
      <c r="AY203" s="159"/>
      <c r="AZ203" s="159"/>
      <c r="BA203" s="167"/>
      <c r="BB203" s="151"/>
      <c r="BC203" s="143"/>
      <c r="BD203" s="135"/>
      <c r="BE203" s="127"/>
      <c r="BF203" s="127"/>
    </row>
    <row r="204" spans="1:58" s="108" customFormat="1" x14ac:dyDescent="0.2">
      <c r="A204" s="107"/>
      <c r="B204" s="96"/>
      <c r="D204" s="107"/>
      <c r="E204" s="114"/>
      <c r="F204" s="114"/>
      <c r="G204" s="115"/>
      <c r="H204" s="95"/>
      <c r="AL204" s="107"/>
      <c r="AM204" s="107"/>
      <c r="AY204" s="159"/>
      <c r="AZ204" s="159"/>
      <c r="BA204" s="167"/>
      <c r="BB204" s="151"/>
      <c r="BC204" s="143"/>
      <c r="BD204" s="135"/>
      <c r="BE204" s="127"/>
      <c r="BF204" s="127"/>
    </row>
    <row r="205" spans="1:58" s="108" customFormat="1" x14ac:dyDescent="0.2">
      <c r="A205" s="107"/>
      <c r="B205" s="96"/>
      <c r="D205" s="107"/>
      <c r="E205" s="114"/>
      <c r="F205" s="114"/>
      <c r="G205" s="115"/>
      <c r="H205" s="95"/>
      <c r="AL205" s="107"/>
      <c r="AM205" s="107"/>
      <c r="AY205" s="159"/>
      <c r="AZ205" s="159"/>
      <c r="BA205" s="167"/>
      <c r="BB205" s="151"/>
      <c r="BC205" s="143"/>
      <c r="BD205" s="135"/>
      <c r="BE205" s="127"/>
      <c r="BF205" s="127"/>
    </row>
    <row r="206" spans="1:58" s="108" customFormat="1" x14ac:dyDescent="0.2">
      <c r="A206" s="107"/>
      <c r="B206" s="96"/>
      <c r="D206" s="107"/>
      <c r="E206" s="114"/>
      <c r="F206" s="114"/>
      <c r="G206" s="115"/>
      <c r="H206" s="95"/>
      <c r="AL206" s="107"/>
      <c r="AM206" s="107"/>
      <c r="AY206" s="159"/>
      <c r="AZ206" s="159"/>
      <c r="BA206" s="167"/>
      <c r="BB206" s="151"/>
      <c r="BC206" s="143"/>
      <c r="BD206" s="135"/>
      <c r="BE206" s="127"/>
      <c r="BF206" s="127"/>
    </row>
    <row r="207" spans="1:58" s="108" customFormat="1" x14ac:dyDescent="0.2">
      <c r="A207" s="107"/>
      <c r="B207" s="96"/>
      <c r="D207" s="107"/>
      <c r="E207" s="114"/>
      <c r="F207" s="114"/>
      <c r="G207" s="115"/>
      <c r="H207" s="95"/>
      <c r="AL207" s="107"/>
      <c r="AM207" s="107"/>
      <c r="AY207" s="159"/>
      <c r="AZ207" s="159"/>
      <c r="BA207" s="167"/>
      <c r="BB207" s="151"/>
      <c r="BC207" s="143"/>
      <c r="BD207" s="135"/>
      <c r="BE207" s="127"/>
      <c r="BF207" s="127"/>
    </row>
    <row r="208" spans="1:58" s="108" customFormat="1" x14ac:dyDescent="0.2">
      <c r="A208" s="107"/>
      <c r="B208" s="96"/>
      <c r="D208" s="107"/>
      <c r="E208" s="114"/>
      <c r="F208" s="114"/>
      <c r="G208" s="115"/>
      <c r="H208" s="95"/>
      <c r="AL208" s="107"/>
      <c r="AM208" s="107"/>
      <c r="AY208" s="159"/>
      <c r="AZ208" s="159"/>
      <c r="BA208" s="167"/>
      <c r="BB208" s="151"/>
      <c r="BC208" s="143"/>
      <c r="BD208" s="135"/>
      <c r="BE208" s="127"/>
      <c r="BF208" s="127"/>
    </row>
    <row r="209" spans="1:58" s="108" customFormat="1" x14ac:dyDescent="0.2">
      <c r="A209" s="107"/>
      <c r="B209" s="96"/>
      <c r="D209" s="107"/>
      <c r="E209" s="114"/>
      <c r="F209" s="114"/>
      <c r="G209" s="115"/>
      <c r="H209" s="95"/>
      <c r="AL209" s="107"/>
      <c r="AM209" s="107"/>
      <c r="AY209" s="159"/>
      <c r="AZ209" s="159"/>
      <c r="BA209" s="167"/>
      <c r="BB209" s="151"/>
      <c r="BC209" s="143"/>
      <c r="BD209" s="135"/>
      <c r="BE209" s="127"/>
      <c r="BF209" s="127"/>
    </row>
    <row r="210" spans="1:58" s="108" customFormat="1" x14ac:dyDescent="0.2">
      <c r="A210" s="107"/>
      <c r="B210" s="96"/>
      <c r="D210" s="107"/>
      <c r="E210" s="114"/>
      <c r="F210" s="114"/>
      <c r="G210" s="115"/>
      <c r="H210" s="95"/>
      <c r="AL210" s="107"/>
      <c r="AM210" s="107"/>
      <c r="AY210" s="159"/>
      <c r="AZ210" s="159"/>
      <c r="BA210" s="167"/>
      <c r="BB210" s="151"/>
      <c r="BC210" s="143"/>
      <c r="BD210" s="135"/>
      <c r="BE210" s="127"/>
      <c r="BF210" s="127"/>
    </row>
    <row r="211" spans="1:58" s="108" customFormat="1" x14ac:dyDescent="0.2">
      <c r="A211" s="107"/>
      <c r="B211" s="96"/>
      <c r="D211" s="107"/>
      <c r="E211" s="114"/>
      <c r="F211" s="114"/>
      <c r="G211" s="115"/>
      <c r="H211" s="95"/>
      <c r="AL211" s="107"/>
      <c r="AM211" s="107"/>
      <c r="AY211" s="159"/>
      <c r="AZ211" s="159"/>
      <c r="BA211" s="167"/>
      <c r="BB211" s="151"/>
      <c r="BC211" s="143"/>
      <c r="BD211" s="135"/>
      <c r="BE211" s="127"/>
      <c r="BF211" s="127"/>
    </row>
    <row r="212" spans="1:58" s="108" customFormat="1" x14ac:dyDescent="0.2">
      <c r="A212" s="107"/>
      <c r="B212" s="96"/>
      <c r="D212" s="107"/>
      <c r="E212" s="114"/>
      <c r="F212" s="114"/>
      <c r="G212" s="115"/>
      <c r="H212" s="95"/>
      <c r="AL212" s="107"/>
      <c r="AM212" s="107"/>
      <c r="AY212" s="159"/>
      <c r="AZ212" s="159"/>
      <c r="BA212" s="167"/>
      <c r="BB212" s="151"/>
      <c r="BC212" s="143"/>
      <c r="BD212" s="135"/>
      <c r="BE212" s="127"/>
      <c r="BF212" s="127"/>
    </row>
    <row r="213" spans="1:58" s="108" customFormat="1" x14ac:dyDescent="0.2">
      <c r="A213" s="107"/>
      <c r="B213" s="96"/>
      <c r="D213" s="107"/>
      <c r="E213" s="114"/>
      <c r="F213" s="114"/>
      <c r="G213" s="115"/>
      <c r="H213" s="95"/>
      <c r="AL213" s="107"/>
      <c r="AM213" s="107"/>
      <c r="AY213" s="159"/>
      <c r="AZ213" s="159"/>
      <c r="BA213" s="167"/>
      <c r="BB213" s="151"/>
      <c r="BC213" s="143"/>
      <c r="BD213" s="135"/>
      <c r="BE213" s="127"/>
      <c r="BF213" s="127"/>
    </row>
    <row r="214" spans="1:58" s="108" customFormat="1" x14ac:dyDescent="0.2">
      <c r="A214" s="107"/>
      <c r="B214" s="96"/>
      <c r="D214" s="107"/>
      <c r="E214" s="114"/>
      <c r="F214" s="114"/>
      <c r="G214" s="115"/>
      <c r="H214" s="95"/>
      <c r="AL214" s="107"/>
      <c r="AM214" s="107"/>
      <c r="AY214" s="159"/>
      <c r="AZ214" s="159"/>
      <c r="BA214" s="167"/>
      <c r="BB214" s="151"/>
      <c r="BC214" s="143"/>
      <c r="BD214" s="135"/>
      <c r="BE214" s="127"/>
      <c r="BF214" s="127"/>
    </row>
    <row r="215" spans="1:58" s="108" customFormat="1" x14ac:dyDescent="0.2">
      <c r="A215" s="107"/>
      <c r="B215" s="96"/>
      <c r="D215" s="107"/>
      <c r="E215" s="114"/>
      <c r="F215" s="114"/>
      <c r="G215" s="115"/>
      <c r="H215" s="95"/>
      <c r="AL215" s="107"/>
      <c r="AM215" s="107"/>
      <c r="AY215" s="159"/>
      <c r="AZ215" s="159"/>
      <c r="BA215" s="167"/>
      <c r="BB215" s="151"/>
      <c r="BC215" s="143"/>
      <c r="BD215" s="135"/>
      <c r="BE215" s="127"/>
      <c r="BF215" s="127"/>
    </row>
    <row r="216" spans="1:58" s="108" customFormat="1" x14ac:dyDescent="0.2">
      <c r="A216" s="107"/>
      <c r="B216" s="96"/>
      <c r="D216" s="107"/>
      <c r="E216" s="114"/>
      <c r="F216" s="114"/>
      <c r="G216" s="115"/>
      <c r="H216" s="95"/>
      <c r="AL216" s="107"/>
      <c r="AM216" s="107"/>
      <c r="AY216" s="159"/>
      <c r="AZ216" s="159"/>
      <c r="BA216" s="167"/>
      <c r="BB216" s="151"/>
      <c r="BC216" s="143"/>
      <c r="BD216" s="135"/>
      <c r="BE216" s="127"/>
      <c r="BF216" s="127"/>
    </row>
    <row r="217" spans="1:58" s="108" customFormat="1" x14ac:dyDescent="0.2">
      <c r="A217" s="107"/>
      <c r="B217" s="96"/>
      <c r="D217" s="107"/>
      <c r="E217" s="114"/>
      <c r="F217" s="114"/>
      <c r="G217" s="115"/>
      <c r="H217" s="95"/>
      <c r="AL217" s="107"/>
      <c r="AM217" s="107"/>
      <c r="AY217" s="159"/>
      <c r="AZ217" s="159"/>
      <c r="BA217" s="167"/>
      <c r="BB217" s="151"/>
      <c r="BC217" s="143"/>
      <c r="BD217" s="135"/>
      <c r="BE217" s="127"/>
      <c r="BF217" s="127"/>
    </row>
    <row r="218" spans="1:58" s="108" customFormat="1" x14ac:dyDescent="0.2">
      <c r="A218" s="107"/>
      <c r="B218" s="96"/>
      <c r="D218" s="107"/>
      <c r="E218" s="114"/>
      <c r="F218" s="114"/>
      <c r="G218" s="115"/>
      <c r="H218" s="95"/>
      <c r="AL218" s="107"/>
      <c r="AM218" s="107"/>
      <c r="AY218" s="159"/>
      <c r="AZ218" s="159"/>
      <c r="BA218" s="167"/>
      <c r="BB218" s="151"/>
      <c r="BC218" s="143"/>
      <c r="BD218" s="135"/>
      <c r="BE218" s="127"/>
      <c r="BF218" s="127"/>
    </row>
    <row r="219" spans="1:58" s="108" customFormat="1" x14ac:dyDescent="0.2">
      <c r="A219" s="107"/>
      <c r="B219" s="96"/>
      <c r="D219" s="107"/>
      <c r="E219" s="114"/>
      <c r="F219" s="114"/>
      <c r="G219" s="115"/>
      <c r="H219" s="95"/>
      <c r="AL219" s="107"/>
      <c r="AM219" s="107"/>
      <c r="AY219" s="159"/>
      <c r="AZ219" s="159"/>
      <c r="BA219" s="167"/>
      <c r="BB219" s="151"/>
      <c r="BC219" s="143"/>
      <c r="BD219" s="135"/>
      <c r="BE219" s="127"/>
      <c r="BF219" s="127"/>
    </row>
    <row r="220" spans="1:58" s="108" customFormat="1" x14ac:dyDescent="0.2">
      <c r="A220" s="107"/>
      <c r="B220" s="96"/>
      <c r="D220" s="107"/>
      <c r="E220" s="114"/>
      <c r="F220" s="114"/>
      <c r="G220" s="115"/>
      <c r="H220" s="95"/>
      <c r="AL220" s="107"/>
      <c r="AM220" s="107"/>
      <c r="AY220" s="159"/>
      <c r="AZ220" s="159"/>
      <c r="BA220" s="167"/>
      <c r="BB220" s="151"/>
      <c r="BC220" s="143"/>
      <c r="BD220" s="135"/>
      <c r="BE220" s="127"/>
      <c r="BF220" s="127"/>
    </row>
    <row r="221" spans="1:58" s="108" customFormat="1" x14ac:dyDescent="0.2">
      <c r="A221" s="107"/>
      <c r="B221" s="96"/>
      <c r="D221" s="107"/>
      <c r="E221" s="114"/>
      <c r="F221" s="114"/>
      <c r="G221" s="115"/>
      <c r="H221" s="95"/>
      <c r="AL221" s="107"/>
      <c r="AM221" s="107"/>
      <c r="AY221" s="159"/>
      <c r="AZ221" s="159"/>
      <c r="BA221" s="167"/>
      <c r="BB221" s="151"/>
      <c r="BC221" s="143"/>
      <c r="BD221" s="135"/>
      <c r="BE221" s="127"/>
      <c r="BF221" s="127"/>
    </row>
    <row r="222" spans="1:58" s="108" customFormat="1" x14ac:dyDescent="0.2">
      <c r="A222" s="107"/>
      <c r="B222" s="96"/>
      <c r="D222" s="107"/>
      <c r="E222" s="114"/>
      <c r="F222" s="114"/>
      <c r="G222" s="115"/>
      <c r="H222" s="95"/>
      <c r="AL222" s="107"/>
      <c r="AM222" s="107"/>
      <c r="AY222" s="159"/>
      <c r="AZ222" s="159"/>
      <c r="BA222" s="167"/>
      <c r="BB222" s="151"/>
      <c r="BC222" s="143"/>
      <c r="BD222" s="135"/>
      <c r="BE222" s="127"/>
      <c r="BF222" s="127"/>
    </row>
    <row r="223" spans="1:58" s="108" customFormat="1" x14ac:dyDescent="0.2">
      <c r="A223" s="107"/>
      <c r="B223" s="96"/>
      <c r="D223" s="107"/>
      <c r="E223" s="114"/>
      <c r="F223" s="114"/>
      <c r="G223" s="115"/>
      <c r="H223" s="95"/>
      <c r="AL223" s="107"/>
      <c r="AM223" s="107"/>
      <c r="AY223" s="159"/>
      <c r="AZ223" s="159"/>
      <c r="BA223" s="167"/>
      <c r="BB223" s="151"/>
      <c r="BC223" s="143"/>
      <c r="BD223" s="135"/>
      <c r="BE223" s="127"/>
      <c r="BF223" s="127"/>
    </row>
    <row r="224" spans="1:58" s="108" customFormat="1" x14ac:dyDescent="0.2">
      <c r="A224" s="107"/>
      <c r="B224" s="96"/>
      <c r="D224" s="107"/>
      <c r="E224" s="114"/>
      <c r="F224" s="114"/>
      <c r="G224" s="115"/>
      <c r="H224" s="95"/>
      <c r="AL224" s="107"/>
      <c r="AM224" s="107"/>
      <c r="AY224" s="159"/>
      <c r="AZ224" s="159"/>
      <c r="BA224" s="167"/>
      <c r="BB224" s="151"/>
      <c r="BC224" s="143"/>
      <c r="BD224" s="135"/>
      <c r="BE224" s="127"/>
      <c r="BF224" s="127"/>
    </row>
    <row r="225" spans="1:58" s="108" customFormat="1" x14ac:dyDescent="0.2">
      <c r="A225" s="107"/>
      <c r="B225" s="96"/>
      <c r="D225" s="107"/>
      <c r="E225" s="114"/>
      <c r="F225" s="114"/>
      <c r="G225" s="115"/>
      <c r="H225" s="95"/>
      <c r="AL225" s="107"/>
      <c r="AM225" s="107"/>
      <c r="AY225" s="159"/>
      <c r="AZ225" s="159"/>
      <c r="BA225" s="167"/>
      <c r="BB225" s="151"/>
      <c r="BC225" s="143"/>
      <c r="BD225" s="135"/>
      <c r="BE225" s="127"/>
      <c r="BF225" s="127"/>
    </row>
    <row r="226" spans="1:58" s="108" customFormat="1" x14ac:dyDescent="0.2">
      <c r="A226" s="107"/>
      <c r="B226" s="96"/>
      <c r="D226" s="107"/>
      <c r="E226" s="114"/>
      <c r="F226" s="114"/>
      <c r="G226" s="115"/>
      <c r="H226" s="95"/>
      <c r="AL226" s="107"/>
      <c r="AM226" s="107"/>
      <c r="AY226" s="159"/>
      <c r="AZ226" s="159"/>
      <c r="BA226" s="167"/>
      <c r="BB226" s="151"/>
      <c r="BC226" s="143"/>
      <c r="BD226" s="135"/>
      <c r="BE226" s="127"/>
      <c r="BF226" s="127"/>
    </row>
    <row r="227" spans="1:58" s="108" customFormat="1" x14ac:dyDescent="0.2">
      <c r="A227" s="107"/>
      <c r="B227" s="96"/>
      <c r="D227" s="107"/>
      <c r="E227" s="114"/>
      <c r="F227" s="114"/>
      <c r="G227" s="115"/>
      <c r="H227" s="95"/>
      <c r="AL227" s="107"/>
      <c r="AM227" s="107"/>
      <c r="AY227" s="159"/>
      <c r="AZ227" s="159"/>
      <c r="BA227" s="167"/>
      <c r="BB227" s="151"/>
      <c r="BC227" s="143"/>
      <c r="BD227" s="135"/>
      <c r="BE227" s="127"/>
      <c r="BF227" s="127"/>
    </row>
    <row r="228" spans="1:58" s="108" customFormat="1" x14ac:dyDescent="0.2">
      <c r="A228" s="107"/>
      <c r="B228" s="96"/>
      <c r="D228" s="107"/>
      <c r="E228" s="114"/>
      <c r="F228" s="114"/>
      <c r="G228" s="115"/>
      <c r="H228" s="95"/>
      <c r="AL228" s="107"/>
      <c r="AM228" s="107"/>
      <c r="AY228" s="159"/>
      <c r="AZ228" s="159"/>
      <c r="BA228" s="167"/>
      <c r="BB228" s="151"/>
      <c r="BC228" s="143"/>
      <c r="BD228" s="135"/>
      <c r="BE228" s="127"/>
      <c r="BF228" s="127"/>
    </row>
    <row r="229" spans="1:58" s="108" customFormat="1" x14ac:dyDescent="0.2">
      <c r="A229" s="107"/>
      <c r="B229" s="96"/>
      <c r="D229" s="107"/>
      <c r="E229" s="114"/>
      <c r="F229" s="114"/>
      <c r="G229" s="115"/>
      <c r="H229" s="95"/>
      <c r="AL229" s="107"/>
      <c r="AM229" s="107"/>
      <c r="AY229" s="159"/>
      <c r="AZ229" s="159"/>
      <c r="BA229" s="167"/>
      <c r="BB229" s="151"/>
      <c r="BC229" s="143"/>
      <c r="BD229" s="135"/>
      <c r="BE229" s="127"/>
      <c r="BF229" s="127"/>
    </row>
    <row r="230" spans="1:58" s="108" customFormat="1" x14ac:dyDescent="0.2">
      <c r="A230" s="107"/>
      <c r="B230" s="96"/>
      <c r="D230" s="107"/>
      <c r="E230" s="114"/>
      <c r="F230" s="114"/>
      <c r="G230" s="115"/>
      <c r="H230" s="95"/>
      <c r="AL230" s="107"/>
      <c r="AM230" s="107"/>
      <c r="AY230" s="159"/>
      <c r="AZ230" s="159"/>
      <c r="BA230" s="167"/>
      <c r="BB230" s="151"/>
      <c r="BC230" s="143"/>
      <c r="BD230" s="135"/>
      <c r="BE230" s="127"/>
      <c r="BF230" s="127"/>
    </row>
    <row r="231" spans="1:58" s="108" customFormat="1" x14ac:dyDescent="0.2">
      <c r="A231" s="107"/>
      <c r="B231" s="96"/>
      <c r="D231" s="107"/>
      <c r="E231" s="114"/>
      <c r="F231" s="114"/>
      <c r="G231" s="115"/>
      <c r="H231" s="95"/>
      <c r="AL231" s="107"/>
      <c r="AM231" s="107"/>
      <c r="AY231" s="159"/>
      <c r="AZ231" s="159"/>
      <c r="BA231" s="167"/>
      <c r="BB231" s="151"/>
      <c r="BC231" s="143"/>
      <c r="BD231" s="135"/>
      <c r="BE231" s="127"/>
      <c r="BF231" s="127"/>
    </row>
    <row r="232" spans="1:58" s="108" customFormat="1" x14ac:dyDescent="0.2">
      <c r="A232" s="107"/>
      <c r="B232" s="96"/>
      <c r="D232" s="107"/>
      <c r="E232" s="114"/>
      <c r="F232" s="114"/>
      <c r="G232" s="115"/>
      <c r="H232" s="95"/>
      <c r="AL232" s="107"/>
      <c r="AM232" s="107"/>
      <c r="AY232" s="159"/>
      <c r="AZ232" s="159"/>
      <c r="BA232" s="167"/>
      <c r="BB232" s="151"/>
      <c r="BC232" s="143"/>
      <c r="BD232" s="135"/>
      <c r="BE232" s="127"/>
      <c r="BF232" s="127"/>
    </row>
    <row r="233" spans="1:58" s="108" customFormat="1" x14ac:dyDescent="0.2">
      <c r="A233" s="107"/>
      <c r="B233" s="96"/>
      <c r="D233" s="107"/>
      <c r="E233" s="114"/>
      <c r="F233" s="114"/>
      <c r="G233" s="115"/>
      <c r="H233" s="95"/>
      <c r="AL233" s="107"/>
      <c r="AM233" s="107"/>
      <c r="AY233" s="159"/>
      <c r="AZ233" s="159"/>
      <c r="BA233" s="167"/>
      <c r="BB233" s="151"/>
      <c r="BC233" s="143"/>
      <c r="BD233" s="135"/>
      <c r="BE233" s="127"/>
      <c r="BF233" s="127"/>
    </row>
    <row r="234" spans="1:58" s="108" customFormat="1" x14ac:dyDescent="0.2">
      <c r="A234" s="107"/>
      <c r="B234" s="96"/>
      <c r="D234" s="107"/>
      <c r="E234" s="114"/>
      <c r="F234" s="114"/>
      <c r="G234" s="115"/>
      <c r="H234" s="95"/>
      <c r="AL234" s="107"/>
      <c r="AM234" s="107"/>
      <c r="AY234" s="159"/>
      <c r="AZ234" s="159"/>
      <c r="BA234" s="167"/>
      <c r="BB234" s="151"/>
      <c r="BC234" s="143"/>
      <c r="BD234" s="135"/>
      <c r="BE234" s="127"/>
      <c r="BF234" s="127"/>
    </row>
    <row r="235" spans="1:58" s="108" customFormat="1" x14ac:dyDescent="0.2">
      <c r="A235" s="107"/>
      <c r="B235" s="96"/>
      <c r="D235" s="107"/>
      <c r="E235" s="114"/>
      <c r="F235" s="114"/>
      <c r="G235" s="115"/>
      <c r="H235" s="95"/>
      <c r="AL235" s="107"/>
      <c r="AM235" s="107"/>
      <c r="AY235" s="159"/>
      <c r="AZ235" s="159"/>
      <c r="BA235" s="167"/>
      <c r="BB235" s="151"/>
      <c r="BC235" s="143"/>
      <c r="BD235" s="135"/>
      <c r="BE235" s="127"/>
      <c r="BF235" s="127"/>
    </row>
    <row r="236" spans="1:58" s="108" customFormat="1" x14ac:dyDescent="0.2">
      <c r="A236" s="107"/>
      <c r="B236" s="96"/>
      <c r="D236" s="107"/>
      <c r="E236" s="114"/>
      <c r="F236" s="114"/>
      <c r="G236" s="115"/>
      <c r="H236" s="95"/>
      <c r="AL236" s="107"/>
      <c r="AM236" s="107"/>
      <c r="AY236" s="159"/>
      <c r="AZ236" s="159"/>
      <c r="BA236" s="167"/>
      <c r="BB236" s="151"/>
      <c r="BC236" s="143"/>
      <c r="BD236" s="135"/>
      <c r="BE236" s="127"/>
      <c r="BF236" s="127"/>
    </row>
    <row r="237" spans="1:58" s="108" customFormat="1" x14ac:dyDescent="0.2">
      <c r="A237" s="107"/>
      <c r="B237" s="96"/>
      <c r="D237" s="107"/>
      <c r="E237" s="114"/>
      <c r="F237" s="114"/>
      <c r="G237" s="115"/>
      <c r="H237" s="95"/>
      <c r="AL237" s="107"/>
      <c r="AM237" s="107"/>
      <c r="AY237" s="159"/>
      <c r="AZ237" s="159"/>
      <c r="BA237" s="167"/>
      <c r="BB237" s="151"/>
      <c r="BC237" s="143"/>
      <c r="BD237" s="135"/>
      <c r="BE237" s="127"/>
      <c r="BF237" s="127"/>
    </row>
    <row r="238" spans="1:58" s="108" customFormat="1" x14ac:dyDescent="0.2">
      <c r="A238" s="107"/>
      <c r="B238" s="96"/>
      <c r="D238" s="107"/>
      <c r="E238" s="114"/>
      <c r="F238" s="114"/>
      <c r="G238" s="115"/>
      <c r="H238" s="95"/>
      <c r="AL238" s="107"/>
      <c r="AM238" s="107"/>
      <c r="AY238" s="159"/>
      <c r="AZ238" s="159"/>
      <c r="BA238" s="167"/>
      <c r="BB238" s="151"/>
      <c r="BC238" s="143"/>
      <c r="BD238" s="135"/>
      <c r="BE238" s="127"/>
      <c r="BF238" s="127"/>
    </row>
    <row r="239" spans="1:58" s="108" customFormat="1" x14ac:dyDescent="0.2">
      <c r="A239" s="107"/>
      <c r="B239" s="96"/>
      <c r="D239" s="107"/>
      <c r="E239" s="114"/>
      <c r="F239" s="114"/>
      <c r="G239" s="115"/>
      <c r="H239" s="95"/>
      <c r="AL239" s="107"/>
      <c r="AM239" s="107"/>
      <c r="AY239" s="159"/>
      <c r="AZ239" s="159"/>
      <c r="BA239" s="167"/>
      <c r="BB239" s="151"/>
      <c r="BC239" s="143"/>
      <c r="BD239" s="135"/>
      <c r="BE239" s="127"/>
      <c r="BF239" s="127"/>
    </row>
    <row r="240" spans="1:58" s="108" customFormat="1" x14ac:dyDescent="0.2">
      <c r="A240" s="107"/>
      <c r="B240" s="96"/>
      <c r="D240" s="107"/>
      <c r="E240" s="114"/>
      <c r="F240" s="114"/>
      <c r="G240" s="115"/>
      <c r="H240" s="95"/>
      <c r="AL240" s="107"/>
      <c r="AM240" s="107"/>
      <c r="AY240" s="159"/>
      <c r="AZ240" s="159"/>
      <c r="BA240" s="167"/>
      <c r="BB240" s="151"/>
      <c r="BC240" s="143"/>
      <c r="BD240" s="135"/>
      <c r="BE240" s="127"/>
      <c r="BF240" s="127"/>
    </row>
    <row r="241" spans="1:58" s="108" customFormat="1" x14ac:dyDescent="0.2">
      <c r="A241" s="107"/>
      <c r="B241" s="96"/>
      <c r="D241" s="107"/>
      <c r="E241" s="114"/>
      <c r="F241" s="114"/>
      <c r="G241" s="115"/>
      <c r="H241" s="95"/>
      <c r="AL241" s="107"/>
      <c r="AM241" s="107"/>
      <c r="AY241" s="159"/>
      <c r="AZ241" s="159"/>
      <c r="BA241" s="167"/>
      <c r="BB241" s="151"/>
      <c r="BC241" s="143"/>
      <c r="BD241" s="135"/>
      <c r="BE241" s="127"/>
      <c r="BF241" s="127"/>
    </row>
    <row r="242" spans="1:58" s="108" customFormat="1" x14ac:dyDescent="0.2">
      <c r="A242" s="107"/>
      <c r="B242" s="96"/>
      <c r="D242" s="107"/>
      <c r="E242" s="114"/>
      <c r="F242" s="114"/>
      <c r="G242" s="115"/>
      <c r="H242" s="95"/>
      <c r="AL242" s="107"/>
      <c r="AM242" s="107"/>
      <c r="AY242" s="159"/>
      <c r="AZ242" s="159"/>
      <c r="BA242" s="167"/>
      <c r="BB242" s="151"/>
      <c r="BC242" s="143"/>
      <c r="BD242" s="135"/>
      <c r="BE242" s="127"/>
      <c r="BF242" s="127"/>
    </row>
    <row r="243" spans="1:58" s="108" customFormat="1" x14ac:dyDescent="0.2">
      <c r="A243" s="107"/>
      <c r="B243" s="96"/>
      <c r="D243" s="107"/>
      <c r="E243" s="114"/>
      <c r="F243" s="114"/>
      <c r="G243" s="115"/>
      <c r="H243" s="95"/>
      <c r="AL243" s="107"/>
      <c r="AM243" s="107"/>
      <c r="AY243" s="159"/>
      <c r="AZ243" s="159"/>
      <c r="BA243" s="167"/>
      <c r="BB243" s="151"/>
      <c r="BC243" s="143"/>
      <c r="BD243" s="135"/>
      <c r="BE243" s="127"/>
      <c r="BF243" s="127"/>
    </row>
    <row r="244" spans="1:58" s="108" customFormat="1" x14ac:dyDescent="0.2">
      <c r="A244" s="107"/>
      <c r="B244" s="96"/>
      <c r="D244" s="107"/>
      <c r="E244" s="114"/>
      <c r="F244" s="114"/>
      <c r="G244" s="115"/>
      <c r="H244" s="95"/>
      <c r="AL244" s="107"/>
      <c r="AM244" s="107"/>
      <c r="AY244" s="159"/>
      <c r="AZ244" s="159"/>
      <c r="BA244" s="167"/>
      <c r="BB244" s="151"/>
      <c r="BC244" s="143"/>
      <c r="BD244" s="135"/>
      <c r="BE244" s="127"/>
      <c r="BF244" s="127"/>
    </row>
    <row r="245" spans="1:58" s="108" customFormat="1" x14ac:dyDescent="0.2">
      <c r="A245" s="107"/>
      <c r="B245" s="96"/>
      <c r="D245" s="107"/>
      <c r="E245" s="114"/>
      <c r="F245" s="114"/>
      <c r="G245" s="115"/>
      <c r="H245" s="95"/>
      <c r="AL245" s="107"/>
      <c r="AM245" s="107"/>
      <c r="AY245" s="159"/>
      <c r="AZ245" s="159"/>
      <c r="BA245" s="167"/>
      <c r="BB245" s="151"/>
      <c r="BC245" s="143"/>
      <c r="BD245" s="135"/>
      <c r="BE245" s="127"/>
      <c r="BF245" s="127"/>
    </row>
    <row r="246" spans="1:58" s="108" customFormat="1" x14ac:dyDescent="0.2">
      <c r="A246" s="107"/>
      <c r="B246" s="96"/>
      <c r="D246" s="107"/>
      <c r="E246" s="114"/>
      <c r="F246" s="114"/>
      <c r="G246" s="115"/>
      <c r="H246" s="95"/>
      <c r="AL246" s="107"/>
      <c r="AM246" s="107"/>
      <c r="AY246" s="159"/>
      <c r="AZ246" s="159"/>
      <c r="BA246" s="167"/>
      <c r="BB246" s="151"/>
      <c r="BC246" s="143"/>
      <c r="BD246" s="135"/>
      <c r="BE246" s="127"/>
      <c r="BF246" s="127"/>
    </row>
    <row r="247" spans="1:58" s="108" customFormat="1" x14ac:dyDescent="0.2">
      <c r="A247" s="107"/>
      <c r="B247" s="96"/>
      <c r="D247" s="107"/>
      <c r="E247" s="114"/>
      <c r="F247" s="114"/>
      <c r="G247" s="115"/>
      <c r="H247" s="95"/>
      <c r="AL247" s="107"/>
      <c r="AM247" s="107"/>
      <c r="AY247" s="159"/>
      <c r="AZ247" s="159"/>
      <c r="BA247" s="167"/>
      <c r="BB247" s="151"/>
      <c r="BC247" s="143"/>
      <c r="BD247" s="135"/>
      <c r="BE247" s="127"/>
      <c r="BF247" s="127"/>
    </row>
    <row r="248" spans="1:58" s="108" customFormat="1" x14ac:dyDescent="0.2">
      <c r="A248" s="107"/>
      <c r="B248" s="96"/>
      <c r="D248" s="107"/>
      <c r="E248" s="114"/>
      <c r="F248" s="114"/>
      <c r="G248" s="115"/>
      <c r="H248" s="95"/>
      <c r="AL248" s="107"/>
      <c r="AM248" s="107"/>
      <c r="AY248" s="159"/>
      <c r="AZ248" s="159"/>
      <c r="BA248" s="167"/>
      <c r="BB248" s="151"/>
      <c r="BC248" s="143"/>
      <c r="BD248" s="135"/>
      <c r="BE248" s="127"/>
      <c r="BF248" s="127"/>
    </row>
    <row r="249" spans="1:58" s="108" customFormat="1" x14ac:dyDescent="0.2">
      <c r="A249" s="107"/>
      <c r="B249" s="96"/>
      <c r="D249" s="107"/>
      <c r="E249" s="114"/>
      <c r="F249" s="114"/>
      <c r="G249" s="115"/>
      <c r="H249" s="95"/>
      <c r="AL249" s="107"/>
      <c r="AM249" s="107"/>
      <c r="AY249" s="159"/>
      <c r="AZ249" s="159"/>
      <c r="BA249" s="167"/>
      <c r="BB249" s="151"/>
      <c r="BC249" s="143"/>
      <c r="BD249" s="135"/>
      <c r="BE249" s="127"/>
      <c r="BF249" s="127"/>
    </row>
    <row r="250" spans="1:58" s="108" customFormat="1" x14ac:dyDescent="0.2">
      <c r="A250" s="107"/>
      <c r="B250" s="96"/>
      <c r="D250" s="107"/>
      <c r="E250" s="114"/>
      <c r="F250" s="114"/>
      <c r="G250" s="115"/>
      <c r="H250" s="95"/>
      <c r="AL250" s="107"/>
      <c r="AM250" s="107"/>
      <c r="AY250" s="159"/>
      <c r="AZ250" s="159"/>
      <c r="BA250" s="167"/>
      <c r="BB250" s="151"/>
      <c r="BC250" s="143"/>
      <c r="BD250" s="135"/>
      <c r="BE250" s="127"/>
      <c r="BF250" s="127"/>
    </row>
    <row r="251" spans="1:58" s="108" customFormat="1" x14ac:dyDescent="0.2">
      <c r="A251" s="107"/>
      <c r="B251" s="96"/>
      <c r="D251" s="107"/>
      <c r="E251" s="114"/>
      <c r="F251" s="114"/>
      <c r="G251" s="115"/>
      <c r="H251" s="95"/>
      <c r="AL251" s="107"/>
      <c r="AM251" s="107"/>
      <c r="AY251" s="159"/>
      <c r="AZ251" s="159"/>
      <c r="BA251" s="167"/>
      <c r="BB251" s="151"/>
      <c r="BC251" s="143"/>
      <c r="BD251" s="135"/>
      <c r="BE251" s="127"/>
      <c r="BF251" s="127"/>
    </row>
    <row r="252" spans="1:58" s="108" customFormat="1" x14ac:dyDescent="0.2">
      <c r="A252" s="107"/>
      <c r="B252" s="96"/>
      <c r="D252" s="107"/>
      <c r="E252" s="114"/>
      <c r="F252" s="114"/>
      <c r="G252" s="115"/>
      <c r="H252" s="95"/>
      <c r="AL252" s="107"/>
      <c r="AM252" s="107"/>
      <c r="AY252" s="159"/>
      <c r="AZ252" s="159"/>
      <c r="BA252" s="167"/>
      <c r="BB252" s="151"/>
      <c r="BC252" s="143"/>
      <c r="BD252" s="135"/>
      <c r="BE252" s="127"/>
      <c r="BF252" s="127"/>
    </row>
    <row r="253" spans="1:58" s="108" customFormat="1" x14ac:dyDescent="0.2">
      <c r="A253" s="107"/>
      <c r="B253" s="96"/>
      <c r="D253" s="107"/>
      <c r="E253" s="114"/>
      <c r="F253" s="114"/>
      <c r="G253" s="115"/>
      <c r="H253" s="95"/>
      <c r="AL253" s="107"/>
      <c r="AM253" s="107"/>
      <c r="AY253" s="159"/>
      <c r="AZ253" s="159"/>
      <c r="BA253" s="167"/>
      <c r="BB253" s="151"/>
      <c r="BC253" s="143"/>
      <c r="BD253" s="135"/>
      <c r="BE253" s="127"/>
      <c r="BF253" s="127"/>
    </row>
    <row r="254" spans="1:58" s="108" customFormat="1" x14ac:dyDescent="0.2">
      <c r="A254" s="107"/>
      <c r="B254" s="96"/>
      <c r="D254" s="107"/>
      <c r="E254" s="114"/>
      <c r="F254" s="114"/>
      <c r="G254" s="115"/>
      <c r="H254" s="95"/>
      <c r="AL254" s="107"/>
      <c r="AM254" s="107"/>
      <c r="AY254" s="159"/>
      <c r="AZ254" s="159"/>
      <c r="BA254" s="167"/>
      <c r="BB254" s="151"/>
      <c r="BC254" s="143"/>
      <c r="BD254" s="135"/>
      <c r="BE254" s="127"/>
      <c r="BF254" s="127"/>
    </row>
    <row r="255" spans="1:58" s="108" customFormat="1" x14ac:dyDescent="0.2">
      <c r="A255" s="107"/>
      <c r="B255" s="96"/>
      <c r="D255" s="107"/>
      <c r="E255" s="114"/>
      <c r="F255" s="114"/>
      <c r="G255" s="115"/>
      <c r="H255" s="95"/>
      <c r="AL255" s="107"/>
      <c r="AM255" s="107"/>
      <c r="AY255" s="159"/>
      <c r="AZ255" s="159"/>
      <c r="BA255" s="167"/>
      <c r="BB255" s="151"/>
      <c r="BC255" s="143"/>
      <c r="BD255" s="135"/>
      <c r="BE255" s="127"/>
      <c r="BF255" s="127"/>
    </row>
    <row r="256" spans="1:58" s="108" customFormat="1" x14ac:dyDescent="0.2">
      <c r="A256" s="107"/>
      <c r="B256" s="96"/>
      <c r="D256" s="107"/>
      <c r="E256" s="114"/>
      <c r="F256" s="114"/>
      <c r="G256" s="115"/>
      <c r="H256" s="95"/>
      <c r="AL256" s="107"/>
      <c r="AM256" s="107"/>
      <c r="AY256" s="159"/>
      <c r="AZ256" s="159"/>
      <c r="BA256" s="167"/>
      <c r="BB256" s="151"/>
      <c r="BC256" s="143"/>
      <c r="BD256" s="135"/>
      <c r="BE256" s="127"/>
      <c r="BF256" s="127"/>
    </row>
    <row r="257" spans="1:58" s="108" customFormat="1" x14ac:dyDescent="0.2">
      <c r="A257" s="107"/>
      <c r="B257" s="96"/>
      <c r="D257" s="107"/>
      <c r="E257" s="114"/>
      <c r="F257" s="114"/>
      <c r="G257" s="115"/>
      <c r="H257" s="95"/>
      <c r="AL257" s="107"/>
      <c r="AM257" s="107"/>
      <c r="AY257" s="159"/>
      <c r="AZ257" s="159"/>
      <c r="BA257" s="167"/>
      <c r="BB257" s="151"/>
      <c r="BC257" s="143"/>
      <c r="BD257" s="135"/>
      <c r="BE257" s="127"/>
      <c r="BF257" s="127"/>
    </row>
    <row r="258" spans="1:58" s="108" customFormat="1" x14ac:dyDescent="0.2">
      <c r="A258" s="107"/>
      <c r="B258" s="96"/>
      <c r="D258" s="107"/>
      <c r="E258" s="114"/>
      <c r="F258" s="114"/>
      <c r="G258" s="115"/>
      <c r="H258" s="95"/>
      <c r="AL258" s="107"/>
      <c r="AM258" s="107"/>
      <c r="AY258" s="159"/>
      <c r="AZ258" s="159"/>
      <c r="BA258" s="167"/>
      <c r="BB258" s="151"/>
      <c r="BC258" s="143"/>
      <c r="BD258" s="135"/>
      <c r="BE258" s="127"/>
      <c r="BF258" s="127"/>
    </row>
    <row r="259" spans="1:58" s="108" customFormat="1" x14ac:dyDescent="0.2">
      <c r="A259" s="107"/>
      <c r="B259" s="96"/>
      <c r="D259" s="107"/>
      <c r="E259" s="114"/>
      <c r="F259" s="114"/>
      <c r="G259" s="115"/>
      <c r="H259" s="95"/>
      <c r="AL259" s="107"/>
      <c r="AM259" s="107"/>
      <c r="AY259" s="159"/>
      <c r="AZ259" s="159"/>
      <c r="BA259" s="167"/>
      <c r="BB259" s="151"/>
      <c r="BC259" s="143"/>
      <c r="BD259" s="135"/>
      <c r="BE259" s="127"/>
      <c r="BF259" s="127"/>
    </row>
    <row r="260" spans="1:58" s="108" customFormat="1" x14ac:dyDescent="0.2">
      <c r="A260" s="107"/>
      <c r="B260" s="96"/>
      <c r="D260" s="107"/>
      <c r="E260" s="114"/>
      <c r="F260" s="114"/>
      <c r="G260" s="115"/>
      <c r="H260" s="95"/>
      <c r="AL260" s="107"/>
      <c r="AM260" s="107"/>
      <c r="AY260" s="159"/>
      <c r="AZ260" s="159"/>
      <c r="BA260" s="167"/>
      <c r="BB260" s="151"/>
      <c r="BC260" s="143"/>
      <c r="BD260" s="135"/>
      <c r="BE260" s="127"/>
      <c r="BF260" s="127"/>
    </row>
    <row r="261" spans="1:58" s="108" customFormat="1" x14ac:dyDescent="0.2">
      <c r="A261" s="107"/>
      <c r="B261" s="96"/>
      <c r="D261" s="107"/>
      <c r="E261" s="114"/>
      <c r="F261" s="114"/>
      <c r="G261" s="115"/>
      <c r="H261" s="95"/>
      <c r="AL261" s="107"/>
      <c r="AM261" s="107"/>
      <c r="AY261" s="159"/>
      <c r="AZ261" s="159"/>
      <c r="BA261" s="167"/>
      <c r="BB261" s="151"/>
      <c r="BC261" s="143"/>
      <c r="BD261" s="135"/>
      <c r="BE261" s="127"/>
      <c r="BF261" s="127"/>
    </row>
    <row r="262" spans="1:58" s="108" customFormat="1" x14ac:dyDescent="0.2">
      <c r="A262" s="107"/>
      <c r="B262" s="96"/>
      <c r="D262" s="107"/>
      <c r="E262" s="114"/>
      <c r="F262" s="114"/>
      <c r="G262" s="115"/>
      <c r="H262" s="95"/>
      <c r="AL262" s="107"/>
      <c r="AM262" s="107"/>
      <c r="AY262" s="159"/>
      <c r="AZ262" s="159"/>
      <c r="BA262" s="167"/>
      <c r="BB262" s="151"/>
      <c r="BC262" s="143"/>
      <c r="BD262" s="135"/>
      <c r="BE262" s="127"/>
      <c r="BF262" s="127"/>
    </row>
    <row r="263" spans="1:58" s="108" customFormat="1" x14ac:dyDescent="0.2">
      <c r="A263" s="107"/>
      <c r="B263" s="96"/>
      <c r="D263" s="107"/>
      <c r="E263" s="114"/>
      <c r="F263" s="114"/>
      <c r="G263" s="115"/>
      <c r="H263" s="95"/>
      <c r="AL263" s="107"/>
      <c r="AM263" s="107"/>
      <c r="AY263" s="159"/>
      <c r="AZ263" s="159"/>
      <c r="BA263" s="167"/>
      <c r="BB263" s="151"/>
      <c r="BC263" s="143"/>
      <c r="BD263" s="135"/>
      <c r="BE263" s="127"/>
      <c r="BF263" s="127"/>
    </row>
    <row r="264" spans="1:58" s="108" customFormat="1" x14ac:dyDescent="0.2">
      <c r="A264" s="107"/>
      <c r="B264" s="96"/>
      <c r="D264" s="107"/>
      <c r="E264" s="114"/>
      <c r="F264" s="114"/>
      <c r="G264" s="115"/>
      <c r="H264" s="95"/>
      <c r="AL264" s="107"/>
      <c r="AM264" s="107"/>
      <c r="AY264" s="159"/>
      <c r="AZ264" s="159"/>
      <c r="BA264" s="167"/>
      <c r="BB264" s="151"/>
      <c r="BC264" s="143"/>
      <c r="BD264" s="135"/>
      <c r="BE264" s="127"/>
      <c r="BF264" s="127"/>
    </row>
    <row r="265" spans="1:58" s="108" customFormat="1" x14ac:dyDescent="0.2">
      <c r="A265" s="107"/>
      <c r="B265" s="96"/>
      <c r="D265" s="107"/>
      <c r="E265" s="114"/>
      <c r="F265" s="114"/>
      <c r="G265" s="115"/>
      <c r="H265" s="95"/>
      <c r="AL265" s="107"/>
      <c r="AM265" s="107"/>
      <c r="AY265" s="159"/>
      <c r="AZ265" s="159"/>
      <c r="BA265" s="167"/>
      <c r="BB265" s="151"/>
      <c r="BC265" s="143"/>
      <c r="BD265" s="135"/>
      <c r="BE265" s="127"/>
      <c r="BF265" s="127"/>
    </row>
    <row r="266" spans="1:58" s="108" customFormat="1" x14ac:dyDescent="0.2">
      <c r="A266" s="107"/>
      <c r="B266" s="96"/>
      <c r="D266" s="107"/>
      <c r="E266" s="114"/>
      <c r="F266" s="114"/>
      <c r="G266" s="115"/>
      <c r="H266" s="95"/>
      <c r="AL266" s="107"/>
      <c r="AM266" s="107"/>
      <c r="AY266" s="159"/>
      <c r="AZ266" s="159"/>
      <c r="BA266" s="167"/>
      <c r="BB266" s="151"/>
      <c r="BC266" s="143"/>
      <c r="BD266" s="135"/>
      <c r="BE266" s="127"/>
      <c r="BF266" s="127"/>
    </row>
    <row r="267" spans="1:58" s="108" customFormat="1" x14ac:dyDescent="0.2">
      <c r="A267" s="107"/>
      <c r="B267" s="96"/>
      <c r="D267" s="107"/>
      <c r="E267" s="114"/>
      <c r="F267" s="114"/>
      <c r="G267" s="115"/>
      <c r="H267" s="95"/>
      <c r="AL267" s="107"/>
      <c r="AM267" s="107"/>
      <c r="AY267" s="159"/>
      <c r="AZ267" s="159"/>
      <c r="BA267" s="167"/>
      <c r="BB267" s="151"/>
      <c r="BC267" s="143"/>
      <c r="BD267" s="135"/>
      <c r="BE267" s="127"/>
      <c r="BF267" s="127"/>
    </row>
    <row r="268" spans="1:58" s="108" customFormat="1" x14ac:dyDescent="0.2">
      <c r="A268" s="107"/>
      <c r="B268" s="96"/>
      <c r="D268" s="107"/>
      <c r="E268" s="114"/>
      <c r="F268" s="114"/>
      <c r="G268" s="115"/>
      <c r="H268" s="95"/>
      <c r="AL268" s="107"/>
      <c r="AM268" s="107"/>
      <c r="AY268" s="159"/>
      <c r="AZ268" s="159"/>
      <c r="BA268" s="167"/>
      <c r="BB268" s="151"/>
      <c r="BC268" s="143"/>
      <c r="BD268" s="135"/>
      <c r="BE268" s="127"/>
      <c r="BF268" s="127"/>
    </row>
    <row r="269" spans="1:58" s="108" customFormat="1" x14ac:dyDescent="0.2">
      <c r="A269" s="107"/>
      <c r="B269" s="96"/>
      <c r="D269" s="107"/>
      <c r="E269" s="114"/>
      <c r="F269" s="114"/>
      <c r="G269" s="115"/>
      <c r="H269" s="95"/>
      <c r="AL269" s="107"/>
      <c r="AM269" s="107"/>
      <c r="AY269" s="159"/>
      <c r="AZ269" s="159"/>
      <c r="BA269" s="167"/>
      <c r="BB269" s="151"/>
      <c r="BC269" s="143"/>
      <c r="BD269" s="135"/>
      <c r="BE269" s="127"/>
      <c r="BF269" s="127"/>
    </row>
    <row r="270" spans="1:58" s="108" customFormat="1" x14ac:dyDescent="0.2">
      <c r="A270" s="107"/>
      <c r="B270" s="96"/>
      <c r="D270" s="107"/>
      <c r="E270" s="114"/>
      <c r="F270" s="114"/>
      <c r="G270" s="115"/>
      <c r="H270" s="95"/>
      <c r="AL270" s="107"/>
      <c r="AM270" s="107"/>
      <c r="AY270" s="159"/>
      <c r="AZ270" s="159"/>
      <c r="BA270" s="167"/>
      <c r="BB270" s="151"/>
      <c r="BC270" s="143"/>
      <c r="BD270" s="135"/>
      <c r="BE270" s="127"/>
      <c r="BF270" s="127"/>
    </row>
    <row r="271" spans="1:58" s="108" customFormat="1" x14ac:dyDescent="0.2">
      <c r="A271" s="107"/>
      <c r="B271" s="96"/>
      <c r="D271" s="107"/>
      <c r="E271" s="114"/>
      <c r="F271" s="114"/>
      <c r="G271" s="115"/>
      <c r="H271" s="95"/>
      <c r="AL271" s="107"/>
      <c r="AM271" s="107"/>
      <c r="AY271" s="159"/>
      <c r="AZ271" s="159"/>
      <c r="BA271" s="167"/>
      <c r="BB271" s="151"/>
      <c r="BC271" s="143"/>
      <c r="BD271" s="135"/>
      <c r="BE271" s="127"/>
      <c r="BF271" s="127"/>
    </row>
    <row r="272" spans="1:58" s="108" customFormat="1" x14ac:dyDescent="0.2">
      <c r="A272" s="107"/>
      <c r="B272" s="96"/>
      <c r="D272" s="107"/>
      <c r="E272" s="114"/>
      <c r="F272" s="114"/>
      <c r="G272" s="115"/>
      <c r="H272" s="95"/>
      <c r="AL272" s="107"/>
      <c r="AM272" s="107"/>
      <c r="AY272" s="159"/>
      <c r="AZ272" s="159"/>
      <c r="BA272" s="167"/>
      <c r="BB272" s="151"/>
      <c r="BC272" s="143"/>
      <c r="BD272" s="135"/>
      <c r="BE272" s="127"/>
      <c r="BF272" s="127"/>
    </row>
    <row r="273" spans="1:58" s="108" customFormat="1" x14ac:dyDescent="0.2">
      <c r="A273" s="107"/>
      <c r="B273" s="96"/>
      <c r="D273" s="107"/>
      <c r="E273" s="114"/>
      <c r="F273" s="114"/>
      <c r="G273" s="115"/>
      <c r="H273" s="95"/>
      <c r="AL273" s="107"/>
      <c r="AM273" s="107"/>
      <c r="AY273" s="159"/>
      <c r="AZ273" s="159"/>
      <c r="BA273" s="167"/>
      <c r="BB273" s="151"/>
      <c r="BC273" s="143"/>
      <c r="BD273" s="135"/>
      <c r="BE273" s="127"/>
      <c r="BF273" s="127"/>
    </row>
    <row r="274" spans="1:58" s="108" customFormat="1" x14ac:dyDescent="0.2">
      <c r="A274" s="107"/>
      <c r="B274" s="96"/>
      <c r="D274" s="107"/>
      <c r="E274" s="114"/>
      <c r="F274" s="114"/>
      <c r="G274" s="115"/>
      <c r="H274" s="95"/>
      <c r="AL274" s="107"/>
      <c r="AM274" s="107"/>
      <c r="AY274" s="159"/>
      <c r="AZ274" s="159"/>
      <c r="BA274" s="167"/>
      <c r="BB274" s="151"/>
      <c r="BC274" s="143"/>
      <c r="BD274" s="135"/>
      <c r="BE274" s="127"/>
      <c r="BF274" s="127"/>
    </row>
    <row r="275" spans="1:58" s="108" customFormat="1" x14ac:dyDescent="0.2">
      <c r="A275" s="107"/>
      <c r="B275" s="96"/>
      <c r="D275" s="107"/>
      <c r="E275" s="114"/>
      <c r="F275" s="114"/>
      <c r="G275" s="115"/>
      <c r="H275" s="95"/>
      <c r="AL275" s="107"/>
      <c r="AM275" s="107"/>
      <c r="AY275" s="159"/>
      <c r="AZ275" s="159"/>
      <c r="BA275" s="167"/>
      <c r="BB275" s="151"/>
      <c r="BC275" s="143"/>
      <c r="BD275" s="135"/>
      <c r="BE275" s="127"/>
      <c r="BF275" s="127"/>
    </row>
    <row r="276" spans="1:58" s="108" customFormat="1" x14ac:dyDescent="0.2">
      <c r="A276" s="107"/>
      <c r="B276" s="96"/>
      <c r="D276" s="107"/>
      <c r="E276" s="114"/>
      <c r="F276" s="114"/>
      <c r="G276" s="115"/>
      <c r="H276" s="95"/>
      <c r="AL276" s="107"/>
      <c r="AM276" s="107"/>
      <c r="AY276" s="159"/>
      <c r="AZ276" s="159"/>
      <c r="BA276" s="167"/>
      <c r="BB276" s="151"/>
      <c r="BC276" s="143"/>
      <c r="BD276" s="135"/>
      <c r="BE276" s="127"/>
      <c r="BF276" s="127"/>
    </row>
    <row r="277" spans="1:58" s="108" customFormat="1" x14ac:dyDescent="0.2">
      <c r="A277" s="107"/>
      <c r="B277" s="96"/>
      <c r="D277" s="107"/>
      <c r="E277" s="114"/>
      <c r="F277" s="114"/>
      <c r="G277" s="115"/>
      <c r="H277" s="95"/>
      <c r="AL277" s="107"/>
      <c r="AM277" s="107"/>
      <c r="AY277" s="159"/>
      <c r="AZ277" s="159"/>
      <c r="BA277" s="167"/>
      <c r="BB277" s="151"/>
      <c r="BC277" s="143"/>
      <c r="BD277" s="135"/>
      <c r="BE277" s="127"/>
      <c r="BF277" s="127"/>
    </row>
    <row r="278" spans="1:58" s="108" customFormat="1" x14ac:dyDescent="0.2">
      <c r="A278" s="107"/>
      <c r="B278" s="96"/>
      <c r="D278" s="107"/>
      <c r="E278" s="114"/>
      <c r="F278" s="114"/>
      <c r="G278" s="115"/>
      <c r="H278" s="95"/>
      <c r="AL278" s="107"/>
      <c r="AM278" s="107"/>
      <c r="AY278" s="159"/>
      <c r="AZ278" s="159"/>
      <c r="BA278" s="167"/>
      <c r="BB278" s="151"/>
      <c r="BC278" s="143"/>
      <c r="BD278" s="135"/>
      <c r="BE278" s="127"/>
      <c r="BF278" s="127"/>
    </row>
    <row r="279" spans="1:58" s="108" customFormat="1" x14ac:dyDescent="0.2">
      <c r="A279" s="107"/>
      <c r="B279" s="96"/>
      <c r="D279" s="107"/>
      <c r="E279" s="114"/>
      <c r="F279" s="114"/>
      <c r="G279" s="115"/>
      <c r="H279" s="95"/>
      <c r="AL279" s="107"/>
      <c r="AM279" s="107"/>
      <c r="AY279" s="159"/>
      <c r="AZ279" s="159"/>
      <c r="BA279" s="167"/>
      <c r="BB279" s="151"/>
      <c r="BC279" s="143"/>
      <c r="BD279" s="135"/>
      <c r="BE279" s="127"/>
      <c r="BF279" s="127"/>
    </row>
    <row r="280" spans="1:58" s="108" customFormat="1" x14ac:dyDescent="0.2">
      <c r="A280" s="107"/>
      <c r="B280" s="96"/>
      <c r="D280" s="107"/>
      <c r="E280" s="114"/>
      <c r="F280" s="114"/>
      <c r="G280" s="115"/>
      <c r="H280" s="95"/>
      <c r="AL280" s="107"/>
      <c r="AM280" s="107"/>
      <c r="AY280" s="159"/>
      <c r="AZ280" s="159"/>
      <c r="BA280" s="167"/>
      <c r="BB280" s="151"/>
      <c r="BC280" s="143"/>
      <c r="BD280" s="135"/>
      <c r="BE280" s="127"/>
      <c r="BF280" s="127"/>
    </row>
    <row r="281" spans="1:58" s="108" customFormat="1" x14ac:dyDescent="0.2">
      <c r="A281" s="107"/>
      <c r="B281" s="96"/>
      <c r="D281" s="107"/>
      <c r="E281" s="114"/>
      <c r="F281" s="114"/>
      <c r="G281" s="115"/>
      <c r="H281" s="95"/>
      <c r="AL281" s="107"/>
      <c r="AM281" s="107"/>
      <c r="AY281" s="159"/>
      <c r="AZ281" s="159"/>
      <c r="BA281" s="167"/>
      <c r="BB281" s="151"/>
      <c r="BC281" s="143"/>
      <c r="BD281" s="135"/>
      <c r="BE281" s="127"/>
      <c r="BF281" s="127"/>
    </row>
    <row r="282" spans="1:58" s="108" customFormat="1" x14ac:dyDescent="0.2">
      <c r="A282" s="107"/>
      <c r="B282" s="96"/>
      <c r="D282" s="107"/>
      <c r="E282" s="114"/>
      <c r="F282" s="114"/>
      <c r="G282" s="115"/>
      <c r="H282" s="95"/>
      <c r="AL282" s="107"/>
      <c r="AM282" s="107"/>
      <c r="AY282" s="159"/>
      <c r="AZ282" s="159"/>
      <c r="BA282" s="167"/>
      <c r="BB282" s="151"/>
      <c r="BC282" s="143"/>
      <c r="BD282" s="135"/>
      <c r="BE282" s="127"/>
      <c r="BF282" s="127"/>
    </row>
    <row r="283" spans="1:58" s="108" customFormat="1" x14ac:dyDescent="0.2">
      <c r="A283" s="107"/>
      <c r="B283" s="96"/>
      <c r="D283" s="107"/>
      <c r="E283" s="114"/>
      <c r="F283" s="114"/>
      <c r="G283" s="115"/>
      <c r="H283" s="95"/>
      <c r="AL283" s="107"/>
      <c r="AM283" s="107"/>
      <c r="AY283" s="159"/>
      <c r="AZ283" s="159"/>
      <c r="BA283" s="167"/>
      <c r="BB283" s="151"/>
      <c r="BC283" s="143"/>
      <c r="BD283" s="135"/>
      <c r="BE283" s="127"/>
      <c r="BF283" s="127"/>
    </row>
    <row r="284" spans="1:58" s="108" customFormat="1" x14ac:dyDescent="0.2">
      <c r="A284" s="107"/>
      <c r="B284" s="96"/>
      <c r="D284" s="107"/>
      <c r="E284" s="114"/>
      <c r="F284" s="114"/>
      <c r="G284" s="115"/>
      <c r="H284" s="95"/>
      <c r="AL284" s="107"/>
      <c r="AM284" s="107"/>
      <c r="AY284" s="159"/>
      <c r="AZ284" s="159"/>
      <c r="BA284" s="167"/>
      <c r="BB284" s="151"/>
      <c r="BC284" s="143"/>
      <c r="BD284" s="135"/>
      <c r="BE284" s="127"/>
      <c r="BF284" s="127"/>
    </row>
    <row r="285" spans="1:58" s="108" customFormat="1" x14ac:dyDescent="0.2">
      <c r="A285" s="107"/>
      <c r="B285" s="96"/>
      <c r="D285" s="107"/>
      <c r="E285" s="114"/>
      <c r="F285" s="114"/>
      <c r="G285" s="115"/>
      <c r="H285" s="95"/>
      <c r="AL285" s="107"/>
      <c r="AM285" s="107"/>
      <c r="AY285" s="159"/>
      <c r="AZ285" s="159"/>
      <c r="BA285" s="167"/>
      <c r="BB285" s="151"/>
      <c r="BC285" s="143"/>
      <c r="BD285" s="135"/>
      <c r="BE285" s="127"/>
      <c r="BF285" s="127"/>
    </row>
    <row r="286" spans="1:58" s="108" customFormat="1" x14ac:dyDescent="0.2">
      <c r="A286" s="107"/>
      <c r="B286" s="96"/>
      <c r="D286" s="107"/>
      <c r="E286" s="114"/>
      <c r="F286" s="114"/>
      <c r="G286" s="115"/>
      <c r="H286" s="95"/>
      <c r="AL286" s="107"/>
      <c r="AM286" s="107"/>
      <c r="AY286" s="159"/>
      <c r="AZ286" s="159"/>
      <c r="BA286" s="167"/>
      <c r="BB286" s="151"/>
      <c r="BC286" s="143"/>
      <c r="BD286" s="135"/>
      <c r="BE286" s="127"/>
      <c r="BF286" s="127"/>
    </row>
    <row r="287" spans="1:58" s="108" customFormat="1" x14ac:dyDescent="0.2">
      <c r="A287" s="107"/>
      <c r="B287" s="96"/>
      <c r="D287" s="107"/>
      <c r="E287" s="114"/>
      <c r="F287" s="114"/>
      <c r="G287" s="115"/>
      <c r="H287" s="95"/>
      <c r="AL287" s="107"/>
      <c r="AM287" s="107"/>
      <c r="AY287" s="159"/>
      <c r="AZ287" s="159"/>
      <c r="BA287" s="167"/>
      <c r="BB287" s="151"/>
      <c r="BC287" s="143"/>
      <c r="BD287" s="135"/>
      <c r="BE287" s="127"/>
      <c r="BF287" s="127"/>
    </row>
    <row r="288" spans="1:58" s="108" customFormat="1" x14ac:dyDescent="0.2">
      <c r="A288" s="107"/>
      <c r="B288" s="96"/>
      <c r="D288" s="107"/>
      <c r="E288" s="114"/>
      <c r="F288" s="114"/>
      <c r="G288" s="115"/>
      <c r="H288" s="95"/>
      <c r="AL288" s="107"/>
      <c r="AM288" s="107"/>
      <c r="AY288" s="159"/>
      <c r="AZ288" s="159"/>
      <c r="BA288" s="167"/>
      <c r="BB288" s="151"/>
      <c r="BC288" s="143"/>
      <c r="BD288" s="135"/>
      <c r="BE288" s="127"/>
      <c r="BF288" s="127"/>
    </row>
    <row r="289" spans="1:58" s="108" customFormat="1" x14ac:dyDescent="0.2">
      <c r="A289" s="107"/>
      <c r="B289" s="96"/>
      <c r="D289" s="107"/>
      <c r="E289" s="114"/>
      <c r="F289" s="114"/>
      <c r="G289" s="115"/>
      <c r="H289" s="95"/>
      <c r="AL289" s="107"/>
      <c r="AM289" s="107"/>
      <c r="AY289" s="159"/>
      <c r="AZ289" s="159"/>
      <c r="BA289" s="167"/>
      <c r="BB289" s="151"/>
      <c r="BC289" s="143"/>
      <c r="BD289" s="135"/>
      <c r="BE289" s="127"/>
      <c r="BF289" s="127"/>
    </row>
    <row r="290" spans="1:58" s="108" customFormat="1" x14ac:dyDescent="0.2">
      <c r="A290" s="107"/>
      <c r="B290" s="96"/>
      <c r="D290" s="107"/>
      <c r="E290" s="114"/>
      <c r="F290" s="114"/>
      <c r="G290" s="115"/>
      <c r="H290" s="95"/>
      <c r="AL290" s="107"/>
      <c r="AM290" s="107"/>
      <c r="AY290" s="159"/>
      <c r="AZ290" s="159"/>
      <c r="BA290" s="167"/>
      <c r="BB290" s="151"/>
      <c r="BC290" s="143"/>
      <c r="BD290" s="135"/>
      <c r="BE290" s="127"/>
      <c r="BF290" s="127"/>
    </row>
    <row r="291" spans="1:58" s="108" customFormat="1" x14ac:dyDescent="0.2">
      <c r="A291" s="107"/>
      <c r="B291" s="96"/>
      <c r="D291" s="107"/>
      <c r="E291" s="114"/>
      <c r="F291" s="114"/>
      <c r="G291" s="115"/>
      <c r="H291" s="95"/>
      <c r="AL291" s="107"/>
      <c r="AM291" s="107"/>
      <c r="AY291" s="159"/>
      <c r="AZ291" s="159"/>
      <c r="BA291" s="167"/>
      <c r="BB291" s="151"/>
      <c r="BC291" s="143"/>
      <c r="BD291" s="135"/>
      <c r="BE291" s="127"/>
      <c r="BF291" s="127"/>
    </row>
    <row r="292" spans="1:58" s="108" customFormat="1" x14ac:dyDescent="0.2">
      <c r="A292" s="107"/>
      <c r="B292" s="96"/>
      <c r="D292" s="107"/>
      <c r="E292" s="114"/>
      <c r="F292" s="114"/>
      <c r="G292" s="115"/>
      <c r="H292" s="95"/>
      <c r="AL292" s="107"/>
      <c r="AM292" s="107"/>
      <c r="AY292" s="159"/>
      <c r="AZ292" s="159"/>
      <c r="BA292" s="167"/>
      <c r="BB292" s="151"/>
      <c r="BC292" s="143"/>
      <c r="BD292" s="135"/>
      <c r="BE292" s="127"/>
      <c r="BF292" s="127"/>
    </row>
    <row r="293" spans="1:58" s="108" customFormat="1" x14ac:dyDescent="0.2">
      <c r="A293" s="107"/>
      <c r="B293" s="96"/>
      <c r="D293" s="107"/>
      <c r="E293" s="114"/>
      <c r="F293" s="114"/>
      <c r="G293" s="115"/>
      <c r="H293" s="95"/>
      <c r="AL293" s="107"/>
      <c r="AM293" s="107"/>
      <c r="AY293" s="159"/>
      <c r="AZ293" s="159"/>
      <c r="BA293" s="167"/>
      <c r="BB293" s="151"/>
      <c r="BC293" s="143"/>
      <c r="BD293" s="135"/>
      <c r="BE293" s="127"/>
      <c r="BF293" s="127"/>
    </row>
    <row r="294" spans="1:58" s="108" customFormat="1" x14ac:dyDescent="0.2">
      <c r="A294" s="107"/>
      <c r="B294" s="96"/>
      <c r="D294" s="107"/>
      <c r="E294" s="114"/>
      <c r="F294" s="114"/>
      <c r="G294" s="115"/>
      <c r="H294" s="95"/>
      <c r="AL294" s="107"/>
      <c r="AM294" s="107"/>
      <c r="AY294" s="159"/>
      <c r="AZ294" s="159"/>
      <c r="BA294" s="167"/>
      <c r="BB294" s="151"/>
      <c r="BC294" s="143"/>
      <c r="BD294" s="135"/>
      <c r="BE294" s="127"/>
      <c r="BF294" s="127"/>
    </row>
    <row r="295" spans="1:58" s="108" customFormat="1" x14ac:dyDescent="0.2">
      <c r="A295" s="107"/>
      <c r="B295" s="96"/>
      <c r="D295" s="107"/>
      <c r="E295" s="114"/>
      <c r="F295" s="114"/>
      <c r="G295" s="115"/>
      <c r="H295" s="95"/>
      <c r="AL295" s="107"/>
      <c r="AM295" s="107"/>
      <c r="AY295" s="159"/>
      <c r="AZ295" s="159"/>
      <c r="BA295" s="167"/>
      <c r="BB295" s="151"/>
      <c r="BC295" s="143"/>
      <c r="BD295" s="135"/>
      <c r="BE295" s="127"/>
      <c r="BF295" s="127"/>
    </row>
    <row r="296" spans="1:58" s="108" customFormat="1" x14ac:dyDescent="0.2">
      <c r="A296" s="107"/>
      <c r="B296" s="96"/>
      <c r="D296" s="107"/>
      <c r="E296" s="114"/>
      <c r="F296" s="114"/>
      <c r="G296" s="115"/>
      <c r="H296" s="95"/>
      <c r="AL296" s="107"/>
      <c r="AM296" s="107"/>
      <c r="AY296" s="159"/>
      <c r="AZ296" s="159"/>
      <c r="BA296" s="167"/>
      <c r="BB296" s="151"/>
      <c r="BC296" s="143"/>
      <c r="BD296" s="135"/>
      <c r="BE296" s="127"/>
      <c r="BF296" s="127"/>
    </row>
    <row r="297" spans="1:58" s="108" customFormat="1" x14ac:dyDescent="0.2">
      <c r="A297" s="107"/>
      <c r="B297" s="96"/>
      <c r="D297" s="107"/>
      <c r="E297" s="114"/>
      <c r="F297" s="114"/>
      <c r="G297" s="115"/>
      <c r="H297" s="95"/>
      <c r="AL297" s="107"/>
      <c r="AM297" s="107"/>
      <c r="AY297" s="159"/>
      <c r="AZ297" s="159"/>
      <c r="BA297" s="167"/>
      <c r="BB297" s="151"/>
      <c r="BC297" s="143"/>
      <c r="BD297" s="135"/>
      <c r="BE297" s="127"/>
      <c r="BF297" s="127"/>
    </row>
    <row r="298" spans="1:58" s="108" customFormat="1" x14ac:dyDescent="0.2">
      <c r="A298" s="107"/>
      <c r="B298" s="96"/>
      <c r="D298" s="107"/>
      <c r="E298" s="114"/>
      <c r="F298" s="114"/>
      <c r="G298" s="115"/>
      <c r="H298" s="95"/>
      <c r="AL298" s="107"/>
      <c r="AM298" s="107"/>
      <c r="AY298" s="159"/>
      <c r="AZ298" s="159"/>
      <c r="BA298" s="167"/>
      <c r="BB298" s="151"/>
      <c r="BC298" s="143"/>
      <c r="BD298" s="135"/>
      <c r="BE298" s="127"/>
      <c r="BF298" s="127"/>
    </row>
    <row r="299" spans="1:58" s="108" customFormat="1" x14ac:dyDescent="0.2">
      <c r="A299" s="107"/>
      <c r="B299" s="96"/>
      <c r="D299" s="107"/>
      <c r="E299" s="114"/>
      <c r="F299" s="114"/>
      <c r="G299" s="115"/>
      <c r="H299" s="95"/>
      <c r="AL299" s="107"/>
      <c r="AM299" s="107"/>
      <c r="AY299" s="159"/>
      <c r="AZ299" s="159"/>
      <c r="BA299" s="167"/>
      <c r="BB299" s="151"/>
      <c r="BC299" s="143"/>
      <c r="BD299" s="135"/>
      <c r="BE299" s="127"/>
      <c r="BF299" s="127"/>
    </row>
    <row r="300" spans="1:58" s="108" customFormat="1" x14ac:dyDescent="0.2">
      <c r="A300" s="107"/>
      <c r="B300" s="96"/>
      <c r="D300" s="107"/>
      <c r="E300" s="114"/>
      <c r="F300" s="114"/>
      <c r="G300" s="115"/>
      <c r="H300" s="95"/>
      <c r="AL300" s="107"/>
      <c r="AM300" s="107"/>
      <c r="AY300" s="159"/>
      <c r="AZ300" s="159"/>
      <c r="BA300" s="167"/>
      <c r="BB300" s="151"/>
      <c r="BC300" s="143"/>
      <c r="BD300" s="135"/>
      <c r="BE300" s="127"/>
      <c r="BF300" s="127"/>
    </row>
    <row r="301" spans="1:58" s="108" customFormat="1" x14ac:dyDescent="0.2">
      <c r="A301" s="107"/>
      <c r="B301" s="96"/>
      <c r="D301" s="107"/>
      <c r="E301" s="114"/>
      <c r="F301" s="114"/>
      <c r="G301" s="115"/>
      <c r="H301" s="95"/>
      <c r="AL301" s="107"/>
      <c r="AM301" s="107"/>
      <c r="AY301" s="159"/>
      <c r="AZ301" s="159"/>
      <c r="BA301" s="167"/>
      <c r="BB301" s="151"/>
      <c r="BC301" s="143"/>
      <c r="BD301" s="135"/>
      <c r="BE301" s="127"/>
      <c r="BF301" s="127"/>
    </row>
    <row r="302" spans="1:58" s="108" customFormat="1" x14ac:dyDescent="0.2">
      <c r="A302" s="107"/>
      <c r="B302" s="96"/>
      <c r="D302" s="107"/>
      <c r="E302" s="114"/>
      <c r="F302" s="114"/>
      <c r="G302" s="115"/>
      <c r="H302" s="95"/>
      <c r="AL302" s="107"/>
      <c r="AM302" s="107"/>
      <c r="AY302" s="159"/>
      <c r="AZ302" s="159"/>
      <c r="BA302" s="167"/>
      <c r="BB302" s="151"/>
      <c r="BC302" s="143"/>
      <c r="BD302" s="135"/>
      <c r="BE302" s="127"/>
      <c r="BF302" s="127"/>
    </row>
    <row r="303" spans="1:58" s="108" customFormat="1" x14ac:dyDescent="0.2">
      <c r="A303" s="107"/>
      <c r="B303" s="96"/>
      <c r="D303" s="107"/>
      <c r="E303" s="114"/>
      <c r="F303" s="114"/>
      <c r="G303" s="115"/>
      <c r="H303" s="95"/>
      <c r="AL303" s="107"/>
      <c r="AM303" s="107"/>
      <c r="AY303" s="159"/>
      <c r="AZ303" s="159"/>
      <c r="BA303" s="167"/>
      <c r="BB303" s="151"/>
      <c r="BC303" s="143"/>
      <c r="BD303" s="135"/>
      <c r="BE303" s="127"/>
      <c r="BF303" s="127"/>
    </row>
    <row r="304" spans="1:58" s="108" customFormat="1" x14ac:dyDescent="0.2">
      <c r="A304" s="107"/>
      <c r="B304" s="96"/>
      <c r="D304" s="107"/>
      <c r="E304" s="114"/>
      <c r="F304" s="114"/>
      <c r="G304" s="115"/>
      <c r="H304" s="95"/>
      <c r="AL304" s="107"/>
      <c r="AM304" s="107"/>
      <c r="AY304" s="159"/>
      <c r="AZ304" s="159"/>
      <c r="BA304" s="167"/>
      <c r="BB304" s="151"/>
      <c r="BC304" s="143"/>
      <c r="BD304" s="135"/>
      <c r="BE304" s="127"/>
      <c r="BF304" s="127"/>
    </row>
    <row r="305" spans="1:58" s="108" customFormat="1" x14ac:dyDescent="0.2">
      <c r="A305" s="107"/>
      <c r="B305" s="96"/>
      <c r="D305" s="107"/>
      <c r="E305" s="114"/>
      <c r="F305" s="114"/>
      <c r="G305" s="115"/>
      <c r="H305" s="95"/>
      <c r="AL305" s="107"/>
      <c r="AM305" s="107"/>
      <c r="AY305" s="159"/>
      <c r="AZ305" s="159"/>
      <c r="BA305" s="167"/>
      <c r="BB305" s="151"/>
      <c r="BC305" s="143"/>
      <c r="BD305" s="135"/>
      <c r="BE305" s="127"/>
      <c r="BF305" s="127"/>
    </row>
    <row r="306" spans="1:58" s="108" customFormat="1" x14ac:dyDescent="0.2">
      <c r="A306" s="107"/>
      <c r="B306" s="96"/>
      <c r="D306" s="107"/>
      <c r="E306" s="114"/>
      <c r="F306" s="114"/>
      <c r="G306" s="115"/>
      <c r="H306" s="95"/>
      <c r="AL306" s="107"/>
      <c r="AM306" s="107"/>
      <c r="AY306" s="159"/>
      <c r="AZ306" s="159"/>
      <c r="BA306" s="167"/>
      <c r="BB306" s="151"/>
      <c r="BC306" s="143"/>
      <c r="BD306" s="135"/>
      <c r="BE306" s="127"/>
      <c r="BF306" s="127"/>
    </row>
    <row r="307" spans="1:58" s="108" customFormat="1" x14ac:dyDescent="0.2">
      <c r="A307" s="107"/>
      <c r="B307" s="96"/>
      <c r="D307" s="107"/>
      <c r="E307" s="114"/>
      <c r="F307" s="114"/>
      <c r="G307" s="115"/>
      <c r="H307" s="95"/>
      <c r="AL307" s="107"/>
      <c r="AM307" s="107"/>
      <c r="AY307" s="159"/>
      <c r="AZ307" s="159"/>
      <c r="BA307" s="167"/>
      <c r="BB307" s="151"/>
      <c r="BC307" s="143"/>
      <c r="BD307" s="135"/>
      <c r="BE307" s="127"/>
      <c r="BF307" s="127"/>
    </row>
    <row r="308" spans="1:58" s="108" customFormat="1" x14ac:dyDescent="0.2">
      <c r="A308" s="107"/>
      <c r="B308" s="96"/>
      <c r="D308" s="107"/>
      <c r="E308" s="114"/>
      <c r="F308" s="114"/>
      <c r="G308" s="115"/>
      <c r="H308" s="95"/>
      <c r="AL308" s="107"/>
      <c r="AM308" s="107"/>
      <c r="AY308" s="159"/>
      <c r="AZ308" s="159"/>
      <c r="BA308" s="167"/>
      <c r="BB308" s="151"/>
      <c r="BC308" s="143"/>
      <c r="BD308" s="135"/>
      <c r="BE308" s="127"/>
      <c r="BF308" s="127"/>
    </row>
    <row r="309" spans="1:58" s="108" customFormat="1" x14ac:dyDescent="0.2">
      <c r="A309" s="107"/>
      <c r="B309" s="96"/>
      <c r="D309" s="107"/>
      <c r="E309" s="114"/>
      <c r="F309" s="114"/>
      <c r="G309" s="115"/>
      <c r="H309" s="95"/>
      <c r="AL309" s="107"/>
      <c r="AM309" s="107"/>
      <c r="AY309" s="159"/>
      <c r="AZ309" s="159"/>
      <c r="BA309" s="167"/>
      <c r="BB309" s="151"/>
      <c r="BC309" s="143"/>
      <c r="BD309" s="135"/>
      <c r="BE309" s="127"/>
      <c r="BF309" s="127"/>
    </row>
    <row r="310" spans="1:58" s="108" customFormat="1" x14ac:dyDescent="0.2">
      <c r="A310" s="107"/>
      <c r="B310" s="96"/>
      <c r="D310" s="107"/>
      <c r="E310" s="114"/>
      <c r="F310" s="114"/>
      <c r="G310" s="115"/>
      <c r="H310" s="95"/>
      <c r="AL310" s="107"/>
      <c r="AM310" s="107"/>
      <c r="AY310" s="159"/>
      <c r="AZ310" s="159"/>
      <c r="BA310" s="167"/>
      <c r="BB310" s="151"/>
      <c r="BC310" s="143"/>
      <c r="BD310" s="135"/>
      <c r="BE310" s="127"/>
      <c r="BF310" s="127"/>
    </row>
    <row r="311" spans="1:58" s="108" customFormat="1" x14ac:dyDescent="0.2">
      <c r="A311" s="107"/>
      <c r="B311" s="96"/>
      <c r="D311" s="107"/>
      <c r="E311" s="114"/>
      <c r="F311" s="114"/>
      <c r="G311" s="115"/>
      <c r="H311" s="95"/>
      <c r="AL311" s="107"/>
      <c r="AM311" s="107"/>
      <c r="AY311" s="159"/>
      <c r="AZ311" s="159"/>
      <c r="BA311" s="167"/>
      <c r="BB311" s="151"/>
      <c r="BC311" s="143"/>
      <c r="BD311" s="135"/>
      <c r="BE311" s="127"/>
      <c r="BF311" s="127"/>
    </row>
    <row r="312" spans="1:58" s="108" customFormat="1" x14ac:dyDescent="0.2">
      <c r="A312" s="107"/>
      <c r="B312" s="96"/>
      <c r="D312" s="107"/>
      <c r="E312" s="114"/>
      <c r="F312" s="114"/>
      <c r="G312" s="115"/>
      <c r="H312" s="95"/>
      <c r="AL312" s="107"/>
      <c r="AM312" s="107"/>
      <c r="AY312" s="159"/>
      <c r="AZ312" s="159"/>
      <c r="BA312" s="167"/>
      <c r="BB312" s="151"/>
      <c r="BC312" s="143"/>
      <c r="BD312" s="135"/>
      <c r="BE312" s="127"/>
      <c r="BF312" s="127"/>
    </row>
    <row r="313" spans="1:58" s="108" customFormat="1" x14ac:dyDescent="0.2">
      <c r="A313" s="107"/>
      <c r="B313" s="96"/>
      <c r="D313" s="107"/>
      <c r="E313" s="114"/>
      <c r="F313" s="114"/>
      <c r="G313" s="115"/>
      <c r="H313" s="95"/>
      <c r="AL313" s="107"/>
      <c r="AM313" s="107"/>
      <c r="AY313" s="159"/>
      <c r="AZ313" s="159"/>
      <c r="BA313" s="167"/>
      <c r="BB313" s="151"/>
      <c r="BC313" s="143"/>
      <c r="BD313" s="135"/>
      <c r="BE313" s="127"/>
      <c r="BF313" s="127"/>
    </row>
    <row r="314" spans="1:58" s="108" customFormat="1" x14ac:dyDescent="0.2">
      <c r="A314" s="107"/>
      <c r="B314" s="96"/>
      <c r="D314" s="107"/>
      <c r="E314" s="114"/>
      <c r="F314" s="114"/>
      <c r="G314" s="115"/>
      <c r="H314" s="95"/>
      <c r="AL314" s="107"/>
      <c r="AM314" s="107"/>
      <c r="AY314" s="159"/>
      <c r="AZ314" s="159"/>
      <c r="BA314" s="167"/>
      <c r="BB314" s="151"/>
      <c r="BC314" s="143"/>
      <c r="BD314" s="135"/>
      <c r="BE314" s="127"/>
      <c r="BF314" s="127"/>
    </row>
    <row r="315" spans="1:58" s="108" customFormat="1" x14ac:dyDescent="0.2">
      <c r="A315" s="107"/>
      <c r="B315" s="96"/>
      <c r="D315" s="107"/>
      <c r="E315" s="114"/>
      <c r="F315" s="114"/>
      <c r="G315" s="115"/>
      <c r="H315" s="95"/>
      <c r="AL315" s="107"/>
      <c r="AM315" s="107"/>
      <c r="AY315" s="159"/>
      <c r="AZ315" s="159"/>
      <c r="BA315" s="167"/>
      <c r="BB315" s="151"/>
      <c r="BC315" s="143"/>
      <c r="BD315" s="135"/>
      <c r="BE315" s="127"/>
      <c r="BF315" s="127"/>
    </row>
    <row r="316" spans="1:58" s="108" customFormat="1" x14ac:dyDescent="0.2">
      <c r="A316" s="107"/>
      <c r="B316" s="96"/>
      <c r="D316" s="107"/>
      <c r="E316" s="114"/>
      <c r="F316" s="114"/>
      <c r="G316" s="115"/>
      <c r="H316" s="95"/>
      <c r="AL316" s="107"/>
      <c r="AM316" s="107"/>
      <c r="AY316" s="159"/>
      <c r="AZ316" s="159"/>
      <c r="BA316" s="167"/>
      <c r="BB316" s="151"/>
      <c r="BC316" s="143"/>
      <c r="BD316" s="135"/>
      <c r="BE316" s="127"/>
      <c r="BF316" s="127"/>
    </row>
    <row r="317" spans="1:58" s="108" customFormat="1" x14ac:dyDescent="0.2">
      <c r="A317" s="107"/>
      <c r="B317" s="96"/>
      <c r="D317" s="107"/>
      <c r="E317" s="114"/>
      <c r="F317" s="114"/>
      <c r="G317" s="115"/>
      <c r="H317" s="95"/>
      <c r="AL317" s="107"/>
      <c r="AM317" s="107"/>
      <c r="AY317" s="159"/>
      <c r="AZ317" s="159"/>
      <c r="BA317" s="167"/>
      <c r="BB317" s="151"/>
      <c r="BC317" s="143"/>
      <c r="BD317" s="135"/>
      <c r="BE317" s="127"/>
      <c r="BF317" s="127"/>
    </row>
    <row r="318" spans="1:58" s="108" customFormat="1" x14ac:dyDescent="0.2">
      <c r="A318" s="107"/>
      <c r="B318" s="96"/>
      <c r="D318" s="107"/>
      <c r="E318" s="114"/>
      <c r="F318" s="114"/>
      <c r="G318" s="115"/>
      <c r="H318" s="95"/>
      <c r="AL318" s="107"/>
      <c r="AM318" s="107"/>
      <c r="AY318" s="159"/>
      <c r="AZ318" s="159"/>
      <c r="BA318" s="167"/>
      <c r="BB318" s="151"/>
      <c r="BC318" s="143"/>
      <c r="BD318" s="135"/>
      <c r="BE318" s="127"/>
      <c r="BF318" s="127"/>
    </row>
    <row r="319" spans="1:58" s="108" customFormat="1" x14ac:dyDescent="0.2">
      <c r="A319" s="107"/>
      <c r="B319" s="96"/>
      <c r="D319" s="107"/>
      <c r="E319" s="114"/>
      <c r="F319" s="114"/>
      <c r="G319" s="115"/>
      <c r="H319" s="95"/>
      <c r="AL319" s="107"/>
      <c r="AM319" s="107"/>
      <c r="AY319" s="159"/>
      <c r="AZ319" s="159"/>
      <c r="BA319" s="167"/>
      <c r="BB319" s="151"/>
      <c r="BC319" s="143"/>
      <c r="BD319" s="135"/>
      <c r="BE319" s="127"/>
      <c r="BF319" s="127"/>
    </row>
    <row r="320" spans="1:58" s="108" customFormat="1" x14ac:dyDescent="0.2">
      <c r="A320" s="107"/>
      <c r="B320" s="96"/>
      <c r="D320" s="107"/>
      <c r="E320" s="114"/>
      <c r="F320" s="114"/>
      <c r="G320" s="115"/>
      <c r="H320" s="95"/>
      <c r="AL320" s="107"/>
      <c r="AM320" s="107"/>
      <c r="AY320" s="159"/>
      <c r="AZ320" s="159"/>
      <c r="BA320" s="167"/>
      <c r="BB320" s="151"/>
      <c r="BC320" s="143"/>
      <c r="BD320" s="135"/>
      <c r="BE320" s="127"/>
      <c r="BF320" s="127"/>
    </row>
    <row r="321" spans="1:58" s="108" customFormat="1" x14ac:dyDescent="0.2">
      <c r="A321" s="107"/>
      <c r="B321" s="96"/>
      <c r="D321" s="107"/>
      <c r="E321" s="114"/>
      <c r="F321" s="114"/>
      <c r="G321" s="115"/>
      <c r="H321" s="95"/>
      <c r="AL321" s="107"/>
      <c r="AM321" s="107"/>
      <c r="AY321" s="159"/>
      <c r="AZ321" s="159"/>
      <c r="BA321" s="167"/>
      <c r="BB321" s="151"/>
      <c r="BC321" s="143"/>
      <c r="BD321" s="135"/>
      <c r="BE321" s="127"/>
      <c r="BF321" s="127"/>
    </row>
    <row r="322" spans="1:58" s="108" customFormat="1" x14ac:dyDescent="0.2">
      <c r="A322" s="107"/>
      <c r="B322" s="96"/>
      <c r="D322" s="107"/>
      <c r="E322" s="114"/>
      <c r="F322" s="114"/>
      <c r="G322" s="115"/>
      <c r="H322" s="95"/>
      <c r="AL322" s="107"/>
      <c r="AM322" s="107"/>
      <c r="AY322" s="159"/>
      <c r="AZ322" s="159"/>
      <c r="BA322" s="167"/>
      <c r="BB322" s="151"/>
      <c r="BC322" s="143"/>
      <c r="BD322" s="135"/>
      <c r="BE322" s="127"/>
      <c r="BF322" s="127"/>
    </row>
    <row r="323" spans="1:58" s="108" customFormat="1" x14ac:dyDescent="0.2">
      <c r="A323" s="107"/>
      <c r="B323" s="96"/>
      <c r="D323" s="107"/>
      <c r="E323" s="114"/>
      <c r="F323" s="114"/>
      <c r="G323" s="115"/>
      <c r="H323" s="95"/>
      <c r="AL323" s="107"/>
      <c r="AM323" s="107"/>
      <c r="AY323" s="159"/>
      <c r="AZ323" s="159"/>
      <c r="BA323" s="167"/>
      <c r="BB323" s="151"/>
      <c r="BC323" s="143"/>
      <c r="BD323" s="135"/>
      <c r="BE323" s="127"/>
      <c r="BF323" s="127"/>
    </row>
    <row r="324" spans="1:58" s="108" customFormat="1" x14ac:dyDescent="0.2">
      <c r="A324" s="107"/>
      <c r="B324" s="96"/>
      <c r="D324" s="107"/>
      <c r="E324" s="114"/>
      <c r="F324" s="114"/>
      <c r="G324" s="115"/>
      <c r="H324" s="95"/>
      <c r="AL324" s="107"/>
      <c r="AM324" s="107"/>
      <c r="AY324" s="159"/>
      <c r="AZ324" s="159"/>
      <c r="BA324" s="167"/>
      <c r="BB324" s="151"/>
      <c r="BC324" s="143"/>
      <c r="BD324" s="135"/>
      <c r="BE324" s="127"/>
      <c r="BF324" s="127"/>
    </row>
    <row r="325" spans="1:58" s="108" customFormat="1" x14ac:dyDescent="0.2">
      <c r="A325" s="107"/>
      <c r="B325" s="96"/>
      <c r="D325" s="107"/>
      <c r="E325" s="114"/>
      <c r="F325" s="114"/>
      <c r="G325" s="115"/>
      <c r="H325" s="95"/>
      <c r="AL325" s="107"/>
      <c r="AM325" s="107"/>
      <c r="AY325" s="159"/>
      <c r="AZ325" s="159"/>
      <c r="BA325" s="167"/>
      <c r="BB325" s="151"/>
      <c r="BC325" s="143"/>
      <c r="BD325" s="135"/>
      <c r="BE325" s="127"/>
      <c r="BF325" s="127"/>
    </row>
    <row r="326" spans="1:58" s="108" customFormat="1" x14ac:dyDescent="0.2">
      <c r="A326" s="107"/>
      <c r="B326" s="96"/>
      <c r="D326" s="107"/>
      <c r="E326" s="114"/>
      <c r="F326" s="114"/>
      <c r="G326" s="115"/>
      <c r="H326" s="95"/>
      <c r="AL326" s="107"/>
      <c r="AM326" s="107"/>
      <c r="AY326" s="159"/>
      <c r="AZ326" s="159"/>
      <c r="BA326" s="167"/>
      <c r="BB326" s="151"/>
      <c r="BC326" s="143"/>
      <c r="BD326" s="135"/>
      <c r="BE326" s="127"/>
      <c r="BF326" s="127"/>
    </row>
    <row r="327" spans="1:58" s="108" customFormat="1" x14ac:dyDescent="0.2">
      <c r="A327" s="107"/>
      <c r="B327" s="96"/>
      <c r="D327" s="107"/>
      <c r="E327" s="114"/>
      <c r="F327" s="114"/>
      <c r="G327" s="115"/>
      <c r="H327" s="95"/>
      <c r="AL327" s="107"/>
      <c r="AM327" s="107"/>
      <c r="AY327" s="159"/>
      <c r="AZ327" s="159"/>
      <c r="BA327" s="167"/>
      <c r="BB327" s="151"/>
      <c r="BC327" s="143"/>
      <c r="BD327" s="135"/>
      <c r="BE327" s="127"/>
      <c r="BF327" s="127"/>
    </row>
    <row r="328" spans="1:58" s="108" customFormat="1" x14ac:dyDescent="0.2">
      <c r="A328" s="107"/>
      <c r="B328" s="96"/>
      <c r="D328" s="107"/>
      <c r="E328" s="114"/>
      <c r="F328" s="114"/>
      <c r="G328" s="115"/>
      <c r="H328" s="95"/>
      <c r="AL328" s="107"/>
      <c r="AM328" s="107"/>
      <c r="AY328" s="159"/>
      <c r="AZ328" s="159"/>
      <c r="BA328" s="167"/>
      <c r="BB328" s="151"/>
      <c r="BC328" s="143"/>
      <c r="BD328" s="135"/>
      <c r="BE328" s="127"/>
      <c r="BF328" s="127"/>
    </row>
    <row r="329" spans="1:58" s="108" customFormat="1" x14ac:dyDescent="0.2">
      <c r="A329" s="107"/>
      <c r="B329" s="96"/>
      <c r="D329" s="107"/>
      <c r="E329" s="114"/>
      <c r="F329" s="114"/>
      <c r="G329" s="115"/>
      <c r="H329" s="95"/>
      <c r="AL329" s="107"/>
      <c r="AM329" s="107"/>
      <c r="AY329" s="159"/>
      <c r="AZ329" s="159"/>
      <c r="BA329" s="167"/>
      <c r="BB329" s="151"/>
      <c r="BC329" s="143"/>
      <c r="BD329" s="135"/>
      <c r="BE329" s="127"/>
      <c r="BF329" s="127"/>
    </row>
    <row r="330" spans="1:58" s="108" customFormat="1" x14ac:dyDescent="0.2">
      <c r="A330" s="107"/>
      <c r="B330" s="96"/>
      <c r="D330" s="107"/>
      <c r="E330" s="114"/>
      <c r="F330" s="114"/>
      <c r="G330" s="115"/>
      <c r="H330" s="95"/>
      <c r="AL330" s="107"/>
      <c r="AM330" s="107"/>
      <c r="AY330" s="159"/>
      <c r="AZ330" s="159"/>
      <c r="BA330" s="167"/>
      <c r="BB330" s="151"/>
      <c r="BC330" s="143"/>
      <c r="BD330" s="135"/>
      <c r="BE330" s="127"/>
      <c r="BF330" s="127"/>
    </row>
    <row r="331" spans="1:58" s="108" customFormat="1" x14ac:dyDescent="0.2">
      <c r="A331" s="107"/>
      <c r="B331" s="96"/>
      <c r="D331" s="107"/>
      <c r="E331" s="114"/>
      <c r="F331" s="114"/>
      <c r="G331" s="115"/>
      <c r="H331" s="95"/>
      <c r="AL331" s="107"/>
      <c r="AM331" s="107"/>
      <c r="AY331" s="159"/>
      <c r="AZ331" s="159"/>
      <c r="BA331" s="167"/>
      <c r="BB331" s="151"/>
      <c r="BC331" s="143"/>
      <c r="BD331" s="135"/>
      <c r="BE331" s="127"/>
      <c r="BF331" s="127"/>
    </row>
    <row r="332" spans="1:58" s="108" customFormat="1" x14ac:dyDescent="0.2">
      <c r="A332" s="107"/>
      <c r="B332" s="96"/>
      <c r="D332" s="107"/>
      <c r="E332" s="114"/>
      <c r="F332" s="114"/>
      <c r="G332" s="115"/>
      <c r="H332" s="95"/>
      <c r="AL332" s="107"/>
      <c r="AM332" s="107"/>
      <c r="AY332" s="159"/>
      <c r="AZ332" s="159"/>
      <c r="BA332" s="167"/>
      <c r="BB332" s="151"/>
      <c r="BC332" s="143"/>
      <c r="BD332" s="135"/>
      <c r="BE332" s="127"/>
      <c r="BF332" s="127"/>
    </row>
    <row r="333" spans="1:58" s="108" customFormat="1" x14ac:dyDescent="0.2">
      <c r="A333" s="107"/>
      <c r="B333" s="96"/>
      <c r="D333" s="107"/>
      <c r="E333" s="114"/>
      <c r="F333" s="114"/>
      <c r="G333" s="115"/>
      <c r="H333" s="95"/>
      <c r="AL333" s="107"/>
      <c r="AM333" s="107"/>
      <c r="AY333" s="159"/>
      <c r="AZ333" s="159"/>
      <c r="BA333" s="167"/>
      <c r="BB333" s="151"/>
      <c r="BC333" s="143"/>
      <c r="BD333" s="135"/>
      <c r="BE333" s="127"/>
      <c r="BF333" s="127"/>
    </row>
    <row r="334" spans="1:58" s="108" customFormat="1" x14ac:dyDescent="0.2">
      <c r="A334" s="107"/>
      <c r="B334" s="96"/>
      <c r="D334" s="107"/>
      <c r="E334" s="114"/>
      <c r="F334" s="114"/>
      <c r="G334" s="115"/>
      <c r="H334" s="95"/>
      <c r="AL334" s="107"/>
      <c r="AM334" s="107"/>
      <c r="AY334" s="159"/>
      <c r="AZ334" s="159"/>
      <c r="BA334" s="167"/>
      <c r="BB334" s="151"/>
      <c r="BC334" s="143"/>
      <c r="BD334" s="135"/>
      <c r="BE334" s="127"/>
      <c r="BF334" s="127"/>
    </row>
    <row r="335" spans="1:58" s="108" customFormat="1" x14ac:dyDescent="0.2">
      <c r="A335" s="107"/>
      <c r="B335" s="96"/>
      <c r="D335" s="107"/>
      <c r="E335" s="114"/>
      <c r="F335" s="114"/>
      <c r="G335" s="115"/>
      <c r="H335" s="95"/>
      <c r="AL335" s="107"/>
      <c r="AM335" s="107"/>
      <c r="AY335" s="159"/>
      <c r="AZ335" s="159"/>
      <c r="BA335" s="167"/>
      <c r="BB335" s="151"/>
      <c r="BC335" s="143"/>
      <c r="BD335" s="135"/>
      <c r="BE335" s="127"/>
      <c r="BF335" s="127"/>
    </row>
    <row r="336" spans="1:58" s="108" customFormat="1" x14ac:dyDescent="0.2">
      <c r="A336" s="107"/>
      <c r="B336" s="96"/>
      <c r="D336" s="107"/>
      <c r="E336" s="114"/>
      <c r="F336" s="114"/>
      <c r="G336" s="115"/>
      <c r="H336" s="95"/>
      <c r="AL336" s="107"/>
      <c r="AM336" s="107"/>
      <c r="AY336" s="159"/>
      <c r="AZ336" s="159"/>
      <c r="BA336" s="167"/>
      <c r="BB336" s="151"/>
      <c r="BC336" s="143"/>
      <c r="BD336" s="135"/>
      <c r="BE336" s="127"/>
      <c r="BF336" s="127"/>
    </row>
    <row r="337" spans="1:58" s="108" customFormat="1" x14ac:dyDescent="0.2">
      <c r="A337" s="107"/>
      <c r="B337" s="96"/>
      <c r="D337" s="107"/>
      <c r="E337" s="114"/>
      <c r="F337" s="114"/>
      <c r="G337" s="115"/>
      <c r="H337" s="95"/>
      <c r="AL337" s="107"/>
      <c r="AM337" s="107"/>
      <c r="AY337" s="159"/>
      <c r="AZ337" s="159"/>
      <c r="BA337" s="167"/>
      <c r="BB337" s="151"/>
      <c r="BC337" s="143"/>
      <c r="BD337" s="135"/>
      <c r="BE337" s="127"/>
      <c r="BF337" s="127"/>
    </row>
    <row r="338" spans="1:58" s="108" customFormat="1" x14ac:dyDescent="0.2">
      <c r="A338" s="107"/>
      <c r="B338" s="96"/>
      <c r="D338" s="107"/>
      <c r="E338" s="114"/>
      <c r="F338" s="114"/>
      <c r="G338" s="115"/>
      <c r="H338" s="95"/>
      <c r="AL338" s="107"/>
      <c r="AM338" s="107"/>
      <c r="AY338" s="159"/>
      <c r="AZ338" s="159"/>
      <c r="BA338" s="167"/>
      <c r="BB338" s="151"/>
      <c r="BC338" s="143"/>
      <c r="BD338" s="135"/>
      <c r="BE338" s="127"/>
      <c r="BF338" s="127"/>
    </row>
    <row r="339" spans="1:58" s="108" customFormat="1" x14ac:dyDescent="0.2">
      <c r="A339" s="107"/>
      <c r="B339" s="96"/>
      <c r="D339" s="107"/>
      <c r="E339" s="114"/>
      <c r="F339" s="114"/>
      <c r="G339" s="115"/>
      <c r="H339" s="95"/>
      <c r="AL339" s="107"/>
      <c r="AM339" s="107"/>
      <c r="AY339" s="159"/>
      <c r="AZ339" s="159"/>
      <c r="BA339" s="167"/>
      <c r="BB339" s="151"/>
      <c r="BC339" s="143"/>
      <c r="BD339" s="135"/>
      <c r="BE339" s="127"/>
      <c r="BF339" s="127"/>
    </row>
    <row r="340" spans="1:58" s="108" customFormat="1" x14ac:dyDescent="0.2">
      <c r="A340" s="107"/>
      <c r="B340" s="96"/>
      <c r="D340" s="107"/>
      <c r="E340" s="114"/>
      <c r="F340" s="114"/>
      <c r="G340" s="115"/>
      <c r="H340" s="95"/>
      <c r="AL340" s="107"/>
      <c r="AM340" s="107"/>
      <c r="AY340" s="159"/>
      <c r="AZ340" s="159"/>
      <c r="BA340" s="167"/>
      <c r="BB340" s="151"/>
      <c r="BC340" s="143"/>
      <c r="BD340" s="135"/>
      <c r="BE340" s="127"/>
      <c r="BF340" s="127"/>
    </row>
    <row r="341" spans="1:58" s="108" customFormat="1" x14ac:dyDescent="0.2">
      <c r="A341" s="107"/>
      <c r="B341" s="96"/>
      <c r="D341" s="107"/>
      <c r="E341" s="114"/>
      <c r="F341" s="114"/>
      <c r="G341" s="115"/>
      <c r="H341" s="95"/>
      <c r="AL341" s="107"/>
      <c r="AM341" s="107"/>
      <c r="AY341" s="159"/>
      <c r="AZ341" s="159"/>
      <c r="BA341" s="167"/>
      <c r="BB341" s="151"/>
      <c r="BC341" s="143"/>
      <c r="BD341" s="135"/>
      <c r="BE341" s="127"/>
      <c r="BF341" s="127"/>
    </row>
    <row r="342" spans="1:58" s="108" customFormat="1" x14ac:dyDescent="0.2">
      <c r="A342" s="107"/>
      <c r="B342" s="96"/>
      <c r="D342" s="107"/>
      <c r="E342" s="114"/>
      <c r="F342" s="114"/>
      <c r="G342" s="115"/>
      <c r="H342" s="95"/>
      <c r="AL342" s="107"/>
      <c r="AM342" s="107"/>
      <c r="AY342" s="159"/>
      <c r="AZ342" s="159"/>
      <c r="BA342" s="167"/>
      <c r="BB342" s="151"/>
      <c r="BC342" s="143"/>
      <c r="BD342" s="135"/>
      <c r="BE342" s="127"/>
      <c r="BF342" s="127"/>
    </row>
    <row r="343" spans="1:58" s="108" customFormat="1" x14ac:dyDescent="0.2">
      <c r="A343" s="107"/>
      <c r="B343" s="96"/>
      <c r="D343" s="107"/>
      <c r="E343" s="114"/>
      <c r="F343" s="114"/>
      <c r="G343" s="115"/>
      <c r="H343" s="95"/>
      <c r="AL343" s="107"/>
      <c r="AM343" s="107"/>
      <c r="AY343" s="159"/>
      <c r="AZ343" s="159"/>
      <c r="BA343" s="167"/>
      <c r="BB343" s="151"/>
      <c r="BC343" s="143"/>
      <c r="BD343" s="135"/>
      <c r="BE343" s="127"/>
      <c r="BF343" s="127"/>
    </row>
    <row r="344" spans="1:58" s="108" customFormat="1" x14ac:dyDescent="0.2">
      <c r="A344" s="107"/>
      <c r="B344" s="96"/>
      <c r="D344" s="107"/>
      <c r="E344" s="114"/>
      <c r="F344" s="114"/>
      <c r="G344" s="115"/>
      <c r="H344" s="95"/>
      <c r="AL344" s="107"/>
      <c r="AM344" s="107"/>
      <c r="AY344" s="159"/>
      <c r="AZ344" s="159"/>
      <c r="BA344" s="167"/>
      <c r="BB344" s="151"/>
      <c r="BC344" s="143"/>
      <c r="BD344" s="135"/>
      <c r="BE344" s="127"/>
      <c r="BF344" s="127"/>
    </row>
    <row r="345" spans="1:58" s="108" customFormat="1" x14ac:dyDescent="0.2">
      <c r="A345" s="107"/>
      <c r="B345" s="96"/>
      <c r="D345" s="107"/>
      <c r="E345" s="114"/>
      <c r="F345" s="114"/>
      <c r="G345" s="115"/>
      <c r="H345" s="95"/>
      <c r="AL345" s="107"/>
      <c r="AM345" s="107"/>
      <c r="AY345" s="159"/>
      <c r="AZ345" s="159"/>
      <c r="BA345" s="167"/>
      <c r="BB345" s="151"/>
      <c r="BC345" s="143"/>
      <c r="BD345" s="135"/>
      <c r="BE345" s="127"/>
      <c r="BF345" s="127"/>
    </row>
    <row r="346" spans="1:58" s="108" customFormat="1" x14ac:dyDescent="0.2">
      <c r="A346" s="107"/>
      <c r="B346" s="96"/>
      <c r="D346" s="107"/>
      <c r="E346" s="114"/>
      <c r="F346" s="114"/>
      <c r="G346" s="115"/>
      <c r="H346" s="95"/>
      <c r="AL346" s="107"/>
      <c r="AM346" s="107"/>
      <c r="AY346" s="159"/>
      <c r="AZ346" s="159"/>
      <c r="BA346" s="167"/>
      <c r="BB346" s="151"/>
      <c r="BC346" s="143"/>
      <c r="BD346" s="135"/>
      <c r="BE346" s="127"/>
      <c r="BF346" s="127"/>
    </row>
    <row r="347" spans="1:58" s="108" customFormat="1" x14ac:dyDescent="0.2">
      <c r="A347" s="107"/>
      <c r="B347" s="96"/>
      <c r="D347" s="107"/>
      <c r="E347" s="114"/>
      <c r="F347" s="114"/>
      <c r="G347" s="115"/>
      <c r="H347" s="95"/>
      <c r="AL347" s="107"/>
      <c r="AM347" s="107"/>
      <c r="AY347" s="159"/>
      <c r="AZ347" s="159"/>
      <c r="BA347" s="167"/>
      <c r="BB347" s="151"/>
      <c r="BC347" s="143"/>
      <c r="BD347" s="135"/>
      <c r="BE347" s="127"/>
      <c r="BF347" s="127"/>
    </row>
    <row r="348" spans="1:58" s="108" customFormat="1" x14ac:dyDescent="0.2">
      <c r="A348" s="107"/>
      <c r="B348" s="96"/>
      <c r="D348" s="107"/>
      <c r="E348" s="114"/>
      <c r="F348" s="114"/>
      <c r="G348" s="115"/>
      <c r="H348" s="95"/>
      <c r="AL348" s="107"/>
      <c r="AM348" s="107"/>
      <c r="AY348" s="159"/>
      <c r="AZ348" s="159"/>
      <c r="BA348" s="167"/>
      <c r="BB348" s="151"/>
      <c r="BC348" s="143"/>
      <c r="BD348" s="135"/>
      <c r="BE348" s="127"/>
      <c r="BF348" s="127"/>
    </row>
    <row r="349" spans="1:58" s="108" customFormat="1" x14ac:dyDescent="0.2">
      <c r="A349" s="107"/>
      <c r="B349" s="96"/>
      <c r="D349" s="107"/>
      <c r="E349" s="114"/>
      <c r="F349" s="114"/>
      <c r="G349" s="115"/>
      <c r="H349" s="95"/>
      <c r="AL349" s="107"/>
      <c r="AM349" s="107"/>
      <c r="AY349" s="159"/>
      <c r="AZ349" s="159"/>
      <c r="BA349" s="167"/>
      <c r="BB349" s="151"/>
      <c r="BC349" s="143"/>
      <c r="BD349" s="135"/>
      <c r="BE349" s="127"/>
      <c r="BF349" s="127"/>
    </row>
    <row r="350" spans="1:58" s="108" customFormat="1" x14ac:dyDescent="0.2">
      <c r="A350" s="107"/>
      <c r="B350" s="96"/>
      <c r="D350" s="107"/>
      <c r="E350" s="114"/>
      <c r="F350" s="114"/>
      <c r="G350" s="115"/>
      <c r="H350" s="95"/>
      <c r="AL350" s="107"/>
      <c r="AM350" s="107"/>
      <c r="AY350" s="159"/>
      <c r="AZ350" s="159"/>
      <c r="BA350" s="167"/>
      <c r="BB350" s="151"/>
      <c r="BC350" s="143"/>
      <c r="BD350" s="135"/>
      <c r="BE350" s="127"/>
      <c r="BF350" s="127"/>
    </row>
    <row r="351" spans="1:58" s="108" customFormat="1" x14ac:dyDescent="0.2">
      <c r="A351" s="107"/>
      <c r="B351" s="96"/>
      <c r="D351" s="107"/>
      <c r="E351" s="114"/>
      <c r="F351" s="114"/>
      <c r="G351" s="115"/>
      <c r="H351" s="95"/>
      <c r="AL351" s="107"/>
      <c r="AM351" s="107"/>
      <c r="AY351" s="159"/>
      <c r="AZ351" s="159"/>
      <c r="BA351" s="167"/>
      <c r="BB351" s="151"/>
      <c r="BC351" s="143"/>
      <c r="BD351" s="135"/>
      <c r="BE351" s="127"/>
      <c r="BF351" s="127"/>
    </row>
    <row r="352" spans="1:58" s="108" customFormat="1" x14ac:dyDescent="0.2">
      <c r="A352" s="107"/>
      <c r="B352" s="96"/>
      <c r="D352" s="107"/>
      <c r="E352" s="114"/>
      <c r="F352" s="114"/>
      <c r="G352" s="115"/>
      <c r="H352" s="95"/>
      <c r="AL352" s="107"/>
      <c r="AM352" s="107"/>
      <c r="AY352" s="159"/>
      <c r="AZ352" s="159"/>
      <c r="BA352" s="167"/>
      <c r="BB352" s="151"/>
      <c r="BC352" s="143"/>
      <c r="BD352" s="135"/>
      <c r="BE352" s="127"/>
      <c r="BF352" s="127"/>
    </row>
    <row r="353" spans="1:58" s="108" customFormat="1" x14ac:dyDescent="0.2">
      <c r="A353" s="107"/>
      <c r="B353" s="96"/>
      <c r="D353" s="107"/>
      <c r="E353" s="114"/>
      <c r="F353" s="114"/>
      <c r="G353" s="115"/>
      <c r="H353" s="95"/>
      <c r="AL353" s="107"/>
      <c r="AM353" s="107"/>
      <c r="AY353" s="159"/>
      <c r="AZ353" s="159"/>
      <c r="BA353" s="167"/>
      <c r="BB353" s="151"/>
      <c r="BC353" s="143"/>
      <c r="BD353" s="135"/>
      <c r="BE353" s="127"/>
      <c r="BF353" s="127"/>
    </row>
    <row r="354" spans="1:58" s="108" customFormat="1" x14ac:dyDescent="0.2">
      <c r="A354" s="107"/>
      <c r="B354" s="96"/>
      <c r="D354" s="107"/>
      <c r="E354" s="114"/>
      <c r="F354" s="114"/>
      <c r="G354" s="115"/>
      <c r="H354" s="95"/>
      <c r="AL354" s="107"/>
      <c r="AM354" s="107"/>
      <c r="AY354" s="159"/>
      <c r="AZ354" s="159"/>
      <c r="BA354" s="167"/>
      <c r="BB354" s="151"/>
      <c r="BC354" s="143"/>
      <c r="BD354" s="135"/>
      <c r="BE354" s="127"/>
      <c r="BF354" s="127"/>
    </row>
    <row r="355" spans="1:58" s="108" customFormat="1" x14ac:dyDescent="0.2">
      <c r="A355" s="107"/>
      <c r="B355" s="96"/>
      <c r="D355" s="107"/>
      <c r="E355" s="114"/>
      <c r="F355" s="114"/>
      <c r="G355" s="115"/>
      <c r="H355" s="95"/>
      <c r="AL355" s="107"/>
      <c r="AM355" s="107"/>
      <c r="AY355" s="159"/>
      <c r="AZ355" s="159"/>
      <c r="BA355" s="167"/>
      <c r="BB355" s="151"/>
      <c r="BC355" s="143"/>
      <c r="BD355" s="135"/>
      <c r="BE355" s="127"/>
      <c r="BF355" s="127"/>
    </row>
    <row r="356" spans="1:58" s="108" customFormat="1" x14ac:dyDescent="0.2">
      <c r="A356" s="107"/>
      <c r="B356" s="96"/>
      <c r="D356" s="107"/>
      <c r="E356" s="114"/>
      <c r="F356" s="114"/>
      <c r="G356" s="115"/>
      <c r="H356" s="95"/>
      <c r="AL356" s="107"/>
      <c r="AM356" s="107"/>
      <c r="AY356" s="159"/>
      <c r="AZ356" s="159"/>
      <c r="BA356" s="167"/>
      <c r="BB356" s="151"/>
      <c r="BC356" s="143"/>
      <c r="BD356" s="135"/>
      <c r="BE356" s="127"/>
      <c r="BF356" s="127"/>
    </row>
    <row r="357" spans="1:58" s="108" customFormat="1" x14ac:dyDescent="0.2">
      <c r="A357" s="107"/>
      <c r="B357" s="96"/>
      <c r="D357" s="107"/>
      <c r="E357" s="114"/>
      <c r="F357" s="114"/>
      <c r="G357" s="115"/>
      <c r="H357" s="95"/>
      <c r="AL357" s="107"/>
      <c r="AM357" s="107"/>
      <c r="AY357" s="159"/>
      <c r="AZ357" s="159"/>
      <c r="BA357" s="167"/>
      <c r="BB357" s="151"/>
      <c r="BC357" s="143"/>
      <c r="BD357" s="135"/>
      <c r="BE357" s="127"/>
      <c r="BF357" s="127"/>
    </row>
    <row r="358" spans="1:58" s="108" customFormat="1" x14ac:dyDescent="0.2">
      <c r="A358" s="107"/>
      <c r="B358" s="96"/>
      <c r="D358" s="107"/>
      <c r="E358" s="114"/>
      <c r="F358" s="114"/>
      <c r="G358" s="115"/>
      <c r="H358" s="95"/>
      <c r="AL358" s="107"/>
      <c r="AM358" s="107"/>
      <c r="AY358" s="159"/>
      <c r="AZ358" s="159"/>
      <c r="BA358" s="167"/>
      <c r="BB358" s="151"/>
      <c r="BC358" s="143"/>
      <c r="BD358" s="135"/>
      <c r="BE358" s="127"/>
      <c r="BF358" s="127"/>
    </row>
    <row r="359" spans="1:58" s="108" customFormat="1" x14ac:dyDescent="0.2">
      <c r="A359" s="107"/>
      <c r="B359" s="96"/>
      <c r="D359" s="107"/>
      <c r="E359" s="114"/>
      <c r="F359" s="114"/>
      <c r="G359" s="115"/>
      <c r="H359" s="95"/>
      <c r="AL359" s="107"/>
      <c r="AM359" s="107"/>
      <c r="AY359" s="159"/>
      <c r="AZ359" s="159"/>
      <c r="BA359" s="167"/>
      <c r="BB359" s="151"/>
      <c r="BC359" s="143"/>
      <c r="BD359" s="135"/>
      <c r="BE359" s="127"/>
      <c r="BF359" s="127"/>
    </row>
    <row r="360" spans="1:58" s="108" customFormat="1" x14ac:dyDescent="0.2">
      <c r="A360" s="107"/>
      <c r="B360" s="96"/>
      <c r="D360" s="107"/>
      <c r="E360" s="114"/>
      <c r="F360" s="114"/>
      <c r="G360" s="115"/>
      <c r="H360" s="95"/>
      <c r="AL360" s="107"/>
      <c r="AM360" s="107"/>
      <c r="AY360" s="159"/>
      <c r="AZ360" s="159"/>
      <c r="BA360" s="167"/>
      <c r="BB360" s="151"/>
      <c r="BC360" s="143"/>
      <c r="BD360" s="135"/>
      <c r="BE360" s="127"/>
      <c r="BF360" s="127"/>
    </row>
    <row r="361" spans="1:58" s="108" customFormat="1" x14ac:dyDescent="0.2">
      <c r="A361" s="107"/>
      <c r="B361" s="96"/>
      <c r="D361" s="107"/>
      <c r="E361" s="114"/>
      <c r="F361" s="114"/>
      <c r="G361" s="115"/>
      <c r="H361" s="95"/>
      <c r="AL361" s="107"/>
      <c r="AM361" s="107"/>
      <c r="AY361" s="159"/>
      <c r="AZ361" s="159"/>
      <c r="BA361" s="167"/>
      <c r="BB361" s="151"/>
      <c r="BC361" s="143"/>
      <c r="BD361" s="135"/>
      <c r="BE361" s="127"/>
      <c r="BF361" s="127"/>
    </row>
    <row r="362" spans="1:58" s="108" customFormat="1" x14ac:dyDescent="0.2">
      <c r="A362" s="107"/>
      <c r="B362" s="96"/>
      <c r="D362" s="107"/>
      <c r="E362" s="114"/>
      <c r="F362" s="114"/>
      <c r="G362" s="115"/>
      <c r="H362" s="95"/>
      <c r="AL362" s="107"/>
      <c r="AM362" s="107"/>
      <c r="AY362" s="159"/>
      <c r="AZ362" s="159"/>
      <c r="BA362" s="167"/>
      <c r="BB362" s="151"/>
      <c r="BC362" s="143"/>
      <c r="BD362" s="135"/>
      <c r="BE362" s="127"/>
      <c r="BF362" s="127"/>
    </row>
    <row r="363" spans="1:58" s="108" customFormat="1" x14ac:dyDescent="0.2">
      <c r="A363" s="107"/>
      <c r="B363" s="96"/>
      <c r="D363" s="107"/>
      <c r="E363" s="114"/>
      <c r="F363" s="114"/>
      <c r="G363" s="115"/>
      <c r="H363" s="95"/>
      <c r="AL363" s="107"/>
      <c r="AM363" s="107"/>
      <c r="AY363" s="159"/>
      <c r="AZ363" s="159"/>
      <c r="BA363" s="167"/>
      <c r="BB363" s="151"/>
      <c r="BC363" s="143"/>
      <c r="BD363" s="135"/>
      <c r="BE363" s="127"/>
      <c r="BF363" s="127"/>
    </row>
    <row r="364" spans="1:58" s="108" customFormat="1" x14ac:dyDescent="0.2">
      <c r="A364" s="107"/>
      <c r="B364" s="96"/>
      <c r="D364" s="107"/>
      <c r="E364" s="114"/>
      <c r="F364" s="114"/>
      <c r="G364" s="115"/>
      <c r="H364" s="95"/>
      <c r="AL364" s="107"/>
      <c r="AM364" s="107"/>
      <c r="AY364" s="159"/>
      <c r="AZ364" s="159"/>
      <c r="BA364" s="167"/>
      <c r="BB364" s="151"/>
      <c r="BC364" s="143"/>
      <c r="BD364" s="135"/>
      <c r="BE364" s="127"/>
      <c r="BF364" s="127"/>
    </row>
    <row r="365" spans="1:58" s="108" customFormat="1" x14ac:dyDescent="0.2">
      <c r="A365" s="107"/>
      <c r="B365" s="96"/>
      <c r="D365" s="107"/>
      <c r="E365" s="114"/>
      <c r="F365" s="114"/>
      <c r="G365" s="115"/>
      <c r="H365" s="95"/>
      <c r="AL365" s="107"/>
      <c r="AM365" s="107"/>
      <c r="AY365" s="159"/>
      <c r="AZ365" s="159"/>
      <c r="BA365" s="167"/>
      <c r="BB365" s="151"/>
      <c r="BC365" s="143"/>
      <c r="BD365" s="135"/>
      <c r="BE365" s="127"/>
      <c r="BF365" s="127"/>
    </row>
    <row r="366" spans="1:58" s="108" customFormat="1" x14ac:dyDescent="0.2">
      <c r="A366" s="107"/>
      <c r="B366" s="96"/>
      <c r="D366" s="107"/>
      <c r="E366" s="114"/>
      <c r="F366" s="114"/>
      <c r="G366" s="115"/>
      <c r="H366" s="95"/>
      <c r="AL366" s="107"/>
      <c r="AM366" s="107"/>
      <c r="AY366" s="159"/>
      <c r="AZ366" s="159"/>
      <c r="BA366" s="167"/>
      <c r="BB366" s="151"/>
      <c r="BC366" s="143"/>
      <c r="BD366" s="135"/>
      <c r="BE366" s="127"/>
      <c r="BF366" s="127"/>
    </row>
    <row r="367" spans="1:58" s="108" customFormat="1" x14ac:dyDescent="0.2">
      <c r="A367" s="107"/>
      <c r="B367" s="96"/>
      <c r="D367" s="107"/>
      <c r="E367" s="114"/>
      <c r="F367" s="114"/>
      <c r="G367" s="115"/>
      <c r="H367" s="95"/>
      <c r="AL367" s="107"/>
      <c r="AM367" s="107"/>
      <c r="AY367" s="159"/>
      <c r="AZ367" s="159"/>
      <c r="BA367" s="167"/>
      <c r="BB367" s="151"/>
      <c r="BC367" s="143"/>
      <c r="BD367" s="135"/>
      <c r="BE367" s="127"/>
      <c r="BF367" s="127"/>
    </row>
    <row r="368" spans="1:58" s="108" customFormat="1" x14ac:dyDescent="0.2">
      <c r="A368" s="107"/>
      <c r="B368" s="96"/>
      <c r="D368" s="107"/>
      <c r="E368" s="114"/>
      <c r="F368" s="114"/>
      <c r="G368" s="115"/>
      <c r="H368" s="95"/>
      <c r="AL368" s="107"/>
      <c r="AM368" s="107"/>
      <c r="AY368" s="159"/>
      <c r="AZ368" s="159"/>
      <c r="BA368" s="167"/>
      <c r="BB368" s="151"/>
      <c r="BC368" s="143"/>
      <c r="BD368" s="135"/>
      <c r="BE368" s="127"/>
      <c r="BF368" s="127"/>
    </row>
    <row r="369" spans="1:58" s="108" customFormat="1" x14ac:dyDescent="0.2">
      <c r="A369" s="107"/>
      <c r="B369" s="96"/>
      <c r="D369" s="107"/>
      <c r="E369" s="114"/>
      <c r="F369" s="114"/>
      <c r="G369" s="115"/>
      <c r="H369" s="95"/>
      <c r="AL369" s="107"/>
      <c r="AM369" s="107"/>
      <c r="AY369" s="159"/>
      <c r="AZ369" s="159"/>
      <c r="BA369" s="167"/>
      <c r="BB369" s="151"/>
      <c r="BC369" s="143"/>
      <c r="BD369" s="135"/>
      <c r="BE369" s="127"/>
      <c r="BF369" s="127"/>
    </row>
    <row r="370" spans="1:58" s="108" customFormat="1" x14ac:dyDescent="0.2">
      <c r="A370" s="107"/>
      <c r="B370" s="96"/>
      <c r="D370" s="107"/>
      <c r="E370" s="114"/>
      <c r="F370" s="114"/>
      <c r="G370" s="115"/>
      <c r="H370" s="95"/>
      <c r="AL370" s="107"/>
      <c r="AM370" s="107"/>
      <c r="AY370" s="159"/>
      <c r="AZ370" s="159"/>
      <c r="BA370" s="167"/>
      <c r="BB370" s="151"/>
      <c r="BC370" s="143"/>
      <c r="BD370" s="135"/>
      <c r="BE370" s="127"/>
      <c r="BF370" s="127"/>
    </row>
    <row r="371" spans="1:58" s="108" customFormat="1" x14ac:dyDescent="0.2">
      <c r="A371" s="107"/>
      <c r="B371" s="96"/>
      <c r="D371" s="107"/>
      <c r="E371" s="114"/>
      <c r="F371" s="114"/>
      <c r="G371" s="115"/>
      <c r="H371" s="95"/>
      <c r="AL371" s="107"/>
      <c r="AM371" s="107"/>
      <c r="AY371" s="159"/>
      <c r="AZ371" s="159"/>
      <c r="BA371" s="167"/>
      <c r="BB371" s="151"/>
      <c r="BC371" s="143"/>
      <c r="BD371" s="135"/>
      <c r="BE371" s="127"/>
      <c r="BF371" s="127"/>
    </row>
    <row r="372" spans="1:58" s="108" customFormat="1" x14ac:dyDescent="0.2">
      <c r="A372" s="107"/>
      <c r="B372" s="96"/>
      <c r="D372" s="107"/>
      <c r="E372" s="114"/>
      <c r="F372" s="114"/>
      <c r="G372" s="115"/>
      <c r="H372" s="95"/>
      <c r="AL372" s="107"/>
      <c r="AM372" s="107"/>
      <c r="AY372" s="159"/>
      <c r="AZ372" s="159"/>
      <c r="BA372" s="167"/>
      <c r="BB372" s="151"/>
      <c r="BC372" s="143"/>
      <c r="BD372" s="135"/>
      <c r="BE372" s="127"/>
      <c r="BF372" s="127"/>
    </row>
    <row r="373" spans="1:58" s="108" customFormat="1" x14ac:dyDescent="0.2">
      <c r="A373" s="107"/>
      <c r="B373" s="96"/>
      <c r="D373" s="107"/>
      <c r="E373" s="114"/>
      <c r="F373" s="114"/>
      <c r="G373" s="115"/>
      <c r="H373" s="95"/>
      <c r="AL373" s="107"/>
      <c r="AM373" s="107"/>
      <c r="AY373" s="159"/>
      <c r="AZ373" s="159"/>
      <c r="BA373" s="167"/>
      <c r="BB373" s="151"/>
      <c r="BC373" s="143"/>
      <c r="BD373" s="135"/>
      <c r="BE373" s="127"/>
      <c r="BF373" s="127"/>
    </row>
    <row r="374" spans="1:58" s="108" customFormat="1" x14ac:dyDescent="0.2">
      <c r="A374" s="107"/>
      <c r="B374" s="96"/>
      <c r="D374" s="107"/>
      <c r="E374" s="114"/>
      <c r="F374" s="114"/>
      <c r="G374" s="115"/>
      <c r="H374" s="95"/>
      <c r="AL374" s="107"/>
      <c r="AM374" s="107"/>
      <c r="AY374" s="159"/>
      <c r="AZ374" s="159"/>
      <c r="BA374" s="167"/>
      <c r="BB374" s="151"/>
      <c r="BC374" s="143"/>
      <c r="BD374" s="135"/>
      <c r="BE374" s="127"/>
      <c r="BF374" s="127"/>
    </row>
    <row r="375" spans="1:58" s="108" customFormat="1" x14ac:dyDescent="0.2">
      <c r="A375" s="107"/>
      <c r="B375" s="96"/>
      <c r="D375" s="107"/>
      <c r="E375" s="114"/>
      <c r="F375" s="114"/>
      <c r="G375" s="115"/>
      <c r="H375" s="95"/>
      <c r="AL375" s="107"/>
      <c r="AM375" s="107"/>
      <c r="AY375" s="159"/>
      <c r="AZ375" s="159"/>
      <c r="BA375" s="167"/>
      <c r="BB375" s="151"/>
      <c r="BC375" s="143"/>
      <c r="BD375" s="135"/>
      <c r="BE375" s="127"/>
      <c r="BF375" s="127"/>
    </row>
    <row r="376" spans="1:58" s="108" customFormat="1" x14ac:dyDescent="0.2">
      <c r="A376" s="107"/>
      <c r="B376" s="96"/>
      <c r="D376" s="107"/>
      <c r="E376" s="114"/>
      <c r="F376" s="114"/>
      <c r="G376" s="115"/>
      <c r="H376" s="95"/>
      <c r="AL376" s="107"/>
      <c r="AM376" s="107"/>
      <c r="AY376" s="159"/>
      <c r="AZ376" s="159"/>
      <c r="BA376" s="167"/>
      <c r="BB376" s="151"/>
      <c r="BC376" s="143"/>
      <c r="BD376" s="135"/>
      <c r="BE376" s="127"/>
      <c r="BF376" s="127"/>
    </row>
    <row r="377" spans="1:58" s="108" customFormat="1" x14ac:dyDescent="0.2">
      <c r="A377" s="107"/>
      <c r="B377" s="96"/>
      <c r="D377" s="107"/>
      <c r="E377" s="114"/>
      <c r="F377" s="114"/>
      <c r="G377" s="115"/>
      <c r="H377" s="95"/>
      <c r="AL377" s="107"/>
      <c r="AM377" s="107"/>
      <c r="AY377" s="159"/>
      <c r="AZ377" s="159"/>
      <c r="BA377" s="167"/>
      <c r="BB377" s="151"/>
      <c r="BC377" s="143"/>
      <c r="BD377" s="135"/>
      <c r="BE377" s="127"/>
      <c r="BF377" s="127"/>
    </row>
    <row r="378" spans="1:58" s="108" customFormat="1" x14ac:dyDescent="0.2">
      <c r="A378" s="107"/>
      <c r="B378" s="96"/>
      <c r="D378" s="107"/>
      <c r="E378" s="114"/>
      <c r="F378" s="114"/>
      <c r="G378" s="115"/>
      <c r="H378" s="95"/>
      <c r="AL378" s="107"/>
      <c r="AM378" s="107"/>
      <c r="AY378" s="159"/>
      <c r="AZ378" s="159"/>
      <c r="BA378" s="167"/>
      <c r="BB378" s="151"/>
      <c r="BC378" s="143"/>
      <c r="BD378" s="135"/>
      <c r="BE378" s="127"/>
      <c r="BF378" s="127"/>
    </row>
    <row r="379" spans="1:58" s="108" customFormat="1" x14ac:dyDescent="0.2">
      <c r="A379" s="107"/>
      <c r="B379" s="96"/>
      <c r="D379" s="107"/>
      <c r="E379" s="114"/>
      <c r="F379" s="114"/>
      <c r="G379" s="115"/>
      <c r="H379" s="95"/>
      <c r="AL379" s="107"/>
      <c r="AM379" s="107"/>
      <c r="AY379" s="159"/>
      <c r="AZ379" s="159"/>
      <c r="BA379" s="167"/>
      <c r="BB379" s="151"/>
      <c r="BC379" s="143"/>
      <c r="BD379" s="135"/>
      <c r="BE379" s="127"/>
      <c r="BF379" s="127"/>
    </row>
    <row r="380" spans="1:58" s="108" customFormat="1" x14ac:dyDescent="0.2">
      <c r="A380" s="107"/>
      <c r="B380" s="96"/>
      <c r="D380" s="107"/>
      <c r="E380" s="114"/>
      <c r="F380" s="114"/>
      <c r="G380" s="115"/>
      <c r="H380" s="95"/>
      <c r="AL380" s="107"/>
      <c r="AM380" s="107"/>
      <c r="AY380" s="159"/>
      <c r="AZ380" s="159"/>
      <c r="BA380" s="167"/>
      <c r="BB380" s="151"/>
      <c r="BC380" s="143"/>
      <c r="BD380" s="135"/>
      <c r="BE380" s="127"/>
      <c r="BF380" s="127"/>
    </row>
    <row r="381" spans="1:58" s="108" customFormat="1" x14ac:dyDescent="0.2">
      <c r="A381" s="107"/>
      <c r="B381" s="96"/>
      <c r="D381" s="107"/>
      <c r="E381" s="114"/>
      <c r="F381" s="114"/>
      <c r="G381" s="115"/>
      <c r="H381" s="95"/>
      <c r="AL381" s="107"/>
      <c r="AM381" s="107"/>
      <c r="AY381" s="159"/>
      <c r="AZ381" s="159"/>
      <c r="BA381" s="167"/>
      <c r="BB381" s="151"/>
      <c r="BC381" s="143"/>
      <c r="BD381" s="135"/>
      <c r="BE381" s="127"/>
      <c r="BF381" s="127"/>
    </row>
    <row r="382" spans="1:58" s="108" customFormat="1" x14ac:dyDescent="0.2">
      <c r="A382" s="107"/>
      <c r="B382" s="96"/>
      <c r="D382" s="107"/>
      <c r="E382" s="114"/>
      <c r="F382" s="114"/>
      <c r="G382" s="115"/>
      <c r="H382" s="95"/>
      <c r="AL382" s="107"/>
      <c r="AM382" s="107"/>
      <c r="AY382" s="159"/>
      <c r="AZ382" s="159"/>
      <c r="BA382" s="167"/>
      <c r="BB382" s="151"/>
      <c r="BC382" s="143"/>
      <c r="BD382" s="135"/>
      <c r="BE382" s="127"/>
      <c r="BF382" s="127"/>
    </row>
    <row r="383" spans="1:58" s="108" customFormat="1" x14ac:dyDescent="0.2">
      <c r="A383" s="107"/>
      <c r="B383" s="96"/>
      <c r="D383" s="107"/>
      <c r="E383" s="114"/>
      <c r="F383" s="114"/>
      <c r="G383" s="115"/>
      <c r="H383" s="95"/>
      <c r="AL383" s="107"/>
      <c r="AM383" s="107"/>
      <c r="AY383" s="159"/>
      <c r="AZ383" s="159"/>
      <c r="BA383" s="167"/>
      <c r="BB383" s="151"/>
      <c r="BC383" s="143"/>
      <c r="BD383" s="135"/>
      <c r="BE383" s="127"/>
      <c r="BF383" s="127"/>
    </row>
    <row r="384" spans="1:58" s="108" customFormat="1" x14ac:dyDescent="0.2">
      <c r="A384" s="107"/>
      <c r="B384" s="96"/>
      <c r="D384" s="107"/>
      <c r="E384" s="114"/>
      <c r="F384" s="114"/>
      <c r="G384" s="115"/>
      <c r="H384" s="95"/>
      <c r="AL384" s="107"/>
      <c r="AM384" s="107"/>
      <c r="AY384" s="159"/>
      <c r="AZ384" s="159"/>
      <c r="BA384" s="167"/>
      <c r="BB384" s="151"/>
      <c r="BC384" s="143"/>
      <c r="BD384" s="135"/>
      <c r="BE384" s="127"/>
      <c r="BF384" s="127"/>
    </row>
    <row r="385" spans="1:58" s="108" customFormat="1" x14ac:dyDescent="0.2">
      <c r="A385" s="107"/>
      <c r="B385" s="96"/>
      <c r="D385" s="107"/>
      <c r="E385" s="114"/>
      <c r="F385" s="114"/>
      <c r="G385" s="115"/>
      <c r="H385" s="95"/>
      <c r="AL385" s="107"/>
      <c r="AM385" s="107"/>
      <c r="AY385" s="159"/>
      <c r="AZ385" s="159"/>
      <c r="BA385" s="167"/>
      <c r="BB385" s="151"/>
      <c r="BC385" s="143"/>
      <c r="BD385" s="135"/>
      <c r="BE385" s="127"/>
      <c r="BF385" s="127"/>
    </row>
    <row r="386" spans="1:58" s="108" customFormat="1" x14ac:dyDescent="0.2">
      <c r="A386" s="107"/>
      <c r="B386" s="96"/>
      <c r="D386" s="107"/>
      <c r="E386" s="114"/>
      <c r="F386" s="114"/>
      <c r="G386" s="115"/>
      <c r="H386" s="95"/>
      <c r="AL386" s="107"/>
      <c r="AM386" s="107"/>
      <c r="AY386" s="159"/>
      <c r="AZ386" s="159"/>
      <c r="BA386" s="167"/>
      <c r="BB386" s="151"/>
      <c r="BC386" s="143"/>
      <c r="BD386" s="135"/>
      <c r="BE386" s="127"/>
      <c r="BF386" s="127"/>
    </row>
    <row r="387" spans="1:58" s="108" customFormat="1" x14ac:dyDescent="0.2">
      <c r="A387" s="107"/>
      <c r="B387" s="96"/>
      <c r="D387" s="107"/>
      <c r="E387" s="114"/>
      <c r="F387" s="114"/>
      <c r="G387" s="115"/>
      <c r="H387" s="95"/>
      <c r="AL387" s="107"/>
      <c r="AM387" s="107"/>
      <c r="AY387" s="159"/>
      <c r="AZ387" s="159"/>
      <c r="BA387" s="167"/>
      <c r="BB387" s="151"/>
      <c r="BC387" s="143"/>
      <c r="BD387" s="135"/>
      <c r="BE387" s="127"/>
      <c r="BF387" s="127"/>
    </row>
    <row r="388" spans="1:58" s="108" customFormat="1" x14ac:dyDescent="0.2">
      <c r="A388" s="107"/>
      <c r="B388" s="96"/>
      <c r="D388" s="107"/>
      <c r="E388" s="114"/>
      <c r="F388" s="114"/>
      <c r="G388" s="115"/>
      <c r="H388" s="95"/>
      <c r="AL388" s="107"/>
      <c r="AM388" s="107"/>
      <c r="AY388" s="159"/>
      <c r="AZ388" s="159"/>
      <c r="BA388" s="167"/>
      <c r="BB388" s="151"/>
      <c r="BC388" s="143"/>
      <c r="BD388" s="135"/>
      <c r="BE388" s="127"/>
      <c r="BF388" s="127"/>
    </row>
    <row r="389" spans="1:58" s="108" customFormat="1" x14ac:dyDescent="0.2">
      <c r="A389" s="107"/>
      <c r="B389" s="96"/>
      <c r="D389" s="107"/>
      <c r="E389" s="114"/>
      <c r="F389" s="114"/>
      <c r="G389" s="115"/>
      <c r="H389" s="95"/>
      <c r="AL389" s="107"/>
      <c r="AM389" s="107"/>
      <c r="AY389" s="159"/>
      <c r="AZ389" s="159"/>
      <c r="BA389" s="167"/>
      <c r="BB389" s="151"/>
      <c r="BC389" s="143"/>
      <c r="BD389" s="135"/>
      <c r="BE389" s="127"/>
      <c r="BF389" s="127"/>
    </row>
    <row r="390" spans="1:58" s="108" customFormat="1" x14ac:dyDescent="0.2">
      <c r="A390" s="107"/>
      <c r="B390" s="96"/>
      <c r="D390" s="107"/>
      <c r="E390" s="114"/>
      <c r="F390" s="114"/>
      <c r="G390" s="115"/>
      <c r="H390" s="95"/>
      <c r="AL390" s="107"/>
      <c r="AM390" s="107"/>
      <c r="AY390" s="159"/>
      <c r="AZ390" s="159"/>
      <c r="BA390" s="167"/>
      <c r="BB390" s="151"/>
      <c r="BC390" s="143"/>
      <c r="BD390" s="135"/>
      <c r="BE390" s="127"/>
      <c r="BF390" s="127"/>
    </row>
    <row r="391" spans="1:58" s="108" customFormat="1" x14ac:dyDescent="0.2">
      <c r="A391" s="107"/>
      <c r="B391" s="96"/>
      <c r="D391" s="107"/>
      <c r="E391" s="114"/>
      <c r="F391" s="114"/>
      <c r="G391" s="115"/>
      <c r="H391" s="95"/>
      <c r="AL391" s="107"/>
      <c r="AM391" s="107"/>
      <c r="AY391" s="159"/>
      <c r="AZ391" s="159"/>
      <c r="BA391" s="167"/>
      <c r="BB391" s="151"/>
      <c r="BC391" s="143"/>
      <c r="BD391" s="135"/>
      <c r="BE391" s="127"/>
      <c r="BF391" s="127"/>
    </row>
    <row r="392" spans="1:58" s="108" customFormat="1" x14ac:dyDescent="0.2">
      <c r="A392" s="107"/>
      <c r="B392" s="96"/>
      <c r="D392" s="107"/>
      <c r="E392" s="114"/>
      <c r="F392" s="114"/>
      <c r="G392" s="115"/>
      <c r="H392" s="95"/>
      <c r="AL392" s="107"/>
      <c r="AM392" s="107"/>
      <c r="AY392" s="159"/>
      <c r="AZ392" s="159"/>
      <c r="BA392" s="167"/>
      <c r="BB392" s="151"/>
      <c r="BC392" s="143"/>
      <c r="BD392" s="135"/>
      <c r="BE392" s="127"/>
      <c r="BF392" s="127"/>
    </row>
    <row r="393" spans="1:58" s="108" customFormat="1" x14ac:dyDescent="0.2">
      <c r="A393" s="107"/>
      <c r="B393" s="96"/>
      <c r="D393" s="107"/>
      <c r="E393" s="114"/>
      <c r="F393" s="114"/>
      <c r="G393" s="115"/>
      <c r="H393" s="95"/>
      <c r="AL393" s="107"/>
      <c r="AM393" s="107"/>
      <c r="AY393" s="159"/>
      <c r="AZ393" s="159"/>
      <c r="BA393" s="167"/>
      <c r="BB393" s="151"/>
      <c r="BC393" s="143"/>
      <c r="BD393" s="135"/>
      <c r="BE393" s="127"/>
      <c r="BF393" s="127"/>
    </row>
    <row r="394" spans="1:58" s="108" customFormat="1" x14ac:dyDescent="0.2">
      <c r="A394" s="107"/>
      <c r="B394" s="96"/>
      <c r="D394" s="107"/>
      <c r="E394" s="114"/>
      <c r="F394" s="114"/>
      <c r="G394" s="115"/>
      <c r="H394" s="95"/>
      <c r="AL394" s="107"/>
      <c r="AM394" s="107"/>
      <c r="AY394" s="159"/>
      <c r="AZ394" s="159"/>
      <c r="BA394" s="167"/>
      <c r="BB394" s="151"/>
      <c r="BC394" s="143"/>
      <c r="BD394" s="135"/>
      <c r="BE394" s="127"/>
      <c r="BF394" s="127"/>
    </row>
    <row r="395" spans="1:58" s="108" customFormat="1" x14ac:dyDescent="0.2">
      <c r="A395" s="107"/>
      <c r="B395" s="96"/>
      <c r="D395" s="107"/>
      <c r="E395" s="114"/>
      <c r="F395" s="114"/>
      <c r="G395" s="115"/>
      <c r="H395" s="95"/>
      <c r="AL395" s="107"/>
      <c r="AM395" s="107"/>
      <c r="AY395" s="159"/>
      <c r="AZ395" s="159"/>
      <c r="BA395" s="167"/>
      <c r="BB395" s="151"/>
      <c r="BC395" s="143"/>
      <c r="BD395" s="135"/>
      <c r="BE395" s="127"/>
      <c r="BF395" s="127"/>
    </row>
    <row r="396" spans="1:58" s="108" customFormat="1" x14ac:dyDescent="0.2">
      <c r="A396" s="107"/>
      <c r="B396" s="96"/>
      <c r="D396" s="107"/>
      <c r="E396" s="114"/>
      <c r="F396" s="114"/>
      <c r="G396" s="115"/>
      <c r="H396" s="95"/>
      <c r="AL396" s="107"/>
      <c r="AM396" s="107"/>
      <c r="AY396" s="159"/>
      <c r="AZ396" s="159"/>
      <c r="BA396" s="167"/>
      <c r="BB396" s="151"/>
      <c r="BC396" s="143"/>
      <c r="BD396" s="135"/>
      <c r="BE396" s="127"/>
      <c r="BF396" s="127"/>
    </row>
    <row r="397" spans="1:58" s="108" customFormat="1" x14ac:dyDescent="0.2">
      <c r="A397" s="107"/>
      <c r="B397" s="96"/>
      <c r="D397" s="107"/>
      <c r="E397" s="114"/>
      <c r="F397" s="114"/>
      <c r="G397" s="115"/>
      <c r="H397" s="95"/>
      <c r="AL397" s="107"/>
      <c r="AM397" s="107"/>
      <c r="AY397" s="159"/>
      <c r="AZ397" s="159"/>
      <c r="BA397" s="167"/>
      <c r="BB397" s="151"/>
      <c r="BC397" s="143"/>
      <c r="BD397" s="135"/>
      <c r="BE397" s="127"/>
      <c r="BF397" s="127"/>
    </row>
    <row r="398" spans="1:58" s="108" customFormat="1" x14ac:dyDescent="0.2">
      <c r="A398" s="107"/>
      <c r="B398" s="96"/>
      <c r="D398" s="107"/>
      <c r="E398" s="114"/>
      <c r="F398" s="114"/>
      <c r="G398" s="115"/>
      <c r="H398" s="95"/>
      <c r="AL398" s="107"/>
      <c r="AM398" s="107"/>
      <c r="AY398" s="159"/>
      <c r="AZ398" s="159"/>
      <c r="BA398" s="167"/>
      <c r="BB398" s="151"/>
      <c r="BC398" s="143"/>
      <c r="BD398" s="135"/>
      <c r="BE398" s="127"/>
      <c r="BF398" s="127"/>
    </row>
    <row r="399" spans="1:58" s="108" customFormat="1" x14ac:dyDescent="0.2">
      <c r="A399" s="107"/>
      <c r="B399" s="96"/>
      <c r="D399" s="107"/>
      <c r="E399" s="114"/>
      <c r="F399" s="114"/>
      <c r="G399" s="115"/>
      <c r="H399" s="95"/>
      <c r="AL399" s="107"/>
      <c r="AM399" s="107"/>
      <c r="AY399" s="159"/>
      <c r="AZ399" s="159"/>
      <c r="BA399" s="167"/>
      <c r="BB399" s="151"/>
      <c r="BC399" s="143"/>
      <c r="BD399" s="135"/>
      <c r="BE399" s="127"/>
      <c r="BF399" s="127"/>
    </row>
    <row r="400" spans="1:58" s="108" customFormat="1" x14ac:dyDescent="0.2">
      <c r="A400" s="107"/>
      <c r="B400" s="96"/>
      <c r="D400" s="107"/>
      <c r="E400" s="114"/>
      <c r="F400" s="114"/>
      <c r="G400" s="115"/>
      <c r="H400" s="95"/>
      <c r="AL400" s="107"/>
      <c r="AM400" s="107"/>
      <c r="AY400" s="159"/>
      <c r="AZ400" s="159"/>
      <c r="BA400" s="167"/>
      <c r="BB400" s="151"/>
      <c r="BC400" s="143"/>
      <c r="BD400" s="135"/>
      <c r="BE400" s="127"/>
      <c r="BF400" s="127"/>
    </row>
    <row r="401" spans="1:58" s="108" customFormat="1" x14ac:dyDescent="0.2">
      <c r="A401" s="107"/>
      <c r="B401" s="96"/>
      <c r="D401" s="107"/>
      <c r="E401" s="114"/>
      <c r="F401" s="114"/>
      <c r="G401" s="115"/>
      <c r="H401" s="95"/>
      <c r="AL401" s="107"/>
      <c r="AM401" s="107"/>
      <c r="AY401" s="159"/>
      <c r="AZ401" s="159"/>
      <c r="BA401" s="167"/>
      <c r="BB401" s="151"/>
      <c r="BC401" s="143"/>
      <c r="BD401" s="135"/>
      <c r="BE401" s="127"/>
      <c r="BF401" s="127"/>
    </row>
    <row r="402" spans="1:58" s="108" customFormat="1" x14ac:dyDescent="0.2">
      <c r="A402" s="107"/>
      <c r="B402" s="96"/>
      <c r="D402" s="107"/>
      <c r="E402" s="114"/>
      <c r="F402" s="114"/>
      <c r="G402" s="115"/>
      <c r="H402" s="95"/>
      <c r="AL402" s="107"/>
      <c r="AM402" s="107"/>
      <c r="AY402" s="159"/>
      <c r="AZ402" s="159"/>
      <c r="BA402" s="167"/>
      <c r="BB402" s="151"/>
      <c r="BC402" s="143"/>
      <c r="BD402" s="135"/>
      <c r="BE402" s="127"/>
      <c r="BF402" s="127"/>
    </row>
    <row r="403" spans="1:58" s="108" customFormat="1" x14ac:dyDescent="0.2">
      <c r="A403" s="107"/>
      <c r="B403" s="96"/>
      <c r="D403" s="107"/>
      <c r="E403" s="114"/>
      <c r="F403" s="114"/>
      <c r="G403" s="115"/>
      <c r="H403" s="95"/>
      <c r="AL403" s="107"/>
      <c r="AM403" s="107"/>
      <c r="AY403" s="159"/>
      <c r="AZ403" s="159"/>
      <c r="BA403" s="167"/>
      <c r="BB403" s="151"/>
      <c r="BC403" s="143"/>
      <c r="BD403" s="135"/>
      <c r="BE403" s="127"/>
      <c r="BF403" s="127"/>
    </row>
    <row r="404" spans="1:58" s="108" customFormat="1" x14ac:dyDescent="0.2">
      <c r="A404" s="107"/>
      <c r="B404" s="96"/>
      <c r="D404" s="107"/>
      <c r="E404" s="114"/>
      <c r="F404" s="114"/>
      <c r="G404" s="115"/>
      <c r="H404" s="95"/>
      <c r="AL404" s="107"/>
      <c r="AM404" s="107"/>
      <c r="AY404" s="159"/>
      <c r="AZ404" s="159"/>
      <c r="BA404" s="167"/>
      <c r="BB404" s="151"/>
      <c r="BC404" s="143"/>
      <c r="BD404" s="135"/>
      <c r="BE404" s="127"/>
      <c r="BF404" s="127"/>
    </row>
    <row r="405" spans="1:58" s="108" customFormat="1" x14ac:dyDescent="0.2">
      <c r="A405" s="107"/>
      <c r="B405" s="96"/>
      <c r="D405" s="107"/>
      <c r="E405" s="114"/>
      <c r="F405" s="114"/>
      <c r="G405" s="115"/>
      <c r="H405" s="95"/>
      <c r="AL405" s="107"/>
      <c r="AM405" s="107"/>
      <c r="AY405" s="159"/>
      <c r="AZ405" s="159"/>
      <c r="BA405" s="167"/>
      <c r="BB405" s="151"/>
      <c r="BC405" s="143"/>
      <c r="BD405" s="135"/>
      <c r="BE405" s="127"/>
      <c r="BF405" s="127"/>
    </row>
    <row r="406" spans="1:58" s="108" customFormat="1" x14ac:dyDescent="0.2">
      <c r="A406" s="107"/>
      <c r="B406" s="96"/>
      <c r="D406" s="107"/>
      <c r="E406" s="114"/>
      <c r="F406" s="114"/>
      <c r="G406" s="115"/>
      <c r="H406" s="95"/>
      <c r="AL406" s="107"/>
      <c r="AM406" s="107"/>
      <c r="AY406" s="159"/>
      <c r="AZ406" s="159"/>
      <c r="BA406" s="167"/>
      <c r="BB406" s="151"/>
      <c r="BC406" s="143"/>
      <c r="BD406" s="135"/>
      <c r="BE406" s="127"/>
      <c r="BF406" s="127"/>
    </row>
    <row r="407" spans="1:58" s="108" customFormat="1" x14ac:dyDescent="0.2">
      <c r="A407" s="107"/>
      <c r="B407" s="96"/>
      <c r="D407" s="107"/>
      <c r="E407" s="114"/>
      <c r="F407" s="114"/>
      <c r="G407" s="115"/>
      <c r="H407" s="95"/>
      <c r="AL407" s="107"/>
      <c r="AM407" s="107"/>
      <c r="AY407" s="159"/>
      <c r="AZ407" s="159"/>
      <c r="BA407" s="167"/>
      <c r="BB407" s="151"/>
      <c r="BC407" s="143"/>
      <c r="BD407" s="135"/>
      <c r="BE407" s="127"/>
      <c r="BF407" s="127"/>
    </row>
    <row r="408" spans="1:58" s="108" customFormat="1" x14ac:dyDescent="0.2">
      <c r="A408" s="107"/>
      <c r="B408" s="96"/>
      <c r="D408" s="107"/>
      <c r="E408" s="114"/>
      <c r="F408" s="114"/>
      <c r="G408" s="115"/>
      <c r="H408" s="95"/>
      <c r="AL408" s="107"/>
      <c r="AM408" s="107"/>
      <c r="AY408" s="159"/>
      <c r="AZ408" s="159"/>
      <c r="BA408" s="167"/>
      <c r="BB408" s="151"/>
      <c r="BC408" s="143"/>
      <c r="BD408" s="135"/>
      <c r="BE408" s="127"/>
      <c r="BF408" s="127"/>
    </row>
    <row r="409" spans="1:58" s="108" customFormat="1" x14ac:dyDescent="0.2">
      <c r="A409" s="107"/>
      <c r="B409" s="96"/>
      <c r="D409" s="107"/>
      <c r="E409" s="114"/>
      <c r="F409" s="114"/>
      <c r="G409" s="115"/>
      <c r="H409" s="95"/>
      <c r="AL409" s="107"/>
      <c r="AM409" s="107"/>
      <c r="AY409" s="159"/>
      <c r="AZ409" s="159"/>
      <c r="BA409" s="167"/>
      <c r="BB409" s="151"/>
      <c r="BC409" s="143"/>
      <c r="BD409" s="135"/>
      <c r="BE409" s="127"/>
      <c r="BF409" s="127"/>
    </row>
    <row r="410" spans="1:58" s="108" customFormat="1" x14ac:dyDescent="0.2">
      <c r="A410" s="107"/>
      <c r="B410" s="96"/>
      <c r="D410" s="107"/>
      <c r="E410" s="114"/>
      <c r="F410" s="114"/>
      <c r="G410" s="115"/>
      <c r="H410" s="95"/>
      <c r="AL410" s="107"/>
      <c r="AM410" s="107"/>
      <c r="AY410" s="159"/>
      <c r="AZ410" s="159"/>
      <c r="BA410" s="167"/>
      <c r="BB410" s="151"/>
      <c r="BC410" s="143"/>
      <c r="BD410" s="135"/>
      <c r="BE410" s="127"/>
      <c r="BF410" s="127"/>
    </row>
    <row r="411" spans="1:58" s="108" customFormat="1" x14ac:dyDescent="0.2">
      <c r="A411" s="107"/>
      <c r="B411" s="96"/>
      <c r="D411" s="107"/>
      <c r="E411" s="114"/>
      <c r="F411" s="114"/>
      <c r="G411" s="115"/>
      <c r="H411" s="95"/>
      <c r="AL411" s="107"/>
      <c r="AM411" s="107"/>
      <c r="AY411" s="159"/>
      <c r="AZ411" s="159"/>
      <c r="BA411" s="167"/>
      <c r="BB411" s="151"/>
      <c r="BC411" s="143"/>
      <c r="BD411" s="135"/>
      <c r="BE411" s="127"/>
      <c r="BF411" s="127"/>
    </row>
    <row r="412" spans="1:58" s="108" customFormat="1" x14ac:dyDescent="0.2">
      <c r="A412" s="107"/>
      <c r="B412" s="96"/>
      <c r="D412" s="107"/>
      <c r="E412" s="114"/>
      <c r="F412" s="114"/>
      <c r="G412" s="115"/>
      <c r="H412" s="95"/>
      <c r="AL412" s="107"/>
      <c r="AM412" s="107"/>
      <c r="AY412" s="159"/>
      <c r="AZ412" s="159"/>
      <c r="BA412" s="167"/>
      <c r="BB412" s="151"/>
      <c r="BC412" s="143"/>
      <c r="BD412" s="135"/>
      <c r="BE412" s="127"/>
      <c r="BF412" s="127"/>
    </row>
    <row r="413" spans="1:58" s="108" customFormat="1" x14ac:dyDescent="0.2">
      <c r="A413" s="107"/>
      <c r="B413" s="96"/>
      <c r="D413" s="107"/>
      <c r="E413" s="114"/>
      <c r="F413" s="114"/>
      <c r="G413" s="115"/>
      <c r="H413" s="95"/>
      <c r="AL413" s="107"/>
      <c r="AM413" s="107"/>
      <c r="AY413" s="159"/>
      <c r="AZ413" s="159"/>
      <c r="BA413" s="167"/>
      <c r="BB413" s="151"/>
      <c r="BC413" s="143"/>
      <c r="BD413" s="135"/>
      <c r="BE413" s="127"/>
      <c r="BF413" s="127"/>
    </row>
    <row r="414" spans="1:58" s="108" customFormat="1" x14ac:dyDescent="0.2">
      <c r="A414" s="107"/>
      <c r="B414" s="96"/>
      <c r="D414" s="107"/>
      <c r="E414" s="114"/>
      <c r="F414" s="114"/>
      <c r="G414" s="115"/>
      <c r="H414" s="95"/>
      <c r="AL414" s="107"/>
      <c r="AM414" s="107"/>
      <c r="AY414" s="159"/>
      <c r="AZ414" s="159"/>
      <c r="BA414" s="167"/>
      <c r="BB414" s="151"/>
      <c r="BC414" s="143"/>
      <c r="BD414" s="135"/>
      <c r="BE414" s="127"/>
      <c r="BF414" s="127"/>
    </row>
    <row r="415" spans="1:58" s="108" customFormat="1" x14ac:dyDescent="0.2">
      <c r="A415" s="107"/>
      <c r="B415" s="96"/>
      <c r="D415" s="107"/>
      <c r="E415" s="114"/>
      <c r="F415" s="114"/>
      <c r="G415" s="115"/>
      <c r="H415" s="95"/>
      <c r="AL415" s="107"/>
      <c r="AM415" s="107"/>
      <c r="AY415" s="159"/>
      <c r="AZ415" s="159"/>
      <c r="BA415" s="167"/>
      <c r="BB415" s="151"/>
      <c r="BC415" s="143"/>
      <c r="BD415" s="135"/>
      <c r="BE415" s="127"/>
      <c r="BF415" s="127"/>
    </row>
    <row r="416" spans="1:58" s="108" customFormat="1" x14ac:dyDescent="0.2">
      <c r="A416" s="107"/>
      <c r="B416" s="96"/>
      <c r="D416" s="107"/>
      <c r="E416" s="114"/>
      <c r="F416" s="114"/>
      <c r="G416" s="115"/>
      <c r="H416" s="95"/>
      <c r="AL416" s="107"/>
      <c r="AM416" s="107"/>
      <c r="AY416" s="159"/>
      <c r="AZ416" s="159"/>
      <c r="BA416" s="167"/>
      <c r="BB416" s="151"/>
      <c r="BC416" s="143"/>
      <c r="BD416" s="135"/>
      <c r="BE416" s="127"/>
      <c r="BF416" s="127"/>
    </row>
    <row r="417" spans="1:58" s="108" customFormat="1" x14ac:dyDescent="0.2">
      <c r="A417" s="107"/>
      <c r="B417" s="96"/>
      <c r="D417" s="107"/>
      <c r="E417" s="114"/>
      <c r="F417" s="114"/>
      <c r="G417" s="115"/>
      <c r="H417" s="95"/>
      <c r="AL417" s="107"/>
      <c r="AM417" s="107"/>
      <c r="AY417" s="159"/>
      <c r="AZ417" s="159"/>
      <c r="BA417" s="167"/>
      <c r="BB417" s="151"/>
      <c r="BC417" s="143"/>
      <c r="BD417" s="135"/>
      <c r="BE417" s="127"/>
      <c r="BF417" s="127"/>
    </row>
    <row r="418" spans="1:58" s="108" customFormat="1" x14ac:dyDescent="0.2">
      <c r="A418" s="107"/>
      <c r="B418" s="96"/>
      <c r="D418" s="107"/>
      <c r="E418" s="114"/>
      <c r="F418" s="114"/>
      <c r="G418" s="115"/>
      <c r="H418" s="95"/>
      <c r="AL418" s="107"/>
      <c r="AM418" s="107"/>
      <c r="AY418" s="159"/>
      <c r="AZ418" s="159"/>
      <c r="BA418" s="167"/>
      <c r="BB418" s="151"/>
      <c r="BC418" s="143"/>
      <c r="BD418" s="135"/>
      <c r="BE418" s="127"/>
      <c r="BF418" s="127"/>
    </row>
    <row r="419" spans="1:58" s="108" customFormat="1" x14ac:dyDescent="0.2">
      <c r="A419" s="107"/>
      <c r="B419" s="96"/>
      <c r="D419" s="107"/>
      <c r="E419" s="114"/>
      <c r="F419" s="114"/>
      <c r="G419" s="115"/>
      <c r="H419" s="95"/>
      <c r="AL419" s="107"/>
      <c r="AM419" s="107"/>
      <c r="AY419" s="159"/>
      <c r="AZ419" s="159"/>
      <c r="BA419" s="167"/>
      <c r="BB419" s="151"/>
      <c r="BC419" s="143"/>
      <c r="BD419" s="135"/>
      <c r="BE419" s="127"/>
      <c r="BF419" s="127"/>
    </row>
    <row r="420" spans="1:58" s="108" customFormat="1" x14ac:dyDescent="0.2">
      <c r="A420" s="107"/>
      <c r="B420" s="96"/>
      <c r="D420" s="107"/>
      <c r="E420" s="114"/>
      <c r="F420" s="114"/>
      <c r="G420" s="115"/>
      <c r="H420" s="95"/>
      <c r="AL420" s="107"/>
      <c r="AM420" s="107"/>
      <c r="AY420" s="159"/>
      <c r="AZ420" s="159"/>
      <c r="BA420" s="167"/>
      <c r="BB420" s="151"/>
      <c r="BC420" s="143"/>
      <c r="BD420" s="135"/>
      <c r="BE420" s="127"/>
      <c r="BF420" s="127"/>
    </row>
    <row r="421" spans="1:58" s="108" customFormat="1" x14ac:dyDescent="0.2">
      <c r="A421" s="107"/>
      <c r="B421" s="96"/>
      <c r="D421" s="107"/>
      <c r="E421" s="114"/>
      <c r="F421" s="114"/>
      <c r="G421" s="115"/>
      <c r="H421" s="95"/>
      <c r="AL421" s="107"/>
      <c r="AM421" s="107"/>
      <c r="AY421" s="159"/>
      <c r="AZ421" s="159"/>
      <c r="BA421" s="167"/>
      <c r="BB421" s="151"/>
      <c r="BC421" s="143"/>
      <c r="BD421" s="135"/>
      <c r="BE421" s="127"/>
      <c r="BF421" s="127"/>
    </row>
    <row r="422" spans="1:58" s="108" customFormat="1" x14ac:dyDescent="0.2">
      <c r="A422" s="107"/>
      <c r="B422" s="96"/>
      <c r="D422" s="107"/>
      <c r="E422" s="114"/>
      <c r="F422" s="114"/>
      <c r="G422" s="115"/>
      <c r="H422" s="95"/>
      <c r="AL422" s="107"/>
      <c r="AM422" s="107"/>
      <c r="AY422" s="159"/>
      <c r="AZ422" s="159"/>
      <c r="BA422" s="167"/>
      <c r="BB422" s="151"/>
      <c r="BC422" s="143"/>
      <c r="BD422" s="135"/>
      <c r="BE422" s="127"/>
      <c r="BF422" s="127"/>
    </row>
    <row r="423" spans="1:58" s="108" customFormat="1" x14ac:dyDescent="0.2">
      <c r="A423" s="107"/>
      <c r="B423" s="96"/>
      <c r="D423" s="107"/>
      <c r="E423" s="114"/>
      <c r="F423" s="114"/>
      <c r="G423" s="115"/>
      <c r="H423" s="95"/>
      <c r="AL423" s="107"/>
      <c r="AM423" s="107"/>
      <c r="AY423" s="159"/>
      <c r="AZ423" s="159"/>
      <c r="BA423" s="167"/>
      <c r="BB423" s="151"/>
      <c r="BC423" s="143"/>
      <c r="BD423" s="135"/>
      <c r="BE423" s="127"/>
      <c r="BF423" s="127"/>
    </row>
    <row r="424" spans="1:58" s="108" customFormat="1" x14ac:dyDescent="0.2">
      <c r="A424" s="107"/>
      <c r="B424" s="96"/>
      <c r="D424" s="107"/>
      <c r="E424" s="114"/>
      <c r="F424" s="114"/>
      <c r="G424" s="115"/>
      <c r="H424" s="95"/>
      <c r="AL424" s="107"/>
      <c r="AM424" s="107"/>
      <c r="AY424" s="159"/>
      <c r="AZ424" s="159"/>
      <c r="BA424" s="167"/>
      <c r="BB424" s="151"/>
      <c r="BC424" s="143"/>
      <c r="BD424" s="135"/>
      <c r="BE424" s="127"/>
      <c r="BF424" s="127"/>
    </row>
    <row r="425" spans="1:58" s="108" customFormat="1" x14ac:dyDescent="0.2">
      <c r="A425" s="107"/>
      <c r="B425" s="96"/>
      <c r="D425" s="107"/>
      <c r="E425" s="114"/>
      <c r="F425" s="114"/>
      <c r="G425" s="115"/>
      <c r="H425" s="95"/>
      <c r="AL425" s="107"/>
      <c r="AM425" s="107"/>
      <c r="AY425" s="159"/>
      <c r="AZ425" s="159"/>
      <c r="BA425" s="167"/>
      <c r="BB425" s="151"/>
      <c r="BC425" s="143"/>
      <c r="BD425" s="135"/>
      <c r="BE425" s="127"/>
      <c r="BF425" s="127"/>
    </row>
    <row r="426" spans="1:58" s="108" customFormat="1" x14ac:dyDescent="0.2">
      <c r="A426" s="107"/>
      <c r="B426" s="96"/>
      <c r="D426" s="107"/>
      <c r="E426" s="114"/>
      <c r="F426" s="114"/>
      <c r="G426" s="115"/>
      <c r="H426" s="95"/>
      <c r="AL426" s="107"/>
      <c r="AM426" s="107"/>
      <c r="AY426" s="159"/>
      <c r="AZ426" s="159"/>
      <c r="BA426" s="167"/>
      <c r="BB426" s="151"/>
      <c r="BC426" s="143"/>
      <c r="BD426" s="135"/>
      <c r="BE426" s="127"/>
      <c r="BF426" s="127"/>
    </row>
    <row r="427" spans="1:58" s="108" customFormat="1" x14ac:dyDescent="0.2">
      <c r="A427" s="107"/>
      <c r="B427" s="96"/>
      <c r="D427" s="107"/>
      <c r="E427" s="114"/>
      <c r="F427" s="114"/>
      <c r="G427" s="115"/>
      <c r="H427" s="95"/>
      <c r="AL427" s="107"/>
      <c r="AM427" s="107"/>
      <c r="AY427" s="159"/>
      <c r="AZ427" s="159"/>
      <c r="BA427" s="167"/>
      <c r="BB427" s="151"/>
      <c r="BC427" s="143"/>
      <c r="BD427" s="135"/>
      <c r="BE427" s="127"/>
      <c r="BF427" s="127"/>
    </row>
    <row r="428" spans="1:58" s="108" customFormat="1" x14ac:dyDescent="0.2">
      <c r="A428" s="107"/>
      <c r="B428" s="96"/>
      <c r="D428" s="107"/>
      <c r="E428" s="114"/>
      <c r="F428" s="114"/>
      <c r="G428" s="115"/>
      <c r="H428" s="95"/>
      <c r="AL428" s="107"/>
      <c r="AM428" s="107"/>
      <c r="AY428" s="159"/>
      <c r="AZ428" s="159"/>
      <c r="BA428" s="167"/>
      <c r="BB428" s="151"/>
      <c r="BC428" s="143"/>
      <c r="BD428" s="135"/>
      <c r="BE428" s="127"/>
      <c r="BF428" s="127"/>
    </row>
    <row r="429" spans="1:58" s="108" customFormat="1" x14ac:dyDescent="0.2">
      <c r="A429" s="107"/>
      <c r="B429" s="96"/>
      <c r="D429" s="107"/>
      <c r="E429" s="114"/>
      <c r="F429" s="114"/>
      <c r="G429" s="115"/>
      <c r="H429" s="95"/>
      <c r="AL429" s="107"/>
      <c r="AM429" s="107"/>
      <c r="AY429" s="159"/>
      <c r="AZ429" s="159"/>
      <c r="BA429" s="167"/>
      <c r="BB429" s="151"/>
      <c r="BC429" s="143"/>
      <c r="BD429" s="135"/>
      <c r="BE429" s="127"/>
      <c r="BF429" s="127"/>
    </row>
    <row r="430" spans="1:58" s="108" customFormat="1" x14ac:dyDescent="0.2">
      <c r="A430" s="107"/>
      <c r="B430" s="96"/>
      <c r="D430" s="107"/>
      <c r="E430" s="114"/>
      <c r="F430" s="114"/>
      <c r="G430" s="115"/>
      <c r="H430" s="95"/>
      <c r="AL430" s="107"/>
      <c r="AM430" s="107"/>
      <c r="AY430" s="159"/>
      <c r="AZ430" s="159"/>
      <c r="BA430" s="167"/>
      <c r="BB430" s="151"/>
      <c r="BC430" s="143"/>
      <c r="BD430" s="135"/>
      <c r="BE430" s="127"/>
      <c r="BF430" s="127"/>
    </row>
    <row r="431" spans="1:58" s="108" customFormat="1" x14ac:dyDescent="0.2">
      <c r="A431" s="107"/>
      <c r="B431" s="96"/>
      <c r="D431" s="107"/>
      <c r="E431" s="114"/>
      <c r="F431" s="114"/>
      <c r="G431" s="115"/>
      <c r="H431" s="95"/>
      <c r="AL431" s="107"/>
      <c r="AM431" s="107"/>
      <c r="AY431" s="159"/>
      <c r="AZ431" s="159"/>
      <c r="BA431" s="167"/>
      <c r="BB431" s="151"/>
      <c r="BC431" s="143"/>
      <c r="BD431" s="135"/>
      <c r="BE431" s="127"/>
      <c r="BF431" s="127"/>
    </row>
    <row r="432" spans="1:58" s="108" customFormat="1" x14ac:dyDescent="0.2">
      <c r="A432" s="107"/>
      <c r="B432" s="96"/>
      <c r="D432" s="107"/>
      <c r="E432" s="114"/>
      <c r="F432" s="114"/>
      <c r="G432" s="115"/>
      <c r="H432" s="95"/>
      <c r="AL432" s="107"/>
      <c r="AM432" s="107"/>
      <c r="AY432" s="159"/>
      <c r="AZ432" s="159"/>
      <c r="BA432" s="167"/>
      <c r="BB432" s="151"/>
      <c r="BC432" s="143"/>
      <c r="BD432" s="135"/>
      <c r="BE432" s="127"/>
      <c r="BF432" s="127"/>
    </row>
    <row r="433" spans="1:58" s="108" customFormat="1" x14ac:dyDescent="0.2">
      <c r="A433" s="107"/>
      <c r="B433" s="96"/>
      <c r="D433" s="107"/>
      <c r="E433" s="114"/>
      <c r="F433" s="114"/>
      <c r="G433" s="115"/>
      <c r="H433" s="95"/>
      <c r="AL433" s="107"/>
      <c r="AM433" s="107"/>
      <c r="AY433" s="159"/>
      <c r="AZ433" s="159"/>
      <c r="BA433" s="167"/>
      <c r="BB433" s="151"/>
      <c r="BC433" s="143"/>
      <c r="BD433" s="135"/>
      <c r="BE433" s="127"/>
      <c r="BF433" s="127"/>
    </row>
    <row r="434" spans="1:58" s="108" customFormat="1" x14ac:dyDescent="0.2">
      <c r="A434" s="107"/>
      <c r="B434" s="96"/>
      <c r="D434" s="107"/>
      <c r="E434" s="114"/>
      <c r="F434" s="114"/>
      <c r="G434" s="115"/>
      <c r="H434" s="95"/>
      <c r="AL434" s="107"/>
      <c r="AM434" s="107"/>
      <c r="AY434" s="159"/>
      <c r="AZ434" s="159"/>
      <c r="BA434" s="167"/>
      <c r="BB434" s="151"/>
      <c r="BC434" s="143"/>
      <c r="BD434" s="135"/>
      <c r="BE434" s="127"/>
      <c r="BF434" s="127"/>
    </row>
    <row r="435" spans="1:58" s="108" customFormat="1" x14ac:dyDescent="0.2">
      <c r="A435" s="107"/>
      <c r="B435" s="96"/>
      <c r="D435" s="107"/>
      <c r="E435" s="114"/>
      <c r="F435" s="114"/>
      <c r="G435" s="115"/>
      <c r="H435" s="95"/>
      <c r="AL435" s="107"/>
      <c r="AM435" s="107"/>
      <c r="AY435" s="159"/>
      <c r="AZ435" s="159"/>
      <c r="BA435" s="167"/>
      <c r="BB435" s="151"/>
      <c r="BC435" s="143"/>
      <c r="BD435" s="135"/>
      <c r="BE435" s="127"/>
      <c r="BF435" s="127"/>
    </row>
    <row r="436" spans="1:58" s="108" customFormat="1" x14ac:dyDescent="0.2">
      <c r="A436" s="107"/>
      <c r="B436" s="96"/>
      <c r="D436" s="107"/>
      <c r="E436" s="114"/>
      <c r="F436" s="114"/>
      <c r="G436" s="115"/>
      <c r="H436" s="95"/>
      <c r="AL436" s="107"/>
      <c r="AM436" s="107"/>
      <c r="AY436" s="159"/>
      <c r="AZ436" s="159"/>
      <c r="BA436" s="167"/>
      <c r="BB436" s="151"/>
      <c r="BC436" s="143"/>
      <c r="BD436" s="135"/>
      <c r="BE436" s="127"/>
      <c r="BF436" s="127"/>
    </row>
    <row r="437" spans="1:58" s="108" customFormat="1" x14ac:dyDescent="0.2">
      <c r="A437" s="107"/>
      <c r="B437" s="96"/>
      <c r="D437" s="107"/>
      <c r="E437" s="114"/>
      <c r="F437" s="114"/>
      <c r="G437" s="115"/>
      <c r="H437" s="95"/>
      <c r="AL437" s="107"/>
      <c r="AM437" s="107"/>
      <c r="AY437" s="159"/>
      <c r="AZ437" s="159"/>
      <c r="BA437" s="167"/>
      <c r="BB437" s="151"/>
      <c r="BC437" s="143"/>
      <c r="BD437" s="135"/>
      <c r="BE437" s="127"/>
      <c r="BF437" s="127"/>
    </row>
    <row r="438" spans="1:58" s="108" customFormat="1" x14ac:dyDescent="0.2">
      <c r="A438" s="107"/>
      <c r="B438" s="96"/>
      <c r="D438" s="107"/>
      <c r="E438" s="114"/>
      <c r="F438" s="114"/>
      <c r="G438" s="115"/>
      <c r="H438" s="95"/>
      <c r="AL438" s="107"/>
      <c r="AM438" s="107"/>
      <c r="AY438" s="159"/>
      <c r="AZ438" s="159"/>
      <c r="BA438" s="167"/>
      <c r="BB438" s="151"/>
      <c r="BC438" s="143"/>
      <c r="BD438" s="135"/>
      <c r="BE438" s="127"/>
      <c r="BF438" s="127"/>
    </row>
    <row r="439" spans="1:58" s="108" customFormat="1" x14ac:dyDescent="0.2">
      <c r="A439" s="107"/>
      <c r="B439" s="96"/>
      <c r="D439" s="107"/>
      <c r="E439" s="114"/>
      <c r="F439" s="114"/>
      <c r="G439" s="115"/>
      <c r="H439" s="95"/>
      <c r="AL439" s="107"/>
      <c r="AM439" s="107"/>
      <c r="AY439" s="159"/>
      <c r="AZ439" s="159"/>
      <c r="BA439" s="167"/>
      <c r="BB439" s="151"/>
      <c r="BC439" s="143"/>
      <c r="BD439" s="135"/>
      <c r="BE439" s="127"/>
      <c r="BF439" s="127"/>
    </row>
    <row r="440" spans="1:58" s="108" customFormat="1" x14ac:dyDescent="0.2">
      <c r="A440" s="107"/>
      <c r="B440" s="96"/>
      <c r="D440" s="107"/>
      <c r="E440" s="114"/>
      <c r="F440" s="114"/>
      <c r="G440" s="115"/>
      <c r="H440" s="95"/>
      <c r="AL440" s="107"/>
      <c r="AM440" s="107"/>
      <c r="AY440" s="159"/>
      <c r="AZ440" s="159"/>
      <c r="BA440" s="167"/>
      <c r="BB440" s="151"/>
      <c r="BC440" s="143"/>
      <c r="BD440" s="135"/>
      <c r="BE440" s="127"/>
      <c r="BF440" s="127"/>
    </row>
    <row r="441" spans="1:58" s="108" customFormat="1" x14ac:dyDescent="0.2">
      <c r="A441" s="107"/>
      <c r="B441" s="96"/>
      <c r="D441" s="107"/>
      <c r="E441" s="114"/>
      <c r="F441" s="114"/>
      <c r="G441" s="115"/>
      <c r="H441" s="95"/>
      <c r="AL441" s="107"/>
      <c r="AM441" s="107"/>
      <c r="AY441" s="159"/>
      <c r="AZ441" s="159"/>
      <c r="BA441" s="167"/>
      <c r="BB441" s="151"/>
      <c r="BC441" s="143"/>
      <c r="BD441" s="135"/>
      <c r="BE441" s="127"/>
      <c r="BF441" s="127"/>
    </row>
    <row r="442" spans="1:58" s="108" customFormat="1" x14ac:dyDescent="0.2">
      <c r="A442" s="107"/>
      <c r="B442" s="96"/>
      <c r="D442" s="107"/>
      <c r="E442" s="114"/>
      <c r="F442" s="114"/>
      <c r="G442" s="115"/>
      <c r="H442" s="95"/>
      <c r="AL442" s="107"/>
      <c r="AM442" s="107"/>
      <c r="AY442" s="159"/>
      <c r="AZ442" s="159"/>
      <c r="BA442" s="167"/>
      <c r="BB442" s="151"/>
      <c r="BC442" s="143"/>
      <c r="BD442" s="135"/>
      <c r="BE442" s="127"/>
      <c r="BF442" s="127"/>
    </row>
    <row r="443" spans="1:58" s="108" customFormat="1" x14ac:dyDescent="0.2">
      <c r="A443" s="107"/>
      <c r="B443" s="96"/>
      <c r="D443" s="107"/>
      <c r="E443" s="114"/>
      <c r="F443" s="114"/>
      <c r="G443" s="115"/>
      <c r="H443" s="95"/>
      <c r="AL443" s="107"/>
      <c r="AM443" s="107"/>
      <c r="AY443" s="159"/>
      <c r="AZ443" s="159"/>
      <c r="BA443" s="167"/>
      <c r="BB443" s="151"/>
      <c r="BC443" s="143"/>
      <c r="BD443" s="135"/>
      <c r="BE443" s="127"/>
      <c r="BF443" s="127"/>
    </row>
    <row r="444" spans="1:58" s="108" customFormat="1" x14ac:dyDescent="0.2">
      <c r="A444" s="107"/>
      <c r="B444" s="96"/>
      <c r="D444" s="107"/>
      <c r="E444" s="114"/>
      <c r="F444" s="114"/>
      <c r="G444" s="115"/>
      <c r="H444" s="95"/>
      <c r="AL444" s="107"/>
      <c r="AM444" s="107"/>
      <c r="AY444" s="159"/>
      <c r="AZ444" s="159"/>
      <c r="BA444" s="167"/>
      <c r="BB444" s="151"/>
      <c r="BC444" s="143"/>
      <c r="BD444" s="135"/>
      <c r="BE444" s="127"/>
      <c r="BF444" s="127"/>
    </row>
    <row r="445" spans="1:58" s="108" customFormat="1" x14ac:dyDescent="0.2">
      <c r="A445" s="107"/>
      <c r="B445" s="96"/>
      <c r="D445" s="107"/>
      <c r="E445" s="114"/>
      <c r="F445" s="114"/>
      <c r="G445" s="115"/>
      <c r="H445" s="95"/>
      <c r="AL445" s="107"/>
      <c r="AM445" s="107"/>
      <c r="AY445" s="159"/>
      <c r="AZ445" s="159"/>
      <c r="BA445" s="167"/>
      <c r="BB445" s="151"/>
      <c r="BC445" s="143"/>
      <c r="BD445" s="135"/>
      <c r="BE445" s="127"/>
      <c r="BF445" s="127"/>
    </row>
    <row r="446" spans="1:58" s="108" customFormat="1" x14ac:dyDescent="0.2">
      <c r="A446" s="107"/>
      <c r="B446" s="96"/>
      <c r="D446" s="107"/>
      <c r="E446" s="114"/>
      <c r="F446" s="114"/>
      <c r="G446" s="115"/>
      <c r="H446" s="95"/>
      <c r="AL446" s="107"/>
      <c r="AM446" s="107"/>
      <c r="AY446" s="159"/>
      <c r="AZ446" s="159"/>
      <c r="BA446" s="167"/>
      <c r="BB446" s="151"/>
      <c r="BC446" s="143"/>
      <c r="BD446" s="135"/>
      <c r="BE446" s="127"/>
      <c r="BF446" s="127"/>
    </row>
    <row r="447" spans="1:58" s="108" customFormat="1" x14ac:dyDescent="0.2">
      <c r="A447" s="107"/>
      <c r="B447" s="96"/>
      <c r="D447" s="107"/>
      <c r="E447" s="114"/>
      <c r="F447" s="114"/>
      <c r="G447" s="115"/>
      <c r="H447" s="95"/>
      <c r="AL447" s="107"/>
      <c r="AM447" s="107"/>
      <c r="AY447" s="159"/>
      <c r="AZ447" s="159"/>
      <c r="BA447" s="167"/>
      <c r="BB447" s="151"/>
      <c r="BC447" s="143"/>
      <c r="BD447" s="135"/>
      <c r="BE447" s="127"/>
      <c r="BF447" s="127"/>
    </row>
    <row r="448" spans="1:58" s="108" customFormat="1" x14ac:dyDescent="0.2">
      <c r="A448" s="107"/>
      <c r="B448" s="96"/>
      <c r="D448" s="107"/>
      <c r="E448" s="114"/>
      <c r="F448" s="114"/>
      <c r="G448" s="115"/>
      <c r="H448" s="95"/>
      <c r="AL448" s="107"/>
      <c r="AM448" s="107"/>
      <c r="AY448" s="159"/>
      <c r="AZ448" s="159"/>
      <c r="BA448" s="167"/>
      <c r="BB448" s="151"/>
      <c r="BC448" s="143"/>
      <c r="BD448" s="135"/>
      <c r="BE448" s="127"/>
      <c r="BF448" s="127"/>
    </row>
    <row r="449" spans="1:58" s="108" customFormat="1" x14ac:dyDescent="0.2">
      <c r="A449" s="107"/>
      <c r="B449" s="96"/>
      <c r="D449" s="107"/>
      <c r="E449" s="114"/>
      <c r="F449" s="114"/>
      <c r="G449" s="115"/>
      <c r="H449" s="95"/>
      <c r="AL449" s="107"/>
      <c r="AM449" s="107"/>
      <c r="AY449" s="159"/>
      <c r="AZ449" s="159"/>
      <c r="BA449" s="167"/>
      <c r="BB449" s="151"/>
      <c r="BC449" s="143"/>
      <c r="BD449" s="135"/>
      <c r="BE449" s="127"/>
      <c r="BF449" s="127"/>
    </row>
    <row r="450" spans="1:58" s="108" customFormat="1" x14ac:dyDescent="0.2">
      <c r="A450" s="107"/>
      <c r="B450" s="96"/>
      <c r="D450" s="107"/>
      <c r="E450" s="114"/>
      <c r="F450" s="114"/>
      <c r="G450" s="115"/>
      <c r="H450" s="95"/>
      <c r="AL450" s="107"/>
      <c r="AM450" s="107"/>
      <c r="AY450" s="159"/>
      <c r="AZ450" s="159"/>
      <c r="BA450" s="167"/>
      <c r="BB450" s="151"/>
      <c r="BC450" s="143"/>
      <c r="BD450" s="135"/>
      <c r="BE450" s="127"/>
      <c r="BF450" s="127"/>
    </row>
    <row r="451" spans="1:58" s="108" customFormat="1" x14ac:dyDescent="0.2">
      <c r="A451" s="107"/>
      <c r="B451" s="96"/>
      <c r="D451" s="107"/>
      <c r="E451" s="114"/>
      <c r="F451" s="114"/>
      <c r="G451" s="115"/>
      <c r="H451" s="95"/>
      <c r="AL451" s="107"/>
      <c r="AM451" s="107"/>
      <c r="AY451" s="159"/>
      <c r="AZ451" s="159"/>
      <c r="BA451" s="167"/>
      <c r="BB451" s="151"/>
      <c r="BC451" s="143"/>
      <c r="BD451" s="135"/>
      <c r="BE451" s="127"/>
      <c r="BF451" s="127"/>
    </row>
    <row r="452" spans="1:58" s="108" customFormat="1" x14ac:dyDescent="0.2">
      <c r="A452" s="107"/>
      <c r="B452" s="96"/>
      <c r="D452" s="107"/>
      <c r="E452" s="114"/>
      <c r="F452" s="114"/>
      <c r="G452" s="115"/>
      <c r="H452" s="95"/>
      <c r="AL452" s="107"/>
      <c r="AM452" s="107"/>
      <c r="AY452" s="159"/>
      <c r="AZ452" s="159"/>
      <c r="BA452" s="167"/>
      <c r="BB452" s="151"/>
      <c r="BC452" s="143"/>
      <c r="BD452" s="135"/>
      <c r="BE452" s="127"/>
      <c r="BF452" s="127"/>
    </row>
    <row r="453" spans="1:58" s="108" customFormat="1" x14ac:dyDescent="0.2">
      <c r="A453" s="107"/>
      <c r="B453" s="96"/>
      <c r="D453" s="107"/>
      <c r="E453" s="114"/>
      <c r="F453" s="114"/>
      <c r="G453" s="115"/>
      <c r="H453" s="95"/>
      <c r="AL453" s="107"/>
      <c r="AM453" s="107"/>
      <c r="AY453" s="159"/>
      <c r="AZ453" s="159"/>
      <c r="BA453" s="167"/>
      <c r="BB453" s="151"/>
      <c r="BC453" s="143"/>
      <c r="BD453" s="135"/>
      <c r="BE453" s="127"/>
      <c r="BF453" s="127"/>
    </row>
    <row r="454" spans="1:58" s="108" customFormat="1" x14ac:dyDescent="0.2">
      <c r="A454" s="107"/>
      <c r="B454" s="96"/>
      <c r="D454" s="107"/>
      <c r="E454" s="114"/>
      <c r="F454" s="114"/>
      <c r="G454" s="115"/>
      <c r="H454" s="95"/>
      <c r="AL454" s="107"/>
      <c r="AM454" s="107"/>
      <c r="AY454" s="159"/>
      <c r="AZ454" s="159"/>
      <c r="BA454" s="167"/>
      <c r="BB454" s="151"/>
      <c r="BC454" s="143"/>
      <c r="BD454" s="135"/>
      <c r="BE454" s="127"/>
      <c r="BF454" s="127"/>
    </row>
    <row r="455" spans="1:58" s="108" customFormat="1" x14ac:dyDescent="0.2">
      <c r="A455" s="107"/>
      <c r="B455" s="96"/>
      <c r="D455" s="107"/>
      <c r="E455" s="114"/>
      <c r="F455" s="114"/>
      <c r="G455" s="115"/>
      <c r="H455" s="95"/>
      <c r="AL455" s="107"/>
      <c r="AM455" s="107"/>
      <c r="AY455" s="159"/>
      <c r="AZ455" s="159"/>
      <c r="BA455" s="167"/>
      <c r="BB455" s="151"/>
      <c r="BC455" s="143"/>
      <c r="BD455" s="135"/>
      <c r="BE455" s="127"/>
      <c r="BF455" s="127"/>
    </row>
    <row r="456" spans="1:58" s="108" customFormat="1" x14ac:dyDescent="0.2">
      <c r="A456" s="107"/>
      <c r="B456" s="96"/>
      <c r="D456" s="107"/>
      <c r="E456" s="114"/>
      <c r="F456" s="114"/>
      <c r="G456" s="115"/>
      <c r="H456" s="95"/>
      <c r="AL456" s="107"/>
      <c r="AM456" s="107"/>
      <c r="AY456" s="159"/>
      <c r="AZ456" s="159"/>
      <c r="BA456" s="167"/>
      <c r="BB456" s="151"/>
      <c r="BC456" s="143"/>
      <c r="BD456" s="135"/>
      <c r="BE456" s="127"/>
      <c r="BF456" s="127"/>
    </row>
    <row r="457" spans="1:58" s="108" customFormat="1" x14ac:dyDescent="0.2">
      <c r="A457" s="107"/>
      <c r="B457" s="96"/>
      <c r="D457" s="107"/>
      <c r="E457" s="114"/>
      <c r="F457" s="114"/>
      <c r="G457" s="115"/>
      <c r="H457" s="95"/>
      <c r="AL457" s="107"/>
      <c r="AM457" s="107"/>
      <c r="AY457" s="159"/>
      <c r="AZ457" s="159"/>
      <c r="BA457" s="167"/>
      <c r="BB457" s="151"/>
      <c r="BC457" s="143"/>
      <c r="BD457" s="135"/>
      <c r="BE457" s="127"/>
      <c r="BF457" s="127"/>
    </row>
    <row r="458" spans="1:58" s="108" customFormat="1" x14ac:dyDescent="0.2">
      <c r="A458" s="107"/>
      <c r="B458" s="96"/>
      <c r="D458" s="107"/>
      <c r="E458" s="114"/>
      <c r="F458" s="114"/>
      <c r="G458" s="115"/>
      <c r="H458" s="95"/>
      <c r="AL458" s="107"/>
      <c r="AM458" s="107"/>
      <c r="AY458" s="159"/>
      <c r="AZ458" s="159"/>
      <c r="BA458" s="167"/>
      <c r="BB458" s="151"/>
      <c r="BC458" s="143"/>
      <c r="BD458" s="135"/>
      <c r="BE458" s="127"/>
      <c r="BF458" s="127"/>
    </row>
    <row r="459" spans="1:58" s="108" customFormat="1" x14ac:dyDescent="0.2">
      <c r="A459" s="107"/>
      <c r="B459" s="96"/>
      <c r="D459" s="107"/>
      <c r="E459" s="114"/>
      <c r="F459" s="114"/>
      <c r="G459" s="115"/>
      <c r="H459" s="95"/>
      <c r="AL459" s="107"/>
      <c r="AM459" s="107"/>
      <c r="AY459" s="159"/>
      <c r="AZ459" s="159"/>
      <c r="BA459" s="167"/>
      <c r="BB459" s="151"/>
      <c r="BC459" s="143"/>
      <c r="BD459" s="135"/>
      <c r="BE459" s="127"/>
      <c r="BF459" s="127"/>
    </row>
    <row r="460" spans="1:58" s="108" customFormat="1" x14ac:dyDescent="0.2">
      <c r="A460" s="107"/>
      <c r="B460" s="96"/>
      <c r="D460" s="107"/>
      <c r="E460" s="114"/>
      <c r="F460" s="114"/>
      <c r="G460" s="115"/>
      <c r="H460" s="95"/>
      <c r="AL460" s="107"/>
      <c r="AM460" s="107"/>
      <c r="AY460" s="159"/>
      <c r="AZ460" s="159"/>
      <c r="BA460" s="167"/>
      <c r="BB460" s="151"/>
      <c r="BC460" s="143"/>
      <c r="BD460" s="135"/>
      <c r="BE460" s="127"/>
      <c r="BF460" s="127"/>
    </row>
    <row r="461" spans="1:58" s="108" customFormat="1" x14ac:dyDescent="0.2">
      <c r="A461" s="107"/>
      <c r="B461" s="96"/>
      <c r="D461" s="107"/>
      <c r="E461" s="114"/>
      <c r="F461" s="114"/>
      <c r="G461" s="115"/>
      <c r="H461" s="95"/>
      <c r="AL461" s="107"/>
      <c r="AM461" s="107"/>
      <c r="AY461" s="159"/>
      <c r="AZ461" s="159"/>
      <c r="BA461" s="167"/>
      <c r="BB461" s="151"/>
      <c r="BC461" s="143"/>
      <c r="BD461" s="135"/>
      <c r="BE461" s="127"/>
      <c r="BF461" s="127"/>
    </row>
    <row r="462" spans="1:58" s="108" customFormat="1" x14ac:dyDescent="0.2">
      <c r="A462" s="107"/>
      <c r="B462" s="96"/>
      <c r="D462" s="107"/>
      <c r="E462" s="114"/>
      <c r="F462" s="114"/>
      <c r="G462" s="115"/>
      <c r="H462" s="95"/>
      <c r="AL462" s="107"/>
      <c r="AM462" s="107"/>
      <c r="AY462" s="159"/>
      <c r="AZ462" s="159"/>
      <c r="BA462" s="167"/>
      <c r="BB462" s="151"/>
      <c r="BC462" s="143"/>
      <c r="BD462" s="135"/>
      <c r="BE462" s="127"/>
      <c r="BF462" s="127"/>
    </row>
    <row r="463" spans="1:58" s="108" customFormat="1" x14ac:dyDescent="0.2">
      <c r="A463" s="107"/>
      <c r="B463" s="96"/>
      <c r="D463" s="107"/>
      <c r="E463" s="114"/>
      <c r="F463" s="114"/>
      <c r="G463" s="115"/>
      <c r="H463" s="95"/>
      <c r="AL463" s="107"/>
      <c r="AM463" s="107"/>
      <c r="AY463" s="159"/>
      <c r="AZ463" s="159"/>
      <c r="BA463" s="167"/>
      <c r="BB463" s="151"/>
      <c r="BC463" s="143"/>
      <c r="BD463" s="135"/>
      <c r="BE463" s="127"/>
      <c r="BF463" s="127"/>
    </row>
    <row r="464" spans="1:58" s="108" customFormat="1" x14ac:dyDescent="0.2">
      <c r="A464" s="107"/>
      <c r="B464" s="96"/>
      <c r="D464" s="107"/>
      <c r="E464" s="114"/>
      <c r="F464" s="114"/>
      <c r="G464" s="115"/>
      <c r="H464" s="95"/>
      <c r="AL464" s="107"/>
      <c r="AM464" s="107"/>
      <c r="AY464" s="159"/>
      <c r="AZ464" s="159"/>
      <c r="BA464" s="167"/>
      <c r="BB464" s="151"/>
      <c r="BC464" s="143"/>
      <c r="BD464" s="135"/>
      <c r="BE464" s="127"/>
      <c r="BF464" s="127"/>
    </row>
    <row r="465" spans="1:58" s="108" customFormat="1" x14ac:dyDescent="0.2">
      <c r="A465" s="107"/>
      <c r="B465" s="96"/>
      <c r="D465" s="107"/>
      <c r="E465" s="114"/>
      <c r="F465" s="114"/>
      <c r="G465" s="115"/>
      <c r="H465" s="95"/>
      <c r="AL465" s="107"/>
      <c r="AM465" s="107"/>
      <c r="AY465" s="159"/>
      <c r="AZ465" s="159"/>
      <c r="BA465" s="167"/>
      <c r="BB465" s="151"/>
      <c r="BC465" s="143"/>
      <c r="BD465" s="135"/>
      <c r="BE465" s="127"/>
      <c r="BF465" s="127"/>
    </row>
    <row r="466" spans="1:58" s="108" customFormat="1" x14ac:dyDescent="0.2">
      <c r="A466" s="107"/>
      <c r="B466" s="96"/>
      <c r="D466" s="107"/>
      <c r="E466" s="114"/>
      <c r="F466" s="114"/>
      <c r="G466" s="115"/>
      <c r="H466" s="95"/>
      <c r="AL466" s="107"/>
      <c r="AM466" s="107"/>
      <c r="AY466" s="159"/>
      <c r="AZ466" s="159"/>
      <c r="BA466" s="167"/>
      <c r="BB466" s="151"/>
      <c r="BC466" s="143"/>
      <c r="BD466" s="135"/>
      <c r="BE466" s="127"/>
      <c r="BF466" s="127"/>
    </row>
    <row r="467" spans="1:58" s="108" customFormat="1" x14ac:dyDescent="0.2">
      <c r="A467" s="107"/>
      <c r="B467" s="96"/>
      <c r="D467" s="107"/>
      <c r="E467" s="114"/>
      <c r="F467" s="114"/>
      <c r="G467" s="115"/>
      <c r="H467" s="95"/>
      <c r="AL467" s="107"/>
      <c r="AM467" s="107"/>
      <c r="AY467" s="159"/>
      <c r="AZ467" s="159"/>
      <c r="BA467" s="167"/>
      <c r="BB467" s="151"/>
      <c r="BC467" s="143"/>
      <c r="BD467" s="135"/>
      <c r="BE467" s="127"/>
      <c r="BF467" s="127"/>
    </row>
    <row r="468" spans="1:58" s="108" customFormat="1" x14ac:dyDescent="0.2">
      <c r="A468" s="107"/>
      <c r="B468" s="96"/>
      <c r="D468" s="107"/>
      <c r="E468" s="114"/>
      <c r="F468" s="114"/>
      <c r="G468" s="115"/>
      <c r="H468" s="95"/>
      <c r="AL468" s="107"/>
      <c r="AM468" s="107"/>
      <c r="AY468" s="159"/>
      <c r="AZ468" s="159"/>
      <c r="BA468" s="167"/>
      <c r="BB468" s="151"/>
      <c r="BC468" s="143"/>
      <c r="BD468" s="135"/>
      <c r="BE468" s="127"/>
      <c r="BF468" s="127"/>
    </row>
    <row r="469" spans="1:58" s="108" customFormat="1" x14ac:dyDescent="0.2">
      <c r="A469" s="107"/>
      <c r="B469" s="96"/>
      <c r="D469" s="107"/>
      <c r="E469" s="114"/>
      <c r="F469" s="114"/>
      <c r="G469" s="115"/>
      <c r="H469" s="95"/>
      <c r="AL469" s="107"/>
      <c r="AM469" s="107"/>
      <c r="AY469" s="159"/>
      <c r="AZ469" s="159"/>
      <c r="BA469" s="167"/>
      <c r="BB469" s="151"/>
      <c r="BC469" s="143"/>
      <c r="BD469" s="135"/>
      <c r="BE469" s="127"/>
      <c r="BF469" s="127"/>
    </row>
    <row r="470" spans="1:58" s="108" customFormat="1" x14ac:dyDescent="0.2">
      <c r="A470" s="107"/>
      <c r="B470" s="96"/>
      <c r="D470" s="107"/>
      <c r="E470" s="114"/>
      <c r="F470" s="114"/>
      <c r="G470" s="115"/>
      <c r="H470" s="95"/>
      <c r="AL470" s="107"/>
      <c r="AM470" s="107"/>
      <c r="AY470" s="159"/>
      <c r="AZ470" s="159"/>
      <c r="BA470" s="167"/>
      <c r="BB470" s="151"/>
      <c r="BC470" s="143"/>
      <c r="BD470" s="135"/>
      <c r="BE470" s="127"/>
      <c r="BF470" s="127"/>
    </row>
    <row r="471" spans="1:58" s="108" customFormat="1" x14ac:dyDescent="0.2">
      <c r="A471" s="107"/>
      <c r="B471" s="96"/>
      <c r="D471" s="107"/>
      <c r="E471" s="114"/>
      <c r="F471" s="114"/>
      <c r="G471" s="115"/>
      <c r="H471" s="95"/>
      <c r="AL471" s="107"/>
      <c r="AM471" s="107"/>
      <c r="AY471" s="159"/>
      <c r="AZ471" s="159"/>
      <c r="BA471" s="167"/>
      <c r="BB471" s="151"/>
      <c r="BC471" s="143"/>
      <c r="BD471" s="135"/>
      <c r="BE471" s="127"/>
      <c r="BF471" s="127"/>
    </row>
    <row r="472" spans="1:58" s="108" customFormat="1" x14ac:dyDescent="0.2">
      <c r="A472" s="107"/>
      <c r="B472" s="96"/>
      <c r="D472" s="107"/>
      <c r="E472" s="114"/>
      <c r="F472" s="114"/>
      <c r="G472" s="115"/>
      <c r="H472" s="95"/>
      <c r="AL472" s="107"/>
      <c r="AM472" s="107"/>
      <c r="AY472" s="159"/>
      <c r="AZ472" s="159"/>
      <c r="BA472" s="167"/>
      <c r="BB472" s="151"/>
      <c r="BC472" s="143"/>
      <c r="BD472" s="135"/>
      <c r="BE472" s="127"/>
      <c r="BF472" s="127"/>
    </row>
    <row r="473" spans="1:58" s="108" customFormat="1" x14ac:dyDescent="0.2">
      <c r="A473" s="107"/>
      <c r="B473" s="96"/>
      <c r="D473" s="107"/>
      <c r="E473" s="114"/>
      <c r="F473" s="114"/>
      <c r="G473" s="115"/>
      <c r="H473" s="95"/>
      <c r="AL473" s="107"/>
      <c r="AM473" s="107"/>
      <c r="AY473" s="159"/>
      <c r="AZ473" s="159"/>
      <c r="BA473" s="167"/>
      <c r="BB473" s="151"/>
      <c r="BC473" s="143"/>
      <c r="BD473" s="135"/>
      <c r="BE473" s="127"/>
      <c r="BF473" s="127"/>
    </row>
    <row r="474" spans="1:58" s="108" customFormat="1" x14ac:dyDescent="0.2">
      <c r="A474" s="107"/>
      <c r="B474" s="96"/>
      <c r="D474" s="107"/>
      <c r="E474" s="114"/>
      <c r="F474" s="114"/>
      <c r="G474" s="115"/>
      <c r="H474" s="95"/>
      <c r="AL474" s="107"/>
      <c r="AM474" s="107"/>
      <c r="AY474" s="159"/>
      <c r="AZ474" s="159"/>
      <c r="BA474" s="167"/>
      <c r="BB474" s="151"/>
      <c r="BC474" s="143"/>
      <c r="BD474" s="135"/>
      <c r="BE474" s="127"/>
      <c r="BF474" s="127"/>
    </row>
    <row r="475" spans="1:58" s="108" customFormat="1" x14ac:dyDescent="0.2">
      <c r="A475" s="107"/>
      <c r="B475" s="96"/>
      <c r="D475" s="107"/>
      <c r="E475" s="114"/>
      <c r="F475" s="114"/>
      <c r="G475" s="115"/>
      <c r="H475" s="95"/>
      <c r="AL475" s="107"/>
      <c r="AM475" s="107"/>
      <c r="AY475" s="159"/>
      <c r="AZ475" s="159"/>
      <c r="BA475" s="167"/>
      <c r="BB475" s="151"/>
      <c r="BC475" s="143"/>
      <c r="BD475" s="135"/>
      <c r="BE475" s="127"/>
      <c r="BF475" s="127"/>
    </row>
    <row r="476" spans="1:58" s="108" customFormat="1" x14ac:dyDescent="0.2">
      <c r="A476" s="107"/>
      <c r="B476" s="96"/>
      <c r="D476" s="107"/>
      <c r="E476" s="114"/>
      <c r="F476" s="114"/>
      <c r="G476" s="115"/>
      <c r="H476" s="95"/>
      <c r="AL476" s="107"/>
      <c r="AM476" s="107"/>
      <c r="AY476" s="159"/>
      <c r="AZ476" s="159"/>
      <c r="BA476" s="167"/>
      <c r="BB476" s="151"/>
      <c r="BC476" s="143"/>
      <c r="BD476" s="135"/>
      <c r="BE476" s="127"/>
      <c r="BF476" s="127"/>
    </row>
    <row r="477" spans="1:58" s="108" customFormat="1" x14ac:dyDescent="0.2">
      <c r="A477" s="107"/>
      <c r="B477" s="96"/>
      <c r="D477" s="107"/>
      <c r="E477" s="114"/>
      <c r="F477" s="114"/>
      <c r="G477" s="115"/>
      <c r="H477" s="95"/>
      <c r="AL477" s="107"/>
      <c r="AM477" s="107"/>
      <c r="AY477" s="159"/>
      <c r="AZ477" s="159"/>
      <c r="BA477" s="167"/>
      <c r="BB477" s="151"/>
      <c r="BC477" s="143"/>
      <c r="BD477" s="135"/>
      <c r="BE477" s="127"/>
      <c r="BF477" s="127"/>
    </row>
    <row r="478" spans="1:58" s="108" customFormat="1" x14ac:dyDescent="0.2">
      <c r="A478" s="107"/>
      <c r="B478" s="96"/>
      <c r="D478" s="107"/>
      <c r="E478" s="114"/>
      <c r="F478" s="114"/>
      <c r="G478" s="115"/>
      <c r="H478" s="95"/>
      <c r="AL478" s="107"/>
      <c r="AM478" s="107"/>
      <c r="AY478" s="159"/>
      <c r="AZ478" s="159"/>
      <c r="BA478" s="167"/>
      <c r="BB478" s="151"/>
      <c r="BC478" s="143"/>
      <c r="BD478" s="135"/>
      <c r="BE478" s="127"/>
      <c r="BF478" s="127"/>
    </row>
    <row r="479" spans="1:58" s="108" customFormat="1" x14ac:dyDescent="0.2">
      <c r="A479" s="107"/>
      <c r="B479" s="96"/>
      <c r="D479" s="107"/>
      <c r="E479" s="114"/>
      <c r="F479" s="114"/>
      <c r="G479" s="115"/>
      <c r="H479" s="95"/>
      <c r="AL479" s="107"/>
      <c r="AM479" s="107"/>
      <c r="AY479" s="159"/>
      <c r="AZ479" s="159"/>
      <c r="BA479" s="167"/>
      <c r="BB479" s="151"/>
      <c r="BC479" s="143"/>
      <c r="BD479" s="135"/>
      <c r="BE479" s="127"/>
      <c r="BF479" s="127"/>
    </row>
    <row r="480" spans="1:58" s="108" customFormat="1" x14ac:dyDescent="0.2">
      <c r="A480" s="107"/>
      <c r="B480" s="96"/>
      <c r="D480" s="107"/>
      <c r="E480" s="114"/>
      <c r="F480" s="114"/>
      <c r="G480" s="115"/>
      <c r="H480" s="95"/>
      <c r="AL480" s="107"/>
      <c r="AM480" s="107"/>
      <c r="AY480" s="159"/>
      <c r="AZ480" s="159"/>
      <c r="BA480" s="167"/>
      <c r="BB480" s="151"/>
      <c r="BC480" s="143"/>
      <c r="BD480" s="135"/>
      <c r="BE480" s="127"/>
      <c r="BF480" s="127"/>
    </row>
    <row r="481" spans="1:58" s="108" customFormat="1" x14ac:dyDescent="0.2">
      <c r="A481" s="107"/>
      <c r="B481" s="96"/>
      <c r="D481" s="107"/>
      <c r="E481" s="114"/>
      <c r="F481" s="114"/>
      <c r="G481" s="115"/>
      <c r="H481" s="95"/>
      <c r="AL481" s="107"/>
      <c r="AM481" s="107"/>
      <c r="AY481" s="159"/>
      <c r="AZ481" s="159"/>
      <c r="BA481" s="167"/>
      <c r="BB481" s="151"/>
      <c r="BC481" s="143"/>
      <c r="BD481" s="135"/>
      <c r="BE481" s="127"/>
      <c r="BF481" s="127"/>
    </row>
    <row r="482" spans="1:58" s="108" customFormat="1" x14ac:dyDescent="0.2">
      <c r="A482" s="107"/>
      <c r="B482" s="96"/>
      <c r="D482" s="107"/>
      <c r="E482" s="114"/>
      <c r="F482" s="114"/>
      <c r="G482" s="115"/>
      <c r="H482" s="95"/>
      <c r="AL482" s="107"/>
      <c r="AM482" s="107"/>
      <c r="AY482" s="159"/>
      <c r="AZ482" s="159"/>
      <c r="BA482" s="167"/>
      <c r="BB482" s="151"/>
      <c r="BC482" s="143"/>
      <c r="BD482" s="135"/>
      <c r="BE482" s="127"/>
      <c r="BF482" s="127"/>
    </row>
    <row r="483" spans="1:58" s="108" customFormat="1" x14ac:dyDescent="0.2">
      <c r="A483" s="107"/>
      <c r="B483" s="96"/>
      <c r="D483" s="107"/>
      <c r="E483" s="114"/>
      <c r="F483" s="114"/>
      <c r="G483" s="115"/>
      <c r="H483" s="95"/>
      <c r="AL483" s="107"/>
      <c r="AM483" s="107"/>
      <c r="AY483" s="159"/>
      <c r="AZ483" s="159"/>
      <c r="BA483" s="167"/>
      <c r="BB483" s="151"/>
      <c r="BC483" s="143"/>
      <c r="BD483" s="135"/>
      <c r="BE483" s="127"/>
      <c r="BF483" s="127"/>
    </row>
    <row r="484" spans="1:58" s="108" customFormat="1" x14ac:dyDescent="0.2">
      <c r="A484" s="107"/>
      <c r="B484" s="96"/>
      <c r="D484" s="107"/>
      <c r="E484" s="114"/>
      <c r="F484" s="114"/>
      <c r="G484" s="115"/>
      <c r="H484" s="95"/>
      <c r="AL484" s="107"/>
      <c r="AM484" s="107"/>
      <c r="AY484" s="159"/>
      <c r="AZ484" s="159"/>
      <c r="BA484" s="167"/>
      <c r="BB484" s="151"/>
      <c r="BC484" s="143"/>
      <c r="BD484" s="135"/>
      <c r="BE484" s="127"/>
      <c r="BF484" s="127"/>
    </row>
    <row r="485" spans="1:58" s="108" customFormat="1" x14ac:dyDescent="0.2">
      <c r="A485" s="107"/>
      <c r="B485" s="96"/>
      <c r="D485" s="107"/>
      <c r="E485" s="114"/>
      <c r="F485" s="114"/>
      <c r="G485" s="115"/>
      <c r="H485" s="95"/>
      <c r="AL485" s="107"/>
      <c r="AM485" s="107"/>
      <c r="AY485" s="159"/>
      <c r="AZ485" s="159"/>
      <c r="BA485" s="167"/>
      <c r="BB485" s="151"/>
      <c r="BC485" s="143"/>
      <c r="BD485" s="135"/>
      <c r="BE485" s="127"/>
      <c r="BF485" s="127"/>
    </row>
    <row r="486" spans="1:58" s="108" customFormat="1" x14ac:dyDescent="0.2">
      <c r="A486" s="107"/>
      <c r="B486" s="96"/>
      <c r="D486" s="107"/>
      <c r="E486" s="114"/>
      <c r="F486" s="114"/>
      <c r="G486" s="115"/>
      <c r="H486" s="95"/>
      <c r="AL486" s="107"/>
      <c r="AM486" s="107"/>
      <c r="AY486" s="159"/>
      <c r="AZ486" s="159"/>
      <c r="BA486" s="167"/>
      <c r="BB486" s="151"/>
      <c r="BC486" s="143"/>
      <c r="BD486" s="135"/>
      <c r="BE486" s="127"/>
      <c r="BF486" s="127"/>
    </row>
    <row r="487" spans="1:58" s="108" customFormat="1" x14ac:dyDescent="0.2">
      <c r="A487" s="107"/>
      <c r="B487" s="96"/>
      <c r="D487" s="107"/>
      <c r="E487" s="114"/>
      <c r="F487" s="114"/>
      <c r="G487" s="115"/>
      <c r="H487" s="95"/>
      <c r="AL487" s="107"/>
      <c r="AM487" s="107"/>
      <c r="AY487" s="159"/>
      <c r="AZ487" s="159"/>
      <c r="BA487" s="167"/>
      <c r="BB487" s="151"/>
      <c r="BC487" s="143"/>
      <c r="BD487" s="135"/>
      <c r="BE487" s="127"/>
      <c r="BF487" s="127"/>
    </row>
    <row r="488" spans="1:58" s="108" customFormat="1" x14ac:dyDescent="0.2">
      <c r="A488" s="107"/>
      <c r="B488" s="96"/>
      <c r="D488" s="107"/>
      <c r="E488" s="114"/>
      <c r="F488" s="114"/>
      <c r="G488" s="115"/>
      <c r="H488" s="95"/>
      <c r="AL488" s="107"/>
      <c r="AM488" s="107"/>
      <c r="AY488" s="159"/>
      <c r="AZ488" s="159"/>
      <c r="BA488" s="167"/>
      <c r="BB488" s="151"/>
      <c r="BC488" s="143"/>
      <c r="BD488" s="135"/>
      <c r="BE488" s="127"/>
      <c r="BF488" s="127"/>
    </row>
    <row r="489" spans="1:58" s="108" customFormat="1" x14ac:dyDescent="0.2">
      <c r="A489" s="107"/>
      <c r="B489" s="96"/>
      <c r="D489" s="107"/>
      <c r="E489" s="114"/>
      <c r="F489" s="114"/>
      <c r="G489" s="115"/>
      <c r="H489" s="95"/>
      <c r="AL489" s="107"/>
      <c r="AM489" s="107"/>
      <c r="AY489" s="159"/>
      <c r="AZ489" s="159"/>
      <c r="BA489" s="167"/>
      <c r="BB489" s="151"/>
      <c r="BC489" s="143"/>
      <c r="BD489" s="135"/>
      <c r="BE489" s="127"/>
      <c r="BF489" s="127"/>
    </row>
    <row r="490" spans="1:58" s="108" customFormat="1" x14ac:dyDescent="0.2">
      <c r="A490" s="107"/>
      <c r="B490" s="96"/>
      <c r="D490" s="107"/>
      <c r="E490" s="114"/>
      <c r="F490" s="114"/>
      <c r="G490" s="115"/>
      <c r="H490" s="95"/>
      <c r="AL490" s="107"/>
      <c r="AM490" s="107"/>
      <c r="AY490" s="159"/>
      <c r="AZ490" s="159"/>
      <c r="BA490" s="167"/>
      <c r="BB490" s="151"/>
      <c r="BC490" s="143"/>
      <c r="BD490" s="135"/>
      <c r="BE490" s="127"/>
      <c r="BF490" s="127"/>
    </row>
    <row r="491" spans="1:58" s="108" customFormat="1" x14ac:dyDescent="0.2">
      <c r="A491" s="107"/>
      <c r="B491" s="96"/>
      <c r="D491" s="107"/>
      <c r="E491" s="114"/>
      <c r="F491" s="114"/>
      <c r="G491" s="115"/>
      <c r="H491" s="95"/>
      <c r="AL491" s="107"/>
      <c r="AM491" s="107"/>
      <c r="AY491" s="159"/>
      <c r="AZ491" s="159"/>
      <c r="BA491" s="167"/>
      <c r="BB491" s="151"/>
      <c r="BC491" s="143"/>
      <c r="BD491" s="135"/>
      <c r="BE491" s="127"/>
      <c r="BF491" s="127"/>
    </row>
    <row r="492" spans="1:58" s="108" customFormat="1" x14ac:dyDescent="0.2">
      <c r="A492" s="107"/>
      <c r="B492" s="96"/>
      <c r="D492" s="107"/>
      <c r="E492" s="114"/>
      <c r="F492" s="114"/>
      <c r="G492" s="115"/>
      <c r="H492" s="95"/>
      <c r="AL492" s="107"/>
      <c r="AM492" s="107"/>
      <c r="AY492" s="159"/>
      <c r="AZ492" s="159"/>
      <c r="BA492" s="167"/>
      <c r="BB492" s="151"/>
      <c r="BC492" s="143"/>
      <c r="BD492" s="135"/>
      <c r="BE492" s="127"/>
      <c r="BF492" s="127"/>
    </row>
    <row r="493" spans="1:58" s="108" customFormat="1" x14ac:dyDescent="0.2">
      <c r="A493" s="107"/>
      <c r="B493" s="96"/>
      <c r="D493" s="107"/>
      <c r="E493" s="114"/>
      <c r="F493" s="114"/>
      <c r="G493" s="115"/>
      <c r="H493" s="95"/>
      <c r="AL493" s="107"/>
      <c r="AM493" s="107"/>
      <c r="AY493" s="159"/>
      <c r="AZ493" s="159"/>
      <c r="BA493" s="167"/>
      <c r="BB493" s="151"/>
      <c r="BC493" s="143"/>
      <c r="BD493" s="135"/>
      <c r="BE493" s="127"/>
      <c r="BF493" s="127"/>
    </row>
    <row r="494" spans="1:58" s="108" customFormat="1" x14ac:dyDescent="0.2">
      <c r="A494" s="107"/>
      <c r="B494" s="96"/>
      <c r="D494" s="107"/>
      <c r="E494" s="114"/>
      <c r="F494" s="114"/>
      <c r="G494" s="115"/>
      <c r="H494" s="95"/>
      <c r="AL494" s="107"/>
      <c r="AM494" s="107"/>
      <c r="AY494" s="159"/>
      <c r="AZ494" s="159"/>
      <c r="BA494" s="167"/>
      <c r="BB494" s="151"/>
      <c r="BC494" s="143"/>
      <c r="BD494" s="135"/>
      <c r="BE494" s="127"/>
      <c r="BF494" s="127"/>
    </row>
    <row r="495" spans="1:58" s="108" customFormat="1" x14ac:dyDescent="0.2">
      <c r="A495" s="107"/>
      <c r="B495" s="96"/>
      <c r="D495" s="107"/>
      <c r="E495" s="114"/>
      <c r="F495" s="114"/>
      <c r="G495" s="115"/>
      <c r="H495" s="95"/>
      <c r="AL495" s="107"/>
      <c r="AM495" s="107"/>
      <c r="AY495" s="159"/>
      <c r="AZ495" s="159"/>
      <c r="BA495" s="167"/>
      <c r="BB495" s="151"/>
      <c r="BC495" s="143"/>
      <c r="BD495" s="135"/>
      <c r="BE495" s="127"/>
      <c r="BF495" s="127"/>
    </row>
    <row r="496" spans="1:58" s="108" customFormat="1" x14ac:dyDescent="0.2">
      <c r="A496" s="107"/>
      <c r="B496" s="96"/>
      <c r="D496" s="107"/>
      <c r="E496" s="114"/>
      <c r="F496" s="114"/>
      <c r="G496" s="115"/>
      <c r="H496" s="95"/>
      <c r="AL496" s="107"/>
      <c r="AM496" s="107"/>
      <c r="AY496" s="159"/>
      <c r="AZ496" s="159"/>
      <c r="BA496" s="167"/>
      <c r="BB496" s="151"/>
      <c r="BC496" s="143"/>
      <c r="BD496" s="135"/>
      <c r="BE496" s="127"/>
      <c r="BF496" s="127"/>
    </row>
    <row r="497" spans="1:58" s="108" customFormat="1" x14ac:dyDescent="0.2">
      <c r="A497" s="107"/>
      <c r="B497" s="96"/>
      <c r="D497" s="107"/>
      <c r="E497" s="114"/>
      <c r="F497" s="114"/>
      <c r="G497" s="115"/>
      <c r="H497" s="95"/>
      <c r="AL497" s="107"/>
      <c r="AM497" s="107"/>
      <c r="AY497" s="159"/>
      <c r="AZ497" s="159"/>
      <c r="BA497" s="167"/>
      <c r="BB497" s="151"/>
      <c r="BC497" s="143"/>
      <c r="BD497" s="135"/>
      <c r="BE497" s="127"/>
      <c r="BF497" s="127"/>
    </row>
    <row r="498" spans="1:58" s="108" customFormat="1" x14ac:dyDescent="0.2">
      <c r="A498" s="107"/>
      <c r="B498" s="96"/>
      <c r="D498" s="107"/>
      <c r="E498" s="114"/>
      <c r="F498" s="114"/>
      <c r="G498" s="115"/>
      <c r="H498" s="95"/>
      <c r="AL498" s="107"/>
      <c r="AM498" s="107"/>
      <c r="AY498" s="159"/>
      <c r="AZ498" s="159"/>
      <c r="BA498" s="167"/>
      <c r="BB498" s="151"/>
      <c r="BC498" s="143"/>
      <c r="BD498" s="135"/>
      <c r="BE498" s="127"/>
      <c r="BF498" s="127"/>
    </row>
    <row r="499" spans="1:58" s="108" customFormat="1" x14ac:dyDescent="0.2">
      <c r="A499" s="107"/>
      <c r="B499" s="96"/>
      <c r="D499" s="107"/>
      <c r="E499" s="114"/>
      <c r="F499" s="114"/>
      <c r="G499" s="115"/>
      <c r="H499" s="95"/>
      <c r="AL499" s="107"/>
      <c r="AM499" s="107"/>
      <c r="AY499" s="159"/>
      <c r="AZ499" s="159"/>
      <c r="BA499" s="167"/>
      <c r="BB499" s="151"/>
      <c r="BC499" s="143"/>
      <c r="BD499" s="135"/>
      <c r="BE499" s="127"/>
      <c r="BF499" s="127"/>
    </row>
    <row r="500" spans="1:58" s="108" customFormat="1" x14ac:dyDescent="0.2">
      <c r="A500" s="107"/>
      <c r="B500" s="96"/>
      <c r="D500" s="107"/>
      <c r="E500" s="114"/>
      <c r="F500" s="114"/>
      <c r="G500" s="115"/>
      <c r="H500" s="95"/>
      <c r="AL500" s="107"/>
      <c r="AM500" s="107"/>
      <c r="AY500" s="159"/>
      <c r="AZ500" s="159"/>
      <c r="BA500" s="167"/>
      <c r="BB500" s="151"/>
      <c r="BC500" s="143"/>
      <c r="BD500" s="135"/>
      <c r="BE500" s="127"/>
      <c r="BF500" s="127"/>
    </row>
    <row r="501" spans="1:58" s="108" customFormat="1" x14ac:dyDescent="0.2">
      <c r="A501" s="107"/>
      <c r="B501" s="96"/>
      <c r="D501" s="107"/>
      <c r="E501" s="114"/>
      <c r="F501" s="114"/>
      <c r="G501" s="115"/>
      <c r="H501" s="95"/>
      <c r="AL501" s="107"/>
      <c r="AM501" s="107"/>
      <c r="AY501" s="159"/>
      <c r="AZ501" s="159"/>
      <c r="BA501" s="167"/>
      <c r="BB501" s="151"/>
      <c r="BC501" s="143"/>
      <c r="BD501" s="135"/>
      <c r="BE501" s="127"/>
      <c r="BF501" s="127"/>
    </row>
    <row r="502" spans="1:58" s="108" customFormat="1" x14ac:dyDescent="0.2">
      <c r="A502" s="107"/>
      <c r="B502" s="96"/>
      <c r="D502" s="107"/>
      <c r="E502" s="114"/>
      <c r="F502" s="114"/>
      <c r="G502" s="115"/>
      <c r="H502" s="95"/>
      <c r="AL502" s="107"/>
      <c r="AM502" s="107"/>
      <c r="AY502" s="159"/>
      <c r="AZ502" s="159"/>
      <c r="BA502" s="167"/>
      <c r="BB502" s="151"/>
      <c r="BC502" s="143"/>
      <c r="BD502" s="135"/>
      <c r="BE502" s="127"/>
      <c r="BF502" s="127"/>
    </row>
    <row r="503" spans="1:58" s="108" customFormat="1" x14ac:dyDescent="0.2">
      <c r="A503" s="107"/>
      <c r="B503" s="96"/>
      <c r="D503" s="107"/>
      <c r="E503" s="114"/>
      <c r="F503" s="114"/>
      <c r="G503" s="115"/>
      <c r="H503" s="95"/>
      <c r="AL503" s="107"/>
      <c r="AM503" s="107"/>
      <c r="AY503" s="159"/>
      <c r="AZ503" s="159"/>
      <c r="BA503" s="167"/>
      <c r="BB503" s="151"/>
      <c r="BC503" s="143"/>
      <c r="BD503" s="135"/>
      <c r="BE503" s="127"/>
      <c r="BF503" s="127"/>
    </row>
    <row r="504" spans="1:58" s="108" customFormat="1" x14ac:dyDescent="0.2">
      <c r="A504" s="107"/>
      <c r="B504" s="96"/>
      <c r="D504" s="107"/>
      <c r="E504" s="114"/>
      <c r="F504" s="114"/>
      <c r="G504" s="115"/>
      <c r="H504" s="95"/>
      <c r="AL504" s="107"/>
      <c r="AM504" s="107"/>
      <c r="AY504" s="159"/>
      <c r="AZ504" s="159"/>
      <c r="BA504" s="167"/>
      <c r="BB504" s="151"/>
      <c r="BC504" s="143"/>
      <c r="BD504" s="135"/>
      <c r="BE504" s="127"/>
      <c r="BF504" s="127"/>
    </row>
    <row r="505" spans="1:58" s="108" customFormat="1" x14ac:dyDescent="0.2">
      <c r="A505" s="107"/>
      <c r="B505" s="96"/>
      <c r="D505" s="107"/>
      <c r="E505" s="114"/>
      <c r="F505" s="114"/>
      <c r="G505" s="115"/>
      <c r="H505" s="95"/>
      <c r="AL505" s="107"/>
      <c r="AM505" s="107"/>
      <c r="AY505" s="159"/>
      <c r="AZ505" s="159"/>
      <c r="BA505" s="167"/>
      <c r="BB505" s="151"/>
      <c r="BC505" s="143"/>
      <c r="BD505" s="135"/>
      <c r="BE505" s="127"/>
      <c r="BF505" s="127"/>
    </row>
    <row r="506" spans="1:58" s="108" customFormat="1" x14ac:dyDescent="0.2">
      <c r="A506" s="107"/>
      <c r="B506" s="96"/>
      <c r="D506" s="107"/>
      <c r="E506" s="114"/>
      <c r="F506" s="114"/>
      <c r="G506" s="115"/>
      <c r="H506" s="95"/>
      <c r="AL506" s="107"/>
      <c r="AM506" s="107"/>
      <c r="AY506" s="159"/>
      <c r="AZ506" s="159"/>
      <c r="BA506" s="167"/>
      <c r="BB506" s="151"/>
      <c r="BC506" s="143"/>
      <c r="BD506" s="135"/>
      <c r="BE506" s="127"/>
      <c r="BF506" s="127"/>
    </row>
    <row r="507" spans="1:58" s="108" customFormat="1" x14ac:dyDescent="0.2">
      <c r="A507" s="107"/>
      <c r="B507" s="96"/>
      <c r="D507" s="107"/>
      <c r="E507" s="114"/>
      <c r="F507" s="114"/>
      <c r="G507" s="115"/>
      <c r="H507" s="95"/>
      <c r="AL507" s="107"/>
      <c r="AM507" s="107"/>
      <c r="AY507" s="159"/>
      <c r="AZ507" s="159"/>
      <c r="BA507" s="167"/>
      <c r="BB507" s="151"/>
      <c r="BC507" s="143"/>
      <c r="BD507" s="135"/>
      <c r="BE507" s="127"/>
      <c r="BF507" s="127"/>
    </row>
    <row r="508" spans="1:58" s="108" customFormat="1" x14ac:dyDescent="0.2">
      <c r="A508" s="107"/>
      <c r="B508" s="96"/>
      <c r="D508" s="107"/>
      <c r="E508" s="114"/>
      <c r="F508" s="114"/>
      <c r="G508" s="115"/>
      <c r="H508" s="95"/>
      <c r="AL508" s="107"/>
      <c r="AM508" s="107"/>
      <c r="AY508" s="159"/>
      <c r="AZ508" s="159"/>
      <c r="BA508" s="167"/>
      <c r="BB508" s="151"/>
      <c r="BC508" s="143"/>
      <c r="BD508" s="135"/>
      <c r="BE508" s="127"/>
      <c r="BF508" s="127"/>
    </row>
    <row r="509" spans="1:58" s="108" customFormat="1" x14ac:dyDescent="0.2">
      <c r="A509" s="107"/>
      <c r="B509" s="96"/>
      <c r="D509" s="107"/>
      <c r="E509" s="114"/>
      <c r="F509" s="114"/>
      <c r="G509" s="115"/>
      <c r="H509" s="95"/>
      <c r="AL509" s="107"/>
      <c r="AM509" s="107"/>
      <c r="AY509" s="159"/>
      <c r="AZ509" s="159"/>
      <c r="BA509" s="167"/>
      <c r="BB509" s="151"/>
      <c r="BC509" s="143"/>
      <c r="BD509" s="135"/>
      <c r="BE509" s="127"/>
      <c r="BF509" s="127"/>
    </row>
    <row r="510" spans="1:58" s="108" customFormat="1" x14ac:dyDescent="0.2">
      <c r="A510" s="107"/>
      <c r="B510" s="96"/>
      <c r="D510" s="107"/>
      <c r="E510" s="114"/>
      <c r="F510" s="114"/>
      <c r="G510" s="115"/>
      <c r="H510" s="95"/>
      <c r="AL510" s="107"/>
      <c r="AM510" s="107"/>
      <c r="AY510" s="159"/>
      <c r="AZ510" s="159"/>
      <c r="BA510" s="167"/>
      <c r="BB510" s="151"/>
      <c r="BC510" s="143"/>
      <c r="BD510" s="135"/>
      <c r="BE510" s="127"/>
      <c r="BF510" s="127"/>
    </row>
    <row r="511" spans="1:58" s="108" customFormat="1" x14ac:dyDescent="0.2">
      <c r="A511" s="107"/>
      <c r="B511" s="96"/>
      <c r="D511" s="107"/>
      <c r="E511" s="114"/>
      <c r="F511" s="114"/>
      <c r="G511" s="115"/>
      <c r="H511" s="95"/>
      <c r="AL511" s="107"/>
      <c r="AM511" s="107"/>
      <c r="AY511" s="159"/>
      <c r="AZ511" s="159"/>
      <c r="BA511" s="167"/>
      <c r="BB511" s="151"/>
      <c r="BC511" s="143"/>
      <c r="BD511" s="135"/>
      <c r="BE511" s="127"/>
      <c r="BF511" s="127"/>
    </row>
    <row r="512" spans="1:58" s="108" customFormat="1" x14ac:dyDescent="0.2">
      <c r="A512" s="107"/>
      <c r="B512" s="96"/>
      <c r="D512" s="107"/>
      <c r="E512" s="114"/>
      <c r="F512" s="114"/>
      <c r="G512" s="115"/>
      <c r="H512" s="95"/>
      <c r="AL512" s="107"/>
      <c r="AM512" s="107"/>
      <c r="AY512" s="159"/>
      <c r="AZ512" s="159"/>
      <c r="BA512" s="167"/>
      <c r="BB512" s="151"/>
      <c r="BC512" s="143"/>
      <c r="BD512" s="135"/>
      <c r="BE512" s="127"/>
      <c r="BF512" s="127"/>
    </row>
    <row r="513" spans="1:58" s="108" customFormat="1" x14ac:dyDescent="0.2">
      <c r="A513" s="107"/>
      <c r="B513" s="96"/>
      <c r="D513" s="107"/>
      <c r="E513" s="114"/>
      <c r="F513" s="114"/>
      <c r="G513" s="115"/>
      <c r="H513" s="95"/>
      <c r="AL513" s="107"/>
      <c r="AM513" s="107"/>
      <c r="AY513" s="159"/>
      <c r="AZ513" s="159"/>
      <c r="BA513" s="167"/>
      <c r="BB513" s="151"/>
      <c r="BC513" s="143"/>
      <c r="BD513" s="135"/>
      <c r="BE513" s="127"/>
      <c r="BF513" s="127"/>
    </row>
    <row r="514" spans="1:58" s="108" customFormat="1" x14ac:dyDescent="0.2">
      <c r="A514" s="107"/>
      <c r="B514" s="96"/>
      <c r="D514" s="107"/>
      <c r="E514" s="114"/>
      <c r="F514" s="114"/>
      <c r="G514" s="115"/>
      <c r="H514" s="95"/>
      <c r="AL514" s="107"/>
      <c r="AM514" s="107"/>
      <c r="AY514" s="159"/>
      <c r="AZ514" s="159"/>
      <c r="BA514" s="167"/>
      <c r="BB514" s="151"/>
      <c r="BC514" s="143"/>
      <c r="BD514" s="135"/>
      <c r="BE514" s="127"/>
      <c r="BF514" s="127"/>
    </row>
    <row r="515" spans="1:58" s="108" customFormat="1" x14ac:dyDescent="0.2">
      <c r="A515" s="107"/>
      <c r="B515" s="96"/>
      <c r="D515" s="107"/>
      <c r="E515" s="114"/>
      <c r="F515" s="114"/>
      <c r="G515" s="115"/>
      <c r="H515" s="95"/>
      <c r="AL515" s="107"/>
      <c r="AM515" s="107"/>
      <c r="AY515" s="159"/>
      <c r="AZ515" s="159"/>
      <c r="BA515" s="167"/>
      <c r="BB515" s="151"/>
      <c r="BC515" s="143"/>
      <c r="BD515" s="135"/>
      <c r="BE515" s="127"/>
      <c r="BF515" s="127"/>
    </row>
    <row r="516" spans="1:58" s="108" customFormat="1" x14ac:dyDescent="0.2">
      <c r="A516" s="107"/>
      <c r="B516" s="96"/>
      <c r="D516" s="107"/>
      <c r="E516" s="114"/>
      <c r="F516" s="114"/>
      <c r="G516" s="115"/>
      <c r="H516" s="95"/>
      <c r="AL516" s="107"/>
      <c r="AM516" s="107"/>
      <c r="AY516" s="159"/>
      <c r="AZ516" s="159"/>
      <c r="BA516" s="167"/>
      <c r="BB516" s="151"/>
      <c r="BC516" s="143"/>
      <c r="BD516" s="135"/>
      <c r="BE516" s="127"/>
      <c r="BF516" s="127"/>
    </row>
    <row r="517" spans="1:58" s="108" customFormat="1" x14ac:dyDescent="0.2">
      <c r="A517" s="107"/>
      <c r="B517" s="96"/>
      <c r="D517" s="107"/>
      <c r="E517" s="114"/>
      <c r="F517" s="114"/>
      <c r="G517" s="115"/>
      <c r="H517" s="95"/>
      <c r="AL517" s="107"/>
      <c r="AM517" s="107"/>
      <c r="AY517" s="159"/>
      <c r="AZ517" s="159"/>
      <c r="BA517" s="167"/>
      <c r="BB517" s="151"/>
      <c r="BC517" s="143"/>
      <c r="BD517" s="135"/>
      <c r="BE517" s="127"/>
      <c r="BF517" s="127"/>
    </row>
    <row r="518" spans="1:58" s="108" customFormat="1" x14ac:dyDescent="0.2">
      <c r="A518" s="107"/>
      <c r="B518" s="96"/>
      <c r="D518" s="107"/>
      <c r="E518" s="114"/>
      <c r="F518" s="114"/>
      <c r="G518" s="115"/>
      <c r="H518" s="95"/>
      <c r="AL518" s="107"/>
      <c r="AM518" s="107"/>
      <c r="AY518" s="159"/>
      <c r="AZ518" s="159"/>
      <c r="BA518" s="167"/>
      <c r="BB518" s="151"/>
      <c r="BC518" s="143"/>
      <c r="BD518" s="135"/>
      <c r="BE518" s="127"/>
      <c r="BF518" s="127"/>
    </row>
    <row r="519" spans="1:58" s="108" customFormat="1" x14ac:dyDescent="0.2">
      <c r="A519" s="107"/>
      <c r="B519" s="96"/>
      <c r="D519" s="107"/>
      <c r="E519" s="114"/>
      <c r="F519" s="114"/>
      <c r="G519" s="115"/>
      <c r="H519" s="95"/>
      <c r="AL519" s="107"/>
      <c r="AM519" s="107"/>
      <c r="AY519" s="159"/>
      <c r="AZ519" s="159"/>
      <c r="BA519" s="167"/>
      <c r="BB519" s="151"/>
      <c r="BC519" s="143"/>
      <c r="BD519" s="135"/>
      <c r="BE519" s="127"/>
      <c r="BF519" s="127"/>
    </row>
    <row r="520" spans="1:58" s="108" customFormat="1" x14ac:dyDescent="0.2">
      <c r="A520" s="107"/>
      <c r="B520" s="96"/>
      <c r="D520" s="107"/>
      <c r="E520" s="114"/>
      <c r="F520" s="114"/>
      <c r="G520" s="115"/>
      <c r="H520" s="95"/>
      <c r="AL520" s="107"/>
      <c r="AM520" s="107"/>
      <c r="AY520" s="159"/>
      <c r="AZ520" s="159"/>
      <c r="BA520" s="167"/>
      <c r="BB520" s="151"/>
      <c r="BC520" s="143"/>
      <c r="BD520" s="135"/>
      <c r="BE520" s="127"/>
      <c r="BF520" s="127"/>
    </row>
    <row r="521" spans="1:58" s="108" customFormat="1" x14ac:dyDescent="0.2">
      <c r="A521" s="107"/>
      <c r="B521" s="96"/>
      <c r="D521" s="107"/>
      <c r="E521" s="114"/>
      <c r="F521" s="114"/>
      <c r="G521" s="115"/>
      <c r="H521" s="95"/>
      <c r="AL521" s="107"/>
      <c r="AM521" s="107"/>
      <c r="AY521" s="159"/>
      <c r="AZ521" s="159"/>
      <c r="BA521" s="167"/>
      <c r="BB521" s="151"/>
      <c r="BC521" s="143"/>
      <c r="BD521" s="135"/>
      <c r="BE521" s="127"/>
      <c r="BF521" s="127"/>
    </row>
    <row r="522" spans="1:58" s="108" customFormat="1" x14ac:dyDescent="0.2">
      <c r="A522" s="107"/>
      <c r="B522" s="96"/>
      <c r="D522" s="107"/>
      <c r="E522" s="114"/>
      <c r="F522" s="114"/>
      <c r="G522" s="115"/>
      <c r="H522" s="95"/>
      <c r="AL522" s="107"/>
      <c r="AM522" s="107"/>
      <c r="AY522" s="159"/>
      <c r="AZ522" s="159"/>
      <c r="BA522" s="167"/>
      <c r="BB522" s="151"/>
      <c r="BC522" s="143"/>
      <c r="BD522" s="135"/>
      <c r="BE522" s="127"/>
      <c r="BF522" s="127"/>
    </row>
    <row r="523" spans="1:58" s="108" customFormat="1" x14ac:dyDescent="0.2">
      <c r="A523" s="107"/>
      <c r="B523" s="96"/>
      <c r="D523" s="107"/>
      <c r="E523" s="114"/>
      <c r="F523" s="114"/>
      <c r="G523" s="115"/>
      <c r="H523" s="95"/>
      <c r="AL523" s="107"/>
      <c r="AM523" s="107"/>
      <c r="AY523" s="159"/>
      <c r="AZ523" s="159"/>
      <c r="BA523" s="167"/>
      <c r="BB523" s="151"/>
      <c r="BC523" s="143"/>
      <c r="BD523" s="135"/>
      <c r="BE523" s="127"/>
      <c r="BF523" s="127"/>
    </row>
    <row r="524" spans="1:58" s="108" customFormat="1" x14ac:dyDescent="0.2">
      <c r="A524" s="107"/>
      <c r="B524" s="96"/>
      <c r="D524" s="107"/>
      <c r="E524" s="114"/>
      <c r="F524" s="114"/>
      <c r="G524" s="115"/>
      <c r="H524" s="95"/>
      <c r="AL524" s="107"/>
      <c r="AM524" s="107"/>
      <c r="AY524" s="159"/>
      <c r="AZ524" s="159"/>
      <c r="BA524" s="167"/>
      <c r="BB524" s="151"/>
      <c r="BC524" s="143"/>
      <c r="BD524" s="135"/>
      <c r="BE524" s="127"/>
      <c r="BF524" s="127"/>
    </row>
    <row r="525" spans="1:58" s="108" customFormat="1" x14ac:dyDescent="0.2">
      <c r="A525" s="107"/>
      <c r="B525" s="96"/>
      <c r="D525" s="107"/>
      <c r="E525" s="114"/>
      <c r="F525" s="114"/>
      <c r="G525" s="115"/>
      <c r="H525" s="95"/>
      <c r="AL525" s="107"/>
      <c r="AM525" s="107"/>
      <c r="AY525" s="159"/>
      <c r="AZ525" s="159"/>
      <c r="BA525" s="167"/>
      <c r="BB525" s="151"/>
      <c r="BC525" s="143"/>
      <c r="BD525" s="135"/>
      <c r="BE525" s="127"/>
      <c r="BF525" s="127"/>
    </row>
    <row r="526" spans="1:58" s="108" customFormat="1" x14ac:dyDescent="0.2">
      <c r="A526" s="107"/>
      <c r="B526" s="96"/>
      <c r="D526" s="107"/>
      <c r="E526" s="114"/>
      <c r="F526" s="114"/>
      <c r="G526" s="115"/>
      <c r="H526" s="95"/>
      <c r="AL526" s="107"/>
      <c r="AM526" s="107"/>
      <c r="AY526" s="159"/>
      <c r="AZ526" s="159"/>
      <c r="BA526" s="167"/>
      <c r="BB526" s="151"/>
      <c r="BC526" s="143"/>
      <c r="BD526" s="135"/>
      <c r="BE526" s="127"/>
      <c r="BF526" s="127"/>
    </row>
    <row r="527" spans="1:58" s="108" customFormat="1" x14ac:dyDescent="0.2">
      <c r="A527" s="107"/>
      <c r="B527" s="96"/>
      <c r="D527" s="107"/>
      <c r="E527" s="114"/>
      <c r="F527" s="114"/>
      <c r="G527" s="115"/>
      <c r="H527" s="95"/>
      <c r="AL527" s="107"/>
      <c r="AM527" s="107"/>
      <c r="AY527" s="159"/>
      <c r="AZ527" s="159"/>
      <c r="BA527" s="167"/>
      <c r="BB527" s="151"/>
      <c r="BC527" s="143"/>
      <c r="BD527" s="135"/>
      <c r="BE527" s="127"/>
      <c r="BF527" s="127"/>
    </row>
    <row r="528" spans="1:58" s="108" customFormat="1" x14ac:dyDescent="0.2">
      <c r="A528" s="107"/>
      <c r="B528" s="96"/>
      <c r="D528" s="107"/>
      <c r="E528" s="114"/>
      <c r="F528" s="114"/>
      <c r="G528" s="115"/>
      <c r="H528" s="95"/>
      <c r="AL528" s="107"/>
      <c r="AM528" s="107"/>
      <c r="AY528" s="159"/>
      <c r="AZ528" s="159"/>
      <c r="BA528" s="167"/>
      <c r="BB528" s="151"/>
      <c r="BC528" s="143"/>
      <c r="BD528" s="135"/>
      <c r="BE528" s="127"/>
      <c r="BF528" s="127"/>
    </row>
    <row r="529" spans="1:58" s="108" customFormat="1" x14ac:dyDescent="0.2">
      <c r="A529" s="107"/>
      <c r="B529" s="96"/>
      <c r="D529" s="107"/>
      <c r="E529" s="114"/>
      <c r="F529" s="114"/>
      <c r="G529" s="115"/>
      <c r="H529" s="95"/>
      <c r="AL529" s="107"/>
      <c r="AM529" s="107"/>
      <c r="AY529" s="159"/>
      <c r="AZ529" s="159"/>
      <c r="BA529" s="167"/>
      <c r="BB529" s="151"/>
      <c r="BC529" s="143"/>
      <c r="BD529" s="135"/>
      <c r="BE529" s="127"/>
      <c r="BF529" s="127"/>
    </row>
    <row r="530" spans="1:58" s="108" customFormat="1" x14ac:dyDescent="0.2">
      <c r="A530" s="107"/>
      <c r="B530" s="96"/>
      <c r="D530" s="107"/>
      <c r="E530" s="114"/>
      <c r="F530" s="114"/>
      <c r="G530" s="115"/>
      <c r="H530" s="95"/>
      <c r="AL530" s="107"/>
      <c r="AM530" s="107"/>
      <c r="AY530" s="159"/>
      <c r="AZ530" s="159"/>
      <c r="BA530" s="167"/>
      <c r="BB530" s="151"/>
      <c r="BC530" s="143"/>
      <c r="BD530" s="135"/>
      <c r="BE530" s="127"/>
      <c r="BF530" s="127"/>
    </row>
    <row r="531" spans="1:58" s="108" customFormat="1" x14ac:dyDescent="0.2">
      <c r="A531" s="107"/>
      <c r="B531" s="96"/>
      <c r="D531" s="107"/>
      <c r="E531" s="114"/>
      <c r="F531" s="114"/>
      <c r="G531" s="115"/>
      <c r="H531" s="95"/>
      <c r="AL531" s="107"/>
      <c r="AM531" s="107"/>
      <c r="AY531" s="159"/>
      <c r="AZ531" s="159"/>
      <c r="BA531" s="167"/>
      <c r="BB531" s="151"/>
      <c r="BC531" s="143"/>
      <c r="BD531" s="135"/>
      <c r="BE531" s="127"/>
      <c r="BF531" s="127"/>
    </row>
    <row r="532" spans="1:58" s="108" customFormat="1" x14ac:dyDescent="0.2">
      <c r="A532" s="107"/>
      <c r="B532" s="96"/>
      <c r="D532" s="107"/>
      <c r="E532" s="114"/>
      <c r="F532" s="114"/>
      <c r="G532" s="115"/>
      <c r="H532" s="95"/>
      <c r="AL532" s="107"/>
      <c r="AM532" s="107"/>
      <c r="AY532" s="159"/>
      <c r="AZ532" s="159"/>
      <c r="BA532" s="167"/>
      <c r="BB532" s="151"/>
      <c r="BC532" s="143"/>
      <c r="BD532" s="135"/>
      <c r="BE532" s="127"/>
      <c r="BF532" s="127"/>
    </row>
    <row r="533" spans="1:58" s="108" customFormat="1" x14ac:dyDescent="0.2">
      <c r="A533" s="107"/>
      <c r="B533" s="96"/>
      <c r="D533" s="107"/>
      <c r="E533" s="114"/>
      <c r="F533" s="114"/>
      <c r="G533" s="115"/>
      <c r="H533" s="95"/>
      <c r="AL533" s="107"/>
      <c r="AM533" s="107"/>
      <c r="AY533" s="159"/>
      <c r="AZ533" s="159"/>
      <c r="BA533" s="167"/>
      <c r="BB533" s="151"/>
      <c r="BC533" s="143"/>
      <c r="BD533" s="135"/>
      <c r="BE533" s="127"/>
      <c r="BF533" s="127"/>
    </row>
    <row r="534" spans="1:58" s="108" customFormat="1" x14ac:dyDescent="0.2">
      <c r="A534" s="107"/>
      <c r="B534" s="96"/>
      <c r="D534" s="107"/>
      <c r="E534" s="114"/>
      <c r="F534" s="114"/>
      <c r="G534" s="115"/>
      <c r="H534" s="95"/>
      <c r="AL534" s="107"/>
      <c r="AM534" s="107"/>
      <c r="AY534" s="159"/>
      <c r="AZ534" s="159"/>
      <c r="BA534" s="167"/>
      <c r="BB534" s="151"/>
      <c r="BC534" s="143"/>
      <c r="BD534" s="135"/>
      <c r="BE534" s="127"/>
      <c r="BF534" s="127"/>
    </row>
    <row r="535" spans="1:58" s="108" customFormat="1" x14ac:dyDescent="0.2">
      <c r="A535" s="107"/>
      <c r="B535" s="96"/>
      <c r="D535" s="107"/>
      <c r="E535" s="114"/>
      <c r="F535" s="114"/>
      <c r="G535" s="115"/>
      <c r="H535" s="95"/>
      <c r="AL535" s="107"/>
      <c r="AM535" s="107"/>
      <c r="AY535" s="159"/>
      <c r="AZ535" s="159"/>
      <c r="BA535" s="167"/>
      <c r="BB535" s="151"/>
      <c r="BC535" s="143"/>
      <c r="BD535" s="135"/>
      <c r="BE535" s="127"/>
      <c r="BF535" s="127"/>
    </row>
    <row r="536" spans="1:58" s="108" customFormat="1" x14ac:dyDescent="0.2">
      <c r="A536" s="107"/>
      <c r="B536" s="96"/>
      <c r="D536" s="107"/>
      <c r="E536" s="114"/>
      <c r="F536" s="114"/>
      <c r="G536" s="115"/>
      <c r="H536" s="95"/>
      <c r="AL536" s="107"/>
      <c r="AM536" s="107"/>
      <c r="AY536" s="159"/>
      <c r="AZ536" s="159"/>
      <c r="BA536" s="167"/>
      <c r="BB536" s="151"/>
      <c r="BC536" s="143"/>
      <c r="BD536" s="135"/>
      <c r="BE536" s="127"/>
      <c r="BF536" s="127"/>
    </row>
    <row r="537" spans="1:58" s="108" customFormat="1" x14ac:dyDescent="0.2">
      <c r="A537" s="107"/>
      <c r="B537" s="96"/>
      <c r="D537" s="107"/>
      <c r="E537" s="114"/>
      <c r="F537" s="114"/>
      <c r="G537" s="115"/>
      <c r="H537" s="95"/>
      <c r="AL537" s="107"/>
      <c r="AM537" s="107"/>
      <c r="AY537" s="159"/>
      <c r="AZ537" s="159"/>
      <c r="BA537" s="167"/>
      <c r="BB537" s="151"/>
      <c r="BC537" s="143"/>
      <c r="BD537" s="135"/>
      <c r="BE537" s="127"/>
      <c r="BF537" s="127"/>
    </row>
    <row r="538" spans="1:58" s="108" customFormat="1" x14ac:dyDescent="0.2">
      <c r="A538" s="107"/>
      <c r="B538" s="96"/>
      <c r="D538" s="107"/>
      <c r="E538" s="114"/>
      <c r="F538" s="114"/>
      <c r="G538" s="115"/>
      <c r="H538" s="95"/>
      <c r="AL538" s="107"/>
      <c r="AM538" s="107"/>
      <c r="AY538" s="159"/>
      <c r="AZ538" s="159"/>
      <c r="BA538" s="167"/>
      <c r="BB538" s="151"/>
      <c r="BC538" s="143"/>
      <c r="BD538" s="135"/>
      <c r="BE538" s="127"/>
      <c r="BF538" s="127"/>
    </row>
    <row r="539" spans="1:58" s="108" customFormat="1" x14ac:dyDescent="0.2">
      <c r="A539" s="107"/>
      <c r="B539" s="96"/>
      <c r="D539" s="107"/>
      <c r="E539" s="114"/>
      <c r="F539" s="114"/>
      <c r="G539" s="115"/>
      <c r="H539" s="95"/>
      <c r="AL539" s="107"/>
      <c r="AM539" s="107"/>
      <c r="AY539" s="159"/>
      <c r="AZ539" s="159"/>
      <c r="BA539" s="167"/>
      <c r="BB539" s="151"/>
      <c r="BC539" s="143"/>
      <c r="BD539" s="135"/>
      <c r="BE539" s="127"/>
      <c r="BF539" s="127"/>
    </row>
    <row r="540" spans="1:58" s="108" customFormat="1" x14ac:dyDescent="0.2">
      <c r="A540" s="107"/>
      <c r="B540" s="96"/>
      <c r="D540" s="107"/>
      <c r="E540" s="114"/>
      <c r="F540" s="114"/>
      <c r="G540" s="115"/>
      <c r="H540" s="95"/>
      <c r="AL540" s="107"/>
      <c r="AM540" s="107"/>
      <c r="AY540" s="159"/>
      <c r="AZ540" s="159"/>
      <c r="BA540" s="167"/>
      <c r="BB540" s="151"/>
      <c r="BC540" s="143"/>
      <c r="BD540" s="135"/>
      <c r="BE540" s="127"/>
      <c r="BF540" s="127"/>
    </row>
    <row r="541" spans="1:58" s="108" customFormat="1" x14ac:dyDescent="0.2">
      <c r="A541" s="107"/>
      <c r="B541" s="96"/>
      <c r="D541" s="107"/>
      <c r="E541" s="114"/>
      <c r="F541" s="114"/>
      <c r="G541" s="115"/>
      <c r="H541" s="95"/>
      <c r="AL541" s="107"/>
      <c r="AM541" s="107"/>
      <c r="AY541" s="159"/>
      <c r="AZ541" s="159"/>
      <c r="BA541" s="167"/>
      <c r="BB541" s="151"/>
      <c r="BC541" s="143"/>
      <c r="BD541" s="135"/>
      <c r="BE541" s="127"/>
      <c r="BF541" s="127"/>
    </row>
    <row r="542" spans="1:58" s="108" customFormat="1" x14ac:dyDescent="0.2">
      <c r="A542" s="107"/>
      <c r="B542" s="96"/>
      <c r="D542" s="107"/>
      <c r="E542" s="114"/>
      <c r="F542" s="114"/>
      <c r="G542" s="115"/>
      <c r="H542" s="95"/>
      <c r="AL542" s="107"/>
      <c r="AM542" s="107"/>
      <c r="AY542" s="159"/>
      <c r="AZ542" s="159"/>
      <c r="BA542" s="167"/>
      <c r="BB542" s="151"/>
      <c r="BC542" s="143"/>
      <c r="BD542" s="135"/>
      <c r="BE542" s="127"/>
      <c r="BF542" s="127"/>
    </row>
    <row r="543" spans="1:58" s="108" customFormat="1" x14ac:dyDescent="0.2">
      <c r="A543" s="107"/>
      <c r="B543" s="96"/>
      <c r="D543" s="107"/>
      <c r="E543" s="114"/>
      <c r="F543" s="114"/>
      <c r="G543" s="115"/>
      <c r="H543" s="95"/>
      <c r="AL543" s="107"/>
      <c r="AM543" s="107"/>
      <c r="AY543" s="159"/>
      <c r="AZ543" s="159"/>
      <c r="BA543" s="167"/>
      <c r="BB543" s="151"/>
      <c r="BC543" s="143"/>
      <c r="BD543" s="135"/>
      <c r="BE543" s="127"/>
      <c r="BF543" s="127"/>
    </row>
    <row r="544" spans="1:58" s="108" customFormat="1" x14ac:dyDescent="0.2">
      <c r="A544" s="107"/>
      <c r="B544" s="96"/>
      <c r="D544" s="107"/>
      <c r="E544" s="114"/>
      <c r="F544" s="114"/>
      <c r="G544" s="115"/>
      <c r="H544" s="95"/>
      <c r="AL544" s="107"/>
      <c r="AM544" s="107"/>
      <c r="AY544" s="159"/>
      <c r="AZ544" s="159"/>
      <c r="BA544" s="167"/>
      <c r="BB544" s="151"/>
      <c r="BC544" s="143"/>
      <c r="BD544" s="135"/>
      <c r="BE544" s="127"/>
      <c r="BF544" s="127"/>
    </row>
    <row r="545" spans="1:58" s="108" customFormat="1" x14ac:dyDescent="0.2">
      <c r="A545" s="107"/>
      <c r="B545" s="96"/>
      <c r="D545" s="107"/>
      <c r="E545" s="114"/>
      <c r="F545" s="114"/>
      <c r="G545" s="115"/>
      <c r="H545" s="95"/>
      <c r="AL545" s="107"/>
      <c r="AM545" s="107"/>
      <c r="AY545" s="159"/>
      <c r="AZ545" s="159"/>
      <c r="BA545" s="167"/>
      <c r="BB545" s="151"/>
      <c r="BC545" s="143"/>
      <c r="BD545" s="135"/>
      <c r="BE545" s="127"/>
      <c r="BF545" s="127"/>
    </row>
    <row r="546" spans="1:58" s="108" customFormat="1" x14ac:dyDescent="0.2">
      <c r="A546" s="107"/>
      <c r="B546" s="96"/>
      <c r="D546" s="107"/>
      <c r="E546" s="114"/>
      <c r="F546" s="114"/>
      <c r="G546" s="115"/>
      <c r="H546" s="95"/>
      <c r="AL546" s="107"/>
      <c r="AM546" s="107"/>
      <c r="AY546" s="159"/>
      <c r="AZ546" s="159"/>
      <c r="BA546" s="167"/>
      <c r="BB546" s="151"/>
      <c r="BC546" s="143"/>
      <c r="BD546" s="135"/>
      <c r="BE546" s="127"/>
      <c r="BF546" s="127"/>
    </row>
    <row r="547" spans="1:58" s="108" customFormat="1" x14ac:dyDescent="0.2">
      <c r="A547" s="107"/>
      <c r="B547" s="96"/>
      <c r="D547" s="107"/>
      <c r="E547" s="114"/>
      <c r="F547" s="114"/>
      <c r="G547" s="115"/>
      <c r="H547" s="95"/>
      <c r="AL547" s="107"/>
      <c r="AM547" s="107"/>
      <c r="AY547" s="159"/>
      <c r="AZ547" s="159"/>
      <c r="BA547" s="167"/>
      <c r="BB547" s="151"/>
      <c r="BC547" s="143"/>
      <c r="BD547" s="135"/>
      <c r="BE547" s="127"/>
      <c r="BF547" s="127"/>
    </row>
    <row r="548" spans="1:58" s="108" customFormat="1" x14ac:dyDescent="0.2">
      <c r="A548" s="107"/>
      <c r="B548" s="96"/>
      <c r="D548" s="107"/>
      <c r="E548" s="114"/>
      <c r="F548" s="114"/>
      <c r="G548" s="115"/>
      <c r="H548" s="95"/>
      <c r="AL548" s="107"/>
      <c r="AM548" s="107"/>
      <c r="AY548" s="159"/>
      <c r="AZ548" s="159"/>
      <c r="BA548" s="167"/>
      <c r="BB548" s="151"/>
      <c r="BC548" s="143"/>
      <c r="BD548" s="135"/>
      <c r="BE548" s="127"/>
      <c r="BF548" s="127"/>
    </row>
    <row r="549" spans="1:58" s="108" customFormat="1" x14ac:dyDescent="0.2">
      <c r="A549" s="107"/>
      <c r="B549" s="96"/>
      <c r="D549" s="107"/>
      <c r="E549" s="114"/>
      <c r="F549" s="114"/>
      <c r="G549" s="115"/>
      <c r="H549" s="95"/>
      <c r="AL549" s="107"/>
      <c r="AM549" s="107"/>
      <c r="AY549" s="159"/>
      <c r="AZ549" s="159"/>
      <c r="BA549" s="167"/>
      <c r="BB549" s="151"/>
      <c r="BC549" s="143"/>
      <c r="BD549" s="135"/>
      <c r="BE549" s="127"/>
      <c r="BF549" s="127"/>
    </row>
    <row r="550" spans="1:58" s="108" customFormat="1" x14ac:dyDescent="0.2">
      <c r="A550" s="107"/>
      <c r="B550" s="96"/>
      <c r="D550" s="107"/>
      <c r="E550" s="114"/>
      <c r="F550" s="114"/>
      <c r="G550" s="115"/>
      <c r="H550" s="95"/>
      <c r="AL550" s="107"/>
      <c r="AM550" s="107"/>
      <c r="AY550" s="159"/>
      <c r="AZ550" s="159"/>
      <c r="BA550" s="167"/>
      <c r="BB550" s="151"/>
      <c r="BC550" s="143"/>
      <c r="BD550" s="135"/>
      <c r="BE550" s="127"/>
      <c r="BF550" s="127"/>
    </row>
    <row r="551" spans="1:58" s="108" customFormat="1" x14ac:dyDescent="0.2">
      <c r="A551" s="107"/>
      <c r="B551" s="96"/>
      <c r="D551" s="107"/>
      <c r="E551" s="114"/>
      <c r="F551" s="114"/>
      <c r="G551" s="115"/>
      <c r="H551" s="95"/>
      <c r="AL551" s="107"/>
      <c r="AM551" s="107"/>
      <c r="AY551" s="159"/>
      <c r="AZ551" s="159"/>
      <c r="BA551" s="167"/>
      <c r="BB551" s="151"/>
      <c r="BC551" s="143"/>
      <c r="BD551" s="135"/>
      <c r="BE551" s="127"/>
      <c r="BF551" s="127"/>
    </row>
    <row r="552" spans="1:58" s="108" customFormat="1" x14ac:dyDescent="0.2">
      <c r="A552" s="107"/>
      <c r="B552" s="96"/>
      <c r="D552" s="107"/>
      <c r="E552" s="114"/>
      <c r="F552" s="114"/>
      <c r="G552" s="115"/>
      <c r="H552" s="95"/>
      <c r="AL552" s="107"/>
      <c r="AM552" s="107"/>
      <c r="AY552" s="159"/>
      <c r="AZ552" s="159"/>
      <c r="BA552" s="167"/>
      <c r="BB552" s="151"/>
      <c r="BC552" s="143"/>
      <c r="BD552" s="135"/>
      <c r="BE552" s="127"/>
      <c r="BF552" s="127"/>
    </row>
    <row r="553" spans="1:58" s="108" customFormat="1" x14ac:dyDescent="0.2">
      <c r="A553" s="107"/>
      <c r="B553" s="96"/>
      <c r="D553" s="107"/>
      <c r="E553" s="114"/>
      <c r="F553" s="114"/>
      <c r="G553" s="115"/>
      <c r="H553" s="95"/>
      <c r="AL553" s="107"/>
      <c r="AM553" s="107"/>
      <c r="AY553" s="159"/>
      <c r="AZ553" s="159"/>
      <c r="BA553" s="167"/>
      <c r="BB553" s="151"/>
      <c r="BC553" s="143"/>
      <c r="BD553" s="135"/>
      <c r="BE553" s="127"/>
      <c r="BF553" s="127"/>
    </row>
    <row r="554" spans="1:58" s="108" customFormat="1" x14ac:dyDescent="0.2">
      <c r="A554" s="107"/>
      <c r="B554" s="96"/>
      <c r="D554" s="107"/>
      <c r="E554" s="114"/>
      <c r="F554" s="114"/>
      <c r="G554" s="115"/>
      <c r="H554" s="95"/>
      <c r="AL554" s="107"/>
      <c r="AM554" s="107"/>
      <c r="AY554" s="159"/>
      <c r="AZ554" s="159"/>
      <c r="BA554" s="167"/>
      <c r="BB554" s="151"/>
      <c r="BC554" s="143"/>
      <c r="BD554" s="135"/>
      <c r="BE554" s="127"/>
      <c r="BF554" s="127"/>
    </row>
    <row r="555" spans="1:58" s="108" customFormat="1" x14ac:dyDescent="0.2">
      <c r="A555" s="107"/>
      <c r="B555" s="96"/>
      <c r="D555" s="107"/>
      <c r="E555" s="114"/>
      <c r="F555" s="114"/>
      <c r="G555" s="115"/>
      <c r="H555" s="95"/>
      <c r="AL555" s="107"/>
      <c r="AM555" s="107"/>
      <c r="AY555" s="159"/>
      <c r="AZ555" s="159"/>
      <c r="BA555" s="167"/>
      <c r="BB555" s="151"/>
      <c r="BC555" s="143"/>
      <c r="BD555" s="135"/>
      <c r="BE555" s="127"/>
      <c r="BF555" s="127"/>
    </row>
    <row r="556" spans="1:58" s="108" customFormat="1" x14ac:dyDescent="0.2">
      <c r="A556" s="107"/>
      <c r="B556" s="96"/>
      <c r="D556" s="107"/>
      <c r="E556" s="114"/>
      <c r="F556" s="114"/>
      <c r="G556" s="115"/>
      <c r="H556" s="95"/>
      <c r="AL556" s="107"/>
      <c r="AM556" s="107"/>
      <c r="AY556" s="159"/>
      <c r="AZ556" s="159"/>
      <c r="BA556" s="167"/>
      <c r="BB556" s="151"/>
      <c r="BC556" s="143"/>
      <c r="BD556" s="135"/>
      <c r="BE556" s="127"/>
      <c r="BF556" s="127"/>
    </row>
    <row r="557" spans="1:58" s="108" customFormat="1" x14ac:dyDescent="0.2">
      <c r="A557" s="107"/>
      <c r="B557" s="96"/>
      <c r="D557" s="107"/>
      <c r="E557" s="114"/>
      <c r="F557" s="114"/>
      <c r="G557" s="115"/>
      <c r="H557" s="95"/>
      <c r="AL557" s="107"/>
      <c r="AM557" s="107"/>
      <c r="AY557" s="159"/>
      <c r="AZ557" s="159"/>
      <c r="BA557" s="167"/>
      <c r="BB557" s="151"/>
      <c r="BC557" s="143"/>
      <c r="BD557" s="135"/>
      <c r="BE557" s="127"/>
      <c r="BF557" s="127"/>
    </row>
    <row r="558" spans="1:58" s="108" customFormat="1" x14ac:dyDescent="0.2">
      <c r="A558" s="107"/>
      <c r="B558" s="96"/>
      <c r="D558" s="107"/>
      <c r="E558" s="114"/>
      <c r="F558" s="114"/>
      <c r="G558" s="115"/>
      <c r="H558" s="95"/>
      <c r="AL558" s="107"/>
      <c r="AM558" s="107"/>
      <c r="AY558" s="159"/>
      <c r="AZ558" s="159"/>
      <c r="BA558" s="167"/>
      <c r="BB558" s="151"/>
      <c r="BC558" s="143"/>
      <c r="BD558" s="135"/>
      <c r="BE558" s="127"/>
      <c r="BF558" s="127"/>
    </row>
    <row r="559" spans="1:58" s="108" customFormat="1" x14ac:dyDescent="0.2">
      <c r="A559" s="107"/>
      <c r="B559" s="96"/>
      <c r="D559" s="107"/>
      <c r="E559" s="114"/>
      <c r="F559" s="114"/>
      <c r="G559" s="115"/>
      <c r="H559" s="95"/>
      <c r="AL559" s="107"/>
      <c r="AM559" s="107"/>
      <c r="AY559" s="159"/>
      <c r="AZ559" s="159"/>
      <c r="BA559" s="167"/>
      <c r="BB559" s="151"/>
      <c r="BC559" s="143"/>
      <c r="BD559" s="135"/>
      <c r="BE559" s="127"/>
      <c r="BF559" s="127"/>
    </row>
    <row r="560" spans="1:58" s="108" customFormat="1" x14ac:dyDescent="0.2">
      <c r="A560" s="107"/>
      <c r="B560" s="96"/>
      <c r="D560" s="107"/>
      <c r="E560" s="114"/>
      <c r="F560" s="114"/>
      <c r="G560" s="115"/>
      <c r="H560" s="95"/>
      <c r="AL560" s="107"/>
      <c r="AM560" s="107"/>
      <c r="AY560" s="159"/>
      <c r="AZ560" s="159"/>
      <c r="BA560" s="167"/>
      <c r="BB560" s="151"/>
      <c r="BC560" s="143"/>
      <c r="BD560" s="135"/>
      <c r="BE560" s="127"/>
      <c r="BF560" s="127"/>
    </row>
    <row r="561" spans="1:58" s="108" customFormat="1" x14ac:dyDescent="0.2">
      <c r="A561" s="107"/>
      <c r="B561" s="96"/>
      <c r="D561" s="107"/>
      <c r="E561" s="114"/>
      <c r="F561" s="114"/>
      <c r="G561" s="115"/>
      <c r="H561" s="95"/>
      <c r="AL561" s="107"/>
      <c r="AM561" s="107"/>
      <c r="AY561" s="159"/>
      <c r="AZ561" s="159"/>
      <c r="BA561" s="167"/>
      <c r="BB561" s="151"/>
      <c r="BC561" s="143"/>
      <c r="BD561" s="135"/>
      <c r="BE561" s="127"/>
      <c r="BF561" s="127"/>
    </row>
    <row r="562" spans="1:58" s="108" customFormat="1" x14ac:dyDescent="0.2">
      <c r="A562" s="107"/>
      <c r="B562" s="96"/>
      <c r="D562" s="107"/>
      <c r="E562" s="114"/>
      <c r="F562" s="114"/>
      <c r="G562" s="115"/>
      <c r="H562" s="95"/>
      <c r="AL562" s="107"/>
      <c r="AM562" s="107"/>
      <c r="AY562" s="159"/>
      <c r="AZ562" s="159"/>
      <c r="BA562" s="167"/>
      <c r="BB562" s="151"/>
      <c r="BC562" s="143"/>
      <c r="BD562" s="135"/>
      <c r="BE562" s="127"/>
      <c r="BF562" s="127"/>
    </row>
    <row r="563" spans="1:58" s="108" customFormat="1" x14ac:dyDescent="0.2">
      <c r="A563" s="107"/>
      <c r="B563" s="96"/>
      <c r="D563" s="107"/>
      <c r="E563" s="114"/>
      <c r="F563" s="114"/>
      <c r="G563" s="115"/>
      <c r="H563" s="95"/>
      <c r="AL563" s="107"/>
      <c r="AM563" s="107"/>
      <c r="AY563" s="159"/>
      <c r="AZ563" s="159"/>
      <c r="BA563" s="167"/>
      <c r="BB563" s="151"/>
      <c r="BC563" s="143"/>
      <c r="BD563" s="135"/>
      <c r="BE563" s="127"/>
      <c r="BF563" s="127"/>
    </row>
    <row r="564" spans="1:58" s="108" customFormat="1" x14ac:dyDescent="0.2">
      <c r="A564" s="107"/>
      <c r="B564" s="96"/>
      <c r="D564" s="107"/>
      <c r="E564" s="114"/>
      <c r="F564" s="114"/>
      <c r="G564" s="115"/>
      <c r="H564" s="95"/>
      <c r="AL564" s="107"/>
      <c r="AM564" s="107"/>
      <c r="AY564" s="159"/>
      <c r="AZ564" s="159"/>
      <c r="BA564" s="167"/>
      <c r="BB564" s="151"/>
      <c r="BC564" s="143"/>
      <c r="BD564" s="135"/>
      <c r="BE564" s="127"/>
      <c r="BF564" s="127"/>
    </row>
    <row r="565" spans="1:58" s="108" customFormat="1" x14ac:dyDescent="0.2">
      <c r="A565" s="107"/>
      <c r="B565" s="96"/>
      <c r="D565" s="107"/>
      <c r="E565" s="114"/>
      <c r="F565" s="114"/>
      <c r="G565" s="115"/>
      <c r="H565" s="95"/>
      <c r="AL565" s="107"/>
      <c r="AM565" s="107"/>
      <c r="AY565" s="159"/>
      <c r="AZ565" s="159"/>
      <c r="BA565" s="167"/>
      <c r="BB565" s="151"/>
      <c r="BC565" s="143"/>
      <c r="BD565" s="135"/>
      <c r="BE565" s="127"/>
      <c r="BF565" s="127"/>
    </row>
    <row r="566" spans="1:58" s="108" customFormat="1" x14ac:dyDescent="0.2">
      <c r="A566" s="107"/>
      <c r="B566" s="96"/>
      <c r="D566" s="107"/>
      <c r="E566" s="114"/>
      <c r="F566" s="114"/>
      <c r="G566" s="115"/>
      <c r="H566" s="95"/>
      <c r="AL566" s="107"/>
      <c r="AM566" s="107"/>
      <c r="AY566" s="159"/>
      <c r="AZ566" s="159"/>
      <c r="BA566" s="167"/>
      <c r="BB566" s="151"/>
      <c r="BC566" s="143"/>
      <c r="BD566" s="135"/>
      <c r="BE566" s="127"/>
      <c r="BF566" s="127"/>
    </row>
    <row r="567" spans="1:58" s="108" customFormat="1" x14ac:dyDescent="0.2">
      <c r="A567" s="107"/>
      <c r="B567" s="96"/>
      <c r="D567" s="107"/>
      <c r="E567" s="114"/>
      <c r="F567" s="114"/>
      <c r="G567" s="115"/>
      <c r="H567" s="95"/>
      <c r="AL567" s="107"/>
      <c r="AM567" s="107"/>
      <c r="AY567" s="159"/>
      <c r="AZ567" s="159"/>
      <c r="BA567" s="167"/>
      <c r="BB567" s="151"/>
      <c r="BC567" s="143"/>
      <c r="BD567" s="135"/>
      <c r="BE567" s="127"/>
      <c r="BF567" s="127"/>
    </row>
    <row r="568" spans="1:58" s="108" customFormat="1" x14ac:dyDescent="0.2">
      <c r="A568" s="107"/>
      <c r="B568" s="96"/>
      <c r="D568" s="107"/>
      <c r="E568" s="114"/>
      <c r="F568" s="114"/>
      <c r="G568" s="115"/>
      <c r="H568" s="95"/>
      <c r="AL568" s="107"/>
      <c r="AM568" s="107"/>
      <c r="AY568" s="159"/>
      <c r="AZ568" s="159"/>
      <c r="BA568" s="167"/>
      <c r="BB568" s="151"/>
      <c r="BC568" s="143"/>
      <c r="BD568" s="135"/>
      <c r="BE568" s="127"/>
      <c r="BF568" s="127"/>
    </row>
    <row r="569" spans="1:58" s="108" customFormat="1" x14ac:dyDescent="0.2">
      <c r="A569" s="107"/>
      <c r="B569" s="96"/>
      <c r="D569" s="107"/>
      <c r="E569" s="114"/>
      <c r="F569" s="114"/>
      <c r="G569" s="115"/>
      <c r="H569" s="95"/>
      <c r="AL569" s="107"/>
      <c r="AM569" s="107"/>
      <c r="AY569" s="159"/>
      <c r="AZ569" s="159"/>
      <c r="BA569" s="167"/>
      <c r="BB569" s="151"/>
      <c r="BC569" s="143"/>
      <c r="BD569" s="135"/>
      <c r="BE569" s="127"/>
      <c r="BF569" s="127"/>
    </row>
    <row r="570" spans="1:58" s="108" customFormat="1" x14ac:dyDescent="0.2">
      <c r="A570" s="107"/>
      <c r="B570" s="96"/>
      <c r="D570" s="107"/>
      <c r="E570" s="114"/>
      <c r="F570" s="114"/>
      <c r="G570" s="115"/>
      <c r="H570" s="95"/>
      <c r="AL570" s="107"/>
      <c r="AM570" s="107"/>
      <c r="AY570" s="159"/>
      <c r="AZ570" s="159"/>
      <c r="BA570" s="167"/>
      <c r="BB570" s="151"/>
      <c r="BC570" s="143"/>
      <c r="BD570" s="135"/>
      <c r="BE570" s="127"/>
      <c r="BF570" s="127"/>
    </row>
    <row r="571" spans="1:58" s="108" customFormat="1" x14ac:dyDescent="0.2">
      <c r="A571" s="107"/>
      <c r="B571" s="96"/>
      <c r="D571" s="107"/>
      <c r="E571" s="114"/>
      <c r="F571" s="114"/>
      <c r="G571" s="115"/>
      <c r="H571" s="95"/>
      <c r="AL571" s="107"/>
      <c r="AM571" s="107"/>
      <c r="AY571" s="159"/>
      <c r="AZ571" s="159"/>
      <c r="BA571" s="167"/>
      <c r="BB571" s="151"/>
      <c r="BC571" s="143"/>
      <c r="BD571" s="135"/>
      <c r="BE571" s="127"/>
      <c r="BF571" s="127"/>
    </row>
    <row r="572" spans="1:58" s="108" customFormat="1" x14ac:dyDescent="0.2">
      <c r="A572" s="107"/>
      <c r="B572" s="96"/>
      <c r="D572" s="107"/>
      <c r="E572" s="114"/>
      <c r="F572" s="114"/>
      <c r="G572" s="115"/>
      <c r="H572" s="95"/>
      <c r="AL572" s="107"/>
      <c r="AM572" s="107"/>
      <c r="AY572" s="159"/>
      <c r="AZ572" s="159"/>
      <c r="BA572" s="167"/>
      <c r="BB572" s="151"/>
      <c r="BC572" s="143"/>
      <c r="BD572" s="135"/>
      <c r="BE572" s="127"/>
      <c r="BF572" s="127"/>
    </row>
    <row r="573" spans="1:58" s="108" customFormat="1" x14ac:dyDescent="0.2">
      <c r="A573" s="107"/>
      <c r="B573" s="96"/>
      <c r="D573" s="107"/>
      <c r="E573" s="114"/>
      <c r="F573" s="114"/>
      <c r="G573" s="115"/>
      <c r="H573" s="95"/>
      <c r="AL573" s="107"/>
      <c r="AM573" s="107"/>
      <c r="AY573" s="159"/>
      <c r="AZ573" s="159"/>
      <c r="BA573" s="167"/>
      <c r="BB573" s="151"/>
      <c r="BC573" s="143"/>
      <c r="BD573" s="135"/>
      <c r="BE573" s="127"/>
      <c r="BF573" s="127"/>
    </row>
    <row r="574" spans="1:58" s="108" customFormat="1" x14ac:dyDescent="0.2">
      <c r="A574" s="107"/>
      <c r="B574" s="96"/>
      <c r="D574" s="107"/>
      <c r="E574" s="114"/>
      <c r="F574" s="114"/>
      <c r="G574" s="115"/>
      <c r="H574" s="95"/>
      <c r="AL574" s="107"/>
      <c r="AM574" s="107"/>
      <c r="AY574" s="159"/>
      <c r="AZ574" s="159"/>
      <c r="BA574" s="167"/>
      <c r="BB574" s="151"/>
      <c r="BC574" s="143"/>
      <c r="BD574" s="135"/>
      <c r="BE574" s="127"/>
      <c r="BF574" s="127"/>
    </row>
    <row r="575" spans="1:58" s="108" customFormat="1" x14ac:dyDescent="0.2">
      <c r="A575" s="107"/>
      <c r="B575" s="96"/>
      <c r="D575" s="107"/>
      <c r="E575" s="114"/>
      <c r="F575" s="114"/>
      <c r="G575" s="115"/>
      <c r="H575" s="95"/>
      <c r="AL575" s="107"/>
      <c r="AM575" s="107"/>
      <c r="AY575" s="159"/>
      <c r="AZ575" s="159"/>
      <c r="BA575" s="167"/>
      <c r="BB575" s="151"/>
      <c r="BC575" s="143"/>
      <c r="BD575" s="135"/>
      <c r="BE575" s="127"/>
      <c r="BF575" s="127"/>
    </row>
    <row r="576" spans="1:58" s="108" customFormat="1" x14ac:dyDescent="0.2">
      <c r="A576" s="107"/>
      <c r="B576" s="96"/>
      <c r="D576" s="107"/>
      <c r="E576" s="114"/>
      <c r="F576" s="114"/>
      <c r="G576" s="115"/>
      <c r="H576" s="95"/>
      <c r="AL576" s="107"/>
      <c r="AM576" s="107"/>
      <c r="AY576" s="159"/>
      <c r="AZ576" s="159"/>
      <c r="BA576" s="167"/>
      <c r="BB576" s="151"/>
      <c r="BC576" s="143"/>
      <c r="BD576" s="135"/>
      <c r="BE576" s="127"/>
      <c r="BF576" s="127"/>
    </row>
    <row r="577" spans="1:58" s="108" customFormat="1" x14ac:dyDescent="0.2">
      <c r="A577" s="107"/>
      <c r="B577" s="96"/>
      <c r="D577" s="107"/>
      <c r="E577" s="114"/>
      <c r="F577" s="114"/>
      <c r="G577" s="115"/>
      <c r="H577" s="95"/>
      <c r="AL577" s="107"/>
      <c r="AM577" s="107"/>
      <c r="AY577" s="159"/>
      <c r="AZ577" s="159"/>
      <c r="BA577" s="167"/>
      <c r="BB577" s="151"/>
      <c r="BC577" s="143"/>
      <c r="BD577" s="135"/>
      <c r="BE577" s="127"/>
      <c r="BF577" s="127"/>
    </row>
    <row r="578" spans="1:58" s="108" customFormat="1" x14ac:dyDescent="0.2">
      <c r="A578" s="107"/>
      <c r="B578" s="96"/>
      <c r="D578" s="107"/>
      <c r="E578" s="114"/>
      <c r="F578" s="114"/>
      <c r="G578" s="115"/>
      <c r="H578" s="95"/>
      <c r="AL578" s="107"/>
      <c r="AM578" s="107"/>
      <c r="AY578" s="159"/>
      <c r="AZ578" s="159"/>
      <c r="BA578" s="167"/>
      <c r="BB578" s="151"/>
      <c r="BC578" s="143"/>
      <c r="BD578" s="135"/>
      <c r="BE578" s="127"/>
      <c r="BF578" s="127"/>
    </row>
    <row r="579" spans="1:58" s="108" customFormat="1" x14ac:dyDescent="0.2">
      <c r="A579" s="107"/>
      <c r="B579" s="96"/>
      <c r="D579" s="107"/>
      <c r="E579" s="114"/>
      <c r="F579" s="114"/>
      <c r="G579" s="115"/>
      <c r="H579" s="95"/>
      <c r="AL579" s="107"/>
      <c r="AM579" s="107"/>
      <c r="AY579" s="159"/>
      <c r="AZ579" s="159"/>
      <c r="BA579" s="167"/>
      <c r="BB579" s="151"/>
      <c r="BC579" s="143"/>
      <c r="BD579" s="135"/>
      <c r="BE579" s="127"/>
      <c r="BF579" s="127"/>
    </row>
    <row r="580" spans="1:58" s="108" customFormat="1" x14ac:dyDescent="0.2">
      <c r="A580" s="107"/>
      <c r="B580" s="96"/>
      <c r="D580" s="107"/>
      <c r="E580" s="114"/>
      <c r="F580" s="114"/>
      <c r="G580" s="115"/>
      <c r="H580" s="95"/>
      <c r="AL580" s="107"/>
      <c r="AM580" s="107"/>
      <c r="AY580" s="159"/>
      <c r="AZ580" s="159"/>
      <c r="BA580" s="167"/>
      <c r="BB580" s="151"/>
      <c r="BC580" s="143"/>
      <c r="BD580" s="135"/>
      <c r="BE580" s="127"/>
      <c r="BF580" s="127"/>
    </row>
    <row r="581" spans="1:58" s="108" customFormat="1" x14ac:dyDescent="0.2">
      <c r="A581" s="107"/>
      <c r="B581" s="96"/>
      <c r="D581" s="107"/>
      <c r="E581" s="114"/>
      <c r="F581" s="114"/>
      <c r="G581" s="115"/>
      <c r="H581" s="95"/>
      <c r="AL581" s="107"/>
      <c r="AM581" s="107"/>
      <c r="AY581" s="159"/>
      <c r="AZ581" s="159"/>
      <c r="BA581" s="167"/>
      <c r="BB581" s="151"/>
      <c r="BC581" s="143"/>
      <c r="BD581" s="135"/>
      <c r="BE581" s="127"/>
      <c r="BF581" s="127"/>
    </row>
    <row r="582" spans="1:58" s="108" customFormat="1" x14ac:dyDescent="0.2">
      <c r="A582" s="107"/>
      <c r="B582" s="96"/>
      <c r="D582" s="107"/>
      <c r="E582" s="114"/>
      <c r="F582" s="114"/>
      <c r="G582" s="115"/>
      <c r="H582" s="95"/>
      <c r="AL582" s="107"/>
      <c r="AM582" s="107"/>
      <c r="AY582" s="159"/>
      <c r="AZ582" s="159"/>
      <c r="BA582" s="167"/>
      <c r="BB582" s="151"/>
      <c r="BC582" s="143"/>
      <c r="BD582" s="135"/>
      <c r="BE582" s="127"/>
      <c r="BF582" s="127"/>
    </row>
    <row r="583" spans="1:58" s="108" customFormat="1" x14ac:dyDescent="0.2">
      <c r="A583" s="107"/>
      <c r="B583" s="96"/>
      <c r="D583" s="107"/>
      <c r="E583" s="114"/>
      <c r="F583" s="114"/>
      <c r="G583" s="115"/>
      <c r="H583" s="95"/>
      <c r="AL583" s="107"/>
      <c r="AM583" s="107"/>
      <c r="AY583" s="159"/>
      <c r="AZ583" s="159"/>
      <c r="BA583" s="167"/>
      <c r="BB583" s="151"/>
      <c r="BC583" s="143"/>
      <c r="BD583" s="135"/>
      <c r="BE583" s="127"/>
      <c r="BF583" s="127"/>
    </row>
    <row r="584" spans="1:58" s="108" customFormat="1" x14ac:dyDescent="0.2">
      <c r="A584" s="107"/>
      <c r="B584" s="96"/>
      <c r="D584" s="107"/>
      <c r="E584" s="114"/>
      <c r="F584" s="114"/>
      <c r="G584" s="115"/>
      <c r="H584" s="95"/>
      <c r="AL584" s="107"/>
      <c r="AM584" s="107"/>
      <c r="AY584" s="159"/>
      <c r="AZ584" s="159"/>
      <c r="BA584" s="167"/>
      <c r="BB584" s="151"/>
      <c r="BC584" s="143"/>
      <c r="BD584" s="135"/>
      <c r="BE584" s="127"/>
      <c r="BF584" s="127"/>
    </row>
    <row r="585" spans="1:58" s="108" customFormat="1" x14ac:dyDescent="0.2">
      <c r="A585" s="107"/>
      <c r="B585" s="96"/>
      <c r="D585" s="107"/>
      <c r="E585" s="114"/>
      <c r="F585" s="114"/>
      <c r="G585" s="115"/>
      <c r="H585" s="95"/>
      <c r="AL585" s="107"/>
      <c r="AM585" s="107"/>
      <c r="AY585" s="159"/>
      <c r="AZ585" s="159"/>
      <c r="BA585" s="167"/>
      <c r="BB585" s="151"/>
      <c r="BC585" s="143"/>
      <c r="BD585" s="135"/>
      <c r="BE585" s="127"/>
      <c r="BF585" s="127"/>
    </row>
    <row r="586" spans="1:58" s="108" customFormat="1" x14ac:dyDescent="0.2">
      <c r="A586" s="107"/>
      <c r="B586" s="96"/>
      <c r="D586" s="107"/>
      <c r="E586" s="114"/>
      <c r="F586" s="114"/>
      <c r="G586" s="115"/>
      <c r="H586" s="95"/>
      <c r="AL586" s="107"/>
      <c r="AM586" s="107"/>
      <c r="AY586" s="159"/>
      <c r="AZ586" s="159"/>
      <c r="BA586" s="167"/>
      <c r="BB586" s="151"/>
      <c r="BC586" s="143"/>
      <c r="BD586" s="135"/>
      <c r="BE586" s="127"/>
      <c r="BF586" s="127"/>
    </row>
    <row r="587" spans="1:58" s="108" customFormat="1" x14ac:dyDescent="0.2">
      <c r="A587" s="107"/>
      <c r="B587" s="96"/>
      <c r="D587" s="107"/>
      <c r="E587" s="114"/>
      <c r="F587" s="114"/>
      <c r="G587" s="115"/>
      <c r="H587" s="95"/>
      <c r="AL587" s="107"/>
      <c r="AM587" s="107"/>
      <c r="AY587" s="159"/>
      <c r="AZ587" s="159"/>
      <c r="BA587" s="167"/>
      <c r="BB587" s="151"/>
      <c r="BC587" s="143"/>
      <c r="BD587" s="135"/>
      <c r="BE587" s="127"/>
      <c r="BF587" s="127"/>
    </row>
    <row r="588" spans="1:58" s="108" customFormat="1" x14ac:dyDescent="0.2">
      <c r="A588" s="107"/>
      <c r="B588" s="96"/>
      <c r="D588" s="107"/>
      <c r="E588" s="114"/>
      <c r="F588" s="114"/>
      <c r="G588" s="115"/>
      <c r="H588" s="95"/>
      <c r="AL588" s="107"/>
      <c r="AM588" s="107"/>
      <c r="AY588" s="159"/>
      <c r="AZ588" s="159"/>
      <c r="BA588" s="167"/>
      <c r="BB588" s="151"/>
      <c r="BC588" s="143"/>
      <c r="BD588" s="135"/>
      <c r="BE588" s="127"/>
      <c r="BF588" s="127"/>
    </row>
    <row r="589" spans="1:58" s="108" customFormat="1" x14ac:dyDescent="0.2">
      <c r="A589" s="107"/>
      <c r="B589" s="96"/>
      <c r="D589" s="107"/>
      <c r="E589" s="114"/>
      <c r="F589" s="114"/>
      <c r="G589" s="115"/>
      <c r="H589" s="95"/>
      <c r="AL589" s="107"/>
      <c r="AM589" s="107"/>
      <c r="AY589" s="159"/>
      <c r="AZ589" s="159"/>
      <c r="BA589" s="167"/>
      <c r="BB589" s="151"/>
      <c r="BC589" s="143"/>
      <c r="BD589" s="135"/>
      <c r="BE589" s="127"/>
      <c r="BF589" s="127"/>
    </row>
    <row r="590" spans="1:58" s="108" customFormat="1" x14ac:dyDescent="0.2">
      <c r="A590" s="107"/>
      <c r="B590" s="96"/>
      <c r="D590" s="107"/>
      <c r="E590" s="114"/>
      <c r="F590" s="114"/>
      <c r="G590" s="115"/>
      <c r="H590" s="95"/>
      <c r="AL590" s="107"/>
      <c r="AM590" s="107"/>
      <c r="AY590" s="159"/>
      <c r="AZ590" s="159"/>
      <c r="BA590" s="167"/>
      <c r="BB590" s="151"/>
      <c r="BC590" s="143"/>
      <c r="BD590" s="135"/>
      <c r="BE590" s="127"/>
      <c r="BF590" s="127"/>
    </row>
    <row r="591" spans="1:58" s="108" customFormat="1" x14ac:dyDescent="0.2">
      <c r="A591" s="107"/>
      <c r="B591" s="96"/>
      <c r="D591" s="107"/>
      <c r="E591" s="114"/>
      <c r="F591" s="114"/>
      <c r="G591" s="115"/>
      <c r="H591" s="95"/>
      <c r="AL591" s="107"/>
      <c r="AM591" s="107"/>
      <c r="AY591" s="159"/>
      <c r="AZ591" s="159"/>
      <c r="BA591" s="167"/>
      <c r="BB591" s="151"/>
      <c r="BC591" s="143"/>
      <c r="BD591" s="135"/>
      <c r="BE591" s="127"/>
      <c r="BF591" s="127"/>
    </row>
    <row r="592" spans="1:58" s="108" customFormat="1" x14ac:dyDescent="0.2">
      <c r="A592" s="107"/>
      <c r="B592" s="96"/>
      <c r="D592" s="107"/>
      <c r="E592" s="114"/>
      <c r="F592" s="114"/>
      <c r="G592" s="115"/>
      <c r="H592" s="95"/>
      <c r="AL592" s="107"/>
      <c r="AM592" s="107"/>
      <c r="AY592" s="159"/>
      <c r="AZ592" s="159"/>
      <c r="BA592" s="167"/>
      <c r="BB592" s="151"/>
      <c r="BC592" s="143"/>
      <c r="BD592" s="135"/>
      <c r="BE592" s="127"/>
      <c r="BF592" s="127"/>
    </row>
    <row r="593" spans="1:58" s="108" customFormat="1" x14ac:dyDescent="0.2">
      <c r="A593" s="107"/>
      <c r="B593" s="96"/>
      <c r="D593" s="107"/>
      <c r="E593" s="114"/>
      <c r="F593" s="114"/>
      <c r="G593" s="115"/>
      <c r="H593" s="95"/>
      <c r="AL593" s="107"/>
      <c r="AM593" s="107"/>
      <c r="AY593" s="159"/>
      <c r="AZ593" s="159"/>
      <c r="BA593" s="167"/>
      <c r="BB593" s="151"/>
      <c r="BC593" s="143"/>
      <c r="BD593" s="135"/>
      <c r="BE593" s="127"/>
      <c r="BF593" s="127"/>
    </row>
    <row r="594" spans="1:58" s="108" customFormat="1" x14ac:dyDescent="0.2">
      <c r="A594" s="107"/>
      <c r="B594" s="96"/>
      <c r="D594" s="107"/>
      <c r="E594" s="114"/>
      <c r="F594" s="114"/>
      <c r="G594" s="115"/>
      <c r="H594" s="95"/>
      <c r="AL594" s="107"/>
      <c r="AM594" s="107"/>
      <c r="AY594" s="159"/>
      <c r="AZ594" s="159"/>
      <c r="BA594" s="167"/>
      <c r="BB594" s="151"/>
      <c r="BC594" s="143"/>
      <c r="BD594" s="135"/>
      <c r="BE594" s="127"/>
      <c r="BF594" s="127"/>
    </row>
    <row r="595" spans="1:58" s="108" customFormat="1" x14ac:dyDescent="0.2">
      <c r="A595" s="107"/>
      <c r="B595" s="96"/>
      <c r="D595" s="107"/>
      <c r="E595" s="114"/>
      <c r="F595" s="114"/>
      <c r="G595" s="115"/>
      <c r="H595" s="95"/>
      <c r="AL595" s="107"/>
      <c r="AM595" s="107"/>
      <c r="AY595" s="159"/>
      <c r="AZ595" s="159"/>
      <c r="BA595" s="167"/>
      <c r="BB595" s="151"/>
      <c r="BC595" s="143"/>
      <c r="BD595" s="135"/>
      <c r="BE595" s="127"/>
      <c r="BF595" s="127"/>
    </row>
    <row r="596" spans="1:58" s="108" customFormat="1" x14ac:dyDescent="0.2">
      <c r="A596" s="107"/>
      <c r="B596" s="96"/>
      <c r="D596" s="107"/>
      <c r="E596" s="114"/>
      <c r="F596" s="114"/>
      <c r="G596" s="115"/>
      <c r="H596" s="95"/>
      <c r="AL596" s="107"/>
      <c r="AM596" s="107"/>
      <c r="AY596" s="159"/>
      <c r="AZ596" s="159"/>
      <c r="BA596" s="167"/>
      <c r="BB596" s="151"/>
      <c r="BC596" s="143"/>
      <c r="BD596" s="135"/>
      <c r="BE596" s="127"/>
      <c r="BF596" s="127"/>
    </row>
    <row r="597" spans="1:58" s="108" customFormat="1" x14ac:dyDescent="0.2">
      <c r="A597" s="107"/>
      <c r="B597" s="96"/>
      <c r="D597" s="107"/>
      <c r="E597" s="114"/>
      <c r="F597" s="114"/>
      <c r="G597" s="115"/>
      <c r="H597" s="95"/>
      <c r="AL597" s="107"/>
      <c r="AM597" s="107"/>
      <c r="AY597" s="159"/>
      <c r="AZ597" s="159"/>
      <c r="BA597" s="167"/>
      <c r="BB597" s="151"/>
      <c r="BC597" s="143"/>
      <c r="BD597" s="135"/>
      <c r="BE597" s="127"/>
      <c r="BF597" s="127"/>
    </row>
    <row r="598" spans="1:58" s="108" customFormat="1" x14ac:dyDescent="0.2">
      <c r="A598" s="107"/>
      <c r="B598" s="96"/>
      <c r="D598" s="107"/>
      <c r="E598" s="114"/>
      <c r="F598" s="114"/>
      <c r="G598" s="115"/>
      <c r="H598" s="95"/>
      <c r="AL598" s="107"/>
      <c r="AM598" s="107"/>
      <c r="AY598" s="159"/>
      <c r="AZ598" s="159"/>
      <c r="BA598" s="167"/>
      <c r="BB598" s="151"/>
      <c r="BC598" s="143"/>
      <c r="BD598" s="135"/>
      <c r="BE598" s="127"/>
      <c r="BF598" s="127"/>
    </row>
    <row r="599" spans="1:58" s="108" customFormat="1" x14ac:dyDescent="0.2">
      <c r="A599" s="107"/>
      <c r="B599" s="96"/>
      <c r="D599" s="107"/>
      <c r="E599" s="114"/>
      <c r="F599" s="114"/>
      <c r="G599" s="115"/>
      <c r="H599" s="95"/>
      <c r="AL599" s="107"/>
      <c r="AM599" s="107"/>
      <c r="AY599" s="159"/>
      <c r="AZ599" s="159"/>
      <c r="BA599" s="167"/>
      <c r="BB599" s="151"/>
      <c r="BC599" s="143"/>
      <c r="BD599" s="135"/>
      <c r="BE599" s="127"/>
      <c r="BF599" s="127"/>
    </row>
    <row r="600" spans="1:58" s="108" customFormat="1" x14ac:dyDescent="0.2">
      <c r="A600" s="107"/>
      <c r="B600" s="96"/>
      <c r="D600" s="107"/>
      <c r="E600" s="114"/>
      <c r="F600" s="114"/>
      <c r="G600" s="115"/>
      <c r="H600" s="95"/>
      <c r="AL600" s="107"/>
      <c r="AM600" s="107"/>
      <c r="AY600" s="159"/>
      <c r="AZ600" s="159"/>
      <c r="BA600" s="167"/>
      <c r="BB600" s="151"/>
      <c r="BC600" s="143"/>
      <c r="BD600" s="135"/>
      <c r="BE600" s="127"/>
      <c r="BF600" s="127"/>
    </row>
    <row r="601" spans="1:58" s="108" customFormat="1" x14ac:dyDescent="0.2">
      <c r="A601" s="107"/>
      <c r="B601" s="96"/>
      <c r="D601" s="107"/>
      <c r="E601" s="114"/>
      <c r="F601" s="114"/>
      <c r="G601" s="115"/>
      <c r="H601" s="95"/>
      <c r="AL601" s="107"/>
      <c r="AM601" s="107"/>
      <c r="AY601" s="159"/>
      <c r="AZ601" s="159"/>
      <c r="BA601" s="167"/>
      <c r="BB601" s="151"/>
      <c r="BC601" s="143"/>
      <c r="BD601" s="135"/>
      <c r="BE601" s="127"/>
      <c r="BF601" s="127"/>
    </row>
    <row r="602" spans="1:58" s="108" customFormat="1" x14ac:dyDescent="0.2">
      <c r="A602" s="107"/>
      <c r="B602" s="96"/>
      <c r="D602" s="107"/>
      <c r="E602" s="114"/>
      <c r="F602" s="114"/>
      <c r="G602" s="115"/>
      <c r="H602" s="95"/>
      <c r="AL602" s="107"/>
      <c r="AM602" s="107"/>
      <c r="AY602" s="159"/>
      <c r="AZ602" s="159"/>
      <c r="BA602" s="167"/>
      <c r="BB602" s="151"/>
      <c r="BC602" s="143"/>
      <c r="BD602" s="135"/>
      <c r="BE602" s="127"/>
      <c r="BF602" s="127"/>
    </row>
    <row r="603" spans="1:58" s="108" customFormat="1" x14ac:dyDescent="0.2">
      <c r="A603" s="107"/>
      <c r="B603" s="96"/>
      <c r="D603" s="107"/>
      <c r="E603" s="114"/>
      <c r="F603" s="114"/>
      <c r="G603" s="115"/>
      <c r="H603" s="95"/>
      <c r="AL603" s="107"/>
      <c r="AM603" s="107"/>
      <c r="AY603" s="159"/>
      <c r="AZ603" s="159"/>
      <c r="BA603" s="167"/>
      <c r="BB603" s="151"/>
      <c r="BC603" s="143"/>
      <c r="BD603" s="135"/>
      <c r="BE603" s="127"/>
      <c r="BF603" s="127"/>
    </row>
    <row r="604" spans="1:58" s="108" customFormat="1" x14ac:dyDescent="0.2">
      <c r="A604" s="107"/>
      <c r="B604" s="96"/>
      <c r="D604" s="107"/>
      <c r="E604" s="114"/>
      <c r="F604" s="114"/>
      <c r="G604" s="115"/>
      <c r="H604" s="95"/>
      <c r="AL604" s="107"/>
      <c r="AM604" s="107"/>
      <c r="AY604" s="159"/>
      <c r="AZ604" s="159"/>
      <c r="BA604" s="167"/>
      <c r="BB604" s="151"/>
      <c r="BC604" s="143"/>
      <c r="BD604" s="135"/>
      <c r="BE604" s="127"/>
      <c r="BF604" s="127"/>
    </row>
    <row r="605" spans="1:58" s="108" customFormat="1" x14ac:dyDescent="0.2">
      <c r="A605" s="107"/>
      <c r="B605" s="96"/>
      <c r="D605" s="107"/>
      <c r="E605" s="114"/>
      <c r="F605" s="114"/>
      <c r="G605" s="115"/>
      <c r="H605" s="95"/>
      <c r="AL605" s="107"/>
      <c r="AM605" s="107"/>
      <c r="AY605" s="159"/>
      <c r="AZ605" s="159"/>
      <c r="BA605" s="167"/>
      <c r="BB605" s="151"/>
      <c r="BC605" s="143"/>
      <c r="BD605" s="135"/>
      <c r="BE605" s="127"/>
      <c r="BF605" s="127"/>
    </row>
    <row r="606" spans="1:58" s="108" customFormat="1" x14ac:dyDescent="0.2">
      <c r="A606" s="107"/>
      <c r="B606" s="96"/>
      <c r="D606" s="107"/>
      <c r="E606" s="114"/>
      <c r="F606" s="114"/>
      <c r="G606" s="115"/>
      <c r="H606" s="95"/>
      <c r="AL606" s="107"/>
      <c r="AM606" s="107"/>
      <c r="AY606" s="159"/>
      <c r="AZ606" s="159"/>
      <c r="BA606" s="167"/>
      <c r="BB606" s="151"/>
      <c r="BC606" s="143"/>
      <c r="BD606" s="135"/>
      <c r="BE606" s="127"/>
      <c r="BF606" s="127"/>
    </row>
    <row r="607" spans="1:58" s="108" customFormat="1" x14ac:dyDescent="0.2">
      <c r="A607" s="107"/>
      <c r="B607" s="96"/>
      <c r="D607" s="107"/>
      <c r="E607" s="114"/>
      <c r="F607" s="114"/>
      <c r="G607" s="115"/>
      <c r="H607" s="95"/>
      <c r="AL607" s="107"/>
      <c r="AM607" s="107"/>
      <c r="AY607" s="159"/>
      <c r="AZ607" s="159"/>
      <c r="BA607" s="167"/>
      <c r="BB607" s="151"/>
      <c r="BC607" s="143"/>
      <c r="BD607" s="135"/>
      <c r="BE607" s="127"/>
      <c r="BF607" s="127"/>
    </row>
    <row r="608" spans="1:58" s="108" customFormat="1" x14ac:dyDescent="0.2">
      <c r="A608" s="107"/>
      <c r="B608" s="96"/>
      <c r="D608" s="107"/>
      <c r="E608" s="114"/>
      <c r="F608" s="114"/>
      <c r="G608" s="115"/>
      <c r="H608" s="95"/>
      <c r="AL608" s="107"/>
      <c r="AM608" s="107"/>
      <c r="AY608" s="159"/>
      <c r="AZ608" s="159"/>
      <c r="BA608" s="167"/>
      <c r="BB608" s="151"/>
      <c r="BC608" s="143"/>
      <c r="BD608" s="135"/>
      <c r="BE608" s="127"/>
      <c r="BF608" s="127"/>
    </row>
    <row r="609" spans="1:58" s="108" customFormat="1" x14ac:dyDescent="0.2">
      <c r="A609" s="107"/>
      <c r="B609" s="96"/>
      <c r="D609" s="107"/>
      <c r="E609" s="114"/>
      <c r="F609" s="114"/>
      <c r="G609" s="115"/>
      <c r="H609" s="95"/>
      <c r="AL609" s="107"/>
      <c r="AM609" s="107"/>
      <c r="AY609" s="159"/>
      <c r="AZ609" s="159"/>
      <c r="BA609" s="167"/>
      <c r="BB609" s="151"/>
      <c r="BC609" s="143"/>
      <c r="BD609" s="135"/>
      <c r="BE609" s="127"/>
      <c r="BF609" s="127"/>
    </row>
    <row r="610" spans="1:58" s="108" customFormat="1" x14ac:dyDescent="0.2">
      <c r="A610" s="107"/>
      <c r="B610" s="96"/>
      <c r="D610" s="107"/>
      <c r="E610" s="114"/>
      <c r="F610" s="114"/>
      <c r="G610" s="115"/>
      <c r="H610" s="95"/>
      <c r="AL610" s="107"/>
      <c r="AM610" s="107"/>
      <c r="AY610" s="159"/>
      <c r="AZ610" s="159"/>
      <c r="BA610" s="167"/>
      <c r="BB610" s="151"/>
      <c r="BC610" s="143"/>
      <c r="BD610" s="135"/>
      <c r="BE610" s="127"/>
      <c r="BF610" s="127"/>
    </row>
    <row r="611" spans="1:58" s="108" customFormat="1" x14ac:dyDescent="0.2">
      <c r="A611" s="107"/>
      <c r="B611" s="96"/>
      <c r="D611" s="107"/>
      <c r="E611" s="114"/>
      <c r="F611" s="114"/>
      <c r="G611" s="115"/>
      <c r="H611" s="95"/>
      <c r="AL611" s="107"/>
      <c r="AM611" s="107"/>
      <c r="AY611" s="159"/>
      <c r="AZ611" s="159"/>
      <c r="BA611" s="167"/>
      <c r="BB611" s="151"/>
      <c r="BC611" s="143"/>
      <c r="BD611" s="135"/>
      <c r="BE611" s="127"/>
      <c r="BF611" s="127"/>
    </row>
    <row r="612" spans="1:58" s="108" customFormat="1" x14ac:dyDescent="0.2">
      <c r="A612" s="107"/>
      <c r="B612" s="96"/>
      <c r="D612" s="107"/>
      <c r="E612" s="114"/>
      <c r="F612" s="114"/>
      <c r="G612" s="115"/>
      <c r="H612" s="95"/>
      <c r="AL612" s="107"/>
      <c r="AM612" s="107"/>
      <c r="AY612" s="159"/>
      <c r="AZ612" s="159"/>
      <c r="BA612" s="167"/>
      <c r="BB612" s="151"/>
      <c r="BC612" s="143"/>
      <c r="BD612" s="135"/>
      <c r="BE612" s="127"/>
      <c r="BF612" s="127"/>
    </row>
    <row r="613" spans="1:58" s="108" customFormat="1" x14ac:dyDescent="0.2">
      <c r="A613" s="107"/>
      <c r="B613" s="96"/>
      <c r="D613" s="107"/>
      <c r="E613" s="114"/>
      <c r="F613" s="114"/>
      <c r="G613" s="115"/>
      <c r="H613" s="95"/>
      <c r="AL613" s="107"/>
      <c r="AM613" s="107"/>
      <c r="AY613" s="159"/>
      <c r="AZ613" s="159"/>
      <c r="BA613" s="167"/>
      <c r="BB613" s="151"/>
      <c r="BC613" s="143"/>
      <c r="BD613" s="135"/>
      <c r="BE613" s="127"/>
      <c r="BF613" s="127"/>
    </row>
    <row r="614" spans="1:58" s="108" customFormat="1" x14ac:dyDescent="0.2">
      <c r="A614" s="107"/>
      <c r="B614" s="96"/>
      <c r="D614" s="107"/>
      <c r="E614" s="114"/>
      <c r="F614" s="114"/>
      <c r="G614" s="115"/>
      <c r="H614" s="95"/>
      <c r="AL614" s="107"/>
      <c r="AM614" s="107"/>
      <c r="AY614" s="159"/>
      <c r="AZ614" s="159"/>
      <c r="BA614" s="167"/>
      <c r="BB614" s="151"/>
      <c r="BC614" s="143"/>
      <c r="BD614" s="135"/>
      <c r="BE614" s="127"/>
      <c r="BF614" s="127"/>
    </row>
    <row r="615" spans="1:58" s="108" customFormat="1" x14ac:dyDescent="0.2">
      <c r="A615" s="107"/>
      <c r="B615" s="96"/>
      <c r="D615" s="107"/>
      <c r="E615" s="114"/>
      <c r="F615" s="114"/>
      <c r="G615" s="115"/>
      <c r="H615" s="95"/>
      <c r="AL615" s="107"/>
      <c r="AM615" s="107"/>
      <c r="AY615" s="159"/>
      <c r="AZ615" s="159"/>
      <c r="BA615" s="167"/>
      <c r="BB615" s="151"/>
      <c r="BC615" s="143"/>
      <c r="BD615" s="135"/>
      <c r="BE615" s="127"/>
      <c r="BF615" s="127"/>
    </row>
    <row r="616" spans="1:58" s="108" customFormat="1" x14ac:dyDescent="0.2">
      <c r="A616" s="107"/>
      <c r="B616" s="96"/>
      <c r="D616" s="107"/>
      <c r="E616" s="114"/>
      <c r="F616" s="114"/>
      <c r="G616" s="115"/>
      <c r="H616" s="95"/>
      <c r="AL616" s="107"/>
      <c r="AM616" s="107"/>
      <c r="AY616" s="159"/>
      <c r="AZ616" s="159"/>
      <c r="BA616" s="167"/>
      <c r="BB616" s="151"/>
      <c r="BC616" s="143"/>
      <c r="BD616" s="135"/>
      <c r="BE616" s="127"/>
      <c r="BF616" s="127"/>
    </row>
    <row r="617" spans="1:58" s="108" customFormat="1" x14ac:dyDescent="0.2">
      <c r="A617" s="107"/>
      <c r="B617" s="96"/>
      <c r="D617" s="107"/>
      <c r="E617" s="114"/>
      <c r="F617" s="114"/>
      <c r="G617" s="115"/>
      <c r="H617" s="95"/>
      <c r="AL617" s="107"/>
      <c r="AM617" s="107"/>
      <c r="AY617" s="159"/>
      <c r="AZ617" s="159"/>
      <c r="BA617" s="167"/>
      <c r="BB617" s="151"/>
      <c r="BC617" s="143"/>
      <c r="BD617" s="135"/>
      <c r="BE617" s="127"/>
      <c r="BF617" s="127"/>
    </row>
    <row r="618" spans="1:58" s="108" customFormat="1" x14ac:dyDescent="0.2">
      <c r="A618" s="107"/>
      <c r="B618" s="96"/>
      <c r="D618" s="107"/>
      <c r="E618" s="114"/>
      <c r="F618" s="114"/>
      <c r="G618" s="115"/>
      <c r="H618" s="95"/>
      <c r="AL618" s="107"/>
      <c r="AM618" s="107"/>
      <c r="AY618" s="159"/>
      <c r="AZ618" s="159"/>
      <c r="BA618" s="167"/>
      <c r="BB618" s="151"/>
      <c r="BC618" s="143"/>
      <c r="BD618" s="135"/>
      <c r="BE618" s="127"/>
      <c r="BF618" s="127"/>
    </row>
    <row r="619" spans="1:58" s="108" customFormat="1" x14ac:dyDescent="0.2">
      <c r="A619" s="107"/>
      <c r="B619" s="96"/>
      <c r="D619" s="107"/>
      <c r="E619" s="114"/>
      <c r="F619" s="114"/>
      <c r="G619" s="115"/>
      <c r="H619" s="95"/>
      <c r="AL619" s="107"/>
      <c r="AM619" s="107"/>
      <c r="AY619" s="159"/>
      <c r="AZ619" s="159"/>
      <c r="BA619" s="167"/>
      <c r="BB619" s="151"/>
      <c r="BC619" s="143"/>
      <c r="BD619" s="135"/>
      <c r="BE619" s="127"/>
      <c r="BF619" s="127"/>
    </row>
    <row r="620" spans="1:58" s="108" customFormat="1" x14ac:dyDescent="0.2">
      <c r="A620" s="107"/>
      <c r="B620" s="96"/>
      <c r="D620" s="107"/>
      <c r="E620" s="114"/>
      <c r="F620" s="114"/>
      <c r="G620" s="115"/>
      <c r="H620" s="95"/>
      <c r="AL620" s="107"/>
      <c r="AM620" s="107"/>
      <c r="AY620" s="159"/>
      <c r="AZ620" s="159"/>
      <c r="BA620" s="167"/>
      <c r="BB620" s="151"/>
      <c r="BC620" s="143"/>
      <c r="BD620" s="135"/>
      <c r="BE620" s="127"/>
      <c r="BF620" s="127"/>
    </row>
    <row r="621" spans="1:58" s="108" customFormat="1" x14ac:dyDescent="0.2">
      <c r="A621" s="107"/>
      <c r="B621" s="96"/>
      <c r="D621" s="107"/>
      <c r="E621" s="114"/>
      <c r="F621" s="114"/>
      <c r="G621" s="115"/>
      <c r="H621" s="95"/>
      <c r="AL621" s="107"/>
      <c r="AM621" s="107"/>
      <c r="AY621" s="159"/>
      <c r="AZ621" s="159"/>
      <c r="BA621" s="167"/>
      <c r="BB621" s="151"/>
      <c r="BC621" s="143"/>
      <c r="BD621" s="135"/>
      <c r="BE621" s="127"/>
      <c r="BF621" s="127"/>
    </row>
    <row r="622" spans="1:58" s="108" customFormat="1" x14ac:dyDescent="0.2">
      <c r="A622" s="107"/>
      <c r="B622" s="96"/>
      <c r="D622" s="107"/>
      <c r="E622" s="114"/>
      <c r="F622" s="114"/>
      <c r="G622" s="115"/>
      <c r="H622" s="95"/>
      <c r="AL622" s="107"/>
      <c r="AM622" s="107"/>
      <c r="AY622" s="159"/>
      <c r="AZ622" s="159"/>
      <c r="BA622" s="167"/>
      <c r="BB622" s="151"/>
      <c r="BC622" s="143"/>
      <c r="BD622" s="135"/>
      <c r="BE622" s="127"/>
      <c r="BF622" s="127"/>
    </row>
    <row r="623" spans="1:58" s="108" customFormat="1" x14ac:dyDescent="0.2">
      <c r="A623" s="107"/>
      <c r="B623" s="96"/>
      <c r="D623" s="107"/>
      <c r="E623" s="114"/>
      <c r="F623" s="114"/>
      <c r="G623" s="115"/>
      <c r="H623" s="95"/>
      <c r="AL623" s="107"/>
      <c r="AM623" s="107"/>
      <c r="AY623" s="159"/>
      <c r="AZ623" s="159"/>
      <c r="BA623" s="167"/>
      <c r="BB623" s="151"/>
      <c r="BC623" s="143"/>
      <c r="BD623" s="135"/>
      <c r="BE623" s="127"/>
      <c r="BF623" s="127"/>
    </row>
    <row r="624" spans="1:58" s="108" customFormat="1" x14ac:dyDescent="0.2">
      <c r="A624" s="107"/>
      <c r="B624" s="96"/>
      <c r="D624" s="107"/>
      <c r="E624" s="114"/>
      <c r="F624" s="114"/>
      <c r="G624" s="115"/>
      <c r="H624" s="95"/>
      <c r="AL624" s="107"/>
      <c r="AM624" s="107"/>
      <c r="AY624" s="159"/>
      <c r="AZ624" s="159"/>
      <c r="BA624" s="167"/>
      <c r="BB624" s="151"/>
      <c r="BC624" s="143"/>
      <c r="BD624" s="135"/>
      <c r="BE624" s="127"/>
      <c r="BF624" s="127"/>
    </row>
    <row r="625" spans="1:58" s="108" customFormat="1" x14ac:dyDescent="0.2">
      <c r="A625" s="107"/>
      <c r="B625" s="96"/>
      <c r="D625" s="107"/>
      <c r="E625" s="114"/>
      <c r="F625" s="114"/>
      <c r="G625" s="115"/>
      <c r="H625" s="95"/>
      <c r="AL625" s="107"/>
      <c r="AM625" s="107"/>
      <c r="AY625" s="159"/>
      <c r="AZ625" s="159"/>
      <c r="BA625" s="167"/>
      <c r="BB625" s="151"/>
      <c r="BC625" s="143"/>
      <c r="BD625" s="135"/>
      <c r="BE625" s="127"/>
      <c r="BF625" s="127"/>
    </row>
    <row r="626" spans="1:58" s="108" customFormat="1" x14ac:dyDescent="0.2">
      <c r="A626" s="107"/>
      <c r="B626" s="96"/>
      <c r="D626" s="107"/>
      <c r="E626" s="114"/>
      <c r="F626" s="114"/>
      <c r="G626" s="115"/>
      <c r="H626" s="95"/>
      <c r="AL626" s="107"/>
      <c r="AM626" s="107"/>
      <c r="AY626" s="159"/>
      <c r="AZ626" s="159"/>
      <c r="BA626" s="167"/>
      <c r="BB626" s="151"/>
      <c r="BC626" s="143"/>
      <c r="BD626" s="135"/>
      <c r="BE626" s="127"/>
      <c r="BF626" s="127"/>
    </row>
    <row r="627" spans="1:58" s="108" customFormat="1" x14ac:dyDescent="0.2">
      <c r="A627" s="107"/>
      <c r="B627" s="96"/>
      <c r="D627" s="107"/>
      <c r="E627" s="114"/>
      <c r="F627" s="114"/>
      <c r="G627" s="115"/>
      <c r="H627" s="95"/>
      <c r="AL627" s="107"/>
      <c r="AM627" s="107"/>
      <c r="AY627" s="159"/>
      <c r="AZ627" s="159"/>
      <c r="BA627" s="167"/>
      <c r="BB627" s="151"/>
      <c r="BC627" s="143"/>
      <c r="BD627" s="135"/>
      <c r="BE627" s="127"/>
      <c r="BF627" s="127"/>
    </row>
    <row r="628" spans="1:58" s="108" customFormat="1" x14ac:dyDescent="0.2">
      <c r="A628" s="107"/>
      <c r="B628" s="96"/>
      <c r="D628" s="107"/>
      <c r="E628" s="114"/>
      <c r="F628" s="114"/>
      <c r="G628" s="115"/>
      <c r="H628" s="95"/>
      <c r="AL628" s="107"/>
      <c r="AM628" s="107"/>
      <c r="AY628" s="159"/>
      <c r="AZ628" s="159"/>
      <c r="BA628" s="167"/>
      <c r="BB628" s="151"/>
      <c r="BC628" s="143"/>
      <c r="BD628" s="135"/>
      <c r="BE628" s="127"/>
      <c r="BF628" s="127"/>
    </row>
    <row r="629" spans="1:58" s="108" customFormat="1" x14ac:dyDescent="0.2">
      <c r="A629" s="107"/>
      <c r="B629" s="96"/>
      <c r="D629" s="107"/>
      <c r="E629" s="114"/>
      <c r="F629" s="114"/>
      <c r="G629" s="115"/>
      <c r="H629" s="95"/>
      <c r="AL629" s="107"/>
      <c r="AM629" s="107"/>
      <c r="AY629" s="159"/>
      <c r="AZ629" s="159"/>
      <c r="BA629" s="167"/>
      <c r="BB629" s="151"/>
      <c r="BC629" s="143"/>
      <c r="BD629" s="135"/>
      <c r="BE629" s="127"/>
      <c r="BF629" s="127"/>
    </row>
    <row r="630" spans="1:58" s="108" customFormat="1" x14ac:dyDescent="0.2">
      <c r="A630" s="107"/>
      <c r="B630" s="96"/>
      <c r="D630" s="107"/>
      <c r="E630" s="114"/>
      <c r="F630" s="114"/>
      <c r="G630" s="115"/>
      <c r="H630" s="95"/>
      <c r="AL630" s="107"/>
      <c r="AM630" s="107"/>
      <c r="AY630" s="159"/>
      <c r="AZ630" s="159"/>
      <c r="BA630" s="167"/>
      <c r="BB630" s="151"/>
      <c r="BC630" s="143"/>
      <c r="BD630" s="135"/>
      <c r="BE630" s="127"/>
      <c r="BF630" s="127"/>
    </row>
    <row r="631" spans="1:58" s="108" customFormat="1" x14ac:dyDescent="0.2">
      <c r="A631" s="107"/>
      <c r="B631" s="96"/>
      <c r="D631" s="107"/>
      <c r="E631" s="114"/>
      <c r="F631" s="114"/>
      <c r="G631" s="115"/>
      <c r="H631" s="95"/>
      <c r="AL631" s="107"/>
      <c r="AM631" s="107"/>
      <c r="AY631" s="159"/>
      <c r="AZ631" s="159"/>
      <c r="BA631" s="167"/>
      <c r="BB631" s="151"/>
      <c r="BC631" s="143"/>
      <c r="BD631" s="135"/>
      <c r="BE631" s="127"/>
      <c r="BF631" s="127"/>
    </row>
    <row r="632" spans="1:58" s="108" customFormat="1" x14ac:dyDescent="0.2">
      <c r="A632" s="107"/>
      <c r="B632" s="96"/>
      <c r="D632" s="107"/>
      <c r="E632" s="114"/>
      <c r="F632" s="114"/>
      <c r="G632" s="115"/>
      <c r="H632" s="95"/>
      <c r="AL632" s="107"/>
      <c r="AM632" s="107"/>
      <c r="AY632" s="159"/>
      <c r="AZ632" s="159"/>
      <c r="BA632" s="167"/>
      <c r="BB632" s="151"/>
      <c r="BC632" s="143"/>
      <c r="BD632" s="135"/>
      <c r="BE632" s="127"/>
      <c r="BF632" s="127"/>
    </row>
    <row r="633" spans="1:58" s="108" customFormat="1" x14ac:dyDescent="0.2">
      <c r="A633" s="107"/>
      <c r="B633" s="96"/>
      <c r="D633" s="107"/>
      <c r="E633" s="114"/>
      <c r="F633" s="114"/>
      <c r="G633" s="115"/>
      <c r="H633" s="95"/>
      <c r="AL633" s="107"/>
      <c r="AM633" s="107"/>
      <c r="AY633" s="159"/>
      <c r="AZ633" s="159"/>
      <c r="BA633" s="167"/>
      <c r="BB633" s="151"/>
      <c r="BC633" s="143"/>
      <c r="BD633" s="135"/>
      <c r="BE633" s="127"/>
      <c r="BF633" s="127"/>
    </row>
    <row r="634" spans="1:58" s="108" customFormat="1" x14ac:dyDescent="0.2">
      <c r="A634" s="107"/>
      <c r="B634" s="96"/>
      <c r="D634" s="107"/>
      <c r="E634" s="114"/>
      <c r="F634" s="114"/>
      <c r="G634" s="115"/>
      <c r="H634" s="95"/>
      <c r="AL634" s="107"/>
      <c r="AM634" s="107"/>
      <c r="AY634" s="159"/>
      <c r="AZ634" s="159"/>
      <c r="BA634" s="167"/>
      <c r="BB634" s="151"/>
      <c r="BC634" s="143"/>
      <c r="BD634" s="135"/>
      <c r="BE634" s="127"/>
      <c r="BF634" s="127"/>
    </row>
    <row r="635" spans="1:58" s="108" customFormat="1" x14ac:dyDescent="0.2">
      <c r="A635" s="107"/>
      <c r="B635" s="96"/>
      <c r="D635" s="107"/>
      <c r="E635" s="114"/>
      <c r="F635" s="114"/>
      <c r="G635" s="115"/>
      <c r="H635" s="95"/>
      <c r="AL635" s="107"/>
      <c r="AM635" s="107"/>
      <c r="AY635" s="159"/>
      <c r="AZ635" s="159"/>
      <c r="BA635" s="167"/>
      <c r="BB635" s="151"/>
      <c r="BC635" s="143"/>
      <c r="BD635" s="135"/>
      <c r="BE635" s="127"/>
      <c r="BF635" s="127"/>
    </row>
    <row r="636" spans="1:58" s="108" customFormat="1" x14ac:dyDescent="0.2">
      <c r="A636" s="107"/>
      <c r="B636" s="96"/>
      <c r="D636" s="107"/>
      <c r="E636" s="114"/>
      <c r="F636" s="114"/>
      <c r="G636" s="115"/>
      <c r="H636" s="95"/>
      <c r="AL636" s="107"/>
      <c r="AM636" s="107"/>
      <c r="AY636" s="159"/>
      <c r="AZ636" s="159"/>
      <c r="BA636" s="167"/>
      <c r="BB636" s="151"/>
      <c r="BC636" s="143"/>
      <c r="BD636" s="135"/>
      <c r="BE636" s="127"/>
      <c r="BF636" s="127"/>
    </row>
    <row r="637" spans="1:58" s="108" customFormat="1" x14ac:dyDescent="0.2">
      <c r="A637" s="107"/>
      <c r="B637" s="96"/>
      <c r="D637" s="107"/>
      <c r="E637" s="114"/>
      <c r="F637" s="114"/>
      <c r="G637" s="115"/>
      <c r="H637" s="95"/>
      <c r="AL637" s="107"/>
      <c r="AM637" s="107"/>
      <c r="AY637" s="159"/>
      <c r="AZ637" s="159"/>
      <c r="BA637" s="167"/>
      <c r="BB637" s="151"/>
      <c r="BC637" s="143"/>
      <c r="BD637" s="135"/>
      <c r="BE637" s="127"/>
      <c r="BF637" s="127"/>
    </row>
    <row r="638" spans="1:58" s="108" customFormat="1" x14ac:dyDescent="0.2">
      <c r="A638" s="107"/>
      <c r="B638" s="96"/>
      <c r="D638" s="107"/>
      <c r="E638" s="114"/>
      <c r="F638" s="114"/>
      <c r="G638" s="115"/>
      <c r="H638" s="95"/>
      <c r="AL638" s="107"/>
      <c r="AM638" s="107"/>
      <c r="AY638" s="159"/>
      <c r="AZ638" s="159"/>
      <c r="BA638" s="167"/>
      <c r="BB638" s="151"/>
      <c r="BC638" s="143"/>
      <c r="BD638" s="135"/>
      <c r="BE638" s="127"/>
      <c r="BF638" s="127"/>
    </row>
    <row r="639" spans="1:58" s="108" customFormat="1" x14ac:dyDescent="0.2">
      <c r="A639" s="107"/>
      <c r="B639" s="96"/>
      <c r="D639" s="107"/>
      <c r="E639" s="114"/>
      <c r="F639" s="114"/>
      <c r="G639" s="115"/>
      <c r="H639" s="95"/>
      <c r="AL639" s="107"/>
      <c r="AM639" s="107"/>
      <c r="AY639" s="159"/>
      <c r="AZ639" s="159"/>
      <c r="BA639" s="167"/>
      <c r="BB639" s="151"/>
      <c r="BC639" s="143"/>
      <c r="BD639" s="135"/>
      <c r="BE639" s="127"/>
      <c r="BF639" s="127"/>
    </row>
    <row r="640" spans="1:58" s="108" customFormat="1" x14ac:dyDescent="0.2">
      <c r="A640" s="107"/>
      <c r="B640" s="96"/>
      <c r="D640" s="107"/>
      <c r="E640" s="114"/>
      <c r="F640" s="114"/>
      <c r="G640" s="115"/>
      <c r="H640" s="95"/>
      <c r="AL640" s="107"/>
      <c r="AM640" s="107"/>
      <c r="AY640" s="159"/>
      <c r="AZ640" s="159"/>
      <c r="BA640" s="167"/>
      <c r="BB640" s="151"/>
      <c r="BC640" s="143"/>
      <c r="BD640" s="135"/>
      <c r="BE640" s="127"/>
      <c r="BF640" s="127"/>
    </row>
    <row r="641" spans="1:58" s="108" customFormat="1" x14ac:dyDescent="0.2">
      <c r="A641" s="107"/>
      <c r="B641" s="96"/>
      <c r="D641" s="107"/>
      <c r="E641" s="114"/>
      <c r="F641" s="114"/>
      <c r="G641" s="115"/>
      <c r="H641" s="95"/>
      <c r="AL641" s="107"/>
      <c r="AM641" s="107"/>
      <c r="AY641" s="159"/>
      <c r="AZ641" s="159"/>
      <c r="BA641" s="167"/>
      <c r="BB641" s="151"/>
      <c r="BC641" s="143"/>
      <c r="BD641" s="135"/>
      <c r="BE641" s="127"/>
      <c r="BF641" s="127"/>
    </row>
    <row r="642" spans="1:58" s="108" customFormat="1" x14ac:dyDescent="0.2">
      <c r="A642" s="107"/>
      <c r="B642" s="96"/>
      <c r="D642" s="107"/>
      <c r="E642" s="114"/>
      <c r="F642" s="114"/>
      <c r="G642" s="115"/>
      <c r="H642" s="95"/>
      <c r="AL642" s="107"/>
      <c r="AM642" s="107"/>
      <c r="AY642" s="159"/>
      <c r="AZ642" s="159"/>
      <c r="BA642" s="167"/>
      <c r="BB642" s="151"/>
      <c r="BC642" s="143"/>
      <c r="BD642" s="135"/>
      <c r="BE642" s="127"/>
      <c r="BF642" s="127"/>
    </row>
    <row r="643" spans="1:58" s="108" customFormat="1" x14ac:dyDescent="0.2">
      <c r="A643" s="107"/>
      <c r="B643" s="96"/>
      <c r="D643" s="107"/>
      <c r="E643" s="114"/>
      <c r="F643" s="114"/>
      <c r="G643" s="115"/>
      <c r="H643" s="95"/>
      <c r="AL643" s="107"/>
      <c r="AM643" s="107"/>
      <c r="AY643" s="159"/>
      <c r="AZ643" s="159"/>
      <c r="BA643" s="167"/>
      <c r="BB643" s="151"/>
      <c r="BC643" s="143"/>
      <c r="BD643" s="135"/>
      <c r="BE643" s="127"/>
      <c r="BF643" s="127"/>
    </row>
    <row r="644" spans="1:58" s="108" customFormat="1" x14ac:dyDescent="0.2">
      <c r="A644" s="107"/>
      <c r="B644" s="96"/>
      <c r="D644" s="107"/>
      <c r="E644" s="114"/>
      <c r="F644" s="114"/>
      <c r="G644" s="115"/>
      <c r="H644" s="95"/>
      <c r="AL644" s="107"/>
      <c r="AM644" s="107"/>
      <c r="AY644" s="159"/>
      <c r="AZ644" s="159"/>
      <c r="BA644" s="167"/>
      <c r="BB644" s="151"/>
      <c r="BC644" s="143"/>
      <c r="BD644" s="135"/>
      <c r="BE644" s="127"/>
      <c r="BF644" s="127"/>
    </row>
    <row r="645" spans="1:58" s="108" customFormat="1" x14ac:dyDescent="0.2">
      <c r="A645" s="107"/>
      <c r="B645" s="96"/>
      <c r="D645" s="107"/>
      <c r="E645" s="114"/>
      <c r="F645" s="114"/>
      <c r="G645" s="115"/>
      <c r="H645" s="95"/>
      <c r="AL645" s="107"/>
      <c r="AM645" s="107"/>
      <c r="AY645" s="159"/>
      <c r="AZ645" s="159"/>
      <c r="BA645" s="167"/>
      <c r="BB645" s="151"/>
      <c r="BC645" s="143"/>
      <c r="BD645" s="135"/>
      <c r="BE645" s="127"/>
      <c r="BF645" s="127"/>
    </row>
    <row r="646" spans="1:58" s="108" customFormat="1" x14ac:dyDescent="0.2">
      <c r="A646" s="107"/>
      <c r="B646" s="96"/>
      <c r="D646" s="107"/>
      <c r="E646" s="114"/>
      <c r="F646" s="114"/>
      <c r="G646" s="115"/>
      <c r="H646" s="95"/>
      <c r="AL646" s="107"/>
      <c r="AM646" s="107"/>
      <c r="AY646" s="159"/>
      <c r="AZ646" s="159"/>
      <c r="BA646" s="167"/>
      <c r="BB646" s="151"/>
      <c r="BC646" s="143"/>
      <c r="BD646" s="135"/>
      <c r="BE646" s="127"/>
      <c r="BF646" s="127"/>
    </row>
    <row r="647" spans="1:58" s="108" customFormat="1" x14ac:dyDescent="0.2">
      <c r="A647" s="107"/>
      <c r="B647" s="96"/>
      <c r="D647" s="107"/>
      <c r="E647" s="114"/>
      <c r="F647" s="114"/>
      <c r="G647" s="115"/>
      <c r="H647" s="95"/>
      <c r="AL647" s="107"/>
      <c r="AM647" s="107"/>
      <c r="AY647" s="159"/>
      <c r="AZ647" s="159"/>
      <c r="BA647" s="167"/>
      <c r="BB647" s="151"/>
      <c r="BC647" s="143"/>
      <c r="BD647" s="135"/>
      <c r="BE647" s="127"/>
      <c r="BF647" s="127"/>
    </row>
    <row r="648" spans="1:58" s="108" customFormat="1" x14ac:dyDescent="0.2">
      <c r="A648" s="107"/>
      <c r="B648" s="96"/>
      <c r="D648" s="107"/>
      <c r="E648" s="114"/>
      <c r="F648" s="114"/>
      <c r="G648" s="115"/>
      <c r="H648" s="95"/>
      <c r="AL648" s="107"/>
      <c r="AM648" s="107"/>
      <c r="AY648" s="159"/>
      <c r="AZ648" s="159"/>
      <c r="BA648" s="167"/>
      <c r="BB648" s="151"/>
      <c r="BC648" s="143"/>
      <c r="BD648" s="135"/>
      <c r="BE648" s="127"/>
      <c r="BF648" s="127"/>
    </row>
    <row r="649" spans="1:58" s="108" customFormat="1" x14ac:dyDescent="0.2">
      <c r="A649" s="107"/>
      <c r="B649" s="96"/>
      <c r="D649" s="107"/>
      <c r="E649" s="114"/>
      <c r="F649" s="114"/>
      <c r="G649" s="115"/>
      <c r="H649" s="95"/>
      <c r="AL649" s="107"/>
      <c r="AM649" s="107"/>
      <c r="AY649" s="159"/>
      <c r="AZ649" s="159"/>
      <c r="BA649" s="167"/>
      <c r="BB649" s="151"/>
      <c r="BC649" s="143"/>
      <c r="BD649" s="135"/>
      <c r="BE649" s="127"/>
      <c r="BF649" s="127"/>
    </row>
    <row r="650" spans="1:58" s="108" customFormat="1" x14ac:dyDescent="0.2">
      <c r="A650" s="107"/>
      <c r="B650" s="96"/>
      <c r="D650" s="107"/>
      <c r="E650" s="114"/>
      <c r="F650" s="114"/>
      <c r="G650" s="115"/>
      <c r="H650" s="95"/>
      <c r="AL650" s="107"/>
      <c r="AM650" s="107"/>
      <c r="AY650" s="159"/>
      <c r="AZ650" s="159"/>
      <c r="BA650" s="167"/>
      <c r="BB650" s="151"/>
      <c r="BC650" s="143"/>
      <c r="BD650" s="135"/>
      <c r="BE650" s="127"/>
      <c r="BF650" s="127"/>
    </row>
    <row r="651" spans="1:58" s="108" customFormat="1" x14ac:dyDescent="0.2">
      <c r="A651" s="107"/>
      <c r="B651" s="96"/>
      <c r="D651" s="107"/>
      <c r="E651" s="114"/>
      <c r="F651" s="114"/>
      <c r="G651" s="115"/>
      <c r="H651" s="95"/>
      <c r="AL651" s="107"/>
      <c r="AM651" s="107"/>
      <c r="AY651" s="159"/>
      <c r="AZ651" s="159"/>
      <c r="BA651" s="167"/>
      <c r="BB651" s="151"/>
      <c r="BC651" s="143"/>
      <c r="BD651" s="135"/>
      <c r="BE651" s="127"/>
      <c r="BF651" s="127"/>
    </row>
    <row r="652" spans="1:58" s="108" customFormat="1" x14ac:dyDescent="0.2">
      <c r="A652" s="107"/>
      <c r="B652" s="96"/>
      <c r="D652" s="107"/>
      <c r="E652" s="114"/>
      <c r="F652" s="114"/>
      <c r="G652" s="115"/>
      <c r="H652" s="95"/>
      <c r="AL652" s="107"/>
      <c r="AM652" s="107"/>
      <c r="AY652" s="159"/>
      <c r="AZ652" s="159"/>
      <c r="BA652" s="167"/>
      <c r="BB652" s="151"/>
      <c r="BC652" s="143"/>
      <c r="BD652" s="135"/>
      <c r="BE652" s="127"/>
      <c r="BF652" s="127"/>
    </row>
    <row r="653" spans="1:58" s="108" customFormat="1" x14ac:dyDescent="0.2">
      <c r="A653" s="107"/>
      <c r="B653" s="96"/>
      <c r="D653" s="107"/>
      <c r="E653" s="114"/>
      <c r="F653" s="114"/>
      <c r="G653" s="115"/>
      <c r="H653" s="95"/>
      <c r="AL653" s="107"/>
      <c r="AM653" s="107"/>
      <c r="AY653" s="159"/>
      <c r="AZ653" s="159"/>
      <c r="BA653" s="167"/>
      <c r="BB653" s="151"/>
      <c r="BC653" s="143"/>
      <c r="BD653" s="135"/>
      <c r="BE653" s="127"/>
      <c r="BF653" s="127"/>
    </row>
    <row r="654" spans="1:58" s="108" customFormat="1" x14ac:dyDescent="0.2">
      <c r="A654" s="107"/>
      <c r="B654" s="96"/>
      <c r="D654" s="107"/>
      <c r="E654" s="114"/>
      <c r="F654" s="114"/>
      <c r="G654" s="115"/>
      <c r="H654" s="95"/>
      <c r="AL654" s="107"/>
      <c r="AM654" s="107"/>
      <c r="AY654" s="159"/>
      <c r="AZ654" s="159"/>
      <c r="BA654" s="167"/>
      <c r="BB654" s="151"/>
      <c r="BC654" s="143"/>
      <c r="BD654" s="135"/>
      <c r="BE654" s="127"/>
      <c r="BF654" s="127"/>
    </row>
    <row r="655" spans="1:58" s="108" customFormat="1" x14ac:dyDescent="0.2">
      <c r="A655" s="107"/>
      <c r="B655" s="96"/>
      <c r="D655" s="107"/>
      <c r="E655" s="114"/>
      <c r="F655" s="114"/>
      <c r="G655" s="115"/>
      <c r="H655" s="95"/>
      <c r="AL655" s="107"/>
      <c r="AM655" s="107"/>
      <c r="AY655" s="159"/>
      <c r="AZ655" s="159"/>
      <c r="BA655" s="167"/>
      <c r="BB655" s="151"/>
      <c r="BC655" s="143"/>
      <c r="BD655" s="135"/>
      <c r="BE655" s="127"/>
      <c r="BF655" s="127"/>
    </row>
    <row r="656" spans="1:58" s="108" customFormat="1" x14ac:dyDescent="0.2">
      <c r="A656" s="107"/>
      <c r="B656" s="96"/>
      <c r="D656" s="107"/>
      <c r="E656" s="114"/>
      <c r="F656" s="114"/>
      <c r="G656" s="115"/>
      <c r="H656" s="95"/>
      <c r="AL656" s="107"/>
      <c r="AM656" s="107"/>
      <c r="AY656" s="159"/>
      <c r="AZ656" s="159"/>
      <c r="BA656" s="167"/>
      <c r="BB656" s="151"/>
      <c r="BC656" s="143"/>
      <c r="BD656" s="135"/>
      <c r="BE656" s="127"/>
      <c r="BF656" s="127"/>
    </row>
    <row r="657" spans="1:58" s="108" customFormat="1" x14ac:dyDescent="0.2">
      <c r="A657" s="107"/>
      <c r="B657" s="96"/>
      <c r="D657" s="107"/>
      <c r="E657" s="114"/>
      <c r="F657" s="114"/>
      <c r="G657" s="115"/>
      <c r="H657" s="95"/>
      <c r="AL657" s="107"/>
      <c r="AM657" s="107"/>
      <c r="AY657" s="159"/>
      <c r="AZ657" s="159"/>
      <c r="BA657" s="167"/>
      <c r="BB657" s="151"/>
      <c r="BC657" s="143"/>
      <c r="BD657" s="135"/>
      <c r="BE657" s="127"/>
      <c r="BF657" s="127"/>
    </row>
    <row r="658" spans="1:58" s="108" customFormat="1" x14ac:dyDescent="0.2">
      <c r="A658" s="107"/>
      <c r="B658" s="96"/>
      <c r="D658" s="107"/>
      <c r="E658" s="114"/>
      <c r="F658" s="114"/>
      <c r="G658" s="115"/>
      <c r="H658" s="95"/>
      <c r="AL658" s="107"/>
      <c r="AM658" s="107"/>
      <c r="AY658" s="159"/>
      <c r="AZ658" s="159"/>
      <c r="BA658" s="167"/>
      <c r="BB658" s="151"/>
      <c r="BC658" s="143"/>
      <c r="BD658" s="135"/>
      <c r="BE658" s="127"/>
      <c r="BF658" s="127"/>
    </row>
    <row r="659" spans="1:58" s="108" customFormat="1" x14ac:dyDescent="0.2">
      <c r="A659" s="107"/>
      <c r="B659" s="96"/>
      <c r="D659" s="107"/>
      <c r="E659" s="114"/>
      <c r="F659" s="114"/>
      <c r="G659" s="115"/>
      <c r="H659" s="95"/>
      <c r="AL659" s="107"/>
      <c r="AM659" s="107"/>
      <c r="AY659" s="159"/>
      <c r="AZ659" s="159"/>
      <c r="BA659" s="167"/>
      <c r="BB659" s="151"/>
      <c r="BC659" s="143"/>
      <c r="BD659" s="135"/>
      <c r="BE659" s="127"/>
      <c r="BF659" s="127"/>
    </row>
    <row r="660" spans="1:58" s="108" customFormat="1" x14ac:dyDescent="0.2">
      <c r="A660" s="107"/>
      <c r="B660" s="96"/>
      <c r="D660" s="107"/>
      <c r="E660" s="114"/>
      <c r="F660" s="114"/>
      <c r="G660" s="115"/>
      <c r="H660" s="95"/>
      <c r="AL660" s="107"/>
      <c r="AM660" s="107"/>
      <c r="AY660" s="159"/>
      <c r="AZ660" s="159"/>
      <c r="BA660" s="167"/>
      <c r="BB660" s="151"/>
      <c r="BC660" s="143"/>
      <c r="BD660" s="135"/>
      <c r="BE660" s="127"/>
      <c r="BF660" s="127"/>
    </row>
    <row r="661" spans="1:58" s="108" customFormat="1" x14ac:dyDescent="0.2">
      <c r="A661" s="107"/>
      <c r="B661" s="96"/>
      <c r="D661" s="107"/>
      <c r="E661" s="114"/>
      <c r="F661" s="114"/>
      <c r="G661" s="115"/>
      <c r="H661" s="95"/>
      <c r="AL661" s="107"/>
      <c r="AM661" s="107"/>
      <c r="AY661" s="159"/>
      <c r="AZ661" s="159"/>
      <c r="BA661" s="167"/>
      <c r="BB661" s="151"/>
      <c r="BC661" s="143"/>
      <c r="BD661" s="135"/>
      <c r="BE661" s="127"/>
      <c r="BF661" s="127"/>
    </row>
    <row r="662" spans="1:58" s="108" customFormat="1" x14ac:dyDescent="0.2">
      <c r="A662" s="107"/>
      <c r="B662" s="96"/>
      <c r="D662" s="107"/>
      <c r="E662" s="114"/>
      <c r="F662" s="114"/>
      <c r="G662" s="115"/>
      <c r="H662" s="95"/>
      <c r="AL662" s="107"/>
      <c r="AM662" s="107"/>
      <c r="AY662" s="159"/>
      <c r="AZ662" s="159"/>
      <c r="BA662" s="167"/>
      <c r="BB662" s="151"/>
      <c r="BC662" s="143"/>
      <c r="BD662" s="135"/>
      <c r="BE662" s="127"/>
      <c r="BF662" s="127"/>
    </row>
    <row r="663" spans="1:58" s="108" customFormat="1" x14ac:dyDescent="0.2">
      <c r="A663" s="107"/>
      <c r="B663" s="96"/>
      <c r="D663" s="107"/>
      <c r="E663" s="114"/>
      <c r="F663" s="114"/>
      <c r="G663" s="115"/>
      <c r="H663" s="95"/>
      <c r="AL663" s="107"/>
      <c r="AM663" s="107"/>
      <c r="AY663" s="159"/>
      <c r="AZ663" s="159"/>
      <c r="BA663" s="167"/>
      <c r="BB663" s="151"/>
      <c r="BC663" s="143"/>
      <c r="BD663" s="135"/>
      <c r="BE663" s="127"/>
      <c r="BF663" s="127"/>
    </row>
    <row r="664" spans="1:58" s="108" customFormat="1" x14ac:dyDescent="0.2">
      <c r="A664" s="107"/>
      <c r="B664" s="96"/>
      <c r="D664" s="107"/>
      <c r="E664" s="114"/>
      <c r="F664" s="114"/>
      <c r="G664" s="115"/>
      <c r="H664" s="95"/>
      <c r="AL664" s="107"/>
      <c r="AM664" s="107"/>
      <c r="AY664" s="159"/>
      <c r="AZ664" s="159"/>
      <c r="BA664" s="167"/>
      <c r="BB664" s="151"/>
      <c r="BC664" s="143"/>
      <c r="BD664" s="135"/>
      <c r="BE664" s="127"/>
      <c r="BF664" s="127"/>
    </row>
    <row r="665" spans="1:58" s="108" customFormat="1" x14ac:dyDescent="0.2">
      <c r="A665" s="107"/>
      <c r="B665" s="96"/>
      <c r="D665" s="107"/>
      <c r="E665" s="114"/>
      <c r="F665" s="114"/>
      <c r="G665" s="115"/>
      <c r="H665" s="95"/>
      <c r="AL665" s="107"/>
      <c r="AM665" s="107"/>
      <c r="AY665" s="159"/>
      <c r="AZ665" s="159"/>
      <c r="BA665" s="167"/>
      <c r="BB665" s="151"/>
      <c r="BC665" s="143"/>
      <c r="BD665" s="135"/>
      <c r="BE665" s="127"/>
      <c r="BF665" s="127"/>
    </row>
    <row r="666" spans="1:58" s="108" customFormat="1" x14ac:dyDescent="0.2">
      <c r="A666" s="107"/>
      <c r="B666" s="96"/>
      <c r="D666" s="107"/>
      <c r="E666" s="114"/>
      <c r="F666" s="114"/>
      <c r="G666" s="115"/>
      <c r="H666" s="95"/>
      <c r="AL666" s="107"/>
      <c r="AM666" s="107"/>
      <c r="AY666" s="159"/>
      <c r="AZ666" s="159"/>
      <c r="BA666" s="167"/>
      <c r="BB666" s="151"/>
      <c r="BC666" s="143"/>
      <c r="BD666" s="135"/>
      <c r="BE666" s="127"/>
      <c r="BF666" s="127"/>
    </row>
    <row r="667" spans="1:58" s="108" customFormat="1" x14ac:dyDescent="0.2">
      <c r="A667" s="107"/>
      <c r="B667" s="96"/>
      <c r="D667" s="107"/>
      <c r="E667" s="114"/>
      <c r="F667" s="114"/>
      <c r="G667" s="115"/>
      <c r="H667" s="95"/>
      <c r="AL667" s="107"/>
      <c r="AM667" s="107"/>
      <c r="AY667" s="159"/>
      <c r="AZ667" s="159"/>
      <c r="BA667" s="167"/>
      <c r="BB667" s="151"/>
      <c r="BC667" s="143"/>
      <c r="BD667" s="135"/>
      <c r="BE667" s="127"/>
      <c r="BF667" s="127"/>
    </row>
    <row r="668" spans="1:58" s="108" customFormat="1" x14ac:dyDescent="0.2">
      <c r="A668" s="107"/>
      <c r="B668" s="96"/>
      <c r="D668" s="107"/>
      <c r="E668" s="114"/>
      <c r="F668" s="114"/>
      <c r="G668" s="115"/>
      <c r="H668" s="95"/>
      <c r="AL668" s="107"/>
      <c r="AM668" s="107"/>
      <c r="AY668" s="159"/>
      <c r="AZ668" s="159"/>
      <c r="BA668" s="167"/>
      <c r="BB668" s="151"/>
      <c r="BC668" s="143"/>
      <c r="BD668" s="135"/>
      <c r="BE668" s="127"/>
      <c r="BF668" s="127"/>
    </row>
    <row r="669" spans="1:58" s="108" customFormat="1" x14ac:dyDescent="0.2">
      <c r="A669" s="107"/>
      <c r="B669" s="96"/>
      <c r="D669" s="107"/>
      <c r="E669" s="114"/>
      <c r="F669" s="114"/>
      <c r="G669" s="115"/>
      <c r="H669" s="95"/>
      <c r="AL669" s="107"/>
      <c r="AM669" s="107"/>
      <c r="AY669" s="159"/>
      <c r="AZ669" s="159"/>
      <c r="BA669" s="167"/>
      <c r="BB669" s="151"/>
      <c r="BC669" s="143"/>
      <c r="BD669" s="135"/>
      <c r="BE669" s="127"/>
      <c r="BF669" s="127"/>
    </row>
    <row r="670" spans="1:58" s="108" customFormat="1" x14ac:dyDescent="0.2">
      <c r="A670" s="107"/>
      <c r="B670" s="96"/>
      <c r="D670" s="107"/>
      <c r="E670" s="114"/>
      <c r="F670" s="114"/>
      <c r="G670" s="115"/>
      <c r="H670" s="95"/>
      <c r="AL670" s="107"/>
      <c r="AM670" s="107"/>
      <c r="AY670" s="159"/>
      <c r="AZ670" s="159"/>
      <c r="BA670" s="167"/>
      <c r="BB670" s="151"/>
      <c r="BC670" s="143"/>
      <c r="BD670" s="135"/>
      <c r="BE670" s="127"/>
      <c r="BF670" s="127"/>
    </row>
    <row r="671" spans="1:58" s="108" customFormat="1" x14ac:dyDescent="0.2">
      <c r="A671" s="107"/>
      <c r="B671" s="96"/>
      <c r="D671" s="107"/>
      <c r="E671" s="114"/>
      <c r="F671" s="114"/>
      <c r="G671" s="115"/>
      <c r="H671" s="95"/>
      <c r="AL671" s="107"/>
      <c r="AM671" s="107"/>
      <c r="AY671" s="159"/>
      <c r="AZ671" s="159"/>
      <c r="BA671" s="167"/>
      <c r="BB671" s="151"/>
      <c r="BC671" s="143"/>
      <c r="BD671" s="135"/>
      <c r="BE671" s="127"/>
      <c r="BF671" s="127"/>
    </row>
    <row r="672" spans="1:58" s="108" customFormat="1" x14ac:dyDescent="0.2">
      <c r="A672" s="107"/>
      <c r="B672" s="96"/>
      <c r="D672" s="107"/>
      <c r="E672" s="114"/>
      <c r="F672" s="114"/>
      <c r="G672" s="115"/>
      <c r="H672" s="95"/>
      <c r="AL672" s="107"/>
      <c r="AM672" s="107"/>
      <c r="AY672" s="159"/>
      <c r="AZ672" s="159"/>
      <c r="BA672" s="167"/>
      <c r="BB672" s="151"/>
      <c r="BC672" s="143"/>
      <c r="BD672" s="135"/>
      <c r="BE672" s="127"/>
      <c r="BF672" s="127"/>
    </row>
    <row r="673" spans="1:58" s="108" customFormat="1" x14ac:dyDescent="0.2">
      <c r="A673" s="107"/>
      <c r="B673" s="96"/>
      <c r="D673" s="107"/>
      <c r="E673" s="114"/>
      <c r="F673" s="114"/>
      <c r="G673" s="115"/>
      <c r="H673" s="95"/>
      <c r="AL673" s="107"/>
      <c r="AM673" s="107"/>
      <c r="AY673" s="159"/>
      <c r="AZ673" s="159"/>
      <c r="BA673" s="167"/>
      <c r="BB673" s="151"/>
      <c r="BC673" s="143"/>
      <c r="BD673" s="135"/>
      <c r="BE673" s="127"/>
      <c r="BF673" s="127"/>
    </row>
    <row r="674" spans="1:58" s="108" customFormat="1" x14ac:dyDescent="0.2">
      <c r="A674" s="107"/>
      <c r="B674" s="96"/>
      <c r="D674" s="107"/>
      <c r="E674" s="114"/>
      <c r="F674" s="114"/>
      <c r="G674" s="115"/>
      <c r="H674" s="95"/>
      <c r="AL674" s="107"/>
      <c r="AM674" s="107"/>
      <c r="AY674" s="159"/>
      <c r="AZ674" s="159"/>
      <c r="BA674" s="167"/>
      <c r="BB674" s="151"/>
      <c r="BC674" s="143"/>
      <c r="BD674" s="135"/>
      <c r="BE674" s="127"/>
      <c r="BF674" s="127"/>
    </row>
    <row r="675" spans="1:58" s="108" customFormat="1" x14ac:dyDescent="0.2">
      <c r="A675" s="107"/>
      <c r="B675" s="96"/>
      <c r="D675" s="107"/>
      <c r="E675" s="114"/>
      <c r="F675" s="114"/>
      <c r="G675" s="115"/>
      <c r="H675" s="95"/>
      <c r="AL675" s="107"/>
      <c r="AM675" s="107"/>
      <c r="AY675" s="159"/>
      <c r="AZ675" s="159"/>
      <c r="BA675" s="167"/>
      <c r="BB675" s="151"/>
      <c r="BC675" s="143"/>
      <c r="BD675" s="135"/>
      <c r="BE675" s="127"/>
      <c r="BF675" s="127"/>
    </row>
    <row r="676" spans="1:58" s="108" customFormat="1" x14ac:dyDescent="0.2">
      <c r="A676" s="107"/>
      <c r="B676" s="96"/>
      <c r="D676" s="107"/>
      <c r="E676" s="114"/>
      <c r="F676" s="114"/>
      <c r="G676" s="115"/>
      <c r="H676" s="95"/>
      <c r="AL676" s="107"/>
      <c r="AM676" s="107"/>
      <c r="AY676" s="159"/>
      <c r="AZ676" s="159"/>
      <c r="BA676" s="167"/>
      <c r="BB676" s="151"/>
      <c r="BC676" s="143"/>
      <c r="BD676" s="135"/>
      <c r="BE676" s="127"/>
      <c r="BF676" s="127"/>
    </row>
    <row r="677" spans="1:58" s="108" customFormat="1" x14ac:dyDescent="0.2">
      <c r="A677" s="107"/>
      <c r="B677" s="96"/>
      <c r="D677" s="107"/>
      <c r="E677" s="114"/>
      <c r="F677" s="114"/>
      <c r="G677" s="115"/>
      <c r="H677" s="95"/>
      <c r="AL677" s="107"/>
      <c r="AM677" s="107"/>
      <c r="AY677" s="159"/>
      <c r="AZ677" s="159"/>
      <c r="BA677" s="167"/>
      <c r="BB677" s="151"/>
      <c r="BC677" s="143"/>
      <c r="BD677" s="135"/>
      <c r="BE677" s="127"/>
      <c r="BF677" s="127"/>
    </row>
    <row r="678" spans="1:58" s="108" customFormat="1" x14ac:dyDescent="0.2">
      <c r="A678" s="107"/>
      <c r="B678" s="96"/>
      <c r="D678" s="107"/>
      <c r="E678" s="114"/>
      <c r="F678" s="114"/>
      <c r="G678" s="115"/>
      <c r="H678" s="95"/>
      <c r="AL678" s="107"/>
      <c r="AM678" s="107"/>
      <c r="AY678" s="159"/>
      <c r="AZ678" s="159"/>
      <c r="BA678" s="167"/>
      <c r="BB678" s="151"/>
      <c r="BC678" s="143"/>
      <c r="BD678" s="135"/>
      <c r="BE678" s="127"/>
      <c r="BF678" s="127"/>
    </row>
    <row r="679" spans="1:58" s="108" customFormat="1" x14ac:dyDescent="0.2">
      <c r="A679" s="107"/>
      <c r="B679" s="96"/>
      <c r="D679" s="107"/>
      <c r="E679" s="114"/>
      <c r="F679" s="114"/>
      <c r="G679" s="115"/>
      <c r="H679" s="95"/>
      <c r="AL679" s="107"/>
      <c r="AM679" s="107"/>
      <c r="AY679" s="159"/>
      <c r="AZ679" s="159"/>
      <c r="BA679" s="167"/>
      <c r="BB679" s="151"/>
      <c r="BC679" s="143"/>
      <c r="BD679" s="135"/>
      <c r="BE679" s="127"/>
      <c r="BF679" s="127"/>
    </row>
    <row r="680" spans="1:58" s="108" customFormat="1" x14ac:dyDescent="0.2">
      <c r="A680" s="107"/>
      <c r="B680" s="96"/>
      <c r="D680" s="107"/>
      <c r="E680" s="114"/>
      <c r="F680" s="114"/>
      <c r="G680" s="115"/>
      <c r="H680" s="95"/>
      <c r="AL680" s="107"/>
      <c r="AM680" s="107"/>
      <c r="AY680" s="159"/>
      <c r="AZ680" s="159"/>
      <c r="BA680" s="167"/>
      <c r="BB680" s="151"/>
      <c r="BC680" s="143"/>
      <c r="BD680" s="135"/>
      <c r="BE680" s="127"/>
      <c r="BF680" s="127"/>
    </row>
    <row r="681" spans="1:58" s="108" customFormat="1" x14ac:dyDescent="0.2">
      <c r="A681" s="107"/>
      <c r="B681" s="96"/>
      <c r="D681" s="107"/>
      <c r="E681" s="114"/>
      <c r="F681" s="114"/>
      <c r="G681" s="115"/>
      <c r="H681" s="95"/>
      <c r="AL681" s="107"/>
      <c r="AM681" s="107"/>
      <c r="AY681" s="159"/>
      <c r="AZ681" s="159"/>
      <c r="BA681" s="167"/>
      <c r="BB681" s="151"/>
      <c r="BC681" s="143"/>
      <c r="BD681" s="135"/>
      <c r="BE681" s="127"/>
      <c r="BF681" s="127"/>
    </row>
    <row r="682" spans="1:58" s="108" customFormat="1" x14ac:dyDescent="0.2">
      <c r="A682" s="107"/>
      <c r="B682" s="96"/>
      <c r="D682" s="107"/>
      <c r="E682" s="114"/>
      <c r="F682" s="114"/>
      <c r="G682" s="115"/>
      <c r="H682" s="95"/>
      <c r="AL682" s="107"/>
      <c r="AM682" s="107"/>
      <c r="AY682" s="159"/>
      <c r="AZ682" s="159"/>
      <c r="BA682" s="167"/>
      <c r="BB682" s="151"/>
      <c r="BC682" s="143"/>
      <c r="BD682" s="135"/>
      <c r="BE682" s="127"/>
      <c r="BF682" s="127"/>
    </row>
    <row r="683" spans="1:58" s="108" customFormat="1" x14ac:dyDescent="0.2">
      <c r="A683" s="107"/>
      <c r="B683" s="96"/>
      <c r="D683" s="107"/>
      <c r="E683" s="114"/>
      <c r="F683" s="114"/>
      <c r="G683" s="115"/>
      <c r="H683" s="95"/>
      <c r="AL683" s="107"/>
      <c r="AM683" s="107"/>
      <c r="AY683" s="159"/>
      <c r="AZ683" s="159"/>
      <c r="BA683" s="167"/>
      <c r="BB683" s="151"/>
      <c r="BC683" s="143"/>
      <c r="BD683" s="135"/>
      <c r="BE683" s="127"/>
      <c r="BF683" s="127"/>
    </row>
    <row r="684" spans="1:58" s="108" customFormat="1" x14ac:dyDescent="0.2">
      <c r="A684" s="107"/>
      <c r="B684" s="96"/>
      <c r="D684" s="107"/>
      <c r="E684" s="114"/>
      <c r="F684" s="114"/>
      <c r="G684" s="115"/>
      <c r="H684" s="95"/>
      <c r="AL684" s="107"/>
      <c r="AM684" s="107"/>
      <c r="AY684" s="159"/>
      <c r="AZ684" s="159"/>
      <c r="BA684" s="167"/>
      <c r="BB684" s="151"/>
      <c r="BC684" s="143"/>
      <c r="BD684" s="135"/>
      <c r="BE684" s="127"/>
      <c r="BF684" s="127"/>
    </row>
    <row r="685" spans="1:58" s="108" customFormat="1" x14ac:dyDescent="0.2">
      <c r="A685" s="107"/>
      <c r="B685" s="96"/>
      <c r="D685" s="107"/>
      <c r="E685" s="114"/>
      <c r="F685" s="114"/>
      <c r="G685" s="115"/>
      <c r="H685" s="95"/>
      <c r="AL685" s="107"/>
      <c r="AM685" s="107"/>
      <c r="AY685" s="159"/>
      <c r="AZ685" s="159"/>
      <c r="BA685" s="167"/>
      <c r="BB685" s="151"/>
      <c r="BC685" s="143"/>
      <c r="BD685" s="135"/>
      <c r="BE685" s="127"/>
      <c r="BF685" s="127"/>
    </row>
    <row r="686" spans="1:58" s="108" customFormat="1" x14ac:dyDescent="0.2">
      <c r="A686" s="107"/>
      <c r="B686" s="96"/>
      <c r="D686" s="107"/>
      <c r="E686" s="114"/>
      <c r="F686" s="114"/>
      <c r="G686" s="115"/>
      <c r="H686" s="95"/>
      <c r="AL686" s="107"/>
      <c r="AM686" s="107"/>
      <c r="AY686" s="159"/>
      <c r="AZ686" s="159"/>
      <c r="BA686" s="167"/>
      <c r="BB686" s="151"/>
      <c r="BC686" s="143"/>
      <c r="BD686" s="135"/>
      <c r="BE686" s="127"/>
      <c r="BF686" s="127"/>
    </row>
    <row r="687" spans="1:58" s="108" customFormat="1" x14ac:dyDescent="0.2">
      <c r="A687" s="107"/>
      <c r="B687" s="96"/>
      <c r="D687" s="107"/>
      <c r="E687" s="114"/>
      <c r="F687" s="114"/>
      <c r="G687" s="115"/>
      <c r="H687" s="95"/>
      <c r="AL687" s="107"/>
      <c r="AM687" s="107"/>
      <c r="AY687" s="159"/>
      <c r="AZ687" s="159"/>
      <c r="BA687" s="167"/>
      <c r="BB687" s="151"/>
      <c r="BC687" s="143"/>
      <c r="BD687" s="135"/>
      <c r="BE687" s="127"/>
      <c r="BF687" s="127"/>
    </row>
    <row r="688" spans="1:58" s="108" customFormat="1" x14ac:dyDescent="0.2">
      <c r="A688" s="107"/>
      <c r="B688" s="96"/>
      <c r="D688" s="107"/>
      <c r="E688" s="114"/>
      <c r="F688" s="114"/>
      <c r="G688" s="115"/>
      <c r="H688" s="95"/>
      <c r="AL688" s="107"/>
      <c r="AM688" s="107"/>
      <c r="AY688" s="159"/>
      <c r="AZ688" s="159"/>
      <c r="BA688" s="167"/>
      <c r="BB688" s="151"/>
      <c r="BC688" s="143"/>
      <c r="BD688" s="135"/>
      <c r="BE688" s="127"/>
      <c r="BF688" s="127"/>
    </row>
    <row r="689" spans="1:58" s="108" customFormat="1" x14ac:dyDescent="0.2">
      <c r="A689" s="107"/>
      <c r="B689" s="96"/>
      <c r="D689" s="107"/>
      <c r="E689" s="114"/>
      <c r="F689" s="114"/>
      <c r="G689" s="115"/>
      <c r="H689" s="95"/>
      <c r="AL689" s="107"/>
      <c r="AM689" s="107"/>
      <c r="AY689" s="159"/>
      <c r="AZ689" s="159"/>
      <c r="BA689" s="167"/>
      <c r="BB689" s="151"/>
      <c r="BC689" s="143"/>
      <c r="BD689" s="135"/>
      <c r="BE689" s="127"/>
      <c r="BF689" s="127"/>
    </row>
    <row r="690" spans="1:58" s="108" customFormat="1" x14ac:dyDescent="0.2">
      <c r="A690" s="107"/>
      <c r="B690" s="96"/>
      <c r="D690" s="107"/>
      <c r="E690" s="114"/>
      <c r="F690" s="114"/>
      <c r="G690" s="115"/>
      <c r="H690" s="95"/>
      <c r="AL690" s="107"/>
      <c r="AM690" s="107"/>
      <c r="AY690" s="159"/>
      <c r="AZ690" s="159"/>
      <c r="BA690" s="167"/>
      <c r="BB690" s="151"/>
      <c r="BC690" s="143"/>
      <c r="BD690" s="135"/>
      <c r="BE690" s="127"/>
      <c r="BF690" s="127"/>
    </row>
    <row r="691" spans="1:58" s="108" customFormat="1" x14ac:dyDescent="0.2">
      <c r="A691" s="107"/>
      <c r="B691" s="96"/>
      <c r="D691" s="107"/>
      <c r="E691" s="114"/>
      <c r="F691" s="114"/>
      <c r="G691" s="115"/>
      <c r="H691" s="95"/>
      <c r="AL691" s="107"/>
      <c r="AM691" s="107"/>
      <c r="AY691" s="159"/>
      <c r="AZ691" s="159"/>
      <c r="BA691" s="167"/>
      <c r="BB691" s="151"/>
      <c r="BC691" s="143"/>
      <c r="BD691" s="135"/>
      <c r="BE691" s="127"/>
      <c r="BF691" s="127"/>
    </row>
    <row r="692" spans="1:58" s="108" customFormat="1" x14ac:dyDescent="0.2">
      <c r="A692" s="107"/>
      <c r="B692" s="96"/>
      <c r="D692" s="107"/>
      <c r="E692" s="114"/>
      <c r="F692" s="114"/>
      <c r="G692" s="115"/>
      <c r="H692" s="95"/>
      <c r="AL692" s="107"/>
      <c r="AM692" s="107"/>
      <c r="AY692" s="159"/>
      <c r="AZ692" s="159"/>
      <c r="BA692" s="167"/>
      <c r="BB692" s="151"/>
      <c r="BC692" s="143"/>
      <c r="BD692" s="135"/>
      <c r="BE692" s="127"/>
      <c r="BF692" s="127"/>
    </row>
    <row r="693" spans="1:58" s="108" customFormat="1" x14ac:dyDescent="0.2">
      <c r="A693" s="107"/>
      <c r="B693" s="96"/>
      <c r="D693" s="107"/>
      <c r="E693" s="114"/>
      <c r="F693" s="114"/>
      <c r="G693" s="115"/>
      <c r="H693" s="95"/>
      <c r="AL693" s="107"/>
      <c r="AM693" s="107"/>
      <c r="AY693" s="159"/>
      <c r="AZ693" s="159"/>
      <c r="BA693" s="167"/>
      <c r="BB693" s="151"/>
      <c r="BC693" s="143"/>
      <c r="BD693" s="135"/>
      <c r="BE693" s="127"/>
      <c r="BF693" s="127"/>
    </row>
    <row r="694" spans="1:58" s="108" customFormat="1" x14ac:dyDescent="0.2">
      <c r="A694" s="107"/>
      <c r="B694" s="96"/>
      <c r="D694" s="107"/>
      <c r="E694" s="114"/>
      <c r="F694" s="114"/>
      <c r="G694" s="115"/>
      <c r="H694" s="95"/>
      <c r="AL694" s="107"/>
      <c r="AM694" s="107"/>
      <c r="AY694" s="159"/>
      <c r="AZ694" s="159"/>
      <c r="BA694" s="167"/>
      <c r="BB694" s="151"/>
      <c r="BC694" s="143"/>
      <c r="BD694" s="135"/>
      <c r="BE694" s="127"/>
      <c r="BF694" s="127"/>
    </row>
    <row r="695" spans="1:58" s="108" customFormat="1" x14ac:dyDescent="0.2">
      <c r="A695" s="107"/>
      <c r="B695" s="96"/>
      <c r="D695" s="107"/>
      <c r="E695" s="114"/>
      <c r="F695" s="114"/>
      <c r="G695" s="115"/>
      <c r="H695" s="95"/>
      <c r="AL695" s="107"/>
      <c r="AM695" s="107"/>
      <c r="AY695" s="159"/>
      <c r="AZ695" s="159"/>
      <c r="BA695" s="167"/>
      <c r="BB695" s="151"/>
      <c r="BC695" s="143"/>
      <c r="BD695" s="135"/>
      <c r="BE695" s="127"/>
      <c r="BF695" s="127"/>
    </row>
    <row r="696" spans="1:58" s="108" customFormat="1" x14ac:dyDescent="0.2">
      <c r="A696" s="107"/>
      <c r="B696" s="96"/>
      <c r="D696" s="107"/>
      <c r="E696" s="114"/>
      <c r="F696" s="114"/>
      <c r="G696" s="115"/>
      <c r="H696" s="95"/>
      <c r="AL696" s="107"/>
      <c r="AM696" s="107"/>
      <c r="AY696" s="159"/>
      <c r="AZ696" s="159"/>
      <c r="BA696" s="167"/>
      <c r="BB696" s="151"/>
      <c r="BC696" s="143"/>
      <c r="BD696" s="135"/>
      <c r="BE696" s="127"/>
      <c r="BF696" s="127"/>
    </row>
    <row r="697" spans="1:58" s="108" customFormat="1" x14ac:dyDescent="0.2">
      <c r="A697" s="107"/>
      <c r="B697" s="96"/>
      <c r="D697" s="107"/>
      <c r="E697" s="114"/>
      <c r="F697" s="114"/>
      <c r="G697" s="115"/>
      <c r="H697" s="95"/>
      <c r="AL697" s="107"/>
      <c r="AM697" s="107"/>
      <c r="AY697" s="159"/>
      <c r="AZ697" s="159"/>
      <c r="BA697" s="167"/>
      <c r="BB697" s="151"/>
      <c r="BC697" s="143"/>
      <c r="BD697" s="135"/>
      <c r="BE697" s="127"/>
      <c r="BF697" s="127"/>
    </row>
    <row r="698" spans="1:58" s="108" customFormat="1" x14ac:dyDescent="0.2">
      <c r="A698" s="107"/>
      <c r="B698" s="96"/>
      <c r="D698" s="107"/>
      <c r="E698" s="114"/>
      <c r="F698" s="114"/>
      <c r="G698" s="115"/>
      <c r="H698" s="95"/>
      <c r="AL698" s="107"/>
      <c r="AM698" s="107"/>
      <c r="AY698" s="159"/>
      <c r="AZ698" s="159"/>
      <c r="BA698" s="167"/>
      <c r="BB698" s="151"/>
      <c r="BC698" s="143"/>
      <c r="BD698" s="135"/>
      <c r="BE698" s="127"/>
      <c r="BF698" s="127"/>
    </row>
    <row r="699" spans="1:58" s="108" customFormat="1" x14ac:dyDescent="0.2">
      <c r="A699" s="107"/>
      <c r="B699" s="96"/>
      <c r="D699" s="107"/>
      <c r="E699" s="114"/>
      <c r="F699" s="114"/>
      <c r="G699" s="115"/>
      <c r="H699" s="95"/>
      <c r="AL699" s="107"/>
      <c r="AM699" s="107"/>
      <c r="AY699" s="159"/>
      <c r="AZ699" s="159"/>
      <c r="BA699" s="167"/>
      <c r="BB699" s="151"/>
      <c r="BC699" s="143"/>
      <c r="BD699" s="135"/>
      <c r="BE699" s="127"/>
      <c r="BF699" s="127"/>
    </row>
    <row r="700" spans="1:58" s="108" customFormat="1" x14ac:dyDescent="0.2">
      <c r="A700" s="107"/>
      <c r="B700" s="96"/>
      <c r="D700" s="107"/>
      <c r="E700" s="114"/>
      <c r="F700" s="114"/>
      <c r="G700" s="115"/>
      <c r="H700" s="95"/>
      <c r="AL700" s="107"/>
      <c r="AM700" s="107"/>
      <c r="AY700" s="159"/>
      <c r="AZ700" s="159"/>
      <c r="BA700" s="167"/>
      <c r="BB700" s="151"/>
      <c r="BC700" s="143"/>
      <c r="BD700" s="135"/>
      <c r="BE700" s="127"/>
      <c r="BF700" s="127"/>
    </row>
    <row r="701" spans="1:58" s="108" customFormat="1" x14ac:dyDescent="0.2">
      <c r="A701" s="107"/>
      <c r="B701" s="96"/>
      <c r="D701" s="107"/>
      <c r="E701" s="114"/>
      <c r="F701" s="114"/>
      <c r="G701" s="115"/>
      <c r="H701" s="95"/>
      <c r="AL701" s="107"/>
      <c r="AM701" s="107"/>
      <c r="AY701" s="159"/>
      <c r="AZ701" s="159"/>
      <c r="BA701" s="167"/>
      <c r="BB701" s="151"/>
      <c r="BC701" s="143"/>
      <c r="BD701" s="135"/>
      <c r="BE701" s="127"/>
      <c r="BF701" s="127"/>
    </row>
    <row r="702" spans="1:58" s="108" customFormat="1" x14ac:dyDescent="0.2">
      <c r="A702" s="107"/>
      <c r="B702" s="96"/>
      <c r="D702" s="107"/>
      <c r="E702" s="114"/>
      <c r="F702" s="114"/>
      <c r="G702" s="115"/>
      <c r="H702" s="95"/>
      <c r="AL702" s="107"/>
      <c r="AM702" s="107"/>
      <c r="AY702" s="159"/>
      <c r="AZ702" s="159"/>
      <c r="BA702" s="167"/>
      <c r="BB702" s="151"/>
      <c r="BC702" s="143"/>
      <c r="BD702" s="135"/>
      <c r="BE702" s="127"/>
      <c r="BF702" s="127"/>
    </row>
    <row r="703" spans="1:58" s="108" customFormat="1" x14ac:dyDescent="0.2">
      <c r="A703" s="107"/>
      <c r="B703" s="96"/>
      <c r="D703" s="107"/>
      <c r="E703" s="114"/>
      <c r="F703" s="114"/>
      <c r="G703" s="115"/>
      <c r="H703" s="95"/>
      <c r="AL703" s="107"/>
      <c r="AM703" s="107"/>
      <c r="AY703" s="159"/>
      <c r="AZ703" s="159"/>
      <c r="BA703" s="167"/>
      <c r="BB703" s="151"/>
      <c r="BC703" s="143"/>
      <c r="BD703" s="135"/>
      <c r="BE703" s="127"/>
      <c r="BF703" s="127"/>
    </row>
    <row r="704" spans="1:58" s="108" customFormat="1" x14ac:dyDescent="0.2">
      <c r="A704" s="107"/>
      <c r="B704" s="96"/>
      <c r="D704" s="107"/>
      <c r="E704" s="114"/>
      <c r="F704" s="114"/>
      <c r="G704" s="115"/>
      <c r="H704" s="95"/>
      <c r="AL704" s="107"/>
      <c r="AM704" s="107"/>
      <c r="AY704" s="159"/>
      <c r="AZ704" s="159"/>
      <c r="BA704" s="167"/>
      <c r="BB704" s="151"/>
      <c r="BC704" s="143"/>
      <c r="BD704" s="135"/>
      <c r="BE704" s="127"/>
      <c r="BF704" s="127"/>
    </row>
    <row r="705" spans="1:58" s="108" customFormat="1" x14ac:dyDescent="0.2">
      <c r="A705" s="107"/>
      <c r="B705" s="96"/>
      <c r="D705" s="107"/>
      <c r="E705" s="114"/>
      <c r="F705" s="114"/>
      <c r="G705" s="115"/>
      <c r="H705" s="95"/>
      <c r="AL705" s="107"/>
      <c r="AM705" s="107"/>
      <c r="AY705" s="159"/>
      <c r="AZ705" s="159"/>
      <c r="BA705" s="167"/>
      <c r="BB705" s="151"/>
      <c r="BC705" s="143"/>
      <c r="BD705" s="135"/>
      <c r="BE705" s="127"/>
      <c r="BF705" s="127"/>
    </row>
    <row r="706" spans="1:58" s="108" customFormat="1" x14ac:dyDescent="0.2">
      <c r="A706" s="107"/>
      <c r="B706" s="96"/>
      <c r="D706" s="107"/>
      <c r="E706" s="114"/>
      <c r="F706" s="114"/>
      <c r="G706" s="115"/>
      <c r="H706" s="95"/>
      <c r="AL706" s="107"/>
      <c r="AM706" s="107"/>
      <c r="AY706" s="159"/>
      <c r="AZ706" s="159"/>
      <c r="BA706" s="167"/>
      <c r="BB706" s="151"/>
      <c r="BC706" s="143"/>
      <c r="BD706" s="135"/>
      <c r="BE706" s="127"/>
      <c r="BF706" s="127"/>
    </row>
    <row r="707" spans="1:58" s="108" customFormat="1" x14ac:dyDescent="0.2">
      <c r="A707" s="107"/>
      <c r="B707" s="96"/>
      <c r="D707" s="107"/>
      <c r="E707" s="114"/>
      <c r="F707" s="114"/>
      <c r="G707" s="115"/>
      <c r="H707" s="95"/>
      <c r="AL707" s="107"/>
      <c r="AM707" s="107"/>
      <c r="AY707" s="159"/>
      <c r="AZ707" s="159"/>
      <c r="BA707" s="167"/>
      <c r="BB707" s="151"/>
      <c r="BC707" s="143"/>
      <c r="BD707" s="135"/>
      <c r="BE707" s="127"/>
      <c r="BF707" s="127"/>
    </row>
    <row r="708" spans="1:58" s="108" customFormat="1" x14ac:dyDescent="0.2">
      <c r="A708" s="107"/>
      <c r="B708" s="96"/>
      <c r="D708" s="107"/>
      <c r="E708" s="114"/>
      <c r="F708" s="114"/>
      <c r="G708" s="115"/>
      <c r="H708" s="95"/>
      <c r="AL708" s="107"/>
      <c r="AM708" s="107"/>
      <c r="AY708" s="159"/>
      <c r="AZ708" s="159"/>
      <c r="BA708" s="167"/>
      <c r="BB708" s="151"/>
      <c r="BC708" s="143"/>
      <c r="BD708" s="135"/>
      <c r="BE708" s="127"/>
      <c r="BF708" s="127"/>
    </row>
    <row r="709" spans="1:58" s="108" customFormat="1" x14ac:dyDescent="0.2">
      <c r="A709" s="107"/>
      <c r="B709" s="96"/>
      <c r="D709" s="107"/>
      <c r="E709" s="114"/>
      <c r="F709" s="114"/>
      <c r="G709" s="115"/>
      <c r="H709" s="95"/>
      <c r="AL709" s="107"/>
      <c r="AM709" s="107"/>
      <c r="AY709" s="159"/>
      <c r="AZ709" s="159"/>
      <c r="BA709" s="167"/>
      <c r="BB709" s="151"/>
      <c r="BC709" s="143"/>
      <c r="BD709" s="135"/>
      <c r="BE709" s="127"/>
      <c r="BF709" s="127"/>
    </row>
    <row r="710" spans="1:58" s="108" customFormat="1" x14ac:dyDescent="0.2">
      <c r="A710" s="107"/>
      <c r="B710" s="96"/>
      <c r="D710" s="107"/>
      <c r="E710" s="114"/>
      <c r="F710" s="114"/>
      <c r="G710" s="115"/>
      <c r="H710" s="95"/>
      <c r="AL710" s="107"/>
      <c r="AM710" s="107"/>
      <c r="AY710" s="159"/>
      <c r="AZ710" s="159"/>
      <c r="BA710" s="167"/>
      <c r="BB710" s="151"/>
      <c r="BC710" s="143"/>
      <c r="BD710" s="135"/>
      <c r="BE710" s="127"/>
      <c r="BF710" s="127"/>
    </row>
    <row r="711" spans="1:58" s="108" customFormat="1" x14ac:dyDescent="0.2">
      <c r="A711" s="107"/>
      <c r="B711" s="96"/>
      <c r="D711" s="107"/>
      <c r="E711" s="114"/>
      <c r="F711" s="114"/>
      <c r="G711" s="115"/>
      <c r="H711" s="95"/>
      <c r="AL711" s="107"/>
      <c r="AM711" s="107"/>
      <c r="AY711" s="159"/>
      <c r="AZ711" s="159"/>
      <c r="BA711" s="167"/>
      <c r="BB711" s="151"/>
      <c r="BC711" s="143"/>
      <c r="BD711" s="135"/>
      <c r="BE711" s="127"/>
      <c r="BF711" s="127"/>
    </row>
    <row r="712" spans="1:58" s="108" customFormat="1" x14ac:dyDescent="0.2">
      <c r="A712" s="107"/>
      <c r="B712" s="96"/>
      <c r="D712" s="107"/>
      <c r="E712" s="114"/>
      <c r="F712" s="114"/>
      <c r="G712" s="115"/>
      <c r="H712" s="95"/>
      <c r="AL712" s="107"/>
      <c r="AM712" s="107"/>
      <c r="AY712" s="159"/>
      <c r="AZ712" s="159"/>
      <c r="BA712" s="167"/>
      <c r="BB712" s="151"/>
      <c r="BC712" s="143"/>
      <c r="BD712" s="135"/>
      <c r="BE712" s="127"/>
      <c r="BF712" s="127"/>
    </row>
    <row r="713" spans="1:58" s="108" customFormat="1" x14ac:dyDescent="0.2">
      <c r="A713" s="107"/>
      <c r="B713" s="96"/>
      <c r="D713" s="107"/>
      <c r="E713" s="114"/>
      <c r="F713" s="114"/>
      <c r="G713" s="115"/>
      <c r="H713" s="95"/>
      <c r="AL713" s="107"/>
      <c r="AM713" s="107"/>
      <c r="AY713" s="159"/>
      <c r="AZ713" s="159"/>
      <c r="BA713" s="167"/>
      <c r="BB713" s="151"/>
      <c r="BC713" s="143"/>
      <c r="BD713" s="135"/>
      <c r="BE713" s="127"/>
      <c r="BF713" s="127"/>
    </row>
    <row r="714" spans="1:58" s="108" customFormat="1" x14ac:dyDescent="0.2">
      <c r="A714" s="107"/>
      <c r="B714" s="96"/>
      <c r="D714" s="107"/>
      <c r="E714" s="114"/>
      <c r="F714" s="114"/>
      <c r="G714" s="115"/>
      <c r="H714" s="95"/>
      <c r="AL714" s="107"/>
      <c r="AM714" s="107"/>
      <c r="AY714" s="159"/>
      <c r="AZ714" s="159"/>
      <c r="BA714" s="167"/>
      <c r="BB714" s="151"/>
      <c r="BC714" s="143"/>
      <c r="BD714" s="135"/>
      <c r="BE714" s="127"/>
      <c r="BF714" s="127"/>
    </row>
    <row r="715" spans="1:58" s="108" customFormat="1" x14ac:dyDescent="0.2">
      <c r="A715" s="107"/>
      <c r="B715" s="96"/>
      <c r="D715" s="107"/>
      <c r="E715" s="114"/>
      <c r="F715" s="114"/>
      <c r="G715" s="115"/>
      <c r="H715" s="95"/>
      <c r="AL715" s="107"/>
      <c r="AM715" s="107"/>
      <c r="AY715" s="159"/>
      <c r="AZ715" s="159"/>
      <c r="BA715" s="167"/>
      <c r="BB715" s="151"/>
      <c r="BC715" s="143"/>
      <c r="BD715" s="135"/>
      <c r="BE715" s="127"/>
      <c r="BF715" s="127"/>
    </row>
    <row r="716" spans="1:58" s="108" customFormat="1" x14ac:dyDescent="0.2">
      <c r="A716" s="107"/>
      <c r="B716" s="96"/>
      <c r="D716" s="107"/>
      <c r="E716" s="114"/>
      <c r="F716" s="114"/>
      <c r="G716" s="115"/>
      <c r="H716" s="95"/>
      <c r="AL716" s="107"/>
      <c r="AM716" s="107"/>
      <c r="AY716" s="159"/>
      <c r="AZ716" s="159"/>
      <c r="BA716" s="167"/>
      <c r="BB716" s="151"/>
      <c r="BC716" s="143"/>
      <c r="BD716" s="135"/>
      <c r="BE716" s="127"/>
      <c r="BF716" s="127"/>
    </row>
    <row r="717" spans="1:58" s="108" customFormat="1" x14ac:dyDescent="0.2">
      <c r="A717" s="107"/>
      <c r="B717" s="96"/>
      <c r="D717" s="107"/>
      <c r="E717" s="114"/>
      <c r="F717" s="114"/>
      <c r="G717" s="115"/>
      <c r="H717" s="95"/>
      <c r="AL717" s="107"/>
      <c r="AM717" s="107"/>
      <c r="AY717" s="159"/>
      <c r="AZ717" s="159"/>
      <c r="BA717" s="167"/>
      <c r="BB717" s="151"/>
      <c r="BC717" s="143"/>
      <c r="BD717" s="135"/>
      <c r="BE717" s="127"/>
      <c r="BF717" s="127"/>
    </row>
    <row r="718" spans="1:58" s="108" customFormat="1" x14ac:dyDescent="0.2">
      <c r="A718" s="107"/>
      <c r="B718" s="96"/>
      <c r="D718" s="107"/>
      <c r="E718" s="114"/>
      <c r="F718" s="114"/>
      <c r="G718" s="115"/>
      <c r="H718" s="95"/>
      <c r="AL718" s="107"/>
      <c r="AM718" s="107"/>
      <c r="AY718" s="159"/>
      <c r="AZ718" s="159"/>
      <c r="BA718" s="167"/>
      <c r="BB718" s="151"/>
      <c r="BC718" s="143"/>
      <c r="BD718" s="135"/>
      <c r="BE718" s="127"/>
      <c r="BF718" s="127"/>
    </row>
    <row r="719" spans="1:58" s="108" customFormat="1" x14ac:dyDescent="0.2">
      <c r="A719" s="107"/>
      <c r="B719" s="96"/>
      <c r="D719" s="107"/>
      <c r="E719" s="114"/>
      <c r="F719" s="114"/>
      <c r="G719" s="115"/>
      <c r="H719" s="95"/>
      <c r="AL719" s="107"/>
      <c r="AM719" s="107"/>
      <c r="AY719" s="159"/>
      <c r="AZ719" s="159"/>
      <c r="BA719" s="167"/>
      <c r="BB719" s="151"/>
      <c r="BC719" s="143"/>
      <c r="BD719" s="135"/>
      <c r="BE719" s="127"/>
      <c r="BF719" s="127"/>
    </row>
    <row r="720" spans="1:58" s="108" customFormat="1" x14ac:dyDescent="0.2">
      <c r="A720" s="107"/>
      <c r="B720" s="96"/>
      <c r="D720" s="107"/>
      <c r="E720" s="114"/>
      <c r="F720" s="114"/>
      <c r="G720" s="115"/>
      <c r="H720" s="95"/>
      <c r="AL720" s="107"/>
      <c r="AM720" s="107"/>
      <c r="AY720" s="159"/>
      <c r="AZ720" s="159"/>
      <c r="BA720" s="167"/>
      <c r="BB720" s="151"/>
      <c r="BC720" s="143"/>
      <c r="BD720" s="135"/>
      <c r="BE720" s="127"/>
      <c r="BF720" s="127"/>
    </row>
    <row r="721" spans="1:58" s="108" customFormat="1" x14ac:dyDescent="0.2">
      <c r="A721" s="107"/>
      <c r="B721" s="96"/>
      <c r="D721" s="107"/>
      <c r="E721" s="114"/>
      <c r="F721" s="114"/>
      <c r="G721" s="115"/>
      <c r="H721" s="95"/>
      <c r="AL721" s="107"/>
      <c r="AM721" s="107"/>
      <c r="AY721" s="159"/>
      <c r="AZ721" s="159"/>
      <c r="BA721" s="167"/>
      <c r="BB721" s="151"/>
      <c r="BC721" s="143"/>
      <c r="BD721" s="135"/>
      <c r="BE721" s="127"/>
      <c r="BF721" s="127"/>
    </row>
    <row r="722" spans="1:58" s="108" customFormat="1" x14ac:dyDescent="0.2">
      <c r="A722" s="107"/>
      <c r="B722" s="96"/>
      <c r="D722" s="107"/>
      <c r="E722" s="114"/>
      <c r="F722" s="114"/>
      <c r="G722" s="115"/>
      <c r="H722" s="95"/>
      <c r="AL722" s="107"/>
      <c r="AM722" s="107"/>
      <c r="AY722" s="159"/>
      <c r="AZ722" s="159"/>
      <c r="BA722" s="167"/>
      <c r="BB722" s="151"/>
      <c r="BC722" s="143"/>
      <c r="BD722" s="135"/>
      <c r="BE722" s="127"/>
      <c r="BF722" s="127"/>
    </row>
    <row r="723" spans="1:58" s="108" customFormat="1" x14ac:dyDescent="0.2">
      <c r="A723" s="107"/>
      <c r="B723" s="96"/>
      <c r="D723" s="107"/>
      <c r="E723" s="114"/>
      <c r="F723" s="114"/>
      <c r="G723" s="115"/>
      <c r="H723" s="95"/>
      <c r="AL723" s="107"/>
      <c r="AM723" s="107"/>
      <c r="AY723" s="159"/>
      <c r="AZ723" s="159"/>
      <c r="BA723" s="167"/>
      <c r="BB723" s="151"/>
      <c r="BC723" s="143"/>
      <c r="BD723" s="135"/>
      <c r="BE723" s="127"/>
      <c r="BF723" s="127"/>
    </row>
    <row r="724" spans="1:58" s="108" customFormat="1" x14ac:dyDescent="0.2">
      <c r="A724" s="107"/>
      <c r="B724" s="96"/>
      <c r="D724" s="107"/>
      <c r="E724" s="114"/>
      <c r="F724" s="114"/>
      <c r="G724" s="115"/>
      <c r="H724" s="95"/>
      <c r="AL724" s="107"/>
      <c r="AM724" s="107"/>
      <c r="AY724" s="159"/>
      <c r="AZ724" s="159"/>
      <c r="BA724" s="167"/>
      <c r="BB724" s="151"/>
      <c r="BC724" s="143"/>
      <c r="BD724" s="135"/>
      <c r="BE724" s="127"/>
      <c r="BF724" s="127"/>
    </row>
    <row r="725" spans="1:58" s="108" customFormat="1" x14ac:dyDescent="0.2">
      <c r="A725" s="107"/>
      <c r="B725" s="96"/>
      <c r="D725" s="107"/>
      <c r="E725" s="114"/>
      <c r="F725" s="114"/>
      <c r="G725" s="115"/>
      <c r="H725" s="95"/>
      <c r="AL725" s="107"/>
      <c r="AM725" s="107"/>
      <c r="AY725" s="159"/>
      <c r="AZ725" s="159"/>
      <c r="BA725" s="167"/>
      <c r="BB725" s="151"/>
      <c r="BC725" s="143"/>
      <c r="BD725" s="135"/>
      <c r="BE725" s="127"/>
      <c r="BF725" s="127"/>
    </row>
    <row r="726" spans="1:58" s="108" customFormat="1" x14ac:dyDescent="0.2">
      <c r="A726" s="107"/>
      <c r="B726" s="96"/>
      <c r="D726" s="107"/>
      <c r="E726" s="114"/>
      <c r="F726" s="114"/>
      <c r="G726" s="115"/>
      <c r="H726" s="95"/>
      <c r="AL726" s="107"/>
      <c r="AM726" s="107"/>
      <c r="AY726" s="159"/>
      <c r="AZ726" s="159"/>
      <c r="BA726" s="167"/>
      <c r="BB726" s="151"/>
      <c r="BC726" s="143"/>
      <c r="BD726" s="135"/>
      <c r="BE726" s="127"/>
      <c r="BF726" s="127"/>
    </row>
    <row r="727" spans="1:58" s="108" customFormat="1" x14ac:dyDescent="0.2">
      <c r="A727" s="107"/>
      <c r="B727" s="96"/>
      <c r="D727" s="107"/>
      <c r="E727" s="114"/>
      <c r="F727" s="114"/>
      <c r="G727" s="115"/>
      <c r="H727" s="95"/>
      <c r="AL727" s="107"/>
      <c r="AM727" s="107"/>
      <c r="AY727" s="159"/>
      <c r="AZ727" s="159"/>
      <c r="BA727" s="167"/>
      <c r="BB727" s="151"/>
      <c r="BC727" s="143"/>
      <c r="BD727" s="135"/>
      <c r="BE727" s="127"/>
      <c r="BF727" s="127"/>
    </row>
    <row r="728" spans="1:58" s="108" customFormat="1" x14ac:dyDescent="0.2">
      <c r="A728" s="107"/>
      <c r="B728" s="96"/>
      <c r="D728" s="107"/>
      <c r="E728" s="114"/>
      <c r="F728" s="114"/>
      <c r="G728" s="115"/>
      <c r="H728" s="95"/>
      <c r="AL728" s="107"/>
      <c r="AM728" s="107"/>
      <c r="AY728" s="159"/>
      <c r="AZ728" s="159"/>
      <c r="BA728" s="167"/>
      <c r="BB728" s="151"/>
      <c r="BC728" s="143"/>
      <c r="BD728" s="135"/>
      <c r="BE728" s="127"/>
      <c r="BF728" s="127"/>
    </row>
    <row r="729" spans="1:58" s="108" customFormat="1" x14ac:dyDescent="0.2">
      <c r="A729" s="107"/>
      <c r="B729" s="96"/>
      <c r="D729" s="107"/>
      <c r="E729" s="114"/>
      <c r="F729" s="114"/>
      <c r="G729" s="115"/>
      <c r="H729" s="95"/>
      <c r="AL729" s="107"/>
      <c r="AM729" s="107"/>
      <c r="AY729" s="159"/>
      <c r="AZ729" s="159"/>
      <c r="BA729" s="167"/>
      <c r="BB729" s="151"/>
      <c r="BC729" s="143"/>
      <c r="BD729" s="135"/>
      <c r="BE729" s="127"/>
      <c r="BF729" s="127"/>
    </row>
    <row r="730" spans="1:58" s="108" customFormat="1" x14ac:dyDescent="0.2">
      <c r="A730" s="107"/>
      <c r="B730" s="96"/>
      <c r="D730" s="107"/>
      <c r="E730" s="114"/>
      <c r="F730" s="114"/>
      <c r="G730" s="115"/>
      <c r="H730" s="95"/>
      <c r="AL730" s="107"/>
      <c r="AM730" s="107"/>
      <c r="AY730" s="159"/>
      <c r="AZ730" s="159"/>
      <c r="BA730" s="167"/>
      <c r="BB730" s="151"/>
      <c r="BC730" s="143"/>
      <c r="BD730" s="135"/>
      <c r="BE730" s="127"/>
      <c r="BF730" s="127"/>
    </row>
    <row r="731" spans="1:58" s="108" customFormat="1" x14ac:dyDescent="0.2">
      <c r="A731" s="107"/>
      <c r="B731" s="96"/>
      <c r="D731" s="107"/>
      <c r="E731" s="114"/>
      <c r="F731" s="114"/>
      <c r="G731" s="115"/>
      <c r="H731" s="95"/>
      <c r="AL731" s="107"/>
      <c r="AM731" s="107"/>
      <c r="AY731" s="159"/>
      <c r="AZ731" s="159"/>
      <c r="BA731" s="167"/>
      <c r="BB731" s="151"/>
      <c r="BC731" s="143"/>
      <c r="BD731" s="135"/>
      <c r="BE731" s="127"/>
      <c r="BF731" s="127"/>
    </row>
    <row r="732" spans="1:58" s="108" customFormat="1" x14ac:dyDescent="0.2">
      <c r="A732" s="107"/>
      <c r="B732" s="96"/>
      <c r="D732" s="107"/>
      <c r="E732" s="114"/>
      <c r="F732" s="114"/>
      <c r="G732" s="115"/>
      <c r="H732" s="95"/>
      <c r="AL732" s="107"/>
      <c r="AM732" s="107"/>
      <c r="AY732" s="159"/>
      <c r="AZ732" s="159"/>
      <c r="BA732" s="167"/>
      <c r="BB732" s="151"/>
      <c r="BC732" s="143"/>
      <c r="BD732" s="135"/>
      <c r="BE732" s="127"/>
      <c r="BF732" s="127"/>
    </row>
    <row r="733" spans="1:58" s="108" customFormat="1" x14ac:dyDescent="0.2">
      <c r="A733" s="107"/>
      <c r="B733" s="96"/>
      <c r="D733" s="107"/>
      <c r="E733" s="114"/>
      <c r="F733" s="114"/>
      <c r="G733" s="115"/>
      <c r="H733" s="95"/>
      <c r="AL733" s="107"/>
      <c r="AM733" s="107"/>
      <c r="AY733" s="159"/>
      <c r="AZ733" s="159"/>
      <c r="BA733" s="167"/>
      <c r="BB733" s="151"/>
      <c r="BC733" s="143"/>
      <c r="BD733" s="135"/>
      <c r="BE733" s="127"/>
      <c r="BF733" s="127"/>
    </row>
    <row r="734" spans="1:58" s="108" customFormat="1" x14ac:dyDescent="0.2">
      <c r="A734" s="107"/>
      <c r="B734" s="96"/>
      <c r="D734" s="107"/>
      <c r="E734" s="114"/>
      <c r="F734" s="114"/>
      <c r="G734" s="115"/>
      <c r="H734" s="95"/>
      <c r="AL734" s="107"/>
      <c r="AM734" s="107"/>
      <c r="AY734" s="159"/>
      <c r="AZ734" s="159"/>
      <c r="BA734" s="167"/>
      <c r="BB734" s="151"/>
      <c r="BC734" s="143"/>
      <c r="BD734" s="135"/>
      <c r="BE734" s="127"/>
      <c r="BF734" s="127"/>
    </row>
    <row r="735" spans="1:58" s="108" customFormat="1" x14ac:dyDescent="0.2">
      <c r="A735" s="107"/>
      <c r="B735" s="96"/>
      <c r="D735" s="107"/>
      <c r="E735" s="114"/>
      <c r="F735" s="114"/>
      <c r="G735" s="115"/>
      <c r="H735" s="95"/>
      <c r="AL735" s="107"/>
      <c r="AM735" s="107"/>
      <c r="AY735" s="159"/>
      <c r="AZ735" s="159"/>
      <c r="BA735" s="167"/>
      <c r="BB735" s="151"/>
      <c r="BC735" s="143"/>
      <c r="BD735" s="135"/>
      <c r="BE735" s="127"/>
      <c r="BF735" s="127"/>
    </row>
    <row r="736" spans="1:58" s="108" customFormat="1" x14ac:dyDescent="0.2">
      <c r="A736" s="107"/>
      <c r="B736" s="96"/>
      <c r="D736" s="107"/>
      <c r="E736" s="114"/>
      <c r="F736" s="114"/>
      <c r="G736" s="115"/>
      <c r="H736" s="95"/>
      <c r="AL736" s="107"/>
      <c r="AM736" s="107"/>
      <c r="AY736" s="159"/>
      <c r="AZ736" s="159"/>
      <c r="BA736" s="167"/>
      <c r="BB736" s="151"/>
      <c r="BC736" s="143"/>
      <c r="BD736" s="135"/>
      <c r="BE736" s="127"/>
      <c r="BF736" s="127"/>
    </row>
    <row r="737" spans="1:58" s="108" customFormat="1" x14ac:dyDescent="0.2">
      <c r="A737" s="107"/>
      <c r="B737" s="96"/>
      <c r="D737" s="107"/>
      <c r="E737" s="114"/>
      <c r="F737" s="114"/>
      <c r="G737" s="115"/>
      <c r="H737" s="95"/>
      <c r="AL737" s="107"/>
      <c r="AM737" s="107"/>
      <c r="AY737" s="159"/>
      <c r="AZ737" s="159"/>
      <c r="BA737" s="167"/>
      <c r="BB737" s="151"/>
      <c r="BC737" s="143"/>
      <c r="BD737" s="135"/>
      <c r="BE737" s="127"/>
      <c r="BF737" s="127"/>
    </row>
    <row r="738" spans="1:58" s="108" customFormat="1" x14ac:dyDescent="0.2">
      <c r="A738" s="107"/>
      <c r="B738" s="96"/>
      <c r="D738" s="107"/>
      <c r="E738" s="114"/>
      <c r="F738" s="114"/>
      <c r="G738" s="115"/>
      <c r="H738" s="95"/>
      <c r="AL738" s="107"/>
      <c r="AM738" s="107"/>
      <c r="AY738" s="159"/>
      <c r="AZ738" s="159"/>
      <c r="BA738" s="167"/>
      <c r="BB738" s="151"/>
      <c r="BC738" s="143"/>
      <c r="BD738" s="135"/>
      <c r="BE738" s="127"/>
      <c r="BF738" s="127"/>
    </row>
    <row r="739" spans="1:58" s="108" customFormat="1" x14ac:dyDescent="0.2">
      <c r="A739" s="107"/>
      <c r="B739" s="96"/>
      <c r="D739" s="107"/>
      <c r="E739" s="114"/>
      <c r="F739" s="114"/>
      <c r="G739" s="115"/>
      <c r="H739" s="95"/>
      <c r="AL739" s="107"/>
      <c r="AM739" s="107"/>
      <c r="AY739" s="159"/>
      <c r="AZ739" s="159"/>
      <c r="BA739" s="167"/>
      <c r="BB739" s="151"/>
      <c r="BC739" s="143"/>
      <c r="BD739" s="135"/>
      <c r="BE739" s="127"/>
      <c r="BF739" s="127"/>
    </row>
    <row r="740" spans="1:58" s="108" customFormat="1" x14ac:dyDescent="0.2">
      <c r="A740" s="107"/>
      <c r="B740" s="96"/>
      <c r="D740" s="107"/>
      <c r="E740" s="114"/>
      <c r="F740" s="114"/>
      <c r="G740" s="115"/>
      <c r="H740" s="95"/>
      <c r="AL740" s="107"/>
      <c r="AM740" s="107"/>
      <c r="AY740" s="159"/>
      <c r="AZ740" s="159"/>
      <c r="BA740" s="167"/>
      <c r="BB740" s="151"/>
      <c r="BC740" s="143"/>
      <c r="BD740" s="135"/>
      <c r="BE740" s="127"/>
      <c r="BF740" s="127"/>
    </row>
    <row r="741" spans="1:58" s="108" customFormat="1" x14ac:dyDescent="0.2">
      <c r="A741" s="107"/>
      <c r="B741" s="96"/>
      <c r="D741" s="107"/>
      <c r="E741" s="114"/>
      <c r="F741" s="114"/>
      <c r="G741" s="115"/>
      <c r="H741" s="95"/>
      <c r="AL741" s="107"/>
      <c r="AM741" s="107"/>
      <c r="AY741" s="159"/>
      <c r="AZ741" s="159"/>
      <c r="BA741" s="167"/>
      <c r="BB741" s="151"/>
      <c r="BC741" s="143"/>
      <c r="BD741" s="135"/>
      <c r="BE741" s="127"/>
      <c r="BF741" s="127"/>
    </row>
    <row r="742" spans="1:58" s="108" customFormat="1" x14ac:dyDescent="0.2">
      <c r="A742" s="107"/>
      <c r="B742" s="96"/>
      <c r="D742" s="107"/>
      <c r="E742" s="114"/>
      <c r="F742" s="114"/>
      <c r="G742" s="115"/>
      <c r="H742" s="95"/>
      <c r="AL742" s="107"/>
      <c r="AM742" s="107"/>
      <c r="AY742" s="159"/>
      <c r="AZ742" s="159"/>
      <c r="BA742" s="167"/>
      <c r="BB742" s="151"/>
      <c r="BC742" s="143"/>
      <c r="BD742" s="135"/>
      <c r="BE742" s="127"/>
      <c r="BF742" s="127"/>
    </row>
    <row r="743" spans="1:58" s="108" customFormat="1" x14ac:dyDescent="0.2">
      <c r="A743" s="107"/>
      <c r="B743" s="96"/>
      <c r="D743" s="107"/>
      <c r="E743" s="114"/>
      <c r="F743" s="114"/>
      <c r="G743" s="115"/>
      <c r="H743" s="95"/>
      <c r="AL743" s="107"/>
      <c r="AM743" s="107"/>
      <c r="AY743" s="159"/>
      <c r="AZ743" s="159"/>
      <c r="BA743" s="167"/>
      <c r="BB743" s="151"/>
      <c r="BC743" s="143"/>
      <c r="BD743" s="135"/>
      <c r="BE743" s="127"/>
      <c r="BF743" s="127"/>
    </row>
    <row r="744" spans="1:58" s="108" customFormat="1" x14ac:dyDescent="0.2">
      <c r="A744" s="107"/>
      <c r="B744" s="96"/>
      <c r="D744" s="107"/>
      <c r="E744" s="114"/>
      <c r="F744" s="114"/>
      <c r="G744" s="115"/>
      <c r="H744" s="95"/>
      <c r="AL744" s="107"/>
      <c r="AM744" s="107"/>
      <c r="AY744" s="159"/>
      <c r="AZ744" s="159"/>
      <c r="BA744" s="167"/>
      <c r="BB744" s="151"/>
      <c r="BC744" s="143"/>
      <c r="BD744" s="135"/>
      <c r="BE744" s="127"/>
      <c r="BF744" s="127"/>
    </row>
    <row r="745" spans="1:58" s="108" customFormat="1" x14ac:dyDescent="0.2">
      <c r="A745" s="107"/>
      <c r="B745" s="96"/>
      <c r="D745" s="107"/>
      <c r="E745" s="114"/>
      <c r="F745" s="114"/>
      <c r="G745" s="115"/>
      <c r="H745" s="95"/>
      <c r="AL745" s="107"/>
      <c r="AM745" s="107"/>
      <c r="AY745" s="159"/>
      <c r="AZ745" s="159"/>
      <c r="BA745" s="167"/>
      <c r="BB745" s="151"/>
      <c r="BC745" s="143"/>
      <c r="BD745" s="135"/>
      <c r="BE745" s="127"/>
      <c r="BF745" s="127"/>
    </row>
    <row r="746" spans="1:58" s="108" customFormat="1" x14ac:dyDescent="0.2">
      <c r="A746" s="107"/>
      <c r="B746" s="96"/>
      <c r="D746" s="107"/>
      <c r="E746" s="114"/>
      <c r="F746" s="114"/>
      <c r="G746" s="115"/>
      <c r="H746" s="95"/>
      <c r="AL746" s="107"/>
      <c r="AM746" s="107"/>
      <c r="AY746" s="159"/>
      <c r="AZ746" s="159"/>
      <c r="BA746" s="167"/>
      <c r="BB746" s="151"/>
      <c r="BC746" s="143"/>
      <c r="BD746" s="135"/>
      <c r="BE746" s="127"/>
      <c r="BF746" s="127"/>
    </row>
    <row r="747" spans="1:58" s="108" customFormat="1" x14ac:dyDescent="0.2">
      <c r="A747" s="107"/>
      <c r="B747" s="96"/>
      <c r="D747" s="107"/>
      <c r="E747" s="114"/>
      <c r="F747" s="114"/>
      <c r="G747" s="115"/>
      <c r="H747" s="95"/>
      <c r="AL747" s="107"/>
      <c r="AM747" s="107"/>
      <c r="AY747" s="159"/>
      <c r="AZ747" s="159"/>
      <c r="BA747" s="167"/>
      <c r="BB747" s="151"/>
      <c r="BC747" s="143"/>
      <c r="BD747" s="135"/>
      <c r="BE747" s="127"/>
      <c r="BF747" s="127"/>
    </row>
    <row r="748" spans="1:58" s="108" customFormat="1" x14ac:dyDescent="0.2">
      <c r="A748" s="107"/>
      <c r="B748" s="96"/>
      <c r="D748" s="107"/>
      <c r="E748" s="114"/>
      <c r="F748" s="114"/>
      <c r="G748" s="115"/>
      <c r="H748" s="95"/>
      <c r="AL748" s="107"/>
      <c r="AM748" s="107"/>
      <c r="AY748" s="159"/>
      <c r="AZ748" s="159"/>
      <c r="BA748" s="167"/>
      <c r="BB748" s="151"/>
      <c r="BC748" s="143"/>
      <c r="BD748" s="135"/>
      <c r="BE748" s="127"/>
      <c r="BF748" s="127"/>
    </row>
    <row r="749" spans="1:58" s="108" customFormat="1" x14ac:dyDescent="0.2">
      <c r="A749" s="107"/>
      <c r="B749" s="96"/>
      <c r="D749" s="107"/>
      <c r="E749" s="114"/>
      <c r="F749" s="114"/>
      <c r="G749" s="115"/>
      <c r="H749" s="95"/>
      <c r="AL749" s="107"/>
      <c r="AM749" s="107"/>
      <c r="AY749" s="159"/>
      <c r="AZ749" s="159"/>
      <c r="BA749" s="167"/>
      <c r="BB749" s="151"/>
      <c r="BC749" s="143"/>
      <c r="BD749" s="135"/>
      <c r="BE749" s="127"/>
      <c r="BF749" s="127"/>
    </row>
    <row r="750" spans="1:58" s="108" customFormat="1" x14ac:dyDescent="0.2">
      <c r="A750" s="107"/>
      <c r="B750" s="96"/>
      <c r="D750" s="107"/>
      <c r="E750" s="114"/>
      <c r="F750" s="114"/>
      <c r="G750" s="115"/>
      <c r="H750" s="95"/>
      <c r="AL750" s="107"/>
      <c r="AM750" s="107"/>
      <c r="AY750" s="159"/>
      <c r="AZ750" s="159"/>
      <c r="BA750" s="167"/>
      <c r="BB750" s="151"/>
      <c r="BC750" s="143"/>
      <c r="BD750" s="135"/>
      <c r="BE750" s="127"/>
      <c r="BF750" s="127"/>
    </row>
    <row r="751" spans="1:58" s="108" customFormat="1" x14ac:dyDescent="0.2">
      <c r="A751" s="107"/>
      <c r="B751" s="96"/>
      <c r="D751" s="107"/>
      <c r="E751" s="114"/>
      <c r="F751" s="114"/>
      <c r="G751" s="115"/>
      <c r="H751" s="95"/>
      <c r="AL751" s="107"/>
      <c r="AM751" s="107"/>
      <c r="AY751" s="159"/>
      <c r="AZ751" s="159"/>
      <c r="BA751" s="167"/>
      <c r="BB751" s="151"/>
      <c r="BC751" s="143"/>
      <c r="BD751" s="135"/>
      <c r="BE751" s="127"/>
      <c r="BF751" s="127"/>
    </row>
    <row r="752" spans="1:58" s="108" customFormat="1" x14ac:dyDescent="0.2">
      <c r="A752" s="107"/>
      <c r="B752" s="96"/>
      <c r="D752" s="107"/>
      <c r="E752" s="114"/>
      <c r="F752" s="114"/>
      <c r="G752" s="115"/>
      <c r="H752" s="95"/>
      <c r="AL752" s="107"/>
      <c r="AM752" s="107"/>
      <c r="AY752" s="159"/>
      <c r="AZ752" s="159"/>
      <c r="BA752" s="167"/>
      <c r="BB752" s="151"/>
      <c r="BC752" s="143"/>
      <c r="BD752" s="135"/>
      <c r="BE752" s="127"/>
      <c r="BF752" s="127"/>
    </row>
    <row r="753" spans="1:58" s="108" customFormat="1" x14ac:dyDescent="0.2">
      <c r="A753" s="107"/>
      <c r="B753" s="96"/>
      <c r="D753" s="107"/>
      <c r="E753" s="114"/>
      <c r="F753" s="114"/>
      <c r="G753" s="115"/>
      <c r="H753" s="95"/>
      <c r="AL753" s="107"/>
      <c r="AM753" s="107"/>
      <c r="AY753" s="159"/>
      <c r="AZ753" s="159"/>
      <c r="BA753" s="167"/>
      <c r="BB753" s="151"/>
      <c r="BC753" s="143"/>
      <c r="BD753" s="135"/>
      <c r="BE753" s="127"/>
      <c r="BF753" s="127"/>
    </row>
    <row r="754" spans="1:58" s="108" customFormat="1" x14ac:dyDescent="0.2">
      <c r="A754" s="107"/>
      <c r="B754" s="96"/>
      <c r="D754" s="107"/>
      <c r="E754" s="114"/>
      <c r="F754" s="114"/>
      <c r="G754" s="115"/>
      <c r="H754" s="95"/>
      <c r="AL754" s="107"/>
      <c r="AM754" s="107"/>
      <c r="AY754" s="159"/>
      <c r="AZ754" s="159"/>
      <c r="BA754" s="167"/>
      <c r="BB754" s="151"/>
      <c r="BC754" s="143"/>
      <c r="BD754" s="135"/>
      <c r="BE754" s="127"/>
      <c r="BF754" s="127"/>
    </row>
    <row r="755" spans="1:58" s="108" customFormat="1" x14ac:dyDescent="0.2">
      <c r="A755" s="107"/>
      <c r="B755" s="96"/>
      <c r="D755" s="107"/>
      <c r="E755" s="114"/>
      <c r="F755" s="114"/>
      <c r="G755" s="115"/>
      <c r="H755" s="95"/>
      <c r="AL755" s="107"/>
      <c r="AM755" s="107"/>
      <c r="AY755" s="159"/>
      <c r="AZ755" s="159"/>
      <c r="BA755" s="167"/>
      <c r="BB755" s="151"/>
      <c r="BC755" s="143"/>
      <c r="BD755" s="135"/>
      <c r="BE755" s="127"/>
      <c r="BF755" s="127"/>
    </row>
    <row r="756" spans="1:58" s="108" customFormat="1" x14ac:dyDescent="0.2">
      <c r="A756" s="107"/>
      <c r="B756" s="96"/>
      <c r="D756" s="107"/>
      <c r="E756" s="114"/>
      <c r="F756" s="114"/>
      <c r="G756" s="115"/>
      <c r="H756" s="95"/>
      <c r="AL756" s="107"/>
      <c r="AM756" s="107"/>
      <c r="AY756" s="159"/>
      <c r="AZ756" s="159"/>
      <c r="BA756" s="167"/>
      <c r="BB756" s="151"/>
      <c r="BC756" s="143"/>
      <c r="BD756" s="135"/>
      <c r="BE756" s="127"/>
      <c r="BF756" s="127"/>
    </row>
    <row r="757" spans="1:58" s="108" customFormat="1" x14ac:dyDescent="0.2">
      <c r="A757" s="107"/>
      <c r="B757" s="96"/>
      <c r="D757" s="107"/>
      <c r="E757" s="114"/>
      <c r="F757" s="114"/>
      <c r="G757" s="115"/>
      <c r="H757" s="95"/>
      <c r="AL757" s="107"/>
      <c r="AM757" s="107"/>
      <c r="AY757" s="159"/>
      <c r="AZ757" s="159"/>
      <c r="BA757" s="167"/>
      <c r="BB757" s="151"/>
      <c r="BC757" s="143"/>
      <c r="BD757" s="135"/>
      <c r="BE757" s="127"/>
      <c r="BF757" s="127"/>
    </row>
    <row r="758" spans="1:58" s="108" customFormat="1" x14ac:dyDescent="0.2">
      <c r="A758" s="107"/>
      <c r="B758" s="96"/>
      <c r="D758" s="107"/>
      <c r="E758" s="114"/>
      <c r="F758" s="114"/>
      <c r="G758" s="115"/>
      <c r="H758" s="95"/>
      <c r="AL758" s="107"/>
      <c r="AM758" s="107"/>
      <c r="AY758" s="159"/>
      <c r="AZ758" s="159"/>
      <c r="BA758" s="167"/>
      <c r="BB758" s="151"/>
      <c r="BC758" s="143"/>
      <c r="BD758" s="135"/>
      <c r="BE758" s="127"/>
      <c r="BF758" s="127"/>
    </row>
    <row r="759" spans="1:58" s="108" customFormat="1" x14ac:dyDescent="0.2">
      <c r="A759" s="107"/>
      <c r="B759" s="96"/>
      <c r="D759" s="107"/>
      <c r="E759" s="114"/>
      <c r="F759" s="114"/>
      <c r="G759" s="115"/>
      <c r="H759" s="95"/>
      <c r="AL759" s="107"/>
      <c r="AM759" s="107"/>
      <c r="AY759" s="159"/>
      <c r="AZ759" s="159"/>
      <c r="BA759" s="167"/>
      <c r="BB759" s="151"/>
      <c r="BC759" s="143"/>
      <c r="BD759" s="135"/>
      <c r="BE759" s="127"/>
      <c r="BF759" s="127"/>
    </row>
    <row r="760" spans="1:58" s="108" customFormat="1" x14ac:dyDescent="0.2">
      <c r="A760" s="107"/>
      <c r="B760" s="96"/>
      <c r="D760" s="107"/>
      <c r="E760" s="114"/>
      <c r="F760" s="114"/>
      <c r="G760" s="115"/>
      <c r="H760" s="95"/>
      <c r="AL760" s="107"/>
      <c r="AM760" s="107"/>
      <c r="AY760" s="159"/>
      <c r="AZ760" s="159"/>
      <c r="BA760" s="167"/>
      <c r="BB760" s="151"/>
      <c r="BC760" s="143"/>
      <c r="BD760" s="135"/>
      <c r="BE760" s="127"/>
      <c r="BF760" s="127"/>
    </row>
    <row r="761" spans="1:58" s="108" customFormat="1" x14ac:dyDescent="0.2">
      <c r="A761" s="107"/>
      <c r="B761" s="96"/>
      <c r="D761" s="107"/>
      <c r="E761" s="114"/>
      <c r="F761" s="114"/>
      <c r="G761" s="115"/>
      <c r="H761" s="95"/>
      <c r="AL761" s="107"/>
      <c r="AM761" s="107"/>
      <c r="AY761" s="159"/>
      <c r="AZ761" s="159"/>
      <c r="BA761" s="167"/>
      <c r="BB761" s="151"/>
      <c r="BC761" s="143"/>
      <c r="BD761" s="135"/>
      <c r="BE761" s="127"/>
      <c r="BF761" s="127"/>
    </row>
    <row r="762" spans="1:58" s="108" customFormat="1" x14ac:dyDescent="0.2">
      <c r="A762" s="107"/>
      <c r="B762" s="96"/>
      <c r="D762" s="107"/>
      <c r="E762" s="114"/>
      <c r="F762" s="114"/>
      <c r="G762" s="115"/>
      <c r="H762" s="95"/>
      <c r="AL762" s="107"/>
      <c r="AM762" s="107"/>
      <c r="AY762" s="159"/>
      <c r="AZ762" s="159"/>
      <c r="BA762" s="167"/>
      <c r="BB762" s="151"/>
      <c r="BC762" s="143"/>
      <c r="BD762" s="135"/>
      <c r="BE762" s="127"/>
      <c r="BF762" s="127"/>
    </row>
    <row r="763" spans="1:58" s="108" customFormat="1" x14ac:dyDescent="0.2">
      <c r="A763" s="107"/>
      <c r="B763" s="96"/>
      <c r="D763" s="107"/>
      <c r="E763" s="114"/>
      <c r="F763" s="114"/>
      <c r="G763" s="115"/>
      <c r="H763" s="95"/>
      <c r="AL763" s="107"/>
      <c r="AM763" s="107"/>
      <c r="AY763" s="159"/>
      <c r="AZ763" s="159"/>
      <c r="BA763" s="167"/>
      <c r="BB763" s="151"/>
      <c r="BC763" s="143"/>
      <c r="BD763" s="135"/>
      <c r="BE763" s="127"/>
      <c r="BF763" s="127"/>
    </row>
    <row r="764" spans="1:58" s="108" customFormat="1" x14ac:dyDescent="0.2">
      <c r="A764" s="107"/>
      <c r="B764" s="96"/>
      <c r="D764" s="107"/>
      <c r="E764" s="114"/>
      <c r="F764" s="114"/>
      <c r="G764" s="115"/>
      <c r="H764" s="95"/>
      <c r="AL764" s="107"/>
      <c r="AM764" s="107"/>
      <c r="AY764" s="159"/>
      <c r="AZ764" s="159"/>
      <c r="BA764" s="167"/>
      <c r="BB764" s="151"/>
      <c r="BC764" s="143"/>
      <c r="BD764" s="135"/>
      <c r="BE764" s="127"/>
      <c r="BF764" s="127"/>
    </row>
    <row r="765" spans="1:58" s="108" customFormat="1" x14ac:dyDescent="0.2">
      <c r="A765" s="107"/>
      <c r="B765" s="96"/>
      <c r="D765" s="107"/>
      <c r="E765" s="114"/>
      <c r="F765" s="114"/>
      <c r="G765" s="115"/>
      <c r="H765" s="95"/>
      <c r="AL765" s="107"/>
      <c r="AM765" s="107"/>
      <c r="AY765" s="159"/>
      <c r="AZ765" s="159"/>
      <c r="BA765" s="167"/>
      <c r="BB765" s="151"/>
      <c r="BC765" s="143"/>
      <c r="BD765" s="135"/>
      <c r="BE765" s="127"/>
      <c r="BF765" s="127"/>
    </row>
    <row r="766" spans="1:58" s="108" customFormat="1" x14ac:dyDescent="0.2">
      <c r="A766" s="107"/>
      <c r="B766" s="96"/>
      <c r="D766" s="107"/>
      <c r="E766" s="114"/>
      <c r="F766" s="114"/>
      <c r="G766" s="115"/>
      <c r="H766" s="95"/>
      <c r="AL766" s="107"/>
      <c r="AM766" s="107"/>
      <c r="AY766" s="159"/>
      <c r="AZ766" s="159"/>
      <c r="BA766" s="167"/>
      <c r="BB766" s="151"/>
      <c r="BC766" s="143"/>
      <c r="BD766" s="135"/>
      <c r="BE766" s="127"/>
      <c r="BF766" s="127"/>
    </row>
    <row r="767" spans="1:58" s="108" customFormat="1" x14ac:dyDescent="0.2">
      <c r="A767" s="107"/>
      <c r="B767" s="96"/>
      <c r="D767" s="107"/>
      <c r="E767" s="114"/>
      <c r="F767" s="114"/>
      <c r="G767" s="115"/>
      <c r="H767" s="95"/>
      <c r="AL767" s="107"/>
      <c r="AM767" s="107"/>
      <c r="AY767" s="159"/>
      <c r="AZ767" s="159"/>
      <c r="BA767" s="167"/>
      <c r="BB767" s="151"/>
      <c r="BC767" s="143"/>
      <c r="BD767" s="135"/>
      <c r="BE767" s="127"/>
      <c r="BF767" s="127"/>
    </row>
    <row r="768" spans="1:58" s="108" customFormat="1" x14ac:dyDescent="0.2">
      <c r="A768" s="107"/>
      <c r="B768" s="96"/>
      <c r="D768" s="107"/>
      <c r="E768" s="114"/>
      <c r="F768" s="114"/>
      <c r="G768" s="115"/>
      <c r="H768" s="95"/>
      <c r="AL768" s="107"/>
      <c r="AM768" s="107"/>
      <c r="AY768" s="159"/>
      <c r="AZ768" s="159"/>
      <c r="BA768" s="167"/>
      <c r="BB768" s="151"/>
      <c r="BC768" s="143"/>
      <c r="BD768" s="135"/>
      <c r="BE768" s="127"/>
      <c r="BF768" s="127"/>
    </row>
    <row r="769" spans="1:58" s="108" customFormat="1" x14ac:dyDescent="0.2">
      <c r="A769" s="107"/>
      <c r="B769" s="96"/>
      <c r="D769" s="107"/>
      <c r="E769" s="114"/>
      <c r="F769" s="114"/>
      <c r="G769" s="115"/>
      <c r="H769" s="95"/>
      <c r="AL769" s="107"/>
      <c r="AM769" s="107"/>
      <c r="AY769" s="159"/>
      <c r="AZ769" s="159"/>
      <c r="BA769" s="167"/>
      <c r="BB769" s="151"/>
      <c r="BC769" s="143"/>
      <c r="BD769" s="135"/>
      <c r="BE769" s="127"/>
      <c r="BF769" s="127"/>
    </row>
    <row r="770" spans="1:58" s="108" customFormat="1" x14ac:dyDescent="0.2">
      <c r="A770" s="107"/>
      <c r="B770" s="96"/>
      <c r="D770" s="107"/>
      <c r="E770" s="114"/>
      <c r="F770" s="114"/>
      <c r="G770" s="115"/>
      <c r="H770" s="95"/>
      <c r="AL770" s="107"/>
      <c r="AM770" s="107"/>
      <c r="AY770" s="159"/>
      <c r="AZ770" s="159"/>
      <c r="BA770" s="167"/>
      <c r="BB770" s="151"/>
      <c r="BC770" s="143"/>
      <c r="BD770" s="135"/>
      <c r="BE770" s="127"/>
      <c r="BF770" s="127"/>
    </row>
    <row r="771" spans="1:58" s="108" customFormat="1" x14ac:dyDescent="0.2">
      <c r="A771" s="107"/>
      <c r="B771" s="96"/>
      <c r="D771" s="107"/>
      <c r="E771" s="114"/>
      <c r="F771" s="114"/>
      <c r="G771" s="115"/>
      <c r="H771" s="95"/>
      <c r="AL771" s="107"/>
      <c r="AM771" s="107"/>
      <c r="AY771" s="159"/>
      <c r="AZ771" s="159"/>
      <c r="BA771" s="167"/>
      <c r="BB771" s="151"/>
      <c r="BC771" s="143"/>
      <c r="BD771" s="135"/>
      <c r="BE771" s="127"/>
      <c r="BF771" s="127"/>
    </row>
    <row r="772" spans="1:58" s="108" customFormat="1" x14ac:dyDescent="0.2">
      <c r="A772" s="107"/>
      <c r="B772" s="96"/>
      <c r="D772" s="107"/>
      <c r="E772" s="114"/>
      <c r="F772" s="114"/>
      <c r="G772" s="115"/>
      <c r="H772" s="95"/>
      <c r="AL772" s="107"/>
      <c r="AM772" s="107"/>
      <c r="AY772" s="159"/>
      <c r="AZ772" s="159"/>
      <c r="BA772" s="167"/>
      <c r="BB772" s="151"/>
      <c r="BC772" s="143"/>
      <c r="BD772" s="135"/>
      <c r="BE772" s="127"/>
      <c r="BF772" s="127"/>
    </row>
    <row r="773" spans="1:58" s="108" customFormat="1" x14ac:dyDescent="0.2">
      <c r="A773" s="107"/>
      <c r="B773" s="96"/>
      <c r="D773" s="107"/>
      <c r="E773" s="114"/>
      <c r="F773" s="114"/>
      <c r="G773" s="115"/>
      <c r="H773" s="95"/>
      <c r="AL773" s="107"/>
      <c r="AM773" s="107"/>
      <c r="AY773" s="159"/>
      <c r="AZ773" s="159"/>
      <c r="BA773" s="167"/>
      <c r="BB773" s="151"/>
      <c r="BC773" s="143"/>
      <c r="BD773" s="135"/>
      <c r="BE773" s="127"/>
      <c r="BF773" s="127"/>
    </row>
    <row r="774" spans="1:58" s="108" customFormat="1" x14ac:dyDescent="0.2">
      <c r="A774" s="107"/>
      <c r="B774" s="96"/>
      <c r="D774" s="107"/>
      <c r="E774" s="114"/>
      <c r="F774" s="114"/>
      <c r="G774" s="115"/>
      <c r="H774" s="95"/>
      <c r="AL774" s="107"/>
      <c r="AM774" s="107"/>
      <c r="AY774" s="159"/>
      <c r="AZ774" s="159"/>
      <c r="BA774" s="167"/>
      <c r="BB774" s="151"/>
      <c r="BC774" s="143"/>
      <c r="BD774" s="135"/>
      <c r="BE774" s="127"/>
      <c r="BF774" s="127"/>
    </row>
    <row r="775" spans="1:58" s="108" customFormat="1" x14ac:dyDescent="0.2">
      <c r="A775" s="107"/>
      <c r="B775" s="96"/>
      <c r="D775" s="107"/>
      <c r="E775" s="114"/>
      <c r="F775" s="114"/>
      <c r="G775" s="115"/>
      <c r="H775" s="95"/>
      <c r="AL775" s="107"/>
      <c r="AM775" s="107"/>
      <c r="AY775" s="159"/>
      <c r="AZ775" s="159"/>
      <c r="BA775" s="167"/>
      <c r="BB775" s="151"/>
      <c r="BC775" s="143"/>
      <c r="BD775" s="135"/>
      <c r="BE775" s="127"/>
      <c r="BF775" s="127"/>
    </row>
    <row r="776" spans="1:58" s="108" customFormat="1" x14ac:dyDescent="0.2">
      <c r="A776" s="107"/>
      <c r="B776" s="96"/>
      <c r="D776" s="107"/>
      <c r="E776" s="114"/>
      <c r="F776" s="114"/>
      <c r="G776" s="115"/>
      <c r="H776" s="95"/>
      <c r="AL776" s="107"/>
      <c r="AM776" s="107"/>
      <c r="AY776" s="159"/>
      <c r="AZ776" s="159"/>
      <c r="BA776" s="167"/>
      <c r="BB776" s="151"/>
      <c r="BC776" s="143"/>
      <c r="BD776" s="135"/>
      <c r="BE776" s="127"/>
      <c r="BF776" s="127"/>
    </row>
    <row r="777" spans="1:58" s="108" customFormat="1" x14ac:dyDescent="0.2">
      <c r="A777" s="107"/>
      <c r="B777" s="96"/>
      <c r="D777" s="107"/>
      <c r="E777" s="114"/>
      <c r="F777" s="114"/>
      <c r="G777" s="115"/>
      <c r="H777" s="95"/>
      <c r="AL777" s="107"/>
      <c r="AM777" s="107"/>
      <c r="AY777" s="159"/>
      <c r="AZ777" s="159"/>
      <c r="BA777" s="167"/>
      <c r="BB777" s="151"/>
      <c r="BC777" s="143"/>
      <c r="BD777" s="135"/>
      <c r="BE777" s="127"/>
      <c r="BF777" s="127"/>
    </row>
    <row r="778" spans="1:58" s="108" customFormat="1" x14ac:dyDescent="0.2">
      <c r="A778" s="107"/>
      <c r="B778" s="96"/>
      <c r="D778" s="107"/>
      <c r="E778" s="114"/>
      <c r="F778" s="114"/>
      <c r="G778" s="115"/>
      <c r="H778" s="95"/>
      <c r="AL778" s="107"/>
      <c r="AM778" s="107"/>
      <c r="AY778" s="159"/>
      <c r="AZ778" s="159"/>
      <c r="BA778" s="167"/>
      <c r="BB778" s="151"/>
      <c r="BC778" s="143"/>
      <c r="BD778" s="135"/>
      <c r="BE778" s="127"/>
      <c r="BF778" s="127"/>
    </row>
    <row r="779" spans="1:58" s="108" customFormat="1" x14ac:dyDescent="0.2">
      <c r="A779" s="107"/>
      <c r="B779" s="96"/>
      <c r="D779" s="107"/>
      <c r="E779" s="114"/>
      <c r="F779" s="114"/>
      <c r="G779" s="115"/>
      <c r="H779" s="95"/>
      <c r="AL779" s="107"/>
      <c r="AM779" s="107"/>
      <c r="AY779" s="159"/>
      <c r="AZ779" s="159"/>
      <c r="BA779" s="167"/>
      <c r="BB779" s="151"/>
      <c r="BC779" s="143"/>
      <c r="BD779" s="135"/>
      <c r="BE779" s="127"/>
      <c r="BF779" s="127"/>
    </row>
    <row r="780" spans="1:58" s="108" customFormat="1" x14ac:dyDescent="0.2">
      <c r="A780" s="107"/>
      <c r="B780" s="96"/>
      <c r="D780" s="107"/>
      <c r="E780" s="114"/>
      <c r="F780" s="114"/>
      <c r="G780" s="115"/>
      <c r="H780" s="95"/>
      <c r="AL780" s="107"/>
      <c r="AM780" s="107"/>
      <c r="AY780" s="159"/>
      <c r="AZ780" s="159"/>
      <c r="BA780" s="167"/>
      <c r="BB780" s="151"/>
      <c r="BC780" s="143"/>
      <c r="BD780" s="135"/>
      <c r="BE780" s="127"/>
      <c r="BF780" s="127"/>
    </row>
    <row r="781" spans="1:58" s="108" customFormat="1" x14ac:dyDescent="0.2">
      <c r="A781" s="107"/>
      <c r="B781" s="96"/>
      <c r="D781" s="107"/>
      <c r="E781" s="114"/>
      <c r="F781" s="114"/>
      <c r="G781" s="115"/>
      <c r="H781" s="95"/>
      <c r="AL781" s="107"/>
      <c r="AM781" s="107"/>
      <c r="AY781" s="159"/>
      <c r="AZ781" s="159"/>
      <c r="BA781" s="167"/>
      <c r="BB781" s="151"/>
      <c r="BC781" s="143"/>
      <c r="BD781" s="135"/>
      <c r="BE781" s="127"/>
      <c r="BF781" s="127"/>
    </row>
    <row r="782" spans="1:58" s="108" customFormat="1" x14ac:dyDescent="0.2">
      <c r="A782" s="107"/>
      <c r="B782" s="96"/>
      <c r="D782" s="107"/>
      <c r="E782" s="114"/>
      <c r="F782" s="114"/>
      <c r="G782" s="115"/>
      <c r="H782" s="95"/>
      <c r="AL782" s="107"/>
      <c r="AM782" s="107"/>
      <c r="AY782" s="159"/>
      <c r="AZ782" s="159"/>
      <c r="BA782" s="167"/>
      <c r="BB782" s="151"/>
      <c r="BC782" s="143"/>
      <c r="BD782" s="135"/>
      <c r="BE782" s="127"/>
      <c r="BF782" s="127"/>
    </row>
    <row r="783" spans="1:58" s="108" customFormat="1" x14ac:dyDescent="0.2">
      <c r="A783" s="107"/>
      <c r="B783" s="96"/>
      <c r="D783" s="107"/>
      <c r="E783" s="114"/>
      <c r="F783" s="114"/>
      <c r="G783" s="115"/>
      <c r="H783" s="95"/>
      <c r="AL783" s="107"/>
      <c r="AM783" s="107"/>
      <c r="AY783" s="159"/>
      <c r="AZ783" s="159"/>
      <c r="BA783" s="167"/>
      <c r="BB783" s="151"/>
      <c r="BC783" s="143"/>
      <c r="BD783" s="135"/>
      <c r="BE783" s="127"/>
      <c r="BF783" s="127"/>
    </row>
    <row r="784" spans="1:58" s="108" customFormat="1" x14ac:dyDescent="0.2">
      <c r="A784" s="107"/>
      <c r="B784" s="96"/>
      <c r="D784" s="107"/>
      <c r="E784" s="114"/>
      <c r="F784" s="114"/>
      <c r="G784" s="115"/>
      <c r="H784" s="95"/>
      <c r="AL784" s="107"/>
      <c r="AM784" s="107"/>
      <c r="AY784" s="159"/>
      <c r="AZ784" s="159"/>
      <c r="BA784" s="167"/>
      <c r="BB784" s="151"/>
      <c r="BC784" s="143"/>
      <c r="BD784" s="135"/>
      <c r="BE784" s="127"/>
      <c r="BF784" s="127"/>
    </row>
    <row r="785" spans="1:58" s="108" customFormat="1" x14ac:dyDescent="0.2">
      <c r="A785" s="107"/>
      <c r="B785" s="96"/>
      <c r="D785" s="107"/>
      <c r="E785" s="114"/>
      <c r="F785" s="114"/>
      <c r="G785" s="115"/>
      <c r="H785" s="95"/>
      <c r="AL785" s="107"/>
      <c r="AM785" s="107"/>
      <c r="AY785" s="159"/>
      <c r="AZ785" s="159"/>
      <c r="BA785" s="167"/>
      <c r="BB785" s="151"/>
      <c r="BC785" s="143"/>
      <c r="BD785" s="135"/>
      <c r="BE785" s="127"/>
      <c r="BF785" s="127"/>
    </row>
    <row r="786" spans="1:58" s="108" customFormat="1" x14ac:dyDescent="0.2">
      <c r="A786" s="107"/>
      <c r="B786" s="96"/>
      <c r="D786" s="107"/>
      <c r="E786" s="114"/>
      <c r="F786" s="114"/>
      <c r="G786" s="115"/>
      <c r="H786" s="95"/>
      <c r="AL786" s="107"/>
      <c r="AM786" s="107"/>
      <c r="AY786" s="159"/>
      <c r="AZ786" s="159"/>
      <c r="BA786" s="167"/>
      <c r="BB786" s="151"/>
      <c r="BC786" s="143"/>
      <c r="BD786" s="135"/>
      <c r="BE786" s="127"/>
      <c r="BF786" s="127"/>
    </row>
    <row r="787" spans="1:58" s="108" customFormat="1" x14ac:dyDescent="0.2">
      <c r="A787" s="107"/>
      <c r="B787" s="96"/>
      <c r="D787" s="107"/>
      <c r="E787" s="114"/>
      <c r="F787" s="114"/>
      <c r="G787" s="115"/>
      <c r="H787" s="95"/>
      <c r="AL787" s="107"/>
      <c r="AM787" s="107"/>
      <c r="AY787" s="159"/>
      <c r="AZ787" s="159"/>
      <c r="BA787" s="167"/>
      <c r="BB787" s="151"/>
      <c r="BC787" s="143"/>
      <c r="BD787" s="135"/>
      <c r="BE787" s="127"/>
      <c r="BF787" s="127"/>
    </row>
    <row r="788" spans="1:58" s="108" customFormat="1" x14ac:dyDescent="0.2">
      <c r="A788" s="107"/>
      <c r="B788" s="96"/>
      <c r="D788" s="107"/>
      <c r="E788" s="114"/>
      <c r="F788" s="114"/>
      <c r="G788" s="115"/>
      <c r="H788" s="95"/>
      <c r="AL788" s="107"/>
      <c r="AM788" s="107"/>
      <c r="AY788" s="159"/>
      <c r="AZ788" s="159"/>
      <c r="BA788" s="167"/>
      <c r="BB788" s="151"/>
      <c r="BC788" s="143"/>
      <c r="BD788" s="135"/>
      <c r="BE788" s="127"/>
      <c r="BF788" s="127"/>
    </row>
    <row r="789" spans="1:58" s="108" customFormat="1" x14ac:dyDescent="0.2">
      <c r="A789" s="107"/>
      <c r="B789" s="96"/>
      <c r="D789" s="107"/>
      <c r="E789" s="114"/>
      <c r="F789" s="114"/>
      <c r="G789" s="115"/>
      <c r="H789" s="95"/>
      <c r="AL789" s="107"/>
      <c r="AM789" s="107"/>
      <c r="AY789" s="159"/>
      <c r="AZ789" s="159"/>
      <c r="BA789" s="167"/>
      <c r="BB789" s="151"/>
      <c r="BC789" s="143"/>
      <c r="BD789" s="135"/>
      <c r="BE789" s="127"/>
      <c r="BF789" s="127"/>
    </row>
    <row r="790" spans="1:58" s="108" customFormat="1" x14ac:dyDescent="0.2">
      <c r="A790" s="107"/>
      <c r="B790" s="96"/>
      <c r="D790" s="107"/>
      <c r="E790" s="114"/>
      <c r="F790" s="114"/>
      <c r="G790" s="115"/>
      <c r="H790" s="95"/>
      <c r="AL790" s="107"/>
      <c r="AM790" s="107"/>
      <c r="AY790" s="159"/>
      <c r="AZ790" s="159"/>
      <c r="BA790" s="167"/>
      <c r="BB790" s="151"/>
      <c r="BC790" s="143"/>
      <c r="BD790" s="135"/>
      <c r="BE790" s="127"/>
      <c r="BF790" s="127"/>
    </row>
    <row r="791" spans="1:58" s="108" customFormat="1" x14ac:dyDescent="0.2">
      <c r="A791" s="107"/>
      <c r="B791" s="96"/>
      <c r="D791" s="107"/>
      <c r="E791" s="114"/>
      <c r="F791" s="114"/>
      <c r="G791" s="115"/>
      <c r="H791" s="95"/>
      <c r="AL791" s="107"/>
      <c r="AM791" s="107"/>
      <c r="AY791" s="159"/>
      <c r="AZ791" s="159"/>
      <c r="BA791" s="167"/>
      <c r="BB791" s="151"/>
      <c r="BC791" s="143"/>
      <c r="BD791" s="135"/>
      <c r="BE791" s="127"/>
      <c r="BF791" s="127"/>
    </row>
    <row r="792" spans="1:58" s="108" customFormat="1" x14ac:dyDescent="0.2">
      <c r="A792" s="107"/>
      <c r="B792" s="96"/>
      <c r="D792" s="107"/>
      <c r="E792" s="114"/>
      <c r="F792" s="114"/>
      <c r="G792" s="115"/>
      <c r="H792" s="95"/>
      <c r="AL792" s="107"/>
      <c r="AM792" s="107"/>
      <c r="AY792" s="159"/>
      <c r="AZ792" s="159"/>
      <c r="BA792" s="167"/>
      <c r="BB792" s="151"/>
      <c r="BC792" s="143"/>
      <c r="BD792" s="135"/>
      <c r="BE792" s="127"/>
      <c r="BF792" s="127"/>
    </row>
    <row r="793" spans="1:58" s="108" customFormat="1" x14ac:dyDescent="0.2">
      <c r="A793" s="107"/>
      <c r="B793" s="96"/>
      <c r="D793" s="107"/>
      <c r="E793" s="114"/>
      <c r="F793" s="114"/>
      <c r="G793" s="115"/>
      <c r="H793" s="95"/>
      <c r="AL793" s="107"/>
      <c r="AM793" s="107"/>
      <c r="AY793" s="159"/>
      <c r="AZ793" s="159"/>
      <c r="BA793" s="167"/>
      <c r="BB793" s="151"/>
      <c r="BC793" s="143"/>
      <c r="BD793" s="135"/>
      <c r="BE793" s="127"/>
      <c r="BF793" s="127"/>
    </row>
    <row r="794" spans="1:58" s="108" customFormat="1" x14ac:dyDescent="0.2">
      <c r="A794" s="107"/>
      <c r="B794" s="96"/>
      <c r="D794" s="107"/>
      <c r="E794" s="114"/>
      <c r="F794" s="114"/>
      <c r="G794" s="115"/>
      <c r="H794" s="95"/>
      <c r="AL794" s="107"/>
      <c r="AM794" s="107"/>
      <c r="AY794" s="159"/>
      <c r="AZ794" s="159"/>
      <c r="BA794" s="167"/>
      <c r="BB794" s="151"/>
      <c r="BC794" s="143"/>
      <c r="BD794" s="135"/>
      <c r="BE794" s="127"/>
      <c r="BF794" s="127"/>
    </row>
    <row r="795" spans="1:58" s="108" customFormat="1" x14ac:dyDescent="0.2">
      <c r="A795" s="107"/>
      <c r="B795" s="96"/>
      <c r="D795" s="107"/>
      <c r="E795" s="114"/>
      <c r="F795" s="114"/>
      <c r="G795" s="115"/>
      <c r="H795" s="95"/>
      <c r="AL795" s="107"/>
      <c r="AM795" s="107"/>
      <c r="AY795" s="159"/>
      <c r="AZ795" s="159"/>
      <c r="BA795" s="167"/>
      <c r="BB795" s="151"/>
      <c r="BC795" s="143"/>
      <c r="BD795" s="135"/>
      <c r="BE795" s="127"/>
      <c r="BF795" s="127"/>
    </row>
    <row r="796" spans="1:58" s="108" customFormat="1" x14ac:dyDescent="0.2">
      <c r="A796" s="107"/>
      <c r="B796" s="96"/>
      <c r="D796" s="107"/>
      <c r="E796" s="114"/>
      <c r="F796" s="114"/>
      <c r="G796" s="115"/>
      <c r="H796" s="95"/>
      <c r="AL796" s="107"/>
      <c r="AM796" s="107"/>
      <c r="AY796" s="159"/>
      <c r="AZ796" s="159"/>
      <c r="BA796" s="167"/>
      <c r="BB796" s="151"/>
      <c r="BC796" s="143"/>
      <c r="BD796" s="135"/>
      <c r="BE796" s="127"/>
      <c r="BF796" s="127"/>
    </row>
    <row r="797" spans="1:58" s="108" customFormat="1" x14ac:dyDescent="0.2">
      <c r="A797" s="107"/>
      <c r="B797" s="96"/>
      <c r="D797" s="107"/>
      <c r="E797" s="114"/>
      <c r="F797" s="114"/>
      <c r="G797" s="115"/>
      <c r="H797" s="95"/>
      <c r="AL797" s="107"/>
      <c r="AM797" s="107"/>
      <c r="AY797" s="159"/>
      <c r="AZ797" s="159"/>
      <c r="BA797" s="167"/>
      <c r="BB797" s="151"/>
      <c r="BC797" s="143"/>
      <c r="BD797" s="135"/>
      <c r="BE797" s="127"/>
      <c r="BF797" s="127"/>
    </row>
    <row r="798" spans="1:58" s="108" customFormat="1" x14ac:dyDescent="0.2">
      <c r="A798" s="107"/>
      <c r="B798" s="96"/>
      <c r="D798" s="107"/>
      <c r="E798" s="114"/>
      <c r="F798" s="114"/>
      <c r="G798" s="115"/>
      <c r="H798" s="95"/>
      <c r="AL798" s="107"/>
      <c r="AM798" s="107"/>
      <c r="AY798" s="159"/>
      <c r="AZ798" s="159"/>
      <c r="BA798" s="167"/>
      <c r="BB798" s="151"/>
      <c r="BC798" s="143"/>
      <c r="BD798" s="135"/>
      <c r="BE798" s="127"/>
      <c r="BF798" s="127"/>
    </row>
    <row r="799" spans="1:58" s="108" customFormat="1" x14ac:dyDescent="0.2">
      <c r="A799" s="107"/>
      <c r="B799" s="96"/>
      <c r="D799" s="107"/>
      <c r="E799" s="114"/>
      <c r="F799" s="114"/>
      <c r="G799" s="115"/>
      <c r="H799" s="95"/>
      <c r="AL799" s="107"/>
      <c r="AM799" s="107"/>
      <c r="AY799" s="159"/>
      <c r="AZ799" s="159"/>
      <c r="BA799" s="167"/>
      <c r="BB799" s="151"/>
      <c r="BC799" s="143"/>
      <c r="BD799" s="135"/>
      <c r="BE799" s="127"/>
      <c r="BF799" s="127"/>
    </row>
    <row r="800" spans="1:58" s="108" customFormat="1" x14ac:dyDescent="0.2">
      <c r="A800" s="107"/>
      <c r="B800" s="96"/>
      <c r="D800" s="107"/>
      <c r="E800" s="114"/>
      <c r="F800" s="114"/>
      <c r="G800" s="115"/>
      <c r="H800" s="95"/>
      <c r="AL800" s="107"/>
      <c r="AM800" s="107"/>
      <c r="AY800" s="159"/>
      <c r="AZ800" s="159"/>
      <c r="BA800" s="167"/>
      <c r="BB800" s="151"/>
      <c r="BC800" s="143"/>
      <c r="BD800" s="135"/>
      <c r="BE800" s="127"/>
      <c r="BF800" s="127"/>
    </row>
    <row r="801" spans="1:58" s="108" customFormat="1" x14ac:dyDescent="0.2">
      <c r="A801" s="107"/>
      <c r="B801" s="96"/>
      <c r="D801" s="107"/>
      <c r="E801" s="114"/>
      <c r="F801" s="114"/>
      <c r="G801" s="115"/>
      <c r="H801" s="95"/>
      <c r="AL801" s="107"/>
      <c r="AM801" s="107"/>
      <c r="AY801" s="159"/>
      <c r="AZ801" s="159"/>
      <c r="BA801" s="167"/>
      <c r="BB801" s="151"/>
      <c r="BC801" s="143"/>
      <c r="BD801" s="135"/>
      <c r="BE801" s="127"/>
      <c r="BF801" s="127"/>
    </row>
    <row r="802" spans="1:58" s="108" customFormat="1" x14ac:dyDescent="0.2">
      <c r="A802" s="107"/>
      <c r="B802" s="96"/>
      <c r="D802" s="107"/>
      <c r="E802" s="114"/>
      <c r="F802" s="114"/>
      <c r="G802" s="115"/>
      <c r="H802" s="95"/>
      <c r="AL802" s="107"/>
      <c r="AM802" s="107"/>
      <c r="AY802" s="159"/>
      <c r="AZ802" s="159"/>
      <c r="BA802" s="167"/>
      <c r="BB802" s="151"/>
      <c r="BC802" s="143"/>
      <c r="BD802" s="135"/>
      <c r="BE802" s="127"/>
      <c r="BF802" s="127"/>
    </row>
    <row r="803" spans="1:58" s="108" customFormat="1" x14ac:dyDescent="0.2">
      <c r="A803" s="107"/>
      <c r="B803" s="96"/>
      <c r="D803" s="107"/>
      <c r="E803" s="114"/>
      <c r="F803" s="114"/>
      <c r="G803" s="115"/>
      <c r="H803" s="95"/>
      <c r="AL803" s="107"/>
      <c r="AM803" s="107"/>
      <c r="AY803" s="159"/>
      <c r="AZ803" s="159"/>
      <c r="BA803" s="167"/>
      <c r="BB803" s="151"/>
      <c r="BC803" s="143"/>
      <c r="BD803" s="135"/>
      <c r="BE803" s="127"/>
      <c r="BF803" s="127"/>
    </row>
    <row r="804" spans="1:58" s="108" customFormat="1" x14ac:dyDescent="0.2">
      <c r="A804" s="107"/>
      <c r="B804" s="96"/>
      <c r="D804" s="107"/>
      <c r="E804" s="114"/>
      <c r="F804" s="114"/>
      <c r="G804" s="115"/>
      <c r="H804" s="95"/>
      <c r="AL804" s="107"/>
      <c r="AM804" s="107"/>
      <c r="AY804" s="159"/>
      <c r="AZ804" s="159"/>
      <c r="BA804" s="167"/>
      <c r="BB804" s="151"/>
      <c r="BC804" s="143"/>
      <c r="BD804" s="135"/>
      <c r="BE804" s="127"/>
      <c r="BF804" s="127"/>
    </row>
    <row r="805" spans="1:58" s="108" customFormat="1" x14ac:dyDescent="0.2">
      <c r="A805" s="107"/>
      <c r="B805" s="96"/>
      <c r="D805" s="107"/>
      <c r="E805" s="114"/>
      <c r="F805" s="114"/>
      <c r="G805" s="115"/>
      <c r="H805" s="95"/>
      <c r="AL805" s="107"/>
      <c r="AM805" s="107"/>
      <c r="AY805" s="159"/>
      <c r="AZ805" s="159"/>
      <c r="BA805" s="167"/>
      <c r="BB805" s="151"/>
      <c r="BC805" s="143"/>
      <c r="BD805" s="135"/>
      <c r="BE805" s="127"/>
      <c r="BF805" s="127"/>
    </row>
    <row r="806" spans="1:58" s="108" customFormat="1" x14ac:dyDescent="0.2">
      <c r="A806" s="107"/>
      <c r="B806" s="96"/>
      <c r="D806" s="107"/>
      <c r="E806" s="114"/>
      <c r="F806" s="114"/>
      <c r="G806" s="115"/>
      <c r="H806" s="95"/>
      <c r="AL806" s="107"/>
      <c r="AM806" s="107"/>
      <c r="AY806" s="159"/>
      <c r="AZ806" s="159"/>
      <c r="BA806" s="167"/>
      <c r="BB806" s="151"/>
      <c r="BC806" s="143"/>
      <c r="BD806" s="135"/>
      <c r="BE806" s="127"/>
      <c r="BF806" s="127"/>
    </row>
    <row r="807" spans="1:58" s="108" customFormat="1" x14ac:dyDescent="0.2">
      <c r="A807" s="107"/>
      <c r="B807" s="96"/>
      <c r="D807" s="107"/>
      <c r="E807" s="114"/>
      <c r="F807" s="114"/>
      <c r="G807" s="115"/>
      <c r="H807" s="95"/>
      <c r="AL807" s="107"/>
      <c r="AM807" s="107"/>
      <c r="AY807" s="159"/>
      <c r="AZ807" s="159"/>
      <c r="BA807" s="167"/>
      <c r="BB807" s="151"/>
      <c r="BC807" s="143"/>
      <c r="BD807" s="135"/>
      <c r="BE807" s="127"/>
      <c r="BF807" s="127"/>
    </row>
    <row r="808" spans="1:58" s="108" customFormat="1" x14ac:dyDescent="0.2">
      <c r="A808" s="107"/>
      <c r="B808" s="96"/>
      <c r="D808" s="107"/>
      <c r="E808" s="114"/>
      <c r="F808" s="114"/>
      <c r="G808" s="115"/>
      <c r="H808" s="95"/>
      <c r="AL808" s="107"/>
      <c r="AM808" s="107"/>
      <c r="AY808" s="159"/>
      <c r="AZ808" s="159"/>
      <c r="BA808" s="167"/>
      <c r="BB808" s="151"/>
      <c r="BC808" s="143"/>
      <c r="BD808" s="135"/>
      <c r="BE808" s="127"/>
      <c r="BF808" s="127"/>
    </row>
    <row r="809" spans="1:58" s="108" customFormat="1" x14ac:dyDescent="0.2">
      <c r="A809" s="107"/>
      <c r="B809" s="96"/>
      <c r="D809" s="107"/>
      <c r="E809" s="114"/>
      <c r="F809" s="114"/>
      <c r="G809" s="115"/>
      <c r="H809" s="95"/>
      <c r="AL809" s="107"/>
      <c r="AM809" s="107"/>
      <c r="AY809" s="159"/>
      <c r="AZ809" s="159"/>
      <c r="BA809" s="167"/>
      <c r="BB809" s="151"/>
      <c r="BC809" s="143"/>
      <c r="BD809" s="135"/>
      <c r="BE809" s="127"/>
      <c r="BF809" s="127"/>
    </row>
  </sheetData>
  <sortState ref="A5:CB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Đầu</vt:lpstr>
      <vt:lpstr>Dây</vt:lpstr>
      <vt:lpstr>Sản phẩm từ 20-6-2016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2016-07-31T15:23:18Z</dcterms:modified>
</cp:coreProperties>
</file>